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omments1.xml" ContentType="application/vnd.openxmlformats-officedocument.spreadsheetml.comments+xml"/>
  <Override PartName="/xl/drawings/drawing8.xml" ContentType="application/vnd.openxmlformats-officedocument.drawing+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24226"/>
  <mc:AlternateContent xmlns:mc="http://schemas.openxmlformats.org/markup-compatibility/2006">
    <mc:Choice Requires="x15">
      <x15ac:absPath xmlns:x15ac="http://schemas.microsoft.com/office/spreadsheetml/2010/11/ac" url="E:\MODON Alkharj\1. Weekly Reports\9. 19-Oct-26\"/>
    </mc:Choice>
  </mc:AlternateContent>
  <xr:revisionPtr revIDLastSave="0" documentId="13_ncr:1_{91D24CE9-6302-4DBC-8D81-4E532B80E21D}" xr6:coauthVersionLast="47" xr6:coauthVersionMax="47" xr10:uidLastSave="{00000000-0000-0000-0000-000000000000}"/>
  <bookViews>
    <workbookView xWindow="-108" yWindow="-108" windowWidth="23256" windowHeight="13896" tabRatio="859" xr2:uid="{00000000-000D-0000-FFFF-FFFF00000000}"/>
  </bookViews>
  <sheets>
    <sheet name="General Information" sheetId="152" r:id="rId1"/>
    <sheet name="Weekly Progress Report" sheetId="163" r:id="rId2"/>
    <sheet name="SPI" sheetId="205" r:id="rId3"/>
    <sheet name="Weekly Progress Photos" sheetId="183" r:id="rId4"/>
    <sheet name="HSE" sheetId="199" r:id="rId5"/>
    <sheet name="HSE-Stat" sheetId="188" r:id="rId6"/>
    <sheet name="Quality" sheetId="196" r:id="rId7"/>
    <sheet name="Quality-Stat" sheetId="198" r:id="rId8"/>
    <sheet name="Weekly Quality" sheetId="237" r:id="rId9"/>
    <sheet name="FIR Summary" sheetId="238" r:id="rId10"/>
    <sheet name="Procurement" sheetId="219" r:id="rId11"/>
    <sheet name="Material Status" sheetId="220" r:id="rId12"/>
    <sheet name="Invoice Log" sheetId="169" r:id="rId13"/>
    <sheet name="Milestones" sheetId="153" r:id="rId14"/>
    <sheet name="Progress" sheetId="164" r:id="rId15"/>
    <sheet name="Physical-Chart Data" sheetId="172" r:id="rId16"/>
    <sheet name="Manpower" sheetId="162" r:id="rId17"/>
    <sheet name="Weekly Manpower" sheetId="234" r:id="rId18"/>
    <sheet name="Risk Register" sheetId="202" r:id="rId19"/>
    <sheet name="Issues" sheetId="203" r:id="rId20"/>
    <sheet name="CCO" sheetId="168" r:id="rId21"/>
    <sheet name="Testing" sheetId="173" r:id="rId22"/>
    <sheet name="KHARAJ CABLES TAKEOFF ZONE A" sheetId="146" state="hidden" r:id="rId23"/>
    <sheet name="KHATRAJ ZONE B" sheetId="150" state="hidden" r:id="rId24"/>
    <sheet name="TOTAL ITEMS FOR ZONE A&amp;B" sheetId="151" state="hidden" r:id="rId25"/>
    <sheet name="STANDBY BOQ" sheetId="148" state="hidden" r:id="rId26"/>
    <sheet name="OLD BOQ" sheetId="147"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s>
  <definedNames>
    <definedName name="\A">#REF!</definedName>
    <definedName name="\B">#REF!</definedName>
    <definedName name="\C">#REF!</definedName>
    <definedName name="\E">#REF!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#REF!</definedName>
    <definedName name="\Q">#REF!</definedName>
    <definedName name="\S">#REF!</definedName>
    <definedName name="\T">#REF!</definedName>
    <definedName name="\U">#REF!</definedName>
    <definedName name="\V">#REF!</definedName>
    <definedName name="\W">#REF!</definedName>
    <definedName name="\X">#REF!</definedName>
    <definedName name="_" hidden="1">#REF!,#REF!</definedName>
    <definedName name="_________________________________HRS15">#REF!</definedName>
    <definedName name="_________________________________SUB15">#REF!</definedName>
    <definedName name="________________________________HRS15">#REF!</definedName>
    <definedName name="________________________________SUB15">#REF!</definedName>
    <definedName name="_______________________________HRS15">#REF!</definedName>
    <definedName name="_______________________________SUB15">#REF!</definedName>
    <definedName name="______________________________HRS15">#REF!</definedName>
    <definedName name="______________________________SUB15">#REF!</definedName>
    <definedName name="_____________________________HRS15">#REF!</definedName>
    <definedName name="_____________________________SUB15">#REF!</definedName>
    <definedName name="____________________________HRS15">#REF!</definedName>
    <definedName name="____________________________SUB15">#REF!</definedName>
    <definedName name="___________________________HRS15">#REF!</definedName>
    <definedName name="___________________________SUB15">#REF!</definedName>
    <definedName name="__________________________HRS15">#REF!</definedName>
    <definedName name="__________________________SUB15">#REF!</definedName>
    <definedName name="_________________________HRS15">#REF!</definedName>
    <definedName name="_________________________SUB15">#REF!</definedName>
    <definedName name="________________________HRS15">#REF!</definedName>
    <definedName name="________________________SUB15">#REF!</definedName>
    <definedName name="_______________________HRS15">#REF!</definedName>
    <definedName name="_______________________SUB15">#REF!</definedName>
    <definedName name="______________________HRS15">#REF!</definedName>
    <definedName name="______________________SUB15">#REF!</definedName>
    <definedName name="_____________________HRS15">#REF!</definedName>
    <definedName name="_____________________SUB15">#REF!</definedName>
    <definedName name="____________________HRS15">#REF!</definedName>
    <definedName name="____________________SUB15">#REF!</definedName>
    <definedName name="___________________HRS15">#REF!</definedName>
    <definedName name="___________________SUB15">#REF!</definedName>
    <definedName name="__________________HRS15">#REF!</definedName>
    <definedName name="__________________SUB15">#REF!</definedName>
    <definedName name="_________________HRS15">#REF!</definedName>
    <definedName name="_________________SUB15">#REF!</definedName>
    <definedName name="________________HRS15">#REF!</definedName>
    <definedName name="________________SUB15">#REF!</definedName>
    <definedName name="_______________HRS15">#REF!</definedName>
    <definedName name="_______________SUB15">#REF!</definedName>
    <definedName name="______________HRS15">#REF!</definedName>
    <definedName name="______________SUB15">#REF!</definedName>
    <definedName name="_____________CAD623">[1]BASE!$F$2028:$AF$2132</definedName>
    <definedName name="_____________ccr1" localSheetId="9" hidden="1">{#N/A,#N/A,TRUE,"Cover";#N/A,#N/A,TRUE,"Conts";#N/A,#N/A,TRUE,"VOS";#N/A,#N/A,TRUE,"Warrington";#N/A,#N/A,TRUE,"Widnes"}</definedName>
    <definedName name="_____________ccr1" localSheetId="4" hidden="1">{#N/A,#N/A,TRUE,"Cover";#N/A,#N/A,TRUE,"Conts";#N/A,#N/A,TRUE,"VOS";#N/A,#N/A,TRUE,"Warrington";#N/A,#N/A,TRUE,"Widnes"}</definedName>
    <definedName name="_____________ccr1" localSheetId="19" hidden="1">{#N/A,#N/A,TRUE,"Cover";#N/A,#N/A,TRUE,"Conts";#N/A,#N/A,TRUE,"VOS";#N/A,#N/A,TRUE,"Warrington";#N/A,#N/A,TRUE,"Widnes"}</definedName>
    <definedName name="_____________ccr1" localSheetId="11" hidden="1">{#N/A,#N/A,TRUE,"Cover";#N/A,#N/A,TRUE,"Conts";#N/A,#N/A,TRUE,"VOS";#N/A,#N/A,TRUE,"Warrington";#N/A,#N/A,TRUE,"Widnes"}</definedName>
    <definedName name="_____________ccr1" localSheetId="7" hidden="1">{#N/A,#N/A,TRUE,"Cover";#N/A,#N/A,TRUE,"Conts";#N/A,#N/A,TRUE,"VOS";#N/A,#N/A,TRUE,"Warrington";#N/A,#N/A,TRUE,"Widnes"}</definedName>
    <definedName name="_____________ccr1" localSheetId="18" hidden="1">{#N/A,#N/A,TRUE,"Cover";#N/A,#N/A,TRUE,"Conts";#N/A,#N/A,TRUE,"VOS";#N/A,#N/A,TRUE,"Warrington";#N/A,#N/A,TRUE,"Widnes"}</definedName>
    <definedName name="_____________ccr1" localSheetId="3" hidden="1">{#N/A,#N/A,TRUE,"Cover";#N/A,#N/A,TRUE,"Conts";#N/A,#N/A,TRUE,"VOS";#N/A,#N/A,TRUE,"Warrington";#N/A,#N/A,TRUE,"Widnes"}</definedName>
    <definedName name="_____________ccr1" localSheetId="8" hidden="1">{#N/A,#N/A,TRUE,"Cover";#N/A,#N/A,TRUE,"Conts";#N/A,#N/A,TRUE,"VOS";#N/A,#N/A,TRUE,"Warrington";#N/A,#N/A,TRUE,"Widnes"}</definedName>
    <definedName name="_____________ccr1" hidden="1">{#N/A,#N/A,TRUE,"Cover";#N/A,#N/A,TRUE,"Conts";#N/A,#N/A,TRUE,"VOS";#N/A,#N/A,TRUE,"Warrington";#N/A,#N/A,TRUE,"Widnes"}</definedName>
    <definedName name="_____________HRS15">#REF!</definedName>
    <definedName name="_____________SUB15">#REF!</definedName>
    <definedName name="____________CAD623">[1]BASE!$F$2028:$AF$2132</definedName>
    <definedName name="____________HRS15">#REF!</definedName>
    <definedName name="____________SUB15">#REF!</definedName>
    <definedName name="___________CAD623">[2]BASE!$F$2028:$AF$2132</definedName>
    <definedName name="___________ccr1" localSheetId="9" hidden="1">{#N/A,#N/A,TRUE,"Cover";#N/A,#N/A,TRUE,"Conts";#N/A,#N/A,TRUE,"VOS";#N/A,#N/A,TRUE,"Warrington";#N/A,#N/A,TRUE,"Widnes"}</definedName>
    <definedName name="___________ccr1" localSheetId="4" hidden="1">{#N/A,#N/A,TRUE,"Cover";#N/A,#N/A,TRUE,"Conts";#N/A,#N/A,TRUE,"VOS";#N/A,#N/A,TRUE,"Warrington";#N/A,#N/A,TRUE,"Widnes"}</definedName>
    <definedName name="___________ccr1" localSheetId="19" hidden="1">{#N/A,#N/A,TRUE,"Cover";#N/A,#N/A,TRUE,"Conts";#N/A,#N/A,TRUE,"VOS";#N/A,#N/A,TRUE,"Warrington";#N/A,#N/A,TRUE,"Widnes"}</definedName>
    <definedName name="___________ccr1" localSheetId="11" hidden="1">{#N/A,#N/A,TRUE,"Cover";#N/A,#N/A,TRUE,"Conts";#N/A,#N/A,TRUE,"VOS";#N/A,#N/A,TRUE,"Warrington";#N/A,#N/A,TRUE,"Widnes"}</definedName>
    <definedName name="___________ccr1" localSheetId="7" hidden="1">{#N/A,#N/A,TRUE,"Cover";#N/A,#N/A,TRUE,"Conts";#N/A,#N/A,TRUE,"VOS";#N/A,#N/A,TRUE,"Warrington";#N/A,#N/A,TRUE,"Widnes"}</definedName>
    <definedName name="___________ccr1" localSheetId="18" hidden="1">{#N/A,#N/A,TRUE,"Cover";#N/A,#N/A,TRUE,"Conts";#N/A,#N/A,TRUE,"VOS";#N/A,#N/A,TRUE,"Warrington";#N/A,#N/A,TRUE,"Widnes"}</definedName>
    <definedName name="___________ccr1" localSheetId="3" hidden="1">{#N/A,#N/A,TRUE,"Cover";#N/A,#N/A,TRUE,"Conts";#N/A,#N/A,TRUE,"VOS";#N/A,#N/A,TRUE,"Warrington";#N/A,#N/A,TRUE,"Widnes"}</definedName>
    <definedName name="___________ccr1" localSheetId="8" hidden="1">{#N/A,#N/A,TRUE,"Cover";#N/A,#N/A,TRUE,"Conts";#N/A,#N/A,TRUE,"VOS";#N/A,#N/A,TRUE,"Warrington";#N/A,#N/A,TRUE,"Widnes"}</definedName>
    <definedName name="___________ccr1" hidden="1">{#N/A,#N/A,TRUE,"Cover";#N/A,#N/A,TRUE,"Conts";#N/A,#N/A,TRUE,"VOS";#N/A,#N/A,TRUE,"Warrington";#N/A,#N/A,TRUE,"Widnes"}</definedName>
    <definedName name="___________HRS15">#REF!</definedName>
    <definedName name="___________SUB15">#REF!</definedName>
    <definedName name="__________CAD623">[2]BASE!$F$2028:$AF$2132</definedName>
    <definedName name="__________ccr1" localSheetId="9" hidden="1">{#N/A,#N/A,TRUE,"Cover";#N/A,#N/A,TRUE,"Conts";#N/A,#N/A,TRUE,"VOS";#N/A,#N/A,TRUE,"Warrington";#N/A,#N/A,TRUE,"Widnes"}</definedName>
    <definedName name="__________ccr1" localSheetId="4" hidden="1">{#N/A,#N/A,TRUE,"Cover";#N/A,#N/A,TRUE,"Conts";#N/A,#N/A,TRUE,"VOS";#N/A,#N/A,TRUE,"Warrington";#N/A,#N/A,TRUE,"Widnes"}</definedName>
    <definedName name="__________ccr1" localSheetId="19" hidden="1">{#N/A,#N/A,TRUE,"Cover";#N/A,#N/A,TRUE,"Conts";#N/A,#N/A,TRUE,"VOS";#N/A,#N/A,TRUE,"Warrington";#N/A,#N/A,TRUE,"Widnes"}</definedName>
    <definedName name="__________ccr1" localSheetId="11" hidden="1">{#N/A,#N/A,TRUE,"Cover";#N/A,#N/A,TRUE,"Conts";#N/A,#N/A,TRUE,"VOS";#N/A,#N/A,TRUE,"Warrington";#N/A,#N/A,TRUE,"Widnes"}</definedName>
    <definedName name="__________ccr1" localSheetId="7" hidden="1">{#N/A,#N/A,TRUE,"Cover";#N/A,#N/A,TRUE,"Conts";#N/A,#N/A,TRUE,"VOS";#N/A,#N/A,TRUE,"Warrington";#N/A,#N/A,TRUE,"Widnes"}</definedName>
    <definedName name="__________ccr1" localSheetId="18" hidden="1">{#N/A,#N/A,TRUE,"Cover";#N/A,#N/A,TRUE,"Conts";#N/A,#N/A,TRUE,"VOS";#N/A,#N/A,TRUE,"Warrington";#N/A,#N/A,TRUE,"Widnes"}</definedName>
    <definedName name="__________ccr1" localSheetId="3" hidden="1">{#N/A,#N/A,TRUE,"Cover";#N/A,#N/A,TRUE,"Conts";#N/A,#N/A,TRUE,"VOS";#N/A,#N/A,TRUE,"Warrington";#N/A,#N/A,TRUE,"Widnes"}</definedName>
    <definedName name="__________ccr1" localSheetId="8" hidden="1">{#N/A,#N/A,TRUE,"Cover";#N/A,#N/A,TRUE,"Conts";#N/A,#N/A,TRUE,"VOS";#N/A,#N/A,TRUE,"Warrington";#N/A,#N/A,TRUE,"Widnes"}</definedName>
    <definedName name="__________ccr1" hidden="1">{#N/A,#N/A,TRUE,"Cover";#N/A,#N/A,TRUE,"Conts";#N/A,#N/A,TRUE,"VOS";#N/A,#N/A,TRUE,"Warrington";#N/A,#N/A,TRUE,"Widnes"}</definedName>
    <definedName name="__________HRS15">#REF!</definedName>
    <definedName name="__________SUB15">#REF!</definedName>
    <definedName name="_________CAD623">[2]BASE!$F$2028:$AF$2132</definedName>
    <definedName name="_________ccr1" localSheetId="9" hidden="1">{#N/A,#N/A,TRUE,"Cover";#N/A,#N/A,TRUE,"Conts";#N/A,#N/A,TRUE,"VOS";#N/A,#N/A,TRUE,"Warrington";#N/A,#N/A,TRUE,"Widnes"}</definedName>
    <definedName name="_________ccr1" localSheetId="4" hidden="1">{#N/A,#N/A,TRUE,"Cover";#N/A,#N/A,TRUE,"Conts";#N/A,#N/A,TRUE,"VOS";#N/A,#N/A,TRUE,"Warrington";#N/A,#N/A,TRUE,"Widnes"}</definedName>
    <definedName name="_________ccr1" localSheetId="19" hidden="1">{#N/A,#N/A,TRUE,"Cover";#N/A,#N/A,TRUE,"Conts";#N/A,#N/A,TRUE,"VOS";#N/A,#N/A,TRUE,"Warrington";#N/A,#N/A,TRUE,"Widnes"}</definedName>
    <definedName name="_________ccr1" localSheetId="11" hidden="1">{#N/A,#N/A,TRUE,"Cover";#N/A,#N/A,TRUE,"Conts";#N/A,#N/A,TRUE,"VOS";#N/A,#N/A,TRUE,"Warrington";#N/A,#N/A,TRUE,"Widnes"}</definedName>
    <definedName name="_________ccr1" localSheetId="7" hidden="1">{#N/A,#N/A,TRUE,"Cover";#N/A,#N/A,TRUE,"Conts";#N/A,#N/A,TRUE,"VOS";#N/A,#N/A,TRUE,"Warrington";#N/A,#N/A,TRUE,"Widnes"}</definedName>
    <definedName name="_________ccr1" localSheetId="18" hidden="1">{#N/A,#N/A,TRUE,"Cover";#N/A,#N/A,TRUE,"Conts";#N/A,#N/A,TRUE,"VOS";#N/A,#N/A,TRUE,"Warrington";#N/A,#N/A,TRUE,"Widnes"}</definedName>
    <definedName name="_________ccr1" localSheetId="3" hidden="1">{#N/A,#N/A,TRUE,"Cover";#N/A,#N/A,TRUE,"Conts";#N/A,#N/A,TRUE,"VOS";#N/A,#N/A,TRUE,"Warrington";#N/A,#N/A,TRUE,"Widnes"}</definedName>
    <definedName name="_________ccr1" localSheetId="8" hidden="1">{#N/A,#N/A,TRUE,"Cover";#N/A,#N/A,TRUE,"Conts";#N/A,#N/A,TRUE,"VOS";#N/A,#N/A,TRUE,"Warrington";#N/A,#N/A,TRUE,"Widnes"}</definedName>
    <definedName name="_________ccr1" hidden="1">{#N/A,#N/A,TRUE,"Cover";#N/A,#N/A,TRUE,"Conts";#N/A,#N/A,TRUE,"VOS";#N/A,#N/A,TRUE,"Warrington";#N/A,#N/A,TRUE,"Widnes"}</definedName>
    <definedName name="_________HRS15">#REF!</definedName>
    <definedName name="_________SUB15">#REF!</definedName>
    <definedName name="________CAD623">[2]BASE!$F$2028:$AF$2132</definedName>
    <definedName name="________ccr1" localSheetId="9" hidden="1">{#N/A,#N/A,TRUE,"Cover";#N/A,#N/A,TRUE,"Conts";#N/A,#N/A,TRUE,"VOS";#N/A,#N/A,TRUE,"Warrington";#N/A,#N/A,TRUE,"Widnes"}</definedName>
    <definedName name="________ccr1" localSheetId="4" hidden="1">{#N/A,#N/A,TRUE,"Cover";#N/A,#N/A,TRUE,"Conts";#N/A,#N/A,TRUE,"VOS";#N/A,#N/A,TRUE,"Warrington";#N/A,#N/A,TRUE,"Widnes"}</definedName>
    <definedName name="________ccr1" localSheetId="19" hidden="1">{#N/A,#N/A,TRUE,"Cover";#N/A,#N/A,TRUE,"Conts";#N/A,#N/A,TRUE,"VOS";#N/A,#N/A,TRUE,"Warrington";#N/A,#N/A,TRUE,"Widnes"}</definedName>
    <definedName name="________ccr1" localSheetId="11" hidden="1">{#N/A,#N/A,TRUE,"Cover";#N/A,#N/A,TRUE,"Conts";#N/A,#N/A,TRUE,"VOS";#N/A,#N/A,TRUE,"Warrington";#N/A,#N/A,TRUE,"Widnes"}</definedName>
    <definedName name="________ccr1" localSheetId="7" hidden="1">{#N/A,#N/A,TRUE,"Cover";#N/A,#N/A,TRUE,"Conts";#N/A,#N/A,TRUE,"VOS";#N/A,#N/A,TRUE,"Warrington";#N/A,#N/A,TRUE,"Widnes"}</definedName>
    <definedName name="________ccr1" localSheetId="18" hidden="1">{#N/A,#N/A,TRUE,"Cover";#N/A,#N/A,TRUE,"Conts";#N/A,#N/A,TRUE,"VOS";#N/A,#N/A,TRUE,"Warrington";#N/A,#N/A,TRUE,"Widnes"}</definedName>
    <definedName name="________ccr1" localSheetId="3" hidden="1">{#N/A,#N/A,TRUE,"Cover";#N/A,#N/A,TRUE,"Conts";#N/A,#N/A,TRUE,"VOS";#N/A,#N/A,TRUE,"Warrington";#N/A,#N/A,TRUE,"Widnes"}</definedName>
    <definedName name="________ccr1" localSheetId="8" hidden="1">{#N/A,#N/A,TRUE,"Cover";#N/A,#N/A,TRUE,"Conts";#N/A,#N/A,TRUE,"VOS";#N/A,#N/A,TRUE,"Warrington";#N/A,#N/A,TRUE,"Widnes"}</definedName>
    <definedName name="________ccr1" hidden="1">{#N/A,#N/A,TRUE,"Cover";#N/A,#N/A,TRUE,"Conts";#N/A,#N/A,TRUE,"VOS";#N/A,#N/A,TRUE,"Warrington";#N/A,#N/A,TRUE,"Widnes"}</definedName>
    <definedName name="________HRS15">#REF!</definedName>
    <definedName name="________SUB15">#REF!</definedName>
    <definedName name="_______CAD623">[2]BASE!$F$2028:$AF$2132</definedName>
    <definedName name="_______ccr1" localSheetId="9" hidden="1">{#N/A,#N/A,TRUE,"Cover";#N/A,#N/A,TRUE,"Conts";#N/A,#N/A,TRUE,"VOS";#N/A,#N/A,TRUE,"Warrington";#N/A,#N/A,TRUE,"Widnes"}</definedName>
    <definedName name="_______ccr1" localSheetId="4" hidden="1">{#N/A,#N/A,TRUE,"Cover";#N/A,#N/A,TRUE,"Conts";#N/A,#N/A,TRUE,"VOS";#N/A,#N/A,TRUE,"Warrington";#N/A,#N/A,TRUE,"Widnes"}</definedName>
    <definedName name="_______ccr1" localSheetId="19" hidden="1">{#N/A,#N/A,TRUE,"Cover";#N/A,#N/A,TRUE,"Conts";#N/A,#N/A,TRUE,"VOS";#N/A,#N/A,TRUE,"Warrington";#N/A,#N/A,TRUE,"Widnes"}</definedName>
    <definedName name="_______ccr1" localSheetId="11" hidden="1">{#N/A,#N/A,TRUE,"Cover";#N/A,#N/A,TRUE,"Conts";#N/A,#N/A,TRUE,"VOS";#N/A,#N/A,TRUE,"Warrington";#N/A,#N/A,TRUE,"Widnes"}</definedName>
    <definedName name="_______ccr1" localSheetId="7" hidden="1">{#N/A,#N/A,TRUE,"Cover";#N/A,#N/A,TRUE,"Conts";#N/A,#N/A,TRUE,"VOS";#N/A,#N/A,TRUE,"Warrington";#N/A,#N/A,TRUE,"Widnes"}</definedName>
    <definedName name="_______ccr1" localSheetId="18" hidden="1">{#N/A,#N/A,TRUE,"Cover";#N/A,#N/A,TRUE,"Conts";#N/A,#N/A,TRUE,"VOS";#N/A,#N/A,TRUE,"Warrington";#N/A,#N/A,TRUE,"Widnes"}</definedName>
    <definedName name="_______ccr1" localSheetId="3" hidden="1">{#N/A,#N/A,TRUE,"Cover";#N/A,#N/A,TRUE,"Conts";#N/A,#N/A,TRUE,"VOS";#N/A,#N/A,TRUE,"Warrington";#N/A,#N/A,TRUE,"Widnes"}</definedName>
    <definedName name="_______ccr1" localSheetId="8" hidden="1">{#N/A,#N/A,TRUE,"Cover";#N/A,#N/A,TRUE,"Conts";#N/A,#N/A,TRUE,"VOS";#N/A,#N/A,TRUE,"Warrington";#N/A,#N/A,TRUE,"Widnes"}</definedName>
    <definedName name="_______ccr1" hidden="1">{#N/A,#N/A,TRUE,"Cover";#N/A,#N/A,TRUE,"Conts";#N/A,#N/A,TRUE,"VOS";#N/A,#N/A,TRUE,"Warrington";#N/A,#N/A,TRUE,"Widnes"}</definedName>
    <definedName name="_______HRS15">#REF!</definedName>
    <definedName name="_______SUB15">#REF!</definedName>
    <definedName name="______CAD623">[2]BASE!$F$2028:$AF$2132</definedName>
    <definedName name="______ccr1" localSheetId="9" hidden="1">{#N/A,#N/A,TRUE,"Cover";#N/A,#N/A,TRUE,"Conts";#N/A,#N/A,TRUE,"VOS";#N/A,#N/A,TRUE,"Warrington";#N/A,#N/A,TRUE,"Widnes"}</definedName>
    <definedName name="______ccr1" localSheetId="4" hidden="1">{#N/A,#N/A,TRUE,"Cover";#N/A,#N/A,TRUE,"Conts";#N/A,#N/A,TRUE,"VOS";#N/A,#N/A,TRUE,"Warrington";#N/A,#N/A,TRUE,"Widnes"}</definedName>
    <definedName name="______ccr1" localSheetId="19" hidden="1">{#N/A,#N/A,TRUE,"Cover";#N/A,#N/A,TRUE,"Conts";#N/A,#N/A,TRUE,"VOS";#N/A,#N/A,TRUE,"Warrington";#N/A,#N/A,TRUE,"Widnes"}</definedName>
    <definedName name="______ccr1" localSheetId="11" hidden="1">{#N/A,#N/A,TRUE,"Cover";#N/A,#N/A,TRUE,"Conts";#N/A,#N/A,TRUE,"VOS";#N/A,#N/A,TRUE,"Warrington";#N/A,#N/A,TRUE,"Widnes"}</definedName>
    <definedName name="______ccr1" localSheetId="7" hidden="1">{#N/A,#N/A,TRUE,"Cover";#N/A,#N/A,TRUE,"Conts";#N/A,#N/A,TRUE,"VOS";#N/A,#N/A,TRUE,"Warrington";#N/A,#N/A,TRUE,"Widnes"}</definedName>
    <definedName name="______ccr1" localSheetId="18" hidden="1">{#N/A,#N/A,TRUE,"Cover";#N/A,#N/A,TRUE,"Conts";#N/A,#N/A,TRUE,"VOS";#N/A,#N/A,TRUE,"Warrington";#N/A,#N/A,TRUE,"Widnes"}</definedName>
    <definedName name="______ccr1" localSheetId="3" hidden="1">{#N/A,#N/A,TRUE,"Cover";#N/A,#N/A,TRUE,"Conts";#N/A,#N/A,TRUE,"VOS";#N/A,#N/A,TRUE,"Warrington";#N/A,#N/A,TRUE,"Widnes"}</definedName>
    <definedName name="______ccr1" localSheetId="8" hidden="1">{#N/A,#N/A,TRUE,"Cover";#N/A,#N/A,TRUE,"Conts";#N/A,#N/A,TRUE,"VOS";#N/A,#N/A,TRUE,"Warrington";#N/A,#N/A,TRUE,"Widnes"}</definedName>
    <definedName name="______ccr1" hidden="1">{#N/A,#N/A,TRUE,"Cover";#N/A,#N/A,TRUE,"Conts";#N/A,#N/A,TRUE,"VOS";#N/A,#N/A,TRUE,"Warrington";#N/A,#N/A,TRUE,"Widnes"}</definedName>
    <definedName name="______HRS15">#REF!</definedName>
    <definedName name="______SUB15">#REF!</definedName>
    <definedName name="_____ab1" localSheetId="9" hidden="1">{#N/A,#N/A,FALSE,"SumD";#N/A,#N/A,FALSE,"ElecD";#N/A,#N/A,FALSE,"MechD";#N/A,#N/A,FALSE,"GeotD";#N/A,#N/A,FALSE,"PrcsD";#N/A,#N/A,FALSE,"TunnD";#N/A,#N/A,FALSE,"CivlD";#N/A,#N/A,FALSE,"NtwkD";#N/A,#N/A,FALSE,"EstgD";#N/A,#N/A,FALSE,"PEngD"}</definedName>
    <definedName name="_____ab1" localSheetId="4" hidden="1">{#N/A,#N/A,FALSE,"SumD";#N/A,#N/A,FALSE,"ElecD";#N/A,#N/A,FALSE,"MechD";#N/A,#N/A,FALSE,"GeotD";#N/A,#N/A,FALSE,"PrcsD";#N/A,#N/A,FALSE,"TunnD";#N/A,#N/A,FALSE,"CivlD";#N/A,#N/A,FALSE,"NtwkD";#N/A,#N/A,FALSE,"EstgD";#N/A,#N/A,FALSE,"PEngD"}</definedName>
    <definedName name="_____ab1" localSheetId="19" hidden="1">{#N/A,#N/A,FALSE,"SumD";#N/A,#N/A,FALSE,"ElecD";#N/A,#N/A,FALSE,"MechD";#N/A,#N/A,FALSE,"GeotD";#N/A,#N/A,FALSE,"PrcsD";#N/A,#N/A,FALSE,"TunnD";#N/A,#N/A,FALSE,"CivlD";#N/A,#N/A,FALSE,"NtwkD";#N/A,#N/A,FALSE,"EstgD";#N/A,#N/A,FALSE,"PEngD"}</definedName>
    <definedName name="_____ab1" localSheetId="11" hidden="1">{#N/A,#N/A,FALSE,"SumD";#N/A,#N/A,FALSE,"ElecD";#N/A,#N/A,FALSE,"MechD";#N/A,#N/A,FALSE,"GeotD";#N/A,#N/A,FALSE,"PrcsD";#N/A,#N/A,FALSE,"TunnD";#N/A,#N/A,FALSE,"CivlD";#N/A,#N/A,FALSE,"NtwkD";#N/A,#N/A,FALSE,"EstgD";#N/A,#N/A,FALSE,"PEngD"}</definedName>
    <definedName name="_____ab1" localSheetId="7" hidden="1">{#N/A,#N/A,FALSE,"SumD";#N/A,#N/A,FALSE,"ElecD";#N/A,#N/A,FALSE,"MechD";#N/A,#N/A,FALSE,"GeotD";#N/A,#N/A,FALSE,"PrcsD";#N/A,#N/A,FALSE,"TunnD";#N/A,#N/A,FALSE,"CivlD";#N/A,#N/A,FALSE,"NtwkD";#N/A,#N/A,FALSE,"EstgD";#N/A,#N/A,FALSE,"PEngD"}</definedName>
    <definedName name="_____ab1" localSheetId="18" hidden="1">{#N/A,#N/A,FALSE,"SumD";#N/A,#N/A,FALSE,"ElecD";#N/A,#N/A,FALSE,"MechD";#N/A,#N/A,FALSE,"GeotD";#N/A,#N/A,FALSE,"PrcsD";#N/A,#N/A,FALSE,"TunnD";#N/A,#N/A,FALSE,"CivlD";#N/A,#N/A,FALSE,"NtwkD";#N/A,#N/A,FALSE,"EstgD";#N/A,#N/A,FALSE,"PEngD"}</definedName>
    <definedName name="_____ab1" localSheetId="3"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9" hidden="1">{#N/A,#N/A,FALSE,"SumD";#N/A,#N/A,FALSE,"ElecD";#N/A,#N/A,FALSE,"MechD";#N/A,#N/A,FALSE,"GeotD";#N/A,#N/A,FALSE,"PrcsD";#N/A,#N/A,FALSE,"TunnD";#N/A,#N/A,FALSE,"CivlD";#N/A,#N/A,FALSE,"NtwkD";#N/A,#N/A,FALSE,"EstgD";#N/A,#N/A,FALSE,"PEngD"}</definedName>
    <definedName name="_____as1" localSheetId="4" hidden="1">{#N/A,#N/A,FALSE,"SumD";#N/A,#N/A,FALSE,"ElecD";#N/A,#N/A,FALSE,"MechD";#N/A,#N/A,FALSE,"GeotD";#N/A,#N/A,FALSE,"PrcsD";#N/A,#N/A,FALSE,"TunnD";#N/A,#N/A,FALSE,"CivlD";#N/A,#N/A,FALSE,"NtwkD";#N/A,#N/A,FALSE,"EstgD";#N/A,#N/A,FALSE,"PEngD"}</definedName>
    <definedName name="_____as1" localSheetId="19" hidden="1">{#N/A,#N/A,FALSE,"SumD";#N/A,#N/A,FALSE,"ElecD";#N/A,#N/A,FALSE,"MechD";#N/A,#N/A,FALSE,"GeotD";#N/A,#N/A,FALSE,"PrcsD";#N/A,#N/A,FALSE,"TunnD";#N/A,#N/A,FALSE,"CivlD";#N/A,#N/A,FALSE,"NtwkD";#N/A,#N/A,FALSE,"EstgD";#N/A,#N/A,FALSE,"PEngD"}</definedName>
    <definedName name="_____as1" localSheetId="11" hidden="1">{#N/A,#N/A,FALSE,"SumD";#N/A,#N/A,FALSE,"ElecD";#N/A,#N/A,FALSE,"MechD";#N/A,#N/A,FALSE,"GeotD";#N/A,#N/A,FALSE,"PrcsD";#N/A,#N/A,FALSE,"TunnD";#N/A,#N/A,FALSE,"CivlD";#N/A,#N/A,FALSE,"NtwkD";#N/A,#N/A,FALSE,"EstgD";#N/A,#N/A,FALSE,"PEngD"}</definedName>
    <definedName name="_____as1" localSheetId="7" hidden="1">{#N/A,#N/A,FALSE,"SumD";#N/A,#N/A,FALSE,"ElecD";#N/A,#N/A,FALSE,"MechD";#N/A,#N/A,FALSE,"GeotD";#N/A,#N/A,FALSE,"PrcsD";#N/A,#N/A,FALSE,"TunnD";#N/A,#N/A,FALSE,"CivlD";#N/A,#N/A,FALSE,"NtwkD";#N/A,#N/A,FALSE,"EstgD";#N/A,#N/A,FALSE,"PEngD"}</definedName>
    <definedName name="_____as1" localSheetId="18" hidden="1">{#N/A,#N/A,FALSE,"SumD";#N/A,#N/A,FALSE,"ElecD";#N/A,#N/A,FALSE,"MechD";#N/A,#N/A,FALSE,"GeotD";#N/A,#N/A,FALSE,"PrcsD";#N/A,#N/A,FALSE,"TunnD";#N/A,#N/A,FALSE,"CivlD";#N/A,#N/A,FALSE,"NtwkD";#N/A,#N/A,FALSE,"EstgD";#N/A,#N/A,FALSE,"PEngD"}</definedName>
    <definedName name="_____as1" localSheetId="3"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AD623">[2]BASE!$F$2028:$AF$2132</definedName>
    <definedName name="_____ccr1" localSheetId="9" hidden="1">{#N/A,#N/A,TRUE,"Cover";#N/A,#N/A,TRUE,"Conts";#N/A,#N/A,TRUE,"VOS";#N/A,#N/A,TRUE,"Warrington";#N/A,#N/A,TRUE,"Widnes"}</definedName>
    <definedName name="_____ccr1" localSheetId="4" hidden="1">{#N/A,#N/A,TRUE,"Cover";#N/A,#N/A,TRUE,"Conts";#N/A,#N/A,TRUE,"VOS";#N/A,#N/A,TRUE,"Warrington";#N/A,#N/A,TRUE,"Widnes"}</definedName>
    <definedName name="_____ccr1" localSheetId="19" hidden="1">{#N/A,#N/A,TRUE,"Cover";#N/A,#N/A,TRUE,"Conts";#N/A,#N/A,TRUE,"VOS";#N/A,#N/A,TRUE,"Warrington";#N/A,#N/A,TRUE,"Widnes"}</definedName>
    <definedName name="_____ccr1" localSheetId="11" hidden="1">{#N/A,#N/A,TRUE,"Cover";#N/A,#N/A,TRUE,"Conts";#N/A,#N/A,TRUE,"VOS";#N/A,#N/A,TRUE,"Warrington";#N/A,#N/A,TRUE,"Widnes"}</definedName>
    <definedName name="_____ccr1" localSheetId="7" hidden="1">{#N/A,#N/A,TRUE,"Cover";#N/A,#N/A,TRUE,"Conts";#N/A,#N/A,TRUE,"VOS";#N/A,#N/A,TRUE,"Warrington";#N/A,#N/A,TRUE,"Widnes"}</definedName>
    <definedName name="_____ccr1" localSheetId="18" hidden="1">{#N/A,#N/A,TRUE,"Cover";#N/A,#N/A,TRUE,"Conts";#N/A,#N/A,TRUE,"VOS";#N/A,#N/A,TRUE,"Warrington";#N/A,#N/A,TRUE,"Widnes"}</definedName>
    <definedName name="_____ccr1" localSheetId="3" hidden="1">{#N/A,#N/A,TRUE,"Cover";#N/A,#N/A,TRUE,"Conts";#N/A,#N/A,TRUE,"VOS";#N/A,#N/A,TRUE,"Warrington";#N/A,#N/A,TRUE,"Widnes"}</definedName>
    <definedName name="_____ccr1" localSheetId="8" hidden="1">{#N/A,#N/A,TRUE,"Cover";#N/A,#N/A,TRUE,"Conts";#N/A,#N/A,TRUE,"VOS";#N/A,#N/A,TRUE,"Warrington";#N/A,#N/A,TRUE,"Widnes"}</definedName>
    <definedName name="_____ccr1" hidden="1">{#N/A,#N/A,TRUE,"Cover";#N/A,#N/A,TRUE,"Conts";#N/A,#N/A,TRUE,"VOS";#N/A,#N/A,TRUE,"Warrington";#N/A,#N/A,TRUE,"Widnes"}</definedName>
    <definedName name="_____HRS15">#REF!</definedName>
    <definedName name="_____old3" localSheetId="9" hidden="1">{#N/A,#N/A,FALSE,"Summary";#N/A,#N/A,FALSE,"3TJ";#N/A,#N/A,FALSE,"3TN";#N/A,#N/A,FALSE,"3TP";#N/A,#N/A,FALSE,"3SJ";#N/A,#N/A,FALSE,"3CJ";#N/A,#N/A,FALSE,"3CN";#N/A,#N/A,FALSE,"3CP";#N/A,#N/A,FALSE,"3A"}</definedName>
    <definedName name="_____old3" localSheetId="4" hidden="1">{#N/A,#N/A,FALSE,"Summary";#N/A,#N/A,FALSE,"3TJ";#N/A,#N/A,FALSE,"3TN";#N/A,#N/A,FALSE,"3TP";#N/A,#N/A,FALSE,"3SJ";#N/A,#N/A,FALSE,"3CJ";#N/A,#N/A,FALSE,"3CN";#N/A,#N/A,FALSE,"3CP";#N/A,#N/A,FALSE,"3A"}</definedName>
    <definedName name="_____old3" localSheetId="19" hidden="1">{#N/A,#N/A,FALSE,"Summary";#N/A,#N/A,FALSE,"3TJ";#N/A,#N/A,FALSE,"3TN";#N/A,#N/A,FALSE,"3TP";#N/A,#N/A,FALSE,"3SJ";#N/A,#N/A,FALSE,"3CJ";#N/A,#N/A,FALSE,"3CN";#N/A,#N/A,FALSE,"3CP";#N/A,#N/A,FALSE,"3A"}</definedName>
    <definedName name="_____old3" localSheetId="11" hidden="1">{#N/A,#N/A,FALSE,"Summary";#N/A,#N/A,FALSE,"3TJ";#N/A,#N/A,FALSE,"3TN";#N/A,#N/A,FALSE,"3TP";#N/A,#N/A,FALSE,"3SJ";#N/A,#N/A,FALSE,"3CJ";#N/A,#N/A,FALSE,"3CN";#N/A,#N/A,FALSE,"3CP";#N/A,#N/A,FALSE,"3A"}</definedName>
    <definedName name="_____old3" localSheetId="7" hidden="1">{#N/A,#N/A,FALSE,"Summary";#N/A,#N/A,FALSE,"3TJ";#N/A,#N/A,FALSE,"3TN";#N/A,#N/A,FALSE,"3TP";#N/A,#N/A,FALSE,"3SJ";#N/A,#N/A,FALSE,"3CJ";#N/A,#N/A,FALSE,"3CN";#N/A,#N/A,FALSE,"3CP";#N/A,#N/A,FALSE,"3A"}</definedName>
    <definedName name="_____old3" localSheetId="18" hidden="1">{#N/A,#N/A,FALSE,"Summary";#N/A,#N/A,FALSE,"3TJ";#N/A,#N/A,FALSE,"3TN";#N/A,#N/A,FALSE,"3TP";#N/A,#N/A,FALSE,"3SJ";#N/A,#N/A,FALSE,"3CJ";#N/A,#N/A,FALSE,"3CN";#N/A,#N/A,FALSE,"3CP";#N/A,#N/A,FALSE,"3A"}</definedName>
    <definedName name="_____old3" localSheetId="3"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9" hidden="1">{#N/A,#N/A,FALSE,"Summary";#N/A,#N/A,FALSE,"3TJ";#N/A,#N/A,FALSE,"3TN";#N/A,#N/A,FALSE,"3TP";#N/A,#N/A,FALSE,"3SJ";#N/A,#N/A,FALSE,"3CJ";#N/A,#N/A,FALSE,"3CN";#N/A,#N/A,FALSE,"3CP";#N/A,#N/A,FALSE,"3A"}</definedName>
    <definedName name="_____old5" localSheetId="4" hidden="1">{#N/A,#N/A,FALSE,"Summary";#N/A,#N/A,FALSE,"3TJ";#N/A,#N/A,FALSE,"3TN";#N/A,#N/A,FALSE,"3TP";#N/A,#N/A,FALSE,"3SJ";#N/A,#N/A,FALSE,"3CJ";#N/A,#N/A,FALSE,"3CN";#N/A,#N/A,FALSE,"3CP";#N/A,#N/A,FALSE,"3A"}</definedName>
    <definedName name="_____old5" localSheetId="19" hidden="1">{#N/A,#N/A,FALSE,"Summary";#N/A,#N/A,FALSE,"3TJ";#N/A,#N/A,FALSE,"3TN";#N/A,#N/A,FALSE,"3TP";#N/A,#N/A,FALSE,"3SJ";#N/A,#N/A,FALSE,"3CJ";#N/A,#N/A,FALSE,"3CN";#N/A,#N/A,FALSE,"3CP";#N/A,#N/A,FALSE,"3A"}</definedName>
    <definedName name="_____old5" localSheetId="11" hidden="1">{#N/A,#N/A,FALSE,"Summary";#N/A,#N/A,FALSE,"3TJ";#N/A,#N/A,FALSE,"3TN";#N/A,#N/A,FALSE,"3TP";#N/A,#N/A,FALSE,"3SJ";#N/A,#N/A,FALSE,"3CJ";#N/A,#N/A,FALSE,"3CN";#N/A,#N/A,FALSE,"3CP";#N/A,#N/A,FALSE,"3A"}</definedName>
    <definedName name="_____old5" localSheetId="7" hidden="1">{#N/A,#N/A,FALSE,"Summary";#N/A,#N/A,FALSE,"3TJ";#N/A,#N/A,FALSE,"3TN";#N/A,#N/A,FALSE,"3TP";#N/A,#N/A,FALSE,"3SJ";#N/A,#N/A,FALSE,"3CJ";#N/A,#N/A,FALSE,"3CN";#N/A,#N/A,FALSE,"3CP";#N/A,#N/A,FALSE,"3A"}</definedName>
    <definedName name="_____old5" localSheetId="18" hidden="1">{#N/A,#N/A,FALSE,"Summary";#N/A,#N/A,FALSE,"3TJ";#N/A,#N/A,FALSE,"3TN";#N/A,#N/A,FALSE,"3TP";#N/A,#N/A,FALSE,"3SJ";#N/A,#N/A,FALSE,"3CJ";#N/A,#N/A,FALSE,"3CN";#N/A,#N/A,FALSE,"3CP";#N/A,#N/A,FALSE,"3A"}</definedName>
    <definedName name="_____old5" localSheetId="3"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9" hidden="1">{#N/A,#N/A,FALSE,"Summary";#N/A,#N/A,FALSE,"3TJ";#N/A,#N/A,FALSE,"3TN";#N/A,#N/A,FALSE,"3TP";#N/A,#N/A,FALSE,"3SJ";#N/A,#N/A,FALSE,"3CJ";#N/A,#N/A,FALSE,"3CN";#N/A,#N/A,FALSE,"3CP";#N/A,#N/A,FALSE,"3A"}</definedName>
    <definedName name="_____old7" localSheetId="4" hidden="1">{#N/A,#N/A,FALSE,"Summary";#N/A,#N/A,FALSE,"3TJ";#N/A,#N/A,FALSE,"3TN";#N/A,#N/A,FALSE,"3TP";#N/A,#N/A,FALSE,"3SJ";#N/A,#N/A,FALSE,"3CJ";#N/A,#N/A,FALSE,"3CN";#N/A,#N/A,FALSE,"3CP";#N/A,#N/A,FALSE,"3A"}</definedName>
    <definedName name="_____old7" localSheetId="19" hidden="1">{#N/A,#N/A,FALSE,"Summary";#N/A,#N/A,FALSE,"3TJ";#N/A,#N/A,FALSE,"3TN";#N/A,#N/A,FALSE,"3TP";#N/A,#N/A,FALSE,"3SJ";#N/A,#N/A,FALSE,"3CJ";#N/A,#N/A,FALSE,"3CN";#N/A,#N/A,FALSE,"3CP";#N/A,#N/A,FALSE,"3A"}</definedName>
    <definedName name="_____old7" localSheetId="11" hidden="1">{#N/A,#N/A,FALSE,"Summary";#N/A,#N/A,FALSE,"3TJ";#N/A,#N/A,FALSE,"3TN";#N/A,#N/A,FALSE,"3TP";#N/A,#N/A,FALSE,"3SJ";#N/A,#N/A,FALSE,"3CJ";#N/A,#N/A,FALSE,"3CN";#N/A,#N/A,FALSE,"3CP";#N/A,#N/A,FALSE,"3A"}</definedName>
    <definedName name="_____old7" localSheetId="7" hidden="1">{#N/A,#N/A,FALSE,"Summary";#N/A,#N/A,FALSE,"3TJ";#N/A,#N/A,FALSE,"3TN";#N/A,#N/A,FALSE,"3TP";#N/A,#N/A,FALSE,"3SJ";#N/A,#N/A,FALSE,"3CJ";#N/A,#N/A,FALSE,"3CN";#N/A,#N/A,FALSE,"3CP";#N/A,#N/A,FALSE,"3A"}</definedName>
    <definedName name="_____old7" localSheetId="18" hidden="1">{#N/A,#N/A,FALSE,"Summary";#N/A,#N/A,FALSE,"3TJ";#N/A,#N/A,FALSE,"3TN";#N/A,#N/A,FALSE,"3TP";#N/A,#N/A,FALSE,"3SJ";#N/A,#N/A,FALSE,"3CJ";#N/A,#N/A,FALSE,"3CN";#N/A,#N/A,FALSE,"3CP";#N/A,#N/A,FALSE,"3A"}</definedName>
    <definedName name="_____old7" localSheetId="3"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_SUB15">#REF!</definedName>
    <definedName name="____ab1" localSheetId="9" hidden="1">{#N/A,#N/A,FALSE,"SumD";#N/A,#N/A,FALSE,"ElecD";#N/A,#N/A,FALSE,"MechD";#N/A,#N/A,FALSE,"GeotD";#N/A,#N/A,FALSE,"PrcsD";#N/A,#N/A,FALSE,"TunnD";#N/A,#N/A,FALSE,"CivlD";#N/A,#N/A,FALSE,"NtwkD";#N/A,#N/A,FALSE,"EstgD";#N/A,#N/A,FALSE,"PEngD"}</definedName>
    <definedName name="____ab1" localSheetId="4" hidden="1">{#N/A,#N/A,FALSE,"SumD";#N/A,#N/A,FALSE,"ElecD";#N/A,#N/A,FALSE,"MechD";#N/A,#N/A,FALSE,"GeotD";#N/A,#N/A,FALSE,"PrcsD";#N/A,#N/A,FALSE,"TunnD";#N/A,#N/A,FALSE,"CivlD";#N/A,#N/A,FALSE,"NtwkD";#N/A,#N/A,FALSE,"EstgD";#N/A,#N/A,FALSE,"PEngD"}</definedName>
    <definedName name="____ab1" localSheetId="19" hidden="1">{#N/A,#N/A,FALSE,"SumD";#N/A,#N/A,FALSE,"ElecD";#N/A,#N/A,FALSE,"MechD";#N/A,#N/A,FALSE,"GeotD";#N/A,#N/A,FALSE,"PrcsD";#N/A,#N/A,FALSE,"TunnD";#N/A,#N/A,FALSE,"CivlD";#N/A,#N/A,FALSE,"NtwkD";#N/A,#N/A,FALSE,"EstgD";#N/A,#N/A,FALSE,"PEngD"}</definedName>
    <definedName name="____ab1" localSheetId="11" hidden="1">{#N/A,#N/A,FALSE,"SumD";#N/A,#N/A,FALSE,"ElecD";#N/A,#N/A,FALSE,"MechD";#N/A,#N/A,FALSE,"GeotD";#N/A,#N/A,FALSE,"PrcsD";#N/A,#N/A,FALSE,"TunnD";#N/A,#N/A,FALSE,"CivlD";#N/A,#N/A,FALSE,"NtwkD";#N/A,#N/A,FALSE,"EstgD";#N/A,#N/A,FALSE,"PEngD"}</definedName>
    <definedName name="____ab1" localSheetId="7" hidden="1">{#N/A,#N/A,FALSE,"SumD";#N/A,#N/A,FALSE,"ElecD";#N/A,#N/A,FALSE,"MechD";#N/A,#N/A,FALSE,"GeotD";#N/A,#N/A,FALSE,"PrcsD";#N/A,#N/A,FALSE,"TunnD";#N/A,#N/A,FALSE,"CivlD";#N/A,#N/A,FALSE,"NtwkD";#N/A,#N/A,FALSE,"EstgD";#N/A,#N/A,FALSE,"PEngD"}</definedName>
    <definedName name="____ab1" localSheetId="18" hidden="1">{#N/A,#N/A,FALSE,"SumD";#N/A,#N/A,FALSE,"ElecD";#N/A,#N/A,FALSE,"MechD";#N/A,#N/A,FALSE,"GeotD";#N/A,#N/A,FALSE,"PrcsD";#N/A,#N/A,FALSE,"TunnD";#N/A,#N/A,FALSE,"CivlD";#N/A,#N/A,FALSE,"NtwkD";#N/A,#N/A,FALSE,"EstgD";#N/A,#N/A,FALSE,"PEngD"}</definedName>
    <definedName name="____ab1" localSheetId="3"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9" hidden="1">{#N/A,#N/A,FALSE,"SumD";#N/A,#N/A,FALSE,"ElecD";#N/A,#N/A,FALSE,"MechD";#N/A,#N/A,FALSE,"GeotD";#N/A,#N/A,FALSE,"PrcsD";#N/A,#N/A,FALSE,"TunnD";#N/A,#N/A,FALSE,"CivlD";#N/A,#N/A,FALSE,"NtwkD";#N/A,#N/A,FALSE,"EstgD";#N/A,#N/A,FALSE,"PEngD"}</definedName>
    <definedName name="____as1" localSheetId="4" hidden="1">{#N/A,#N/A,FALSE,"SumD";#N/A,#N/A,FALSE,"ElecD";#N/A,#N/A,FALSE,"MechD";#N/A,#N/A,FALSE,"GeotD";#N/A,#N/A,FALSE,"PrcsD";#N/A,#N/A,FALSE,"TunnD";#N/A,#N/A,FALSE,"CivlD";#N/A,#N/A,FALSE,"NtwkD";#N/A,#N/A,FALSE,"EstgD";#N/A,#N/A,FALSE,"PEngD"}</definedName>
    <definedName name="____as1" localSheetId="19" hidden="1">{#N/A,#N/A,FALSE,"SumD";#N/A,#N/A,FALSE,"ElecD";#N/A,#N/A,FALSE,"MechD";#N/A,#N/A,FALSE,"GeotD";#N/A,#N/A,FALSE,"PrcsD";#N/A,#N/A,FALSE,"TunnD";#N/A,#N/A,FALSE,"CivlD";#N/A,#N/A,FALSE,"NtwkD";#N/A,#N/A,FALSE,"EstgD";#N/A,#N/A,FALSE,"PEngD"}</definedName>
    <definedName name="____as1" localSheetId="11" hidden="1">{#N/A,#N/A,FALSE,"SumD";#N/A,#N/A,FALSE,"ElecD";#N/A,#N/A,FALSE,"MechD";#N/A,#N/A,FALSE,"GeotD";#N/A,#N/A,FALSE,"PrcsD";#N/A,#N/A,FALSE,"TunnD";#N/A,#N/A,FALSE,"CivlD";#N/A,#N/A,FALSE,"NtwkD";#N/A,#N/A,FALSE,"EstgD";#N/A,#N/A,FALSE,"PEngD"}</definedName>
    <definedName name="____as1" localSheetId="7" hidden="1">{#N/A,#N/A,FALSE,"SumD";#N/A,#N/A,FALSE,"ElecD";#N/A,#N/A,FALSE,"MechD";#N/A,#N/A,FALSE,"GeotD";#N/A,#N/A,FALSE,"PrcsD";#N/A,#N/A,FALSE,"TunnD";#N/A,#N/A,FALSE,"CivlD";#N/A,#N/A,FALSE,"NtwkD";#N/A,#N/A,FALSE,"EstgD";#N/A,#N/A,FALSE,"PEngD"}</definedName>
    <definedName name="____as1" localSheetId="18" hidden="1">{#N/A,#N/A,FALSE,"SumD";#N/A,#N/A,FALSE,"ElecD";#N/A,#N/A,FALSE,"MechD";#N/A,#N/A,FALSE,"GeotD";#N/A,#N/A,FALSE,"PrcsD";#N/A,#N/A,FALSE,"TunnD";#N/A,#N/A,FALSE,"CivlD";#N/A,#N/A,FALSE,"NtwkD";#N/A,#N/A,FALSE,"EstgD";#N/A,#N/A,FALSE,"PEngD"}</definedName>
    <definedName name="____as1" localSheetId="3"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AD623">[2]BASE!$F$2028:$AF$2132</definedName>
    <definedName name="____ccr1" localSheetId="9" hidden="1">{#N/A,#N/A,TRUE,"Cover";#N/A,#N/A,TRUE,"Conts";#N/A,#N/A,TRUE,"VOS";#N/A,#N/A,TRUE,"Warrington";#N/A,#N/A,TRUE,"Widnes"}</definedName>
    <definedName name="____ccr1" localSheetId="4" hidden="1">{#N/A,#N/A,TRUE,"Cover";#N/A,#N/A,TRUE,"Conts";#N/A,#N/A,TRUE,"VOS";#N/A,#N/A,TRUE,"Warrington";#N/A,#N/A,TRUE,"Widnes"}</definedName>
    <definedName name="____ccr1" localSheetId="19" hidden="1">{#N/A,#N/A,TRUE,"Cover";#N/A,#N/A,TRUE,"Conts";#N/A,#N/A,TRUE,"VOS";#N/A,#N/A,TRUE,"Warrington";#N/A,#N/A,TRUE,"Widnes"}</definedName>
    <definedName name="____ccr1" localSheetId="11" hidden="1">{#N/A,#N/A,TRUE,"Cover";#N/A,#N/A,TRUE,"Conts";#N/A,#N/A,TRUE,"VOS";#N/A,#N/A,TRUE,"Warrington";#N/A,#N/A,TRUE,"Widnes"}</definedName>
    <definedName name="____ccr1" localSheetId="7" hidden="1">{#N/A,#N/A,TRUE,"Cover";#N/A,#N/A,TRUE,"Conts";#N/A,#N/A,TRUE,"VOS";#N/A,#N/A,TRUE,"Warrington";#N/A,#N/A,TRUE,"Widnes"}</definedName>
    <definedName name="____ccr1" localSheetId="18" hidden="1">{#N/A,#N/A,TRUE,"Cover";#N/A,#N/A,TRUE,"Conts";#N/A,#N/A,TRUE,"VOS";#N/A,#N/A,TRUE,"Warrington";#N/A,#N/A,TRUE,"Widnes"}</definedName>
    <definedName name="____ccr1" localSheetId="3" hidden="1">{#N/A,#N/A,TRUE,"Cover";#N/A,#N/A,TRUE,"Conts";#N/A,#N/A,TRUE,"VOS";#N/A,#N/A,TRUE,"Warrington";#N/A,#N/A,TRUE,"Widnes"}</definedName>
    <definedName name="____ccr1" localSheetId="8" hidden="1">{#N/A,#N/A,TRUE,"Cover";#N/A,#N/A,TRUE,"Conts";#N/A,#N/A,TRUE,"VOS";#N/A,#N/A,TRUE,"Warrington";#N/A,#N/A,TRUE,"Widnes"}</definedName>
    <definedName name="____ccr1" hidden="1">{#N/A,#N/A,TRUE,"Cover";#N/A,#N/A,TRUE,"Conts";#N/A,#N/A,TRUE,"VOS";#N/A,#N/A,TRUE,"Warrington";#N/A,#N/A,TRUE,"Widnes"}</definedName>
    <definedName name="____ccr2" localSheetId="9" hidden="1">{#N/A,#N/A,TRUE,"Cover";#N/A,#N/A,TRUE,"Conts";#N/A,#N/A,TRUE,"VOS";#N/A,#N/A,TRUE,"Warrington";#N/A,#N/A,TRUE,"Widnes"}</definedName>
    <definedName name="____ccr2" localSheetId="4" hidden="1">{#N/A,#N/A,TRUE,"Cover";#N/A,#N/A,TRUE,"Conts";#N/A,#N/A,TRUE,"VOS";#N/A,#N/A,TRUE,"Warrington";#N/A,#N/A,TRUE,"Widnes"}</definedName>
    <definedName name="____ccr2" localSheetId="19" hidden="1">{#N/A,#N/A,TRUE,"Cover";#N/A,#N/A,TRUE,"Conts";#N/A,#N/A,TRUE,"VOS";#N/A,#N/A,TRUE,"Warrington";#N/A,#N/A,TRUE,"Widnes"}</definedName>
    <definedName name="____ccr2" localSheetId="11" hidden="1">{#N/A,#N/A,TRUE,"Cover";#N/A,#N/A,TRUE,"Conts";#N/A,#N/A,TRUE,"VOS";#N/A,#N/A,TRUE,"Warrington";#N/A,#N/A,TRUE,"Widnes"}</definedName>
    <definedName name="____ccr2" localSheetId="7" hidden="1">{#N/A,#N/A,TRUE,"Cover";#N/A,#N/A,TRUE,"Conts";#N/A,#N/A,TRUE,"VOS";#N/A,#N/A,TRUE,"Warrington";#N/A,#N/A,TRUE,"Widnes"}</definedName>
    <definedName name="____ccr2" localSheetId="18" hidden="1">{#N/A,#N/A,TRUE,"Cover";#N/A,#N/A,TRUE,"Conts";#N/A,#N/A,TRUE,"VOS";#N/A,#N/A,TRUE,"Warrington";#N/A,#N/A,TRUE,"Widnes"}</definedName>
    <definedName name="____ccr2" localSheetId="3" hidden="1">{#N/A,#N/A,TRUE,"Cover";#N/A,#N/A,TRUE,"Conts";#N/A,#N/A,TRUE,"VOS";#N/A,#N/A,TRUE,"Warrington";#N/A,#N/A,TRUE,"Widnes"}</definedName>
    <definedName name="____ccr2" localSheetId="8" hidden="1">{#N/A,#N/A,TRUE,"Cover";#N/A,#N/A,TRUE,"Conts";#N/A,#N/A,TRUE,"VOS";#N/A,#N/A,TRUE,"Warrington";#N/A,#N/A,TRUE,"Widnes"}</definedName>
    <definedName name="____ccr2" hidden="1">{#N/A,#N/A,TRUE,"Cover";#N/A,#N/A,TRUE,"Conts";#N/A,#N/A,TRUE,"VOS";#N/A,#N/A,TRUE,"Warrington";#N/A,#N/A,TRUE,"Widnes"}</definedName>
    <definedName name="____HRS15">#REF!</definedName>
    <definedName name="____old3" localSheetId="9" hidden="1">{#N/A,#N/A,FALSE,"Summary";#N/A,#N/A,FALSE,"3TJ";#N/A,#N/A,FALSE,"3TN";#N/A,#N/A,FALSE,"3TP";#N/A,#N/A,FALSE,"3SJ";#N/A,#N/A,FALSE,"3CJ";#N/A,#N/A,FALSE,"3CN";#N/A,#N/A,FALSE,"3CP";#N/A,#N/A,FALSE,"3A"}</definedName>
    <definedName name="____old3" localSheetId="4" hidden="1">{#N/A,#N/A,FALSE,"Summary";#N/A,#N/A,FALSE,"3TJ";#N/A,#N/A,FALSE,"3TN";#N/A,#N/A,FALSE,"3TP";#N/A,#N/A,FALSE,"3SJ";#N/A,#N/A,FALSE,"3CJ";#N/A,#N/A,FALSE,"3CN";#N/A,#N/A,FALSE,"3CP";#N/A,#N/A,FALSE,"3A"}</definedName>
    <definedName name="____old3" localSheetId="19" hidden="1">{#N/A,#N/A,FALSE,"Summary";#N/A,#N/A,FALSE,"3TJ";#N/A,#N/A,FALSE,"3TN";#N/A,#N/A,FALSE,"3TP";#N/A,#N/A,FALSE,"3SJ";#N/A,#N/A,FALSE,"3CJ";#N/A,#N/A,FALSE,"3CN";#N/A,#N/A,FALSE,"3CP";#N/A,#N/A,FALSE,"3A"}</definedName>
    <definedName name="____old3" localSheetId="11" hidden="1">{#N/A,#N/A,FALSE,"Summary";#N/A,#N/A,FALSE,"3TJ";#N/A,#N/A,FALSE,"3TN";#N/A,#N/A,FALSE,"3TP";#N/A,#N/A,FALSE,"3SJ";#N/A,#N/A,FALSE,"3CJ";#N/A,#N/A,FALSE,"3CN";#N/A,#N/A,FALSE,"3CP";#N/A,#N/A,FALSE,"3A"}</definedName>
    <definedName name="____old3" localSheetId="7" hidden="1">{#N/A,#N/A,FALSE,"Summary";#N/A,#N/A,FALSE,"3TJ";#N/A,#N/A,FALSE,"3TN";#N/A,#N/A,FALSE,"3TP";#N/A,#N/A,FALSE,"3SJ";#N/A,#N/A,FALSE,"3CJ";#N/A,#N/A,FALSE,"3CN";#N/A,#N/A,FALSE,"3CP";#N/A,#N/A,FALSE,"3A"}</definedName>
    <definedName name="____old3" localSheetId="18" hidden="1">{#N/A,#N/A,FALSE,"Summary";#N/A,#N/A,FALSE,"3TJ";#N/A,#N/A,FALSE,"3TN";#N/A,#N/A,FALSE,"3TP";#N/A,#N/A,FALSE,"3SJ";#N/A,#N/A,FALSE,"3CJ";#N/A,#N/A,FALSE,"3CN";#N/A,#N/A,FALSE,"3CP";#N/A,#N/A,FALSE,"3A"}</definedName>
    <definedName name="____old3" localSheetId="3"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9" hidden="1">{#N/A,#N/A,FALSE,"Summary";#N/A,#N/A,FALSE,"3TJ";#N/A,#N/A,FALSE,"3TN";#N/A,#N/A,FALSE,"3TP";#N/A,#N/A,FALSE,"3SJ";#N/A,#N/A,FALSE,"3CJ";#N/A,#N/A,FALSE,"3CN";#N/A,#N/A,FALSE,"3CP";#N/A,#N/A,FALSE,"3A"}</definedName>
    <definedName name="____old5" localSheetId="4" hidden="1">{#N/A,#N/A,FALSE,"Summary";#N/A,#N/A,FALSE,"3TJ";#N/A,#N/A,FALSE,"3TN";#N/A,#N/A,FALSE,"3TP";#N/A,#N/A,FALSE,"3SJ";#N/A,#N/A,FALSE,"3CJ";#N/A,#N/A,FALSE,"3CN";#N/A,#N/A,FALSE,"3CP";#N/A,#N/A,FALSE,"3A"}</definedName>
    <definedName name="____old5" localSheetId="19" hidden="1">{#N/A,#N/A,FALSE,"Summary";#N/A,#N/A,FALSE,"3TJ";#N/A,#N/A,FALSE,"3TN";#N/A,#N/A,FALSE,"3TP";#N/A,#N/A,FALSE,"3SJ";#N/A,#N/A,FALSE,"3CJ";#N/A,#N/A,FALSE,"3CN";#N/A,#N/A,FALSE,"3CP";#N/A,#N/A,FALSE,"3A"}</definedName>
    <definedName name="____old5" localSheetId="11" hidden="1">{#N/A,#N/A,FALSE,"Summary";#N/A,#N/A,FALSE,"3TJ";#N/A,#N/A,FALSE,"3TN";#N/A,#N/A,FALSE,"3TP";#N/A,#N/A,FALSE,"3SJ";#N/A,#N/A,FALSE,"3CJ";#N/A,#N/A,FALSE,"3CN";#N/A,#N/A,FALSE,"3CP";#N/A,#N/A,FALSE,"3A"}</definedName>
    <definedName name="____old5" localSheetId="7" hidden="1">{#N/A,#N/A,FALSE,"Summary";#N/A,#N/A,FALSE,"3TJ";#N/A,#N/A,FALSE,"3TN";#N/A,#N/A,FALSE,"3TP";#N/A,#N/A,FALSE,"3SJ";#N/A,#N/A,FALSE,"3CJ";#N/A,#N/A,FALSE,"3CN";#N/A,#N/A,FALSE,"3CP";#N/A,#N/A,FALSE,"3A"}</definedName>
    <definedName name="____old5" localSheetId="18" hidden="1">{#N/A,#N/A,FALSE,"Summary";#N/A,#N/A,FALSE,"3TJ";#N/A,#N/A,FALSE,"3TN";#N/A,#N/A,FALSE,"3TP";#N/A,#N/A,FALSE,"3SJ";#N/A,#N/A,FALSE,"3CJ";#N/A,#N/A,FALSE,"3CN";#N/A,#N/A,FALSE,"3CP";#N/A,#N/A,FALSE,"3A"}</definedName>
    <definedName name="____old5" localSheetId="3"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9" hidden="1">{#N/A,#N/A,FALSE,"Summary";#N/A,#N/A,FALSE,"3TJ";#N/A,#N/A,FALSE,"3TN";#N/A,#N/A,FALSE,"3TP";#N/A,#N/A,FALSE,"3SJ";#N/A,#N/A,FALSE,"3CJ";#N/A,#N/A,FALSE,"3CN";#N/A,#N/A,FALSE,"3CP";#N/A,#N/A,FALSE,"3A"}</definedName>
    <definedName name="____old7" localSheetId="4" hidden="1">{#N/A,#N/A,FALSE,"Summary";#N/A,#N/A,FALSE,"3TJ";#N/A,#N/A,FALSE,"3TN";#N/A,#N/A,FALSE,"3TP";#N/A,#N/A,FALSE,"3SJ";#N/A,#N/A,FALSE,"3CJ";#N/A,#N/A,FALSE,"3CN";#N/A,#N/A,FALSE,"3CP";#N/A,#N/A,FALSE,"3A"}</definedName>
    <definedName name="____old7" localSheetId="19" hidden="1">{#N/A,#N/A,FALSE,"Summary";#N/A,#N/A,FALSE,"3TJ";#N/A,#N/A,FALSE,"3TN";#N/A,#N/A,FALSE,"3TP";#N/A,#N/A,FALSE,"3SJ";#N/A,#N/A,FALSE,"3CJ";#N/A,#N/A,FALSE,"3CN";#N/A,#N/A,FALSE,"3CP";#N/A,#N/A,FALSE,"3A"}</definedName>
    <definedName name="____old7" localSheetId="11" hidden="1">{#N/A,#N/A,FALSE,"Summary";#N/A,#N/A,FALSE,"3TJ";#N/A,#N/A,FALSE,"3TN";#N/A,#N/A,FALSE,"3TP";#N/A,#N/A,FALSE,"3SJ";#N/A,#N/A,FALSE,"3CJ";#N/A,#N/A,FALSE,"3CN";#N/A,#N/A,FALSE,"3CP";#N/A,#N/A,FALSE,"3A"}</definedName>
    <definedName name="____old7" localSheetId="7" hidden="1">{#N/A,#N/A,FALSE,"Summary";#N/A,#N/A,FALSE,"3TJ";#N/A,#N/A,FALSE,"3TN";#N/A,#N/A,FALSE,"3TP";#N/A,#N/A,FALSE,"3SJ";#N/A,#N/A,FALSE,"3CJ";#N/A,#N/A,FALSE,"3CN";#N/A,#N/A,FALSE,"3CP";#N/A,#N/A,FALSE,"3A"}</definedName>
    <definedName name="____old7" localSheetId="18" hidden="1">{#N/A,#N/A,FALSE,"Summary";#N/A,#N/A,FALSE,"3TJ";#N/A,#N/A,FALSE,"3TN";#N/A,#N/A,FALSE,"3TP";#N/A,#N/A,FALSE,"3SJ";#N/A,#N/A,FALSE,"3CJ";#N/A,#N/A,FALSE,"3CN";#N/A,#N/A,FALSE,"3CP";#N/A,#N/A,FALSE,"3A"}</definedName>
    <definedName name="____old7" localSheetId="3"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_SUB15">#REF!</definedName>
    <definedName name="___1__123Graph_ACHART_4" hidden="1">'[3]9011 EXPAT_MANP'!$E$25:$X$25</definedName>
    <definedName name="___2Excel_BuiltIn__FilterDatabase_1_1">#REF!</definedName>
    <definedName name="___3__123Graph_BCHART_1" hidden="1">#REF!</definedName>
    <definedName name="___4S" hidden="1">#REF!</definedName>
    <definedName name="___5_0_S" hidden="1">#REF!</definedName>
    <definedName name="___ab1" localSheetId="9" hidden="1">{#N/A,#N/A,FALSE,"SumD";#N/A,#N/A,FALSE,"ElecD";#N/A,#N/A,FALSE,"MechD";#N/A,#N/A,FALSE,"GeotD";#N/A,#N/A,FALSE,"PrcsD";#N/A,#N/A,FALSE,"TunnD";#N/A,#N/A,FALSE,"CivlD";#N/A,#N/A,FALSE,"NtwkD";#N/A,#N/A,FALSE,"EstgD";#N/A,#N/A,FALSE,"PEngD"}</definedName>
    <definedName name="___ab1" localSheetId="4" hidden="1">{#N/A,#N/A,FALSE,"SumD";#N/A,#N/A,FALSE,"ElecD";#N/A,#N/A,FALSE,"MechD";#N/A,#N/A,FALSE,"GeotD";#N/A,#N/A,FALSE,"PrcsD";#N/A,#N/A,FALSE,"TunnD";#N/A,#N/A,FALSE,"CivlD";#N/A,#N/A,FALSE,"NtwkD";#N/A,#N/A,FALSE,"EstgD";#N/A,#N/A,FALSE,"PEngD"}</definedName>
    <definedName name="___ab1" localSheetId="19" hidden="1">{#N/A,#N/A,FALSE,"SumD";#N/A,#N/A,FALSE,"ElecD";#N/A,#N/A,FALSE,"MechD";#N/A,#N/A,FALSE,"GeotD";#N/A,#N/A,FALSE,"PrcsD";#N/A,#N/A,FALSE,"TunnD";#N/A,#N/A,FALSE,"CivlD";#N/A,#N/A,FALSE,"NtwkD";#N/A,#N/A,FALSE,"EstgD";#N/A,#N/A,FALSE,"PEngD"}</definedName>
    <definedName name="___ab1" localSheetId="11" hidden="1">{#N/A,#N/A,FALSE,"SumD";#N/A,#N/A,FALSE,"ElecD";#N/A,#N/A,FALSE,"MechD";#N/A,#N/A,FALSE,"GeotD";#N/A,#N/A,FALSE,"PrcsD";#N/A,#N/A,FALSE,"TunnD";#N/A,#N/A,FALSE,"CivlD";#N/A,#N/A,FALSE,"NtwkD";#N/A,#N/A,FALSE,"EstgD";#N/A,#N/A,FALSE,"PEngD"}</definedName>
    <definedName name="___ab1" localSheetId="7" hidden="1">{#N/A,#N/A,FALSE,"SumD";#N/A,#N/A,FALSE,"ElecD";#N/A,#N/A,FALSE,"MechD";#N/A,#N/A,FALSE,"GeotD";#N/A,#N/A,FALSE,"PrcsD";#N/A,#N/A,FALSE,"TunnD";#N/A,#N/A,FALSE,"CivlD";#N/A,#N/A,FALSE,"NtwkD";#N/A,#N/A,FALSE,"EstgD";#N/A,#N/A,FALSE,"PEngD"}</definedName>
    <definedName name="___ab1" localSheetId="18" hidden="1">{#N/A,#N/A,FALSE,"SumD";#N/A,#N/A,FALSE,"ElecD";#N/A,#N/A,FALSE,"MechD";#N/A,#N/A,FALSE,"GeotD";#N/A,#N/A,FALSE,"PrcsD";#N/A,#N/A,FALSE,"TunnD";#N/A,#N/A,FALSE,"CivlD";#N/A,#N/A,FALSE,"NtwkD";#N/A,#N/A,FALSE,"EstgD";#N/A,#N/A,FALSE,"PEngD"}</definedName>
    <definedName name="___ab1" localSheetId="3"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9" hidden="1">{#N/A,#N/A,FALSE,"SumD";#N/A,#N/A,FALSE,"ElecD";#N/A,#N/A,FALSE,"MechD";#N/A,#N/A,FALSE,"GeotD";#N/A,#N/A,FALSE,"PrcsD";#N/A,#N/A,FALSE,"TunnD";#N/A,#N/A,FALSE,"CivlD";#N/A,#N/A,FALSE,"NtwkD";#N/A,#N/A,FALSE,"EstgD";#N/A,#N/A,FALSE,"PEngD"}</definedName>
    <definedName name="___as1" localSheetId="4" hidden="1">{#N/A,#N/A,FALSE,"SumD";#N/A,#N/A,FALSE,"ElecD";#N/A,#N/A,FALSE,"MechD";#N/A,#N/A,FALSE,"GeotD";#N/A,#N/A,FALSE,"PrcsD";#N/A,#N/A,FALSE,"TunnD";#N/A,#N/A,FALSE,"CivlD";#N/A,#N/A,FALSE,"NtwkD";#N/A,#N/A,FALSE,"EstgD";#N/A,#N/A,FALSE,"PEngD"}</definedName>
    <definedName name="___as1" localSheetId="19" hidden="1">{#N/A,#N/A,FALSE,"SumD";#N/A,#N/A,FALSE,"ElecD";#N/A,#N/A,FALSE,"MechD";#N/A,#N/A,FALSE,"GeotD";#N/A,#N/A,FALSE,"PrcsD";#N/A,#N/A,FALSE,"TunnD";#N/A,#N/A,FALSE,"CivlD";#N/A,#N/A,FALSE,"NtwkD";#N/A,#N/A,FALSE,"EstgD";#N/A,#N/A,FALSE,"PEngD"}</definedName>
    <definedName name="___as1" localSheetId="11" hidden="1">{#N/A,#N/A,FALSE,"SumD";#N/A,#N/A,FALSE,"ElecD";#N/A,#N/A,FALSE,"MechD";#N/A,#N/A,FALSE,"GeotD";#N/A,#N/A,FALSE,"PrcsD";#N/A,#N/A,FALSE,"TunnD";#N/A,#N/A,FALSE,"CivlD";#N/A,#N/A,FALSE,"NtwkD";#N/A,#N/A,FALSE,"EstgD";#N/A,#N/A,FALSE,"PEngD"}</definedName>
    <definedName name="___as1" localSheetId="7" hidden="1">{#N/A,#N/A,FALSE,"SumD";#N/A,#N/A,FALSE,"ElecD";#N/A,#N/A,FALSE,"MechD";#N/A,#N/A,FALSE,"GeotD";#N/A,#N/A,FALSE,"PrcsD";#N/A,#N/A,FALSE,"TunnD";#N/A,#N/A,FALSE,"CivlD";#N/A,#N/A,FALSE,"NtwkD";#N/A,#N/A,FALSE,"EstgD";#N/A,#N/A,FALSE,"PEngD"}</definedName>
    <definedName name="___as1" localSheetId="18" hidden="1">{#N/A,#N/A,FALSE,"SumD";#N/A,#N/A,FALSE,"ElecD";#N/A,#N/A,FALSE,"MechD";#N/A,#N/A,FALSE,"GeotD";#N/A,#N/A,FALSE,"PrcsD";#N/A,#N/A,FALSE,"TunnD";#N/A,#N/A,FALSE,"CivlD";#N/A,#N/A,FALSE,"NtwkD";#N/A,#N/A,FALSE,"EstgD";#N/A,#N/A,FALSE,"PEngD"}</definedName>
    <definedName name="___as1" localSheetId="3"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AD623">[2]BASE!$F$2028:$AF$2132</definedName>
    <definedName name="___ccr1" localSheetId="9" hidden="1">{#N/A,#N/A,TRUE,"Cover";#N/A,#N/A,TRUE,"Conts";#N/A,#N/A,TRUE,"VOS";#N/A,#N/A,TRUE,"Warrington";#N/A,#N/A,TRUE,"Widnes"}</definedName>
    <definedName name="___ccr1" localSheetId="4" hidden="1">{#N/A,#N/A,TRUE,"Cover";#N/A,#N/A,TRUE,"Conts";#N/A,#N/A,TRUE,"VOS";#N/A,#N/A,TRUE,"Warrington";#N/A,#N/A,TRUE,"Widnes"}</definedName>
    <definedName name="___ccr1" localSheetId="19" hidden="1">{#N/A,#N/A,TRUE,"Cover";#N/A,#N/A,TRUE,"Conts";#N/A,#N/A,TRUE,"VOS";#N/A,#N/A,TRUE,"Warrington";#N/A,#N/A,TRUE,"Widnes"}</definedName>
    <definedName name="___ccr1" localSheetId="11" hidden="1">{#N/A,#N/A,TRUE,"Cover";#N/A,#N/A,TRUE,"Conts";#N/A,#N/A,TRUE,"VOS";#N/A,#N/A,TRUE,"Warrington";#N/A,#N/A,TRUE,"Widnes"}</definedName>
    <definedName name="___ccr1" localSheetId="7" hidden="1">{#N/A,#N/A,TRUE,"Cover";#N/A,#N/A,TRUE,"Conts";#N/A,#N/A,TRUE,"VOS";#N/A,#N/A,TRUE,"Warrington";#N/A,#N/A,TRUE,"Widnes"}</definedName>
    <definedName name="___ccr1" localSheetId="18" hidden="1">{#N/A,#N/A,TRUE,"Cover";#N/A,#N/A,TRUE,"Conts";#N/A,#N/A,TRUE,"VOS";#N/A,#N/A,TRUE,"Warrington";#N/A,#N/A,TRUE,"Widnes"}</definedName>
    <definedName name="___ccr1" localSheetId="3" hidden="1">{#N/A,#N/A,TRUE,"Cover";#N/A,#N/A,TRUE,"Conts";#N/A,#N/A,TRUE,"VOS";#N/A,#N/A,TRUE,"Warrington";#N/A,#N/A,TRUE,"Widnes"}</definedName>
    <definedName name="___ccr1" localSheetId="8" hidden="1">{#N/A,#N/A,TRUE,"Cover";#N/A,#N/A,TRUE,"Conts";#N/A,#N/A,TRUE,"VOS";#N/A,#N/A,TRUE,"Warrington";#N/A,#N/A,TRUE,"Widnes"}</definedName>
    <definedName name="___ccr1" hidden="1">{#N/A,#N/A,TRUE,"Cover";#N/A,#N/A,TRUE,"Conts";#N/A,#N/A,TRUE,"VOS";#N/A,#N/A,TRUE,"Warrington";#N/A,#N/A,TRUE,"Widnes"}</definedName>
    <definedName name="___ccr2" localSheetId="9" hidden="1">{#N/A,#N/A,TRUE,"Cover";#N/A,#N/A,TRUE,"Conts";#N/A,#N/A,TRUE,"VOS";#N/A,#N/A,TRUE,"Warrington";#N/A,#N/A,TRUE,"Widnes"}</definedName>
    <definedName name="___ccr2" localSheetId="4" hidden="1">{#N/A,#N/A,TRUE,"Cover";#N/A,#N/A,TRUE,"Conts";#N/A,#N/A,TRUE,"VOS";#N/A,#N/A,TRUE,"Warrington";#N/A,#N/A,TRUE,"Widnes"}</definedName>
    <definedName name="___ccr2" localSheetId="19" hidden="1">{#N/A,#N/A,TRUE,"Cover";#N/A,#N/A,TRUE,"Conts";#N/A,#N/A,TRUE,"VOS";#N/A,#N/A,TRUE,"Warrington";#N/A,#N/A,TRUE,"Widnes"}</definedName>
    <definedName name="___ccr2" localSheetId="11" hidden="1">{#N/A,#N/A,TRUE,"Cover";#N/A,#N/A,TRUE,"Conts";#N/A,#N/A,TRUE,"VOS";#N/A,#N/A,TRUE,"Warrington";#N/A,#N/A,TRUE,"Widnes"}</definedName>
    <definedName name="___ccr2" localSheetId="7" hidden="1">{#N/A,#N/A,TRUE,"Cover";#N/A,#N/A,TRUE,"Conts";#N/A,#N/A,TRUE,"VOS";#N/A,#N/A,TRUE,"Warrington";#N/A,#N/A,TRUE,"Widnes"}</definedName>
    <definedName name="___ccr2" localSheetId="18" hidden="1">{#N/A,#N/A,TRUE,"Cover";#N/A,#N/A,TRUE,"Conts";#N/A,#N/A,TRUE,"VOS";#N/A,#N/A,TRUE,"Warrington";#N/A,#N/A,TRUE,"Widnes"}</definedName>
    <definedName name="___ccr2" localSheetId="3" hidden="1">{#N/A,#N/A,TRUE,"Cover";#N/A,#N/A,TRUE,"Conts";#N/A,#N/A,TRUE,"VOS";#N/A,#N/A,TRUE,"Warrington";#N/A,#N/A,TRUE,"Widnes"}</definedName>
    <definedName name="___ccr2" localSheetId="8" hidden="1">{#N/A,#N/A,TRUE,"Cover";#N/A,#N/A,TRUE,"Conts";#N/A,#N/A,TRUE,"VOS";#N/A,#N/A,TRUE,"Warrington";#N/A,#N/A,TRUE,"Widnes"}</definedName>
    <definedName name="___ccr2" hidden="1">{#N/A,#N/A,TRUE,"Cover";#N/A,#N/A,TRUE,"Conts";#N/A,#N/A,TRUE,"VOS";#N/A,#N/A,TRUE,"Warrington";#N/A,#N/A,TRUE,"Widnes"}</definedName>
    <definedName name="___HRS15">#REF!</definedName>
    <definedName name="___old3" localSheetId="9" hidden="1">{#N/A,#N/A,FALSE,"Summary";#N/A,#N/A,FALSE,"3TJ";#N/A,#N/A,FALSE,"3TN";#N/A,#N/A,FALSE,"3TP";#N/A,#N/A,FALSE,"3SJ";#N/A,#N/A,FALSE,"3CJ";#N/A,#N/A,FALSE,"3CN";#N/A,#N/A,FALSE,"3CP";#N/A,#N/A,FALSE,"3A"}</definedName>
    <definedName name="___old3" localSheetId="4" hidden="1">{#N/A,#N/A,FALSE,"Summary";#N/A,#N/A,FALSE,"3TJ";#N/A,#N/A,FALSE,"3TN";#N/A,#N/A,FALSE,"3TP";#N/A,#N/A,FALSE,"3SJ";#N/A,#N/A,FALSE,"3CJ";#N/A,#N/A,FALSE,"3CN";#N/A,#N/A,FALSE,"3CP";#N/A,#N/A,FALSE,"3A"}</definedName>
    <definedName name="___old3" localSheetId="19" hidden="1">{#N/A,#N/A,FALSE,"Summary";#N/A,#N/A,FALSE,"3TJ";#N/A,#N/A,FALSE,"3TN";#N/A,#N/A,FALSE,"3TP";#N/A,#N/A,FALSE,"3SJ";#N/A,#N/A,FALSE,"3CJ";#N/A,#N/A,FALSE,"3CN";#N/A,#N/A,FALSE,"3CP";#N/A,#N/A,FALSE,"3A"}</definedName>
    <definedName name="___old3" localSheetId="11" hidden="1">{#N/A,#N/A,FALSE,"Summary";#N/A,#N/A,FALSE,"3TJ";#N/A,#N/A,FALSE,"3TN";#N/A,#N/A,FALSE,"3TP";#N/A,#N/A,FALSE,"3SJ";#N/A,#N/A,FALSE,"3CJ";#N/A,#N/A,FALSE,"3CN";#N/A,#N/A,FALSE,"3CP";#N/A,#N/A,FALSE,"3A"}</definedName>
    <definedName name="___old3" localSheetId="7" hidden="1">{#N/A,#N/A,FALSE,"Summary";#N/A,#N/A,FALSE,"3TJ";#N/A,#N/A,FALSE,"3TN";#N/A,#N/A,FALSE,"3TP";#N/A,#N/A,FALSE,"3SJ";#N/A,#N/A,FALSE,"3CJ";#N/A,#N/A,FALSE,"3CN";#N/A,#N/A,FALSE,"3CP";#N/A,#N/A,FALSE,"3A"}</definedName>
    <definedName name="___old3" localSheetId="18" hidden="1">{#N/A,#N/A,FALSE,"Summary";#N/A,#N/A,FALSE,"3TJ";#N/A,#N/A,FALSE,"3TN";#N/A,#N/A,FALSE,"3TP";#N/A,#N/A,FALSE,"3SJ";#N/A,#N/A,FALSE,"3CJ";#N/A,#N/A,FALSE,"3CN";#N/A,#N/A,FALSE,"3CP";#N/A,#N/A,FALSE,"3A"}</definedName>
    <definedName name="___old3" localSheetId="3"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9" hidden="1">{#N/A,#N/A,FALSE,"Summary";#N/A,#N/A,FALSE,"3TJ";#N/A,#N/A,FALSE,"3TN";#N/A,#N/A,FALSE,"3TP";#N/A,#N/A,FALSE,"3SJ";#N/A,#N/A,FALSE,"3CJ";#N/A,#N/A,FALSE,"3CN";#N/A,#N/A,FALSE,"3CP";#N/A,#N/A,FALSE,"3A"}</definedName>
    <definedName name="___old5" localSheetId="4" hidden="1">{#N/A,#N/A,FALSE,"Summary";#N/A,#N/A,FALSE,"3TJ";#N/A,#N/A,FALSE,"3TN";#N/A,#N/A,FALSE,"3TP";#N/A,#N/A,FALSE,"3SJ";#N/A,#N/A,FALSE,"3CJ";#N/A,#N/A,FALSE,"3CN";#N/A,#N/A,FALSE,"3CP";#N/A,#N/A,FALSE,"3A"}</definedName>
    <definedName name="___old5" localSheetId="19" hidden="1">{#N/A,#N/A,FALSE,"Summary";#N/A,#N/A,FALSE,"3TJ";#N/A,#N/A,FALSE,"3TN";#N/A,#N/A,FALSE,"3TP";#N/A,#N/A,FALSE,"3SJ";#N/A,#N/A,FALSE,"3CJ";#N/A,#N/A,FALSE,"3CN";#N/A,#N/A,FALSE,"3CP";#N/A,#N/A,FALSE,"3A"}</definedName>
    <definedName name="___old5" localSheetId="11" hidden="1">{#N/A,#N/A,FALSE,"Summary";#N/A,#N/A,FALSE,"3TJ";#N/A,#N/A,FALSE,"3TN";#N/A,#N/A,FALSE,"3TP";#N/A,#N/A,FALSE,"3SJ";#N/A,#N/A,FALSE,"3CJ";#N/A,#N/A,FALSE,"3CN";#N/A,#N/A,FALSE,"3CP";#N/A,#N/A,FALSE,"3A"}</definedName>
    <definedName name="___old5" localSheetId="7" hidden="1">{#N/A,#N/A,FALSE,"Summary";#N/A,#N/A,FALSE,"3TJ";#N/A,#N/A,FALSE,"3TN";#N/A,#N/A,FALSE,"3TP";#N/A,#N/A,FALSE,"3SJ";#N/A,#N/A,FALSE,"3CJ";#N/A,#N/A,FALSE,"3CN";#N/A,#N/A,FALSE,"3CP";#N/A,#N/A,FALSE,"3A"}</definedName>
    <definedName name="___old5" localSheetId="18" hidden="1">{#N/A,#N/A,FALSE,"Summary";#N/A,#N/A,FALSE,"3TJ";#N/A,#N/A,FALSE,"3TN";#N/A,#N/A,FALSE,"3TP";#N/A,#N/A,FALSE,"3SJ";#N/A,#N/A,FALSE,"3CJ";#N/A,#N/A,FALSE,"3CN";#N/A,#N/A,FALSE,"3CP";#N/A,#N/A,FALSE,"3A"}</definedName>
    <definedName name="___old5" localSheetId="3"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9" hidden="1">{#N/A,#N/A,FALSE,"Summary";#N/A,#N/A,FALSE,"3TJ";#N/A,#N/A,FALSE,"3TN";#N/A,#N/A,FALSE,"3TP";#N/A,#N/A,FALSE,"3SJ";#N/A,#N/A,FALSE,"3CJ";#N/A,#N/A,FALSE,"3CN";#N/A,#N/A,FALSE,"3CP";#N/A,#N/A,FALSE,"3A"}</definedName>
    <definedName name="___old7" localSheetId="4" hidden="1">{#N/A,#N/A,FALSE,"Summary";#N/A,#N/A,FALSE,"3TJ";#N/A,#N/A,FALSE,"3TN";#N/A,#N/A,FALSE,"3TP";#N/A,#N/A,FALSE,"3SJ";#N/A,#N/A,FALSE,"3CJ";#N/A,#N/A,FALSE,"3CN";#N/A,#N/A,FALSE,"3CP";#N/A,#N/A,FALSE,"3A"}</definedName>
    <definedName name="___old7" localSheetId="19" hidden="1">{#N/A,#N/A,FALSE,"Summary";#N/A,#N/A,FALSE,"3TJ";#N/A,#N/A,FALSE,"3TN";#N/A,#N/A,FALSE,"3TP";#N/A,#N/A,FALSE,"3SJ";#N/A,#N/A,FALSE,"3CJ";#N/A,#N/A,FALSE,"3CN";#N/A,#N/A,FALSE,"3CP";#N/A,#N/A,FALSE,"3A"}</definedName>
    <definedName name="___old7" localSheetId="11" hidden="1">{#N/A,#N/A,FALSE,"Summary";#N/A,#N/A,FALSE,"3TJ";#N/A,#N/A,FALSE,"3TN";#N/A,#N/A,FALSE,"3TP";#N/A,#N/A,FALSE,"3SJ";#N/A,#N/A,FALSE,"3CJ";#N/A,#N/A,FALSE,"3CN";#N/A,#N/A,FALSE,"3CP";#N/A,#N/A,FALSE,"3A"}</definedName>
    <definedName name="___old7" localSheetId="7" hidden="1">{#N/A,#N/A,FALSE,"Summary";#N/A,#N/A,FALSE,"3TJ";#N/A,#N/A,FALSE,"3TN";#N/A,#N/A,FALSE,"3TP";#N/A,#N/A,FALSE,"3SJ";#N/A,#N/A,FALSE,"3CJ";#N/A,#N/A,FALSE,"3CN";#N/A,#N/A,FALSE,"3CP";#N/A,#N/A,FALSE,"3A"}</definedName>
    <definedName name="___old7" localSheetId="18" hidden="1">{#N/A,#N/A,FALSE,"Summary";#N/A,#N/A,FALSE,"3TJ";#N/A,#N/A,FALSE,"3TN";#N/A,#N/A,FALSE,"3TP";#N/A,#N/A,FALSE,"3SJ";#N/A,#N/A,FALSE,"3CJ";#N/A,#N/A,FALSE,"3CN";#N/A,#N/A,FALSE,"3CP";#N/A,#N/A,FALSE,"3A"}</definedName>
    <definedName name="___old7" localSheetId="3"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_SUB15">#REF!</definedName>
    <definedName name="__1__123Graph_ACHART_4" hidden="1">'[3]9011 EXPAT_MANP'!$E$25:$X$25</definedName>
    <definedName name="__123Graph_A" localSheetId="9" hidden="1">[4]SUM!#REF!</definedName>
    <definedName name="__123Graph_A" hidden="1">[4]SUM!#REF!</definedName>
    <definedName name="__123Graph_ACURRENT" localSheetId="9" hidden="1">[5]FitOutConfCentre!#REF!</definedName>
    <definedName name="__123Graph_ACURRENT" hidden="1">[5]FitOutConfCentre!#REF!</definedName>
    <definedName name="__123Graph_ACURVE" hidden="1">#REF!</definedName>
    <definedName name="__123Graph_APAY" hidden="1">#REF!</definedName>
    <definedName name="__123Graph_B" localSheetId="9" hidden="1">[6]SUM!#REF!</definedName>
    <definedName name="__123Graph_B" hidden="1">[6]SUM!#REF!</definedName>
    <definedName name="__123Graph_BCIVIL" hidden="1">#REF!</definedName>
    <definedName name="__123Graph_BELECTRICAL" hidden="1">#REF!</definedName>
    <definedName name="__123Graph_BFINISHES" hidden="1">#REF!</definedName>
    <definedName name="__123Graph_BMECHANICAL" hidden="1">#REF!</definedName>
    <definedName name="__123Graph_BPIPING" hidden="1">#REF!</definedName>
    <definedName name="__123Graph_BTOTAL" hidden="1">#REF!</definedName>
    <definedName name="__123Graph_C" hidden="1">#REF!</definedName>
    <definedName name="__123Graph_D" hidden="1">#REF!</definedName>
    <definedName name="__123Graph_F" hidden="1">#REF!</definedName>
    <definedName name="__123Graph_X" hidden="1">#REF!</definedName>
    <definedName name="__123Graph_XCURVE" hidden="1">#REF!</definedName>
    <definedName name="__123Graph_XPAY" hidden="1">#REF!</definedName>
    <definedName name="__2Excel_BuiltIn__FilterDatabase_1_1">#REF!</definedName>
    <definedName name="__3__123Graph_BCHART_1" hidden="1">#REF!</definedName>
    <definedName name="__4S" hidden="1">#REF!</definedName>
    <definedName name="__5_0_S" hidden="1">#REF!</definedName>
    <definedName name="__ab1" localSheetId="19" hidden="1">{#N/A,#N/A,FALSE,"SumD";#N/A,#N/A,FALSE,"ElecD";#N/A,#N/A,FALSE,"MechD";#N/A,#N/A,FALSE,"GeotD";#N/A,#N/A,FALSE,"PrcsD";#N/A,#N/A,FALSE,"TunnD";#N/A,#N/A,FALSE,"CivlD";#N/A,#N/A,FALSE,"NtwkD";#N/A,#N/A,FALSE,"EstgD";#N/A,#N/A,FALSE,"PEngD"}</definedName>
    <definedName name="__ab1" localSheetId="11" hidden="1">{#N/A,#N/A,FALSE,"SumD";#N/A,#N/A,FALSE,"ElecD";#N/A,#N/A,FALSE,"MechD";#N/A,#N/A,FALSE,"GeotD";#N/A,#N/A,FALSE,"PrcsD";#N/A,#N/A,FALSE,"TunnD";#N/A,#N/A,FALSE,"CivlD";#N/A,#N/A,FALSE,"NtwkD";#N/A,#N/A,FALSE,"EstgD";#N/A,#N/A,FALSE,"PEngD"}</definedName>
    <definedName name="__ab1" localSheetId="18" hidden="1">{#N/A,#N/A,FALSE,"SumD";#N/A,#N/A,FALSE,"ElecD";#N/A,#N/A,FALSE,"MechD";#N/A,#N/A,FALSE,"GeotD";#N/A,#N/A,FALSE,"PrcsD";#N/A,#N/A,FALSE,"TunnD";#N/A,#N/A,FALSE,"CivlD";#N/A,#N/A,FALSE,"NtwkD";#N/A,#N/A,FALSE,"EstgD";#N/A,#N/A,FALSE,"PEngD"}</definedName>
    <definedName name="__ab1" hidden="1">{#N/A,#N/A,FALSE,"SumD";#N/A,#N/A,FALSE,"ElecD";#N/A,#N/A,FALSE,"MechD";#N/A,#N/A,FALSE,"GeotD";#N/A,#N/A,FALSE,"PrcsD";#N/A,#N/A,FALSE,"TunnD";#N/A,#N/A,FALSE,"CivlD";#N/A,#N/A,FALSE,"NtwkD";#N/A,#N/A,FALSE,"EstgD";#N/A,#N/A,FALSE,"PEngD"}</definedName>
    <definedName name="__as1" localSheetId="19" hidden="1">{#N/A,#N/A,FALSE,"SumD";#N/A,#N/A,FALSE,"ElecD";#N/A,#N/A,FALSE,"MechD";#N/A,#N/A,FALSE,"GeotD";#N/A,#N/A,FALSE,"PrcsD";#N/A,#N/A,FALSE,"TunnD";#N/A,#N/A,FALSE,"CivlD";#N/A,#N/A,FALSE,"NtwkD";#N/A,#N/A,FALSE,"EstgD";#N/A,#N/A,FALSE,"PEngD"}</definedName>
    <definedName name="__as1" localSheetId="11" hidden="1">{#N/A,#N/A,FALSE,"SumD";#N/A,#N/A,FALSE,"ElecD";#N/A,#N/A,FALSE,"MechD";#N/A,#N/A,FALSE,"GeotD";#N/A,#N/A,FALSE,"PrcsD";#N/A,#N/A,FALSE,"TunnD";#N/A,#N/A,FALSE,"CivlD";#N/A,#N/A,FALSE,"NtwkD";#N/A,#N/A,FALSE,"EstgD";#N/A,#N/A,FALSE,"PEngD"}</definedName>
    <definedName name="__as1" localSheetId="18" hidden="1">{#N/A,#N/A,FALSE,"SumD";#N/A,#N/A,FALSE,"ElecD";#N/A,#N/A,FALSE,"MechD";#N/A,#N/A,FALSE,"GeotD";#N/A,#N/A,FALSE,"PrcsD";#N/A,#N/A,FALSE,"TunnD";#N/A,#N/A,FALSE,"CivlD";#N/A,#N/A,FALSE,"NtwkD";#N/A,#N/A,FALSE,"EstgD";#N/A,#N/A,FALSE,"PEngD"}</definedName>
    <definedName name="__as1" hidden="1">{#N/A,#N/A,FALSE,"SumD";#N/A,#N/A,FALSE,"ElecD";#N/A,#N/A,FALSE,"MechD";#N/A,#N/A,FALSE,"GeotD";#N/A,#N/A,FALSE,"PrcsD";#N/A,#N/A,FALSE,"TunnD";#N/A,#N/A,FALSE,"CivlD";#N/A,#N/A,FALSE,"NtwkD";#N/A,#N/A,FALSE,"EstgD";#N/A,#N/A,FALSE,"PEngD"}</definedName>
    <definedName name="__CAD623">[1]BASE!$F$2028:$AF$2132</definedName>
    <definedName name="__ccr1" localSheetId="9" hidden="1">{#N/A,#N/A,TRUE,"Cover";#N/A,#N/A,TRUE,"Conts";#N/A,#N/A,TRUE,"VOS";#N/A,#N/A,TRUE,"Warrington";#N/A,#N/A,TRUE,"Widnes"}</definedName>
    <definedName name="__ccr1" localSheetId="4" hidden="1">{#N/A,#N/A,TRUE,"Cover";#N/A,#N/A,TRUE,"Conts";#N/A,#N/A,TRUE,"VOS";#N/A,#N/A,TRUE,"Warrington";#N/A,#N/A,TRUE,"Widnes"}</definedName>
    <definedName name="__ccr1" localSheetId="19" hidden="1">{#N/A,#N/A,TRUE,"Cover";#N/A,#N/A,TRUE,"Conts";#N/A,#N/A,TRUE,"VOS";#N/A,#N/A,TRUE,"Warrington";#N/A,#N/A,TRUE,"Widnes"}</definedName>
    <definedName name="__ccr1" localSheetId="11" hidden="1">{#N/A,#N/A,TRUE,"Cover";#N/A,#N/A,TRUE,"Conts";#N/A,#N/A,TRUE,"VOS";#N/A,#N/A,TRUE,"Warrington";#N/A,#N/A,TRUE,"Widnes"}</definedName>
    <definedName name="__ccr1" localSheetId="7" hidden="1">{#N/A,#N/A,TRUE,"Cover";#N/A,#N/A,TRUE,"Conts";#N/A,#N/A,TRUE,"VOS";#N/A,#N/A,TRUE,"Warrington";#N/A,#N/A,TRUE,"Widnes"}</definedName>
    <definedName name="__ccr1" localSheetId="18" hidden="1">{#N/A,#N/A,TRUE,"Cover";#N/A,#N/A,TRUE,"Conts";#N/A,#N/A,TRUE,"VOS";#N/A,#N/A,TRUE,"Warrington";#N/A,#N/A,TRUE,"Widnes"}</definedName>
    <definedName name="__ccr1" localSheetId="3" hidden="1">{#N/A,#N/A,TRUE,"Cover";#N/A,#N/A,TRUE,"Conts";#N/A,#N/A,TRUE,"VOS";#N/A,#N/A,TRUE,"Warrington";#N/A,#N/A,TRUE,"Widnes"}</definedName>
    <definedName name="__ccr1" localSheetId="8" hidden="1">{#N/A,#N/A,TRUE,"Cover";#N/A,#N/A,TRUE,"Conts";#N/A,#N/A,TRUE,"VOS";#N/A,#N/A,TRUE,"Warrington";#N/A,#N/A,TRUE,"Widnes"}</definedName>
    <definedName name="__ccr1" hidden="1">{#N/A,#N/A,TRUE,"Cover";#N/A,#N/A,TRUE,"Conts";#N/A,#N/A,TRUE,"VOS";#N/A,#N/A,TRUE,"Warrington";#N/A,#N/A,TRUE,"Widnes"}</definedName>
    <definedName name="__HRS15">#REF!</definedName>
    <definedName name="__old3" localSheetId="19" hidden="1">{#N/A,#N/A,FALSE,"Summary";#N/A,#N/A,FALSE,"3TJ";#N/A,#N/A,FALSE,"3TN";#N/A,#N/A,FALSE,"3TP";#N/A,#N/A,FALSE,"3SJ";#N/A,#N/A,FALSE,"3CJ";#N/A,#N/A,FALSE,"3CN";#N/A,#N/A,FALSE,"3CP";#N/A,#N/A,FALSE,"3A"}</definedName>
    <definedName name="__old3" localSheetId="11" hidden="1">{#N/A,#N/A,FALSE,"Summary";#N/A,#N/A,FALSE,"3TJ";#N/A,#N/A,FALSE,"3TN";#N/A,#N/A,FALSE,"3TP";#N/A,#N/A,FALSE,"3SJ";#N/A,#N/A,FALSE,"3CJ";#N/A,#N/A,FALSE,"3CN";#N/A,#N/A,FALSE,"3CP";#N/A,#N/A,FALSE,"3A"}</definedName>
    <definedName name="__old3" localSheetId="18" hidden="1">{#N/A,#N/A,FALSE,"Summary";#N/A,#N/A,FALSE,"3TJ";#N/A,#N/A,FALSE,"3TN";#N/A,#N/A,FALSE,"3TP";#N/A,#N/A,FALSE,"3SJ";#N/A,#N/A,FALSE,"3CJ";#N/A,#N/A,FALSE,"3CN";#N/A,#N/A,FALSE,"3CP";#N/A,#N/A,FALSE,"3A"}</definedName>
    <definedName name="__old3" hidden="1">{#N/A,#N/A,FALSE,"Summary";#N/A,#N/A,FALSE,"3TJ";#N/A,#N/A,FALSE,"3TN";#N/A,#N/A,FALSE,"3TP";#N/A,#N/A,FALSE,"3SJ";#N/A,#N/A,FALSE,"3CJ";#N/A,#N/A,FALSE,"3CN";#N/A,#N/A,FALSE,"3CP";#N/A,#N/A,FALSE,"3A"}</definedName>
    <definedName name="__old5" localSheetId="19" hidden="1">{#N/A,#N/A,FALSE,"Summary";#N/A,#N/A,FALSE,"3TJ";#N/A,#N/A,FALSE,"3TN";#N/A,#N/A,FALSE,"3TP";#N/A,#N/A,FALSE,"3SJ";#N/A,#N/A,FALSE,"3CJ";#N/A,#N/A,FALSE,"3CN";#N/A,#N/A,FALSE,"3CP";#N/A,#N/A,FALSE,"3A"}</definedName>
    <definedName name="__old5" localSheetId="11" hidden="1">{#N/A,#N/A,FALSE,"Summary";#N/A,#N/A,FALSE,"3TJ";#N/A,#N/A,FALSE,"3TN";#N/A,#N/A,FALSE,"3TP";#N/A,#N/A,FALSE,"3SJ";#N/A,#N/A,FALSE,"3CJ";#N/A,#N/A,FALSE,"3CN";#N/A,#N/A,FALSE,"3CP";#N/A,#N/A,FALSE,"3A"}</definedName>
    <definedName name="__old5" localSheetId="18"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localSheetId="19" hidden="1">{#N/A,#N/A,FALSE,"Summary";#N/A,#N/A,FALSE,"3TJ";#N/A,#N/A,FALSE,"3TN";#N/A,#N/A,FALSE,"3TP";#N/A,#N/A,FALSE,"3SJ";#N/A,#N/A,FALSE,"3CJ";#N/A,#N/A,FALSE,"3CN";#N/A,#N/A,FALSE,"3CP";#N/A,#N/A,FALSE,"3A"}</definedName>
    <definedName name="__old7" localSheetId="11" hidden="1">{#N/A,#N/A,FALSE,"Summary";#N/A,#N/A,FALSE,"3TJ";#N/A,#N/A,FALSE,"3TN";#N/A,#N/A,FALSE,"3TP";#N/A,#N/A,FALSE,"3SJ";#N/A,#N/A,FALSE,"3CJ";#N/A,#N/A,FALSE,"3CN";#N/A,#N/A,FALSE,"3CP";#N/A,#N/A,FALSE,"3A"}</definedName>
    <definedName name="__old7" localSheetId="18"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_SUB15">#REF!</definedName>
    <definedName name="_1___123Graph_ACHART_4" hidden="1">'[3]9011 EXPAT_MANP'!$E$25:$X$25</definedName>
    <definedName name="_1__123Graph_ACHART_1" hidden="1">#REF!</definedName>
    <definedName name="_1__123Graph_AChart_1A" hidden="1">#REF!</definedName>
    <definedName name="_1__123Graph_ACHART_4" hidden="1">'[3]9011 EXPAT_MANP'!$E$25:$X$25</definedName>
    <definedName name="_16__123Graph_BChart_1A" hidden="1">#REF!</definedName>
    <definedName name="_1B.05.M.010.0010" localSheetId="9">#REF!</definedName>
    <definedName name="_1B.05.M.010.0010" localSheetId="7">#REF!</definedName>
    <definedName name="_1B.05.M.010.0010">#REF!</definedName>
    <definedName name="_1B.05.M.010.0050" localSheetId="9">#REF!</definedName>
    <definedName name="_1B.05.M.010.0050" localSheetId="7">#REF!</definedName>
    <definedName name="_1B.05.M.010.0050">#REF!</definedName>
    <definedName name="_1B.05.M.0100.0010" localSheetId="9">#REF!</definedName>
    <definedName name="_1B.05.M.0100.0010">#REF!</definedName>
    <definedName name="_1B.05.M.020.0010" localSheetId="9">#REF!</definedName>
    <definedName name="_1B.05.M.020.0010">#REF!</definedName>
    <definedName name="_1B.05.M.020.0020" localSheetId="9">#REF!</definedName>
    <definedName name="_1B.05.M.020.0020">#REF!</definedName>
    <definedName name="_1B.05.M.020.0030" localSheetId="9">#REF!</definedName>
    <definedName name="_1B.05.M.020.0030">#REF!</definedName>
    <definedName name="_1B.05.M.020.0040" localSheetId="9">#REF!</definedName>
    <definedName name="_1B.05.M.020.0040">#REF!</definedName>
    <definedName name="_1B.05.M.030.0010" localSheetId="9">#REF!</definedName>
    <definedName name="_1B.05.M.030.0010">#REF!</definedName>
    <definedName name="_1B.05.M.030.0020" localSheetId="9">#REF!</definedName>
    <definedName name="_1B.05.M.030.0020">#REF!</definedName>
    <definedName name="_1B.05.M.040.0010" localSheetId="9">#REF!</definedName>
    <definedName name="_1B.05.M.040.0010">#REF!</definedName>
    <definedName name="_1B.05.M.050.0010" localSheetId="9">#REF!</definedName>
    <definedName name="_1B.05.M.050.0010">#REF!</definedName>
    <definedName name="_1B.05.M.050.0020" localSheetId="9">#REF!</definedName>
    <definedName name="_1B.05.M.050.0020">#REF!</definedName>
    <definedName name="_1B.05.M.050.0030" localSheetId="9">#REF!</definedName>
    <definedName name="_1B.05.M.050.0030">#REF!</definedName>
    <definedName name="_1B.05.M.060.0020" localSheetId="9">#REF!</definedName>
    <definedName name="_1B.05.M.060.0020">#REF!</definedName>
    <definedName name="_1B.05.M.060.0100" localSheetId="9">#REF!</definedName>
    <definedName name="_1B.05.M.060.0100">#REF!</definedName>
    <definedName name="_1B.05.M.070.0010" localSheetId="9">#REF!</definedName>
    <definedName name="_1B.05.M.070.0010">#REF!</definedName>
    <definedName name="_1B.05.M.070.0020" localSheetId="9">#REF!</definedName>
    <definedName name="_1B.05.M.070.0020">#REF!</definedName>
    <definedName name="_1B.05.M.070.0030" localSheetId="9">#REF!</definedName>
    <definedName name="_1B.05.M.070.0030">#REF!</definedName>
    <definedName name="_1B.05.M.070.0040" localSheetId="9">#REF!</definedName>
    <definedName name="_1B.05.M.070.0040">#REF!</definedName>
    <definedName name="_1B.05.M.070.0050" localSheetId="9">#REF!</definedName>
    <definedName name="_1B.05.M.070.0050">#REF!</definedName>
    <definedName name="_1B.05.M.080.0010" localSheetId="9">#REF!</definedName>
    <definedName name="_1B.05.M.080.0010">#REF!</definedName>
    <definedName name="_1B.05.M.090.0010" localSheetId="9">#REF!</definedName>
    <definedName name="_1B.05.M.090.0010">#REF!</definedName>
    <definedName name="_1B.09.P.010.0010" localSheetId="9">#REF!</definedName>
    <definedName name="_1B.09.P.010.0010">#REF!</definedName>
    <definedName name="_1B.09.P.010.0020" localSheetId="9">#REF!</definedName>
    <definedName name="_1B.09.P.010.0020">#REF!</definedName>
    <definedName name="_1B.09.P.010.0030" localSheetId="9">#REF!</definedName>
    <definedName name="_1B.09.P.010.0030">#REF!</definedName>
    <definedName name="_1B.09.P.010.0040" localSheetId="9">#REF!</definedName>
    <definedName name="_1B.09.P.010.0040">#REF!</definedName>
    <definedName name="_1B.09.P.010.0050" localSheetId="9">#REF!</definedName>
    <definedName name="_1B.09.P.010.0050">#REF!</definedName>
    <definedName name="_1B.09.P.010.0060" localSheetId="9">#REF!</definedName>
    <definedName name="_1B.09.P.010.0060">#REF!</definedName>
    <definedName name="_1B.09.P.010.0070" localSheetId="9">#REF!</definedName>
    <definedName name="_1B.09.P.010.0070">#REF!</definedName>
    <definedName name="_1B.09.P.020.0010" localSheetId="9">#REF!</definedName>
    <definedName name="_1B.09.P.020.0010">#REF!</definedName>
    <definedName name="_1B.09.P.020.0020" localSheetId="9">#REF!</definedName>
    <definedName name="_1B.09.P.020.0020">#REF!</definedName>
    <definedName name="_1B.09.P.020.0030" localSheetId="9">#REF!</definedName>
    <definedName name="_1B.09.P.020.0030">#REF!</definedName>
    <definedName name="_1B.09.P.020.0040" localSheetId="9">#REF!</definedName>
    <definedName name="_1B.09.P.020.0040">#REF!</definedName>
    <definedName name="_1B.09.P.020.0050" localSheetId="9">#REF!</definedName>
    <definedName name="_1B.09.P.020.0050">#REF!</definedName>
    <definedName name="_1B.09.P.020.0060" localSheetId="9">#REF!</definedName>
    <definedName name="_1B.09.P.020.0060">#REF!</definedName>
    <definedName name="_1B.09.P.020.0070" localSheetId="9">#REF!</definedName>
    <definedName name="_1B.09.P.020.0070">#REF!</definedName>
    <definedName name="_1B.09.P.020.0080" localSheetId="9">#REF!</definedName>
    <definedName name="_1B.09.P.020.0080">#REF!</definedName>
    <definedName name="_1B.09.P.020.0090" localSheetId="9">#REF!</definedName>
    <definedName name="_1B.09.P.020.0090">#REF!</definedName>
    <definedName name="_1B.09.P.020.0100" localSheetId="9">#REF!</definedName>
    <definedName name="_1B.09.P.020.0100">#REF!</definedName>
    <definedName name="_1B.09.P.020.0110" localSheetId="9">#REF!</definedName>
    <definedName name="_1B.09.P.020.0110">#REF!</definedName>
    <definedName name="_1B.09.P.020.0120" localSheetId="9">#REF!</definedName>
    <definedName name="_1B.09.P.020.0120">#REF!</definedName>
    <definedName name="_1B.09.P.020.0130" localSheetId="9">#REF!</definedName>
    <definedName name="_1B.09.P.020.0130">#REF!</definedName>
    <definedName name="_1B.09.P.020.0140" localSheetId="9">#REF!</definedName>
    <definedName name="_1B.09.P.020.0140">#REF!</definedName>
    <definedName name="_1B.09.P.020.0150" localSheetId="9">#REF!</definedName>
    <definedName name="_1B.09.P.020.0150">#REF!</definedName>
    <definedName name="_1B.09.P.030.0010" localSheetId="9">#REF!</definedName>
    <definedName name="_1B.09.P.030.0010">#REF!</definedName>
    <definedName name="_1B.09.P.030.0020" localSheetId="9">#REF!</definedName>
    <definedName name="_1B.09.P.030.0020">#REF!</definedName>
    <definedName name="_1B.09.P.030.0030" localSheetId="9">#REF!</definedName>
    <definedName name="_1B.09.P.030.0030">#REF!</definedName>
    <definedName name="_1B.09.P.030.0040" localSheetId="9">#REF!</definedName>
    <definedName name="_1B.09.P.030.0040">#REF!</definedName>
    <definedName name="_1B.09.P.030.0050" localSheetId="9">#REF!</definedName>
    <definedName name="_1B.09.P.030.0050">#REF!</definedName>
    <definedName name="_1B.09.P.030.0060" localSheetId="9">#REF!</definedName>
    <definedName name="_1B.09.P.030.0060">#REF!</definedName>
    <definedName name="_1B.09.P.040.0010" localSheetId="9">#REF!</definedName>
    <definedName name="_1B.09.P.040.0010">#REF!</definedName>
    <definedName name="_1B.09.P.040.0020" localSheetId="9">#REF!</definedName>
    <definedName name="_1B.09.P.040.0020">#REF!</definedName>
    <definedName name="_1B.09.P.040.0030" localSheetId="9">#REF!</definedName>
    <definedName name="_1B.09.P.040.0030">#REF!</definedName>
    <definedName name="_1B.09.P.050.0010" localSheetId="9">#REF!</definedName>
    <definedName name="_1B.09.P.050.0010">#REF!</definedName>
    <definedName name="_1B.09.P.050.0020" localSheetId="9">#REF!</definedName>
    <definedName name="_1B.09.P.050.0020">#REF!</definedName>
    <definedName name="_1B.09.P.060.0010" localSheetId="9">#REF!</definedName>
    <definedName name="_1B.09.P.060.0010">#REF!</definedName>
    <definedName name="_1B.09.P.060.0020" localSheetId="9">#REF!</definedName>
    <definedName name="_1B.09.P.060.0020">#REF!</definedName>
    <definedName name="_1B.09.P.060.0030" localSheetId="9">#REF!</definedName>
    <definedName name="_1B.09.P.060.0030">#REF!</definedName>
    <definedName name="_1B.09.P.060.0040" localSheetId="9">#REF!</definedName>
    <definedName name="_1B.09.P.060.0040">#REF!</definedName>
    <definedName name="_1B.09.P.060.0050" localSheetId="9">#REF!</definedName>
    <definedName name="_1B.09.P.060.0050">#REF!</definedName>
    <definedName name="_1B.09.P.060.0060" localSheetId="9">#REF!</definedName>
    <definedName name="_1B.09.P.060.0060">#REF!</definedName>
    <definedName name="_1B.09.P.060.0070" localSheetId="9">#REF!</definedName>
    <definedName name="_1B.09.P.060.0070">#REF!</definedName>
    <definedName name="_1B.09.P.060.0080" localSheetId="9">#REF!</definedName>
    <definedName name="_1B.09.P.060.0080">#REF!</definedName>
    <definedName name="_1B.09.P.060.0090" localSheetId="9">#REF!</definedName>
    <definedName name="_1B.09.P.060.0090">#REF!</definedName>
    <definedName name="_1B.09.P.060.0100" localSheetId="9">#REF!</definedName>
    <definedName name="_1B.09.P.060.0100">#REF!</definedName>
    <definedName name="_1B.09.P.060.0110" localSheetId="9">#REF!</definedName>
    <definedName name="_1B.09.P.060.0110">#REF!</definedName>
    <definedName name="_1B.09.P.070.0010" localSheetId="9">#REF!</definedName>
    <definedName name="_1B.09.P.070.0010">#REF!</definedName>
    <definedName name="_1B.09.P.070.0020" localSheetId="9">#REF!</definedName>
    <definedName name="_1B.09.P.070.0020">#REF!</definedName>
    <definedName name="_1B.09.P.070.0030" localSheetId="9">#REF!</definedName>
    <definedName name="_1B.09.P.070.0030">#REF!</definedName>
    <definedName name="_1B.09.P.080.0010" localSheetId="9">#REF!</definedName>
    <definedName name="_1B.09.P.080.0010">#REF!</definedName>
    <definedName name="_1B.09.R.010.0010" localSheetId="9">#REF!</definedName>
    <definedName name="_1B.09.R.010.0010">#REF!</definedName>
    <definedName name="_1B.09.R.010.0020" localSheetId="9">#REF!</definedName>
    <definedName name="_1B.09.R.010.0020">#REF!</definedName>
    <definedName name="_1B.09.R.010.0030" localSheetId="9">#REF!</definedName>
    <definedName name="_1B.09.R.010.0030">#REF!</definedName>
    <definedName name="_1B.09.R.010.0040" localSheetId="9">#REF!</definedName>
    <definedName name="_1B.09.R.010.0040">#REF!</definedName>
    <definedName name="_1B.09.R.010.0050" localSheetId="9">#REF!</definedName>
    <definedName name="_1B.09.R.010.0050">#REF!</definedName>
    <definedName name="_1B.09.R.010.0060" localSheetId="9">#REF!</definedName>
    <definedName name="_1B.09.R.010.0060">#REF!</definedName>
    <definedName name="_1B.09.R.010.0070" localSheetId="9">#REF!</definedName>
    <definedName name="_1B.09.R.010.0070">#REF!</definedName>
    <definedName name="_1B.09.R.010.0080" localSheetId="9">#REF!</definedName>
    <definedName name="_1B.09.R.010.0080">#REF!</definedName>
    <definedName name="_1B.09.R.010.0090" localSheetId="9">#REF!</definedName>
    <definedName name="_1B.09.R.010.0090">#REF!</definedName>
    <definedName name="_1B.09.R.010.0100" localSheetId="9">#REF!</definedName>
    <definedName name="_1B.09.R.010.0100">#REF!</definedName>
    <definedName name="_1B.09.R.010.0120" localSheetId="9">#REF!</definedName>
    <definedName name="_1B.09.R.010.0120">#REF!</definedName>
    <definedName name="_1B.09.R.010.0130" localSheetId="9">#REF!</definedName>
    <definedName name="_1B.09.R.010.0130">#REF!</definedName>
    <definedName name="_1B.09.R.010.0140" localSheetId="9">#REF!</definedName>
    <definedName name="_1B.09.R.010.0140">#REF!</definedName>
    <definedName name="_1B.09.R.010.0150" localSheetId="9">#REF!</definedName>
    <definedName name="_1B.09.R.010.0150">#REF!</definedName>
    <definedName name="_1B.09.R.010.0160" localSheetId="9">#REF!</definedName>
    <definedName name="_1B.09.R.010.0160">#REF!</definedName>
    <definedName name="_1B.09.R.020.0010" localSheetId="9">#REF!</definedName>
    <definedName name="_1B.09.R.020.0010">#REF!</definedName>
    <definedName name="_1B.09.R.020.0020" localSheetId="9">#REF!</definedName>
    <definedName name="_1B.09.R.020.0020">#REF!</definedName>
    <definedName name="_1B.09.R.020.0030" localSheetId="9">#REF!</definedName>
    <definedName name="_1B.09.R.020.0030">#REF!</definedName>
    <definedName name="_1B.09.R.020.0040" localSheetId="9">#REF!</definedName>
    <definedName name="_1B.09.R.020.0040">#REF!</definedName>
    <definedName name="_1B.09.R.020.0050" localSheetId="9">#REF!</definedName>
    <definedName name="_1B.09.R.020.0050">#REF!</definedName>
    <definedName name="_1B.09.R.020.0060" localSheetId="9">#REF!</definedName>
    <definedName name="_1B.09.R.020.0060">#REF!</definedName>
    <definedName name="_1B.09.R.020.0070" localSheetId="9">#REF!</definedName>
    <definedName name="_1B.09.R.020.0070">#REF!</definedName>
    <definedName name="_1B.09.R.020.0080" localSheetId="9">#REF!</definedName>
    <definedName name="_1B.09.R.020.0080">#REF!</definedName>
    <definedName name="_1B.09.R.020.0090" localSheetId="9">#REF!</definedName>
    <definedName name="_1B.09.R.020.0090">#REF!</definedName>
    <definedName name="_1B.09.R.020.0100" localSheetId="9">#REF!</definedName>
    <definedName name="_1B.09.R.020.0100">#REF!</definedName>
    <definedName name="_1B.09.R.030.0010" localSheetId="9">#REF!</definedName>
    <definedName name="_1B.09.R.030.0010">#REF!</definedName>
    <definedName name="_1B.09.R.040.0010" localSheetId="9">#REF!</definedName>
    <definedName name="_1B.09.R.040.0010">#REF!</definedName>
    <definedName name="_1B.09.R.040.0020" localSheetId="9">#REF!</definedName>
    <definedName name="_1B.09.R.040.0020">#REF!</definedName>
    <definedName name="_1B.09.R.040.0030" localSheetId="9">#REF!</definedName>
    <definedName name="_1B.09.R.040.0030">#REF!</definedName>
    <definedName name="_1B.09.R.040.0040" localSheetId="9">#REF!</definedName>
    <definedName name="_1B.09.R.040.0040">#REF!</definedName>
    <definedName name="_1B.09.R.040.0050" localSheetId="9">#REF!</definedName>
    <definedName name="_1B.09.R.040.0050">#REF!</definedName>
    <definedName name="_1B.09.R.040.0060" localSheetId="9">#REF!</definedName>
    <definedName name="_1B.09.R.040.0060">#REF!</definedName>
    <definedName name="_1B.09.R.040.0070" localSheetId="9">#REF!</definedName>
    <definedName name="_1B.09.R.040.0070">#REF!</definedName>
    <definedName name="_1B.09.R.040.0080" localSheetId="9">#REF!</definedName>
    <definedName name="_1B.09.R.040.0080">#REF!</definedName>
    <definedName name="_1B.09.R.040.0090" localSheetId="9">#REF!</definedName>
    <definedName name="_1B.09.R.040.0090">#REF!</definedName>
    <definedName name="_1B.09.R.040.0100" localSheetId="9">#REF!</definedName>
    <definedName name="_1B.09.R.040.0100">#REF!</definedName>
    <definedName name="_1B.09.R.040.0110" localSheetId="9">#REF!</definedName>
    <definedName name="_1B.09.R.040.0110">#REF!</definedName>
    <definedName name="_1B.09.R.050.0010" localSheetId="9">#REF!</definedName>
    <definedName name="_1B.09.R.050.0010">#REF!</definedName>
    <definedName name="_1B.09.R.060.0010" localSheetId="9">#REF!</definedName>
    <definedName name="_1B.09.R.060.0010">#REF!</definedName>
    <definedName name="_1B.09.R.060.0020" localSheetId="9">#REF!</definedName>
    <definedName name="_1B.09.R.060.0020">#REF!</definedName>
    <definedName name="_1B.09.R.060.0030" localSheetId="9">#REF!</definedName>
    <definedName name="_1B.09.R.060.0030">#REF!</definedName>
    <definedName name="_1B.09.R.070.0010" localSheetId="9">#REF!</definedName>
    <definedName name="_1B.09.R.070.0010">#REF!</definedName>
    <definedName name="_1B.09.R.080.0010" localSheetId="9">#REF!</definedName>
    <definedName name="_1B.09.R.080.0010">#REF!</definedName>
    <definedName name="_1B.09.R.080.0020" localSheetId="9">#REF!</definedName>
    <definedName name="_1B.09.R.080.0020">#REF!</definedName>
    <definedName name="_1B.09.R.080.0030" localSheetId="9">#REF!</definedName>
    <definedName name="_1B.09.R.080.0030">#REF!</definedName>
    <definedName name="_1B.09.R.080.0040" localSheetId="9">#REF!</definedName>
    <definedName name="_1B.09.R.080.0040">#REF!</definedName>
    <definedName name="_1B.09.R.080.0050" localSheetId="9">#REF!</definedName>
    <definedName name="_1B.09.R.080.0050">#REF!</definedName>
    <definedName name="_1B.09.R.080.0060" localSheetId="9">#REF!</definedName>
    <definedName name="_1B.09.R.080.0060">#REF!</definedName>
    <definedName name="_1B.09.R.080.0070" localSheetId="9">#REF!</definedName>
    <definedName name="_1B.09.R.080.0070">#REF!</definedName>
    <definedName name="_1B.09.R.080.0080" localSheetId="9">#REF!</definedName>
    <definedName name="_1B.09.R.080.0080">#REF!</definedName>
    <definedName name="_1B.09.R.080.0090" localSheetId="9">#REF!</definedName>
    <definedName name="_1B.09.R.080.0090">#REF!</definedName>
    <definedName name="_1B.09.R.080.0100" localSheetId="9">#REF!</definedName>
    <definedName name="_1B.09.R.080.0100">#REF!</definedName>
    <definedName name="_1B.09.R.080.0110" localSheetId="9">#REF!</definedName>
    <definedName name="_1B.09.R.080.0110">#REF!</definedName>
    <definedName name="_1B.09.R.080.0120" localSheetId="9">#REF!</definedName>
    <definedName name="_1B.09.R.080.0120">#REF!</definedName>
    <definedName name="_1B.09.R.090.0010" localSheetId="9">#REF!</definedName>
    <definedName name="_1B.09.R.090.0010">#REF!</definedName>
    <definedName name="_1B.09.U.010.0010" localSheetId="9">#REF!</definedName>
    <definedName name="_1B.09.U.010.0010">#REF!</definedName>
    <definedName name="_1B.09.U.010.0020" localSheetId="9">#REF!</definedName>
    <definedName name="_1B.09.U.010.0020">#REF!</definedName>
    <definedName name="_1B.09.U.020.0010" localSheetId="9">#REF!</definedName>
    <definedName name="_1B.09.U.020.0010">#REF!</definedName>
    <definedName name="_1B.09.U.020.0020" localSheetId="9">#REF!</definedName>
    <definedName name="_1B.09.U.020.0020">#REF!</definedName>
    <definedName name="_1B.09.U.020.0030" localSheetId="9">#REF!</definedName>
    <definedName name="_1B.09.U.020.0030">#REF!</definedName>
    <definedName name="_1B.09.U.020.0040" localSheetId="9">#REF!</definedName>
    <definedName name="_1B.09.U.020.0040">#REF!</definedName>
    <definedName name="_1B.09.U.020.0050" localSheetId="9">#REF!</definedName>
    <definedName name="_1B.09.U.020.0050">#REF!</definedName>
    <definedName name="_1B.09.U.020.0060" localSheetId="9">#REF!</definedName>
    <definedName name="_1B.09.U.020.0060">#REF!</definedName>
    <definedName name="_1B.09.U.020.0070" localSheetId="9">#REF!</definedName>
    <definedName name="_1B.09.U.020.0070">#REF!</definedName>
    <definedName name="_1B.09.U.020.0080" localSheetId="9">#REF!</definedName>
    <definedName name="_1B.09.U.020.0080">#REF!</definedName>
    <definedName name="_1B.09.U.030.0010" localSheetId="9">#REF!</definedName>
    <definedName name="_1B.09.U.030.0010">#REF!</definedName>
    <definedName name="_1B.09.U.030.0020" localSheetId="9">#REF!</definedName>
    <definedName name="_1B.09.U.030.0020">#REF!</definedName>
    <definedName name="_1B.09.U.030.0030" localSheetId="9">#REF!</definedName>
    <definedName name="_1B.09.U.030.0030">#REF!</definedName>
    <definedName name="_1B.09.U.030.0040" localSheetId="9">#REF!</definedName>
    <definedName name="_1B.09.U.030.0040">#REF!</definedName>
    <definedName name="_1B.09.U.040.0010" localSheetId="9">#REF!</definedName>
    <definedName name="_1B.09.U.040.0010">#REF!</definedName>
    <definedName name="_1B.09.U.040.0020" localSheetId="9">#REF!</definedName>
    <definedName name="_1B.09.U.040.0020">#REF!</definedName>
    <definedName name="_1B.09.U.040.0030" localSheetId="9">#REF!</definedName>
    <definedName name="_1B.09.U.040.0030">#REF!</definedName>
    <definedName name="_1B.09.U.040.0040" localSheetId="9">#REF!</definedName>
    <definedName name="_1B.09.U.040.0040">#REF!</definedName>
    <definedName name="_1B.09.U.040.0050" localSheetId="9">#REF!</definedName>
    <definedName name="_1B.09.U.040.0050">#REF!</definedName>
    <definedName name="_1B.09.U.040.0060" localSheetId="9">#REF!</definedName>
    <definedName name="_1B.09.U.040.0060">#REF!</definedName>
    <definedName name="_1B.09.U.040.0070" localSheetId="9">#REF!</definedName>
    <definedName name="_1B.09.U.040.0070">#REF!</definedName>
    <definedName name="_1B.09.U.040.0080" localSheetId="9">#REF!</definedName>
    <definedName name="_1B.09.U.040.0080">#REF!</definedName>
    <definedName name="_1B.09.U.040.0090" localSheetId="9">#REF!</definedName>
    <definedName name="_1B.09.U.040.0090">#REF!</definedName>
    <definedName name="_1B.09.U.040.0110" localSheetId="9">#REF!</definedName>
    <definedName name="_1B.09.U.040.0110">#REF!</definedName>
    <definedName name="_1B.09.U.040.0120" localSheetId="9">#REF!</definedName>
    <definedName name="_1B.09.U.040.0120">#REF!</definedName>
    <definedName name="_1B.09.U.040.0130" localSheetId="9">#REF!</definedName>
    <definedName name="_1B.09.U.040.0130">#REF!</definedName>
    <definedName name="_1B.09.U.040.0140" localSheetId="9">#REF!</definedName>
    <definedName name="_1B.09.U.040.0140">#REF!</definedName>
    <definedName name="_1B.09.U.040.0150" localSheetId="9">#REF!</definedName>
    <definedName name="_1B.09.U.040.0150">#REF!</definedName>
    <definedName name="_1B.09.U.040.0160" localSheetId="9">#REF!</definedName>
    <definedName name="_1B.09.U.040.0160">#REF!</definedName>
    <definedName name="_1B.09.U.040.0170" localSheetId="9">#REF!</definedName>
    <definedName name="_1B.09.U.040.0170">#REF!</definedName>
    <definedName name="_1B.09.U.040.0180" localSheetId="9">#REF!</definedName>
    <definedName name="_1B.09.U.040.0180">#REF!</definedName>
    <definedName name="_1B.09.U.040.0190" localSheetId="9">#REF!</definedName>
    <definedName name="_1B.09.U.040.0190">#REF!</definedName>
    <definedName name="_1B.09.U.040.0200" localSheetId="9">#REF!</definedName>
    <definedName name="_1B.09.U.040.0200">#REF!</definedName>
    <definedName name="_1B.09.U.040.0210" localSheetId="9">#REF!</definedName>
    <definedName name="_1B.09.U.040.0210">#REF!</definedName>
    <definedName name="_1B.09.U.040.0220" localSheetId="9">#REF!</definedName>
    <definedName name="_1B.09.U.040.0220">#REF!</definedName>
    <definedName name="_1B.09.U.040.0230" localSheetId="9">#REF!</definedName>
    <definedName name="_1B.09.U.040.0230">#REF!</definedName>
    <definedName name="_1B.09.U.040.0250" localSheetId="9">#REF!</definedName>
    <definedName name="_1B.09.U.040.0250">#REF!</definedName>
    <definedName name="_1B.09.U.050.0010" localSheetId="9">#REF!</definedName>
    <definedName name="_1B.09.U.050.0010">#REF!</definedName>
    <definedName name="_1B.09.U.050.0020" localSheetId="9">#REF!</definedName>
    <definedName name="_1B.09.U.050.0020">#REF!</definedName>
    <definedName name="_1B.09.U.050.0030" localSheetId="9">#REF!</definedName>
    <definedName name="_1B.09.U.050.0030">#REF!</definedName>
    <definedName name="_1B.09.U.050.0040" localSheetId="9">#REF!</definedName>
    <definedName name="_1B.09.U.050.0040">#REF!</definedName>
    <definedName name="_1B.09.U.050.0050" localSheetId="9">#REF!</definedName>
    <definedName name="_1B.09.U.050.0050">#REF!</definedName>
    <definedName name="_1B.09.U.060.0010" localSheetId="9">#REF!</definedName>
    <definedName name="_1B.09.U.060.0010">#REF!</definedName>
    <definedName name="_1B.09.U.060.0020" localSheetId="9">#REF!</definedName>
    <definedName name="_1B.09.U.060.0020">#REF!</definedName>
    <definedName name="_1B.09.U.060.0030" localSheetId="9">#REF!</definedName>
    <definedName name="_1B.09.U.060.0030">#REF!</definedName>
    <definedName name="_1B.09.U.060.0040" localSheetId="9">#REF!</definedName>
    <definedName name="_1B.09.U.060.0040">#REF!</definedName>
    <definedName name="_1B.09.U.060.0050" localSheetId="9">#REF!</definedName>
    <definedName name="_1B.09.U.060.0050">#REF!</definedName>
    <definedName name="_1B.09.U.060.0060" localSheetId="9">#REF!</definedName>
    <definedName name="_1B.09.U.060.0060">#REF!</definedName>
    <definedName name="_1B.09.U.070.0010" localSheetId="9">#REF!</definedName>
    <definedName name="_1B.09.U.070.0010">#REF!</definedName>
    <definedName name="_1B.09.U.070.0020" localSheetId="9">#REF!</definedName>
    <definedName name="_1B.09.U.070.0020">#REF!</definedName>
    <definedName name="_1B.09.U.070.0030" localSheetId="9">#REF!</definedName>
    <definedName name="_1B.09.U.070.0030">#REF!</definedName>
    <definedName name="_1B.09.U.080.0010" localSheetId="9">#REF!</definedName>
    <definedName name="_1B.09.U.080.0010">#REF!</definedName>
    <definedName name="_1B.09.U.080.0020" localSheetId="9">#REF!</definedName>
    <definedName name="_1B.09.U.080.0020">#REF!</definedName>
    <definedName name="_1B.09.U.080.0030" localSheetId="9">#REF!</definedName>
    <definedName name="_1B.09.U.080.0030">#REF!</definedName>
    <definedName name="_1B.09.U.080.0040" localSheetId="9">#REF!</definedName>
    <definedName name="_1B.09.U.080.0040">#REF!</definedName>
    <definedName name="_1B.09.U.090.0010" localSheetId="9">#REF!</definedName>
    <definedName name="_1B.09.U.090.0010">#REF!</definedName>
    <definedName name="_1B.09.U.090.0020" localSheetId="9">#REF!</definedName>
    <definedName name="_1B.09.U.090.0020">#REF!</definedName>
    <definedName name="_1B.09.U.090.0030" localSheetId="9">#REF!</definedName>
    <definedName name="_1B.09.U.090.0030">#REF!</definedName>
    <definedName name="_1B.09.U.100.0010" localSheetId="9">#REF!</definedName>
    <definedName name="_1B.09.U.100.0010">#REF!</definedName>
    <definedName name="_1B.09.U.100.0020" localSheetId="9">#REF!</definedName>
    <definedName name="_1B.09.U.100.0020">#REF!</definedName>
    <definedName name="_1B.09.U.100.0030" localSheetId="9">#REF!</definedName>
    <definedName name="_1B.09.U.100.0030">#REF!</definedName>
    <definedName name="_1B.09.U.100.0040" localSheetId="9">#REF!</definedName>
    <definedName name="_1B.09.U.100.0040">#REF!</definedName>
    <definedName name="_1B.09.U.110.0010" localSheetId="9">#REF!</definedName>
    <definedName name="_1B.09.U.110.0010">#REF!</definedName>
    <definedName name="_1B.09.U.110.0020" localSheetId="9">#REF!</definedName>
    <definedName name="_1B.09.U.110.0020">#REF!</definedName>
    <definedName name="_1B.09.U.110.0030" localSheetId="9">#REF!</definedName>
    <definedName name="_1B.09.U.110.0030">#REF!</definedName>
    <definedName name="_1B.09.U.110.0040" localSheetId="9">#REF!</definedName>
    <definedName name="_1B.09.U.110.0040">#REF!</definedName>
    <definedName name="_1B.09.U.110.0050" localSheetId="9">#REF!</definedName>
    <definedName name="_1B.09.U.110.0050">#REF!</definedName>
    <definedName name="_1B.09.U.110.0060" localSheetId="9">#REF!</definedName>
    <definedName name="_1B.09.U.110.0060">#REF!</definedName>
    <definedName name="_1B.09.U.110.0070" localSheetId="9">#REF!</definedName>
    <definedName name="_1B.09.U.110.0070">#REF!</definedName>
    <definedName name="_1B.09.U.120.0010" localSheetId="9">#REF!</definedName>
    <definedName name="_1B.09.U.120.0010">#REF!</definedName>
    <definedName name="_1B.09.U.130.0010" localSheetId="9">#REF!</definedName>
    <definedName name="_1B.09.U.130.0010">#REF!</definedName>
    <definedName name="_1B.09.U.130.0020" localSheetId="9">#REF!</definedName>
    <definedName name="_1B.09.U.130.0020">#REF!</definedName>
    <definedName name="_1B.09.U.200.0010" localSheetId="9">#REF!</definedName>
    <definedName name="_1B.09.U.200.0010">#REF!</definedName>
    <definedName name="_1B.09.W.010.0010" localSheetId="9">#REF!</definedName>
    <definedName name="_1B.09.W.010.0010">#REF!</definedName>
    <definedName name="_1B.09.W.010.0020" localSheetId="9">#REF!</definedName>
    <definedName name="_1B.09.W.010.0020">#REF!</definedName>
    <definedName name="_1B.09.W.010.0030" localSheetId="9">#REF!</definedName>
    <definedName name="_1B.09.W.010.0030">#REF!</definedName>
    <definedName name="_1B.09.W.010.0040" localSheetId="9">#REF!</definedName>
    <definedName name="_1B.09.W.010.0040">#REF!</definedName>
    <definedName name="_1B.09.W.010.0050" localSheetId="9">#REF!</definedName>
    <definedName name="_1B.09.W.010.0050">#REF!</definedName>
    <definedName name="_1B.09.W.010.0060" localSheetId="9">#REF!</definedName>
    <definedName name="_1B.09.W.010.0060">#REF!</definedName>
    <definedName name="_1B.09.W.010.0070" localSheetId="9">#REF!</definedName>
    <definedName name="_1B.09.W.010.0070">#REF!</definedName>
    <definedName name="_1B.09.W.010.0080" localSheetId="9">#REF!</definedName>
    <definedName name="_1B.09.W.010.0080">#REF!</definedName>
    <definedName name="_1B.09.W.010.0090" localSheetId="9">#REF!</definedName>
    <definedName name="_1B.09.W.010.0090">#REF!</definedName>
    <definedName name="_1B.09.W.010.0100" localSheetId="9">#REF!</definedName>
    <definedName name="_1B.09.W.010.0100">#REF!</definedName>
    <definedName name="_1B.09.W.010.0110" localSheetId="9">#REF!</definedName>
    <definedName name="_1B.09.W.010.0110">#REF!</definedName>
    <definedName name="_1B.09.W.010.0120" localSheetId="9">#REF!</definedName>
    <definedName name="_1B.09.W.010.0120">#REF!</definedName>
    <definedName name="_1B.09.W.010.0130" localSheetId="9">#REF!</definedName>
    <definedName name="_1B.09.W.010.0130">#REF!</definedName>
    <definedName name="_1B.09.W.010.0140" localSheetId="9">#REF!</definedName>
    <definedName name="_1B.09.W.010.0140">#REF!</definedName>
    <definedName name="_1B.09.W.010.0150" localSheetId="9">#REF!</definedName>
    <definedName name="_1B.09.W.010.0150">#REF!</definedName>
    <definedName name="_1B.09.W.020.0010" localSheetId="9">#REF!</definedName>
    <definedName name="_1B.09.W.020.0010">#REF!</definedName>
    <definedName name="_1Excel_BuiltIn__FilterDatabase_1_1">#REF!</definedName>
    <definedName name="_2__123Graph_ACHART_2" hidden="1">#REF!</definedName>
    <definedName name="_2__123Graph_ACHART_4" hidden="1">'[3]9011 EXPAT_MANP'!$E$25:$X$25</definedName>
    <definedName name="_2__123Graph_BChart_1A" hidden="1">#REF!</definedName>
    <definedName name="_2Excel_BuiltIn__FilterDatabase_1_1">#REF!</definedName>
    <definedName name="_3__123Graph_BCHART_1" hidden="1">#REF!</definedName>
    <definedName name="_3__123Graph_BCHART_2" hidden="1">#REF!</definedName>
    <definedName name="_3_Excel_BuiltIn__FilterDatabase_1_1">#REF!</definedName>
    <definedName name="_3Excel_BuiltIn__FilterDatabase_1_1">#REF!</definedName>
    <definedName name="_4__123Graph_CCHART_1" hidden="1">#REF!</definedName>
    <definedName name="_4S" hidden="1">#REF!</definedName>
    <definedName name="_5__123Graph_DCHART_1" hidden="1">#REF!</definedName>
    <definedName name="_5_0_S" hidden="1">#REF!</definedName>
    <definedName name="_5Excel_BuiltIn__FilterDatabase_1_1">#REF!</definedName>
    <definedName name="_6Excel_BuiltIn__FilterDatabase_1_1">#REF!</definedName>
    <definedName name="_8__123Graph_AChart_1A" hidden="1">#REF!</definedName>
    <definedName name="_9009_ACTUAL">#REF!</definedName>
    <definedName name="_9011_MANP">'[3]9011 EXPAT_MANP'!$A$1:$AC$83</definedName>
    <definedName name="_ab1" localSheetId="9" hidden="1">{#N/A,#N/A,FALSE,"SumD";#N/A,#N/A,FALSE,"ElecD";#N/A,#N/A,FALSE,"MechD";#N/A,#N/A,FALSE,"GeotD";#N/A,#N/A,FALSE,"PrcsD";#N/A,#N/A,FALSE,"TunnD";#N/A,#N/A,FALSE,"CivlD";#N/A,#N/A,FALSE,"NtwkD";#N/A,#N/A,FALSE,"EstgD";#N/A,#N/A,FALSE,"PEngD"}</definedName>
    <definedName name="_ab1" localSheetId="4" hidden="1">{#N/A,#N/A,FALSE,"SumD";#N/A,#N/A,FALSE,"ElecD";#N/A,#N/A,FALSE,"MechD";#N/A,#N/A,FALSE,"GeotD";#N/A,#N/A,FALSE,"PrcsD";#N/A,#N/A,FALSE,"TunnD";#N/A,#N/A,FALSE,"CivlD";#N/A,#N/A,FALSE,"NtwkD";#N/A,#N/A,FALSE,"EstgD";#N/A,#N/A,FALSE,"PEngD"}</definedName>
    <definedName name="_ab1" localSheetId="19" hidden="1">{#N/A,#N/A,FALSE,"SumD";#N/A,#N/A,FALSE,"ElecD";#N/A,#N/A,FALSE,"MechD";#N/A,#N/A,FALSE,"GeotD";#N/A,#N/A,FALSE,"PrcsD";#N/A,#N/A,FALSE,"TunnD";#N/A,#N/A,FALSE,"CivlD";#N/A,#N/A,FALSE,"NtwkD";#N/A,#N/A,FALSE,"EstgD";#N/A,#N/A,FALSE,"PEngD"}</definedName>
    <definedName name="_ab1" localSheetId="11" hidden="1">{#N/A,#N/A,FALSE,"SumD";#N/A,#N/A,FALSE,"ElecD";#N/A,#N/A,FALSE,"MechD";#N/A,#N/A,FALSE,"GeotD";#N/A,#N/A,FALSE,"PrcsD";#N/A,#N/A,FALSE,"TunnD";#N/A,#N/A,FALSE,"CivlD";#N/A,#N/A,FALSE,"NtwkD";#N/A,#N/A,FALSE,"EstgD";#N/A,#N/A,FALSE,"PEngD"}</definedName>
    <definedName name="_ab1" localSheetId="7" hidden="1">{#N/A,#N/A,FALSE,"SumD";#N/A,#N/A,FALSE,"ElecD";#N/A,#N/A,FALSE,"MechD";#N/A,#N/A,FALSE,"GeotD";#N/A,#N/A,FALSE,"PrcsD";#N/A,#N/A,FALSE,"TunnD";#N/A,#N/A,FALSE,"CivlD";#N/A,#N/A,FALSE,"NtwkD";#N/A,#N/A,FALSE,"EstgD";#N/A,#N/A,FALSE,"PEngD"}</definedName>
    <definedName name="_ab1" localSheetId="18" hidden="1">{#N/A,#N/A,FALSE,"SumD";#N/A,#N/A,FALSE,"ElecD";#N/A,#N/A,FALSE,"MechD";#N/A,#N/A,FALSE,"GeotD";#N/A,#N/A,FALSE,"PrcsD";#N/A,#N/A,FALSE,"TunnD";#N/A,#N/A,FALSE,"CivlD";#N/A,#N/A,FALSE,"NtwkD";#N/A,#N/A,FALSE,"EstgD";#N/A,#N/A,FALSE,"PEngD"}</definedName>
    <definedName name="_ab1" localSheetId="3"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BC" hidden="1">#REF!</definedName>
    <definedName name="_as1" localSheetId="9" hidden="1">{#N/A,#N/A,FALSE,"SumD";#N/A,#N/A,FALSE,"ElecD";#N/A,#N/A,FALSE,"MechD";#N/A,#N/A,FALSE,"GeotD";#N/A,#N/A,FALSE,"PrcsD";#N/A,#N/A,FALSE,"TunnD";#N/A,#N/A,FALSE,"CivlD";#N/A,#N/A,FALSE,"NtwkD";#N/A,#N/A,FALSE,"EstgD";#N/A,#N/A,FALSE,"PEngD"}</definedName>
    <definedName name="_as1" localSheetId="4" hidden="1">{#N/A,#N/A,FALSE,"SumD";#N/A,#N/A,FALSE,"ElecD";#N/A,#N/A,FALSE,"MechD";#N/A,#N/A,FALSE,"GeotD";#N/A,#N/A,FALSE,"PrcsD";#N/A,#N/A,FALSE,"TunnD";#N/A,#N/A,FALSE,"CivlD";#N/A,#N/A,FALSE,"NtwkD";#N/A,#N/A,FALSE,"EstgD";#N/A,#N/A,FALSE,"PEngD"}</definedName>
    <definedName name="_as1" localSheetId="19" hidden="1">{#N/A,#N/A,FALSE,"SumD";#N/A,#N/A,FALSE,"ElecD";#N/A,#N/A,FALSE,"MechD";#N/A,#N/A,FALSE,"GeotD";#N/A,#N/A,FALSE,"PrcsD";#N/A,#N/A,FALSE,"TunnD";#N/A,#N/A,FALSE,"CivlD";#N/A,#N/A,FALSE,"NtwkD";#N/A,#N/A,FALSE,"EstgD";#N/A,#N/A,FALSE,"PEngD"}</definedName>
    <definedName name="_as1" localSheetId="11" hidden="1">{#N/A,#N/A,FALSE,"SumD";#N/A,#N/A,FALSE,"ElecD";#N/A,#N/A,FALSE,"MechD";#N/A,#N/A,FALSE,"GeotD";#N/A,#N/A,FALSE,"PrcsD";#N/A,#N/A,FALSE,"TunnD";#N/A,#N/A,FALSE,"CivlD";#N/A,#N/A,FALSE,"NtwkD";#N/A,#N/A,FALSE,"EstgD";#N/A,#N/A,FALSE,"PEngD"}</definedName>
    <definedName name="_as1" localSheetId="7" hidden="1">{#N/A,#N/A,FALSE,"SumD";#N/A,#N/A,FALSE,"ElecD";#N/A,#N/A,FALSE,"MechD";#N/A,#N/A,FALSE,"GeotD";#N/A,#N/A,FALSE,"PrcsD";#N/A,#N/A,FALSE,"TunnD";#N/A,#N/A,FALSE,"CivlD";#N/A,#N/A,FALSE,"NtwkD";#N/A,#N/A,FALSE,"EstgD";#N/A,#N/A,FALSE,"PEngD"}</definedName>
    <definedName name="_as1" localSheetId="18" hidden="1">{#N/A,#N/A,FALSE,"SumD";#N/A,#N/A,FALSE,"ElecD";#N/A,#N/A,FALSE,"MechD";#N/A,#N/A,FALSE,"GeotD";#N/A,#N/A,FALSE,"PrcsD";#N/A,#N/A,FALSE,"TunnD";#N/A,#N/A,FALSE,"CivlD";#N/A,#N/A,FALSE,"NtwkD";#N/A,#N/A,FALSE,"EstgD";#N/A,#N/A,FALSE,"PEngD"}</definedName>
    <definedName name="_as1" localSheetId="3"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AD623">[1]BASE!$F$2028:$AF$2132</definedName>
    <definedName name="_ccr1" localSheetId="9" hidden="1">{#N/A,#N/A,TRUE,"Cover";#N/A,#N/A,TRUE,"Conts";#N/A,#N/A,TRUE,"VOS";#N/A,#N/A,TRUE,"Warrington";#N/A,#N/A,TRUE,"Widnes"}</definedName>
    <definedName name="_ccr1" localSheetId="4" hidden="1">{#N/A,#N/A,TRUE,"Cover";#N/A,#N/A,TRUE,"Conts";#N/A,#N/A,TRUE,"VOS";#N/A,#N/A,TRUE,"Warrington";#N/A,#N/A,TRUE,"Widnes"}</definedName>
    <definedName name="_ccr1" localSheetId="19" hidden="1">{#N/A,#N/A,TRUE,"Cover";#N/A,#N/A,TRUE,"Conts";#N/A,#N/A,TRUE,"VOS";#N/A,#N/A,TRUE,"Warrington";#N/A,#N/A,TRUE,"Widnes"}</definedName>
    <definedName name="_ccr1" localSheetId="11" hidden="1">{#N/A,#N/A,TRUE,"Cover";#N/A,#N/A,TRUE,"Conts";#N/A,#N/A,TRUE,"VOS";#N/A,#N/A,TRUE,"Warrington";#N/A,#N/A,TRUE,"Widnes"}</definedName>
    <definedName name="_ccr1" localSheetId="7" hidden="1">{#N/A,#N/A,TRUE,"Cover";#N/A,#N/A,TRUE,"Conts";#N/A,#N/A,TRUE,"VOS";#N/A,#N/A,TRUE,"Warrington";#N/A,#N/A,TRUE,"Widnes"}</definedName>
    <definedName name="_ccr1" localSheetId="18" hidden="1">{#N/A,#N/A,TRUE,"Cover";#N/A,#N/A,TRUE,"Conts";#N/A,#N/A,TRUE,"VOS";#N/A,#N/A,TRUE,"Warrington";#N/A,#N/A,TRUE,"Widnes"}</definedName>
    <definedName name="_ccr1" localSheetId="3" hidden="1">{#N/A,#N/A,TRUE,"Cover";#N/A,#N/A,TRUE,"Conts";#N/A,#N/A,TRUE,"VOS";#N/A,#N/A,TRUE,"Warrington";#N/A,#N/A,TRUE,"Widnes"}</definedName>
    <definedName name="_ccr1" localSheetId="8" hidden="1">{#N/A,#N/A,TRUE,"Cover";#N/A,#N/A,TRUE,"Conts";#N/A,#N/A,TRUE,"VOS";#N/A,#N/A,TRUE,"Warrington";#N/A,#N/A,TRUE,"Widnes"}</definedName>
    <definedName name="_ccr1" hidden="1">{#N/A,#N/A,TRUE,"Cover";#N/A,#N/A,TRUE,"Conts";#N/A,#N/A,TRUE,"VOS";#N/A,#N/A,TRUE,"Warrington";#N/A,#N/A,TRUE,"Widnes"}</definedName>
    <definedName name="_ccr2" localSheetId="9" hidden="1">{#N/A,#N/A,TRUE,"Cover";#N/A,#N/A,TRUE,"Conts";#N/A,#N/A,TRUE,"VOS";#N/A,#N/A,TRUE,"Warrington";#N/A,#N/A,TRUE,"Widnes"}</definedName>
    <definedName name="_ccr2" localSheetId="4" hidden="1">{#N/A,#N/A,TRUE,"Cover";#N/A,#N/A,TRUE,"Conts";#N/A,#N/A,TRUE,"VOS";#N/A,#N/A,TRUE,"Warrington";#N/A,#N/A,TRUE,"Widnes"}</definedName>
    <definedName name="_ccr2" localSheetId="19" hidden="1">{#N/A,#N/A,TRUE,"Cover";#N/A,#N/A,TRUE,"Conts";#N/A,#N/A,TRUE,"VOS";#N/A,#N/A,TRUE,"Warrington";#N/A,#N/A,TRUE,"Widnes"}</definedName>
    <definedName name="_ccr2" localSheetId="11" hidden="1">{#N/A,#N/A,TRUE,"Cover";#N/A,#N/A,TRUE,"Conts";#N/A,#N/A,TRUE,"VOS";#N/A,#N/A,TRUE,"Warrington";#N/A,#N/A,TRUE,"Widnes"}</definedName>
    <definedName name="_ccr2" localSheetId="7" hidden="1">{#N/A,#N/A,TRUE,"Cover";#N/A,#N/A,TRUE,"Conts";#N/A,#N/A,TRUE,"VOS";#N/A,#N/A,TRUE,"Warrington";#N/A,#N/A,TRUE,"Widnes"}</definedName>
    <definedName name="_ccr2" localSheetId="18" hidden="1">{#N/A,#N/A,TRUE,"Cover";#N/A,#N/A,TRUE,"Conts";#N/A,#N/A,TRUE,"VOS";#N/A,#N/A,TRUE,"Warrington";#N/A,#N/A,TRUE,"Widnes"}</definedName>
    <definedName name="_ccr2" localSheetId="3" hidden="1">{#N/A,#N/A,TRUE,"Cover";#N/A,#N/A,TRUE,"Conts";#N/A,#N/A,TRUE,"VOS";#N/A,#N/A,TRUE,"Warrington";#N/A,#N/A,TRUE,"Widnes"}</definedName>
    <definedName name="_ccr2" localSheetId="8" hidden="1">{#N/A,#N/A,TRUE,"Cover";#N/A,#N/A,TRUE,"Conts";#N/A,#N/A,TRUE,"VOS";#N/A,#N/A,TRUE,"Warrington";#N/A,#N/A,TRUE,"Widnes"}</definedName>
    <definedName name="_ccr2" hidden="1">{#N/A,#N/A,TRUE,"Cover";#N/A,#N/A,TRUE,"Conts";#N/A,#N/A,TRUE,"VOS";#N/A,#N/A,TRUE,"Warrington";#N/A,#N/A,TRUE,"Widnes"}</definedName>
    <definedName name="_Dist_Values" localSheetId="9" hidden="1">#REF!</definedName>
    <definedName name="_Dist_Values" localSheetId="7" hidden="1">#REF!</definedName>
    <definedName name="_Dist_Values" hidden="1">#REF!</definedName>
    <definedName name="_Fill" localSheetId="9" hidden="1">[7]GRSummary!#REF!</definedName>
    <definedName name="_Fill" localSheetId="3" hidden="1">[8]GRSummary!#REF!</definedName>
    <definedName name="_Fill" hidden="1">[7]GRSummary!#REF!</definedName>
    <definedName name="_xlnm._FilterDatabase" localSheetId="9" hidden="1">'FIR Summary'!$C$5:$F$193</definedName>
    <definedName name="_xlnm._FilterDatabase" localSheetId="11" hidden="1">'Material Status'!$C$6:$Y$63</definedName>
    <definedName name="_xlnm._FilterDatabase" localSheetId="26" hidden="1">'OLD BOQ'!$D$1:$D$669</definedName>
    <definedName name="_xlnm._FilterDatabase" localSheetId="14" hidden="1">Progress!$C$8:$P$16</definedName>
    <definedName name="_xlnm._FilterDatabase" localSheetId="7" hidden="1">#REF!</definedName>
    <definedName name="_xlnm._FilterDatabase" localSheetId="25" hidden="1">'STANDBY BOQ'!$D$1:$D$661</definedName>
    <definedName name="_xlnm._FilterDatabase" hidden="1">#REF!</definedName>
    <definedName name="_hk4645" localSheetId="19" hidden="1">{#N/A,#N/A,FALSE,"ihz. icmal";#N/A,#N/A,FALSE,"avans";#N/A,#N/A,FALSE,"mal_FF_icm";#N/A,#N/A,FALSE,"fat_ihz";#N/A,#N/A,FALSE,"söz_fiy_fark";#N/A,#N/A,FALSE,"kap2"}</definedName>
    <definedName name="_hk4645" localSheetId="11" hidden="1">{#N/A,#N/A,FALSE,"ihz. icmal";#N/A,#N/A,FALSE,"avans";#N/A,#N/A,FALSE,"mal_FF_icm";#N/A,#N/A,FALSE,"fat_ihz";#N/A,#N/A,FALSE,"söz_fiy_fark";#N/A,#N/A,FALSE,"kap2"}</definedName>
    <definedName name="_hk4645" localSheetId="18" hidden="1">{#N/A,#N/A,FALSE,"ihz. icmal";#N/A,#N/A,FALSE,"avans";#N/A,#N/A,FALSE,"mal_FF_icm";#N/A,#N/A,FALSE,"fat_ihz";#N/A,#N/A,FALSE,"söz_fiy_fark";#N/A,#N/A,FALSE,"kap2"}</definedName>
    <definedName name="_hk4645" hidden="1">{#N/A,#N/A,FALSE,"ihz. icmal";#N/A,#N/A,FALSE,"avans";#N/A,#N/A,FALSE,"mal_FF_icm";#N/A,#N/A,FALSE,"fat_ihz";#N/A,#N/A,FALSE,"söz_fiy_fark";#N/A,#N/A,FALSE,"kap2"}</definedName>
    <definedName name="_HRS15">#REF!</definedName>
    <definedName name="_jj300" localSheetId="9">#REF!</definedName>
    <definedName name="_jj300" localSheetId="7">#REF!</definedName>
    <definedName name="_jj300">#REF!</definedName>
    <definedName name="_Key1" localSheetId="9" hidden="1">#REF!</definedName>
    <definedName name="_Key1" localSheetId="7" hidden="1">#REF!</definedName>
    <definedName name="_Key1" hidden="1">#REF!</definedName>
    <definedName name="_Key2" localSheetId="9" hidden="1">'[9]LTR-2'!#REF!</definedName>
    <definedName name="_Key2" hidden="1">'[9]LTR-2'!#REF!</definedName>
    <definedName name="_MatInverse_In" hidden="1">#REF!</definedName>
    <definedName name="_old3" localSheetId="9" hidden="1">{#N/A,#N/A,FALSE,"Summary";#N/A,#N/A,FALSE,"3TJ";#N/A,#N/A,FALSE,"3TN";#N/A,#N/A,FALSE,"3TP";#N/A,#N/A,FALSE,"3SJ";#N/A,#N/A,FALSE,"3CJ";#N/A,#N/A,FALSE,"3CN";#N/A,#N/A,FALSE,"3CP";#N/A,#N/A,FALSE,"3A"}</definedName>
    <definedName name="_old3" localSheetId="4" hidden="1">{#N/A,#N/A,FALSE,"Summary";#N/A,#N/A,FALSE,"3TJ";#N/A,#N/A,FALSE,"3TN";#N/A,#N/A,FALSE,"3TP";#N/A,#N/A,FALSE,"3SJ";#N/A,#N/A,FALSE,"3CJ";#N/A,#N/A,FALSE,"3CN";#N/A,#N/A,FALSE,"3CP";#N/A,#N/A,FALSE,"3A"}</definedName>
    <definedName name="_old3" localSheetId="19" hidden="1">{#N/A,#N/A,FALSE,"Summary";#N/A,#N/A,FALSE,"3TJ";#N/A,#N/A,FALSE,"3TN";#N/A,#N/A,FALSE,"3TP";#N/A,#N/A,FALSE,"3SJ";#N/A,#N/A,FALSE,"3CJ";#N/A,#N/A,FALSE,"3CN";#N/A,#N/A,FALSE,"3CP";#N/A,#N/A,FALSE,"3A"}</definedName>
    <definedName name="_old3" localSheetId="11" hidden="1">{#N/A,#N/A,FALSE,"Summary";#N/A,#N/A,FALSE,"3TJ";#N/A,#N/A,FALSE,"3TN";#N/A,#N/A,FALSE,"3TP";#N/A,#N/A,FALSE,"3SJ";#N/A,#N/A,FALSE,"3CJ";#N/A,#N/A,FALSE,"3CN";#N/A,#N/A,FALSE,"3CP";#N/A,#N/A,FALSE,"3A"}</definedName>
    <definedName name="_old3" localSheetId="7" hidden="1">{#N/A,#N/A,FALSE,"Summary";#N/A,#N/A,FALSE,"3TJ";#N/A,#N/A,FALSE,"3TN";#N/A,#N/A,FALSE,"3TP";#N/A,#N/A,FALSE,"3SJ";#N/A,#N/A,FALSE,"3CJ";#N/A,#N/A,FALSE,"3CN";#N/A,#N/A,FALSE,"3CP";#N/A,#N/A,FALSE,"3A"}</definedName>
    <definedName name="_old3" localSheetId="18" hidden="1">{#N/A,#N/A,FALSE,"Summary";#N/A,#N/A,FALSE,"3TJ";#N/A,#N/A,FALSE,"3TN";#N/A,#N/A,FALSE,"3TP";#N/A,#N/A,FALSE,"3SJ";#N/A,#N/A,FALSE,"3CJ";#N/A,#N/A,FALSE,"3CN";#N/A,#N/A,FALSE,"3CP";#N/A,#N/A,FALSE,"3A"}</definedName>
    <definedName name="_old3" localSheetId="3"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9" hidden="1">{#N/A,#N/A,FALSE,"Summary";#N/A,#N/A,FALSE,"3TJ";#N/A,#N/A,FALSE,"3TN";#N/A,#N/A,FALSE,"3TP";#N/A,#N/A,FALSE,"3SJ";#N/A,#N/A,FALSE,"3CJ";#N/A,#N/A,FALSE,"3CN";#N/A,#N/A,FALSE,"3CP";#N/A,#N/A,FALSE,"3A"}</definedName>
    <definedName name="_old5" localSheetId="4" hidden="1">{#N/A,#N/A,FALSE,"Summary";#N/A,#N/A,FALSE,"3TJ";#N/A,#N/A,FALSE,"3TN";#N/A,#N/A,FALSE,"3TP";#N/A,#N/A,FALSE,"3SJ";#N/A,#N/A,FALSE,"3CJ";#N/A,#N/A,FALSE,"3CN";#N/A,#N/A,FALSE,"3CP";#N/A,#N/A,FALSE,"3A"}</definedName>
    <definedName name="_old5" localSheetId="19" hidden="1">{#N/A,#N/A,FALSE,"Summary";#N/A,#N/A,FALSE,"3TJ";#N/A,#N/A,FALSE,"3TN";#N/A,#N/A,FALSE,"3TP";#N/A,#N/A,FALSE,"3SJ";#N/A,#N/A,FALSE,"3CJ";#N/A,#N/A,FALSE,"3CN";#N/A,#N/A,FALSE,"3CP";#N/A,#N/A,FALSE,"3A"}</definedName>
    <definedName name="_old5" localSheetId="11" hidden="1">{#N/A,#N/A,FALSE,"Summary";#N/A,#N/A,FALSE,"3TJ";#N/A,#N/A,FALSE,"3TN";#N/A,#N/A,FALSE,"3TP";#N/A,#N/A,FALSE,"3SJ";#N/A,#N/A,FALSE,"3CJ";#N/A,#N/A,FALSE,"3CN";#N/A,#N/A,FALSE,"3CP";#N/A,#N/A,FALSE,"3A"}</definedName>
    <definedName name="_old5" localSheetId="7" hidden="1">{#N/A,#N/A,FALSE,"Summary";#N/A,#N/A,FALSE,"3TJ";#N/A,#N/A,FALSE,"3TN";#N/A,#N/A,FALSE,"3TP";#N/A,#N/A,FALSE,"3SJ";#N/A,#N/A,FALSE,"3CJ";#N/A,#N/A,FALSE,"3CN";#N/A,#N/A,FALSE,"3CP";#N/A,#N/A,FALSE,"3A"}</definedName>
    <definedName name="_old5" localSheetId="18" hidden="1">{#N/A,#N/A,FALSE,"Summary";#N/A,#N/A,FALSE,"3TJ";#N/A,#N/A,FALSE,"3TN";#N/A,#N/A,FALSE,"3TP";#N/A,#N/A,FALSE,"3SJ";#N/A,#N/A,FALSE,"3CJ";#N/A,#N/A,FALSE,"3CN";#N/A,#N/A,FALSE,"3CP";#N/A,#N/A,FALSE,"3A"}</definedName>
    <definedName name="_old5" localSheetId="3"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9" hidden="1">{#N/A,#N/A,FALSE,"Summary";#N/A,#N/A,FALSE,"3TJ";#N/A,#N/A,FALSE,"3TN";#N/A,#N/A,FALSE,"3TP";#N/A,#N/A,FALSE,"3SJ";#N/A,#N/A,FALSE,"3CJ";#N/A,#N/A,FALSE,"3CN";#N/A,#N/A,FALSE,"3CP";#N/A,#N/A,FALSE,"3A"}</definedName>
    <definedName name="_old7" localSheetId="4" hidden="1">{#N/A,#N/A,FALSE,"Summary";#N/A,#N/A,FALSE,"3TJ";#N/A,#N/A,FALSE,"3TN";#N/A,#N/A,FALSE,"3TP";#N/A,#N/A,FALSE,"3SJ";#N/A,#N/A,FALSE,"3CJ";#N/A,#N/A,FALSE,"3CN";#N/A,#N/A,FALSE,"3CP";#N/A,#N/A,FALSE,"3A"}</definedName>
    <definedName name="_old7" localSheetId="19" hidden="1">{#N/A,#N/A,FALSE,"Summary";#N/A,#N/A,FALSE,"3TJ";#N/A,#N/A,FALSE,"3TN";#N/A,#N/A,FALSE,"3TP";#N/A,#N/A,FALSE,"3SJ";#N/A,#N/A,FALSE,"3CJ";#N/A,#N/A,FALSE,"3CN";#N/A,#N/A,FALSE,"3CP";#N/A,#N/A,FALSE,"3A"}</definedName>
    <definedName name="_old7" localSheetId="11" hidden="1">{#N/A,#N/A,FALSE,"Summary";#N/A,#N/A,FALSE,"3TJ";#N/A,#N/A,FALSE,"3TN";#N/A,#N/A,FALSE,"3TP";#N/A,#N/A,FALSE,"3SJ";#N/A,#N/A,FALSE,"3CJ";#N/A,#N/A,FALSE,"3CN";#N/A,#N/A,FALSE,"3CP";#N/A,#N/A,FALSE,"3A"}</definedName>
    <definedName name="_old7" localSheetId="7" hidden="1">{#N/A,#N/A,FALSE,"Summary";#N/A,#N/A,FALSE,"3TJ";#N/A,#N/A,FALSE,"3TN";#N/A,#N/A,FALSE,"3TP";#N/A,#N/A,FALSE,"3SJ";#N/A,#N/A,FALSE,"3CJ";#N/A,#N/A,FALSE,"3CN";#N/A,#N/A,FALSE,"3CP";#N/A,#N/A,FALSE,"3A"}</definedName>
    <definedName name="_old7" localSheetId="18" hidden="1">{#N/A,#N/A,FALSE,"Summary";#N/A,#N/A,FALSE,"3TJ";#N/A,#N/A,FALSE,"3TN";#N/A,#N/A,FALSE,"3TP";#N/A,#N/A,FALSE,"3SJ";#N/A,#N/A,FALSE,"3CJ";#N/A,#N/A,FALSE,"3CN";#N/A,#N/A,FALSE,"3CP";#N/A,#N/A,FALSE,"3A"}</definedName>
    <definedName name="_old7" localSheetId="3"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ld88" localSheetId="19" hidden="1">{#N/A,#N/A,FALSE,"Summary";#N/A,#N/A,FALSE,"3TJ";#N/A,#N/A,FALSE,"3TN";#N/A,#N/A,FALSE,"3TP";#N/A,#N/A,FALSE,"3SJ";#N/A,#N/A,FALSE,"3CJ";#N/A,#N/A,FALSE,"3CN";#N/A,#N/A,FALSE,"3CP";#N/A,#N/A,FALSE,"3A"}</definedName>
    <definedName name="_old88" localSheetId="11" hidden="1">{#N/A,#N/A,FALSE,"Summary";#N/A,#N/A,FALSE,"3TJ";#N/A,#N/A,FALSE,"3TN";#N/A,#N/A,FALSE,"3TP";#N/A,#N/A,FALSE,"3SJ";#N/A,#N/A,FALSE,"3CJ";#N/A,#N/A,FALSE,"3CN";#N/A,#N/A,FALSE,"3CP";#N/A,#N/A,FALSE,"3A"}</definedName>
    <definedName name="_old88" localSheetId="18" hidden="1">{#N/A,#N/A,FALSE,"Summary";#N/A,#N/A,FALSE,"3TJ";#N/A,#N/A,FALSE,"3TN";#N/A,#N/A,FALSE,"3TP";#N/A,#N/A,FALSE,"3SJ";#N/A,#N/A,FALSE,"3CJ";#N/A,#N/A,FALSE,"3CN";#N/A,#N/A,FALSE,"3CP";#N/A,#N/A,FALSE,"3A"}</definedName>
    <definedName name="_old88" hidden="1">{#N/A,#N/A,FALSE,"Summary";#N/A,#N/A,FALSE,"3TJ";#N/A,#N/A,FALSE,"3TN";#N/A,#N/A,FALSE,"3TP";#N/A,#N/A,FALSE,"3SJ";#N/A,#N/A,FALSE,"3CJ";#N/A,#N/A,FALSE,"3CN";#N/A,#N/A,FALSE,"3CP";#N/A,#N/A,FALSE,"3A"}</definedName>
    <definedName name="_Order1" hidden="1">255</definedName>
    <definedName name="_Order2" hidden="1">255</definedName>
    <definedName name="_Parse_In" localSheetId="9" hidden="1">[10]PriceSummary!#REF!</definedName>
    <definedName name="_Parse_In" localSheetId="3" hidden="1">[11]PriceSummary!#REF!</definedName>
    <definedName name="_Parse_In" hidden="1">[10]PriceSummary!#REF!</definedName>
    <definedName name="_Parse_Out" localSheetId="9" hidden="1">#REF!</definedName>
    <definedName name="_Parse_Out" localSheetId="7" hidden="1">#REF!</definedName>
    <definedName name="_Parse_Out" hidden="1">#REF!</definedName>
    <definedName name="_Regression_Int" hidden="1">1</definedName>
    <definedName name="_Sort" localSheetId="9" hidden="1">#REF!</definedName>
    <definedName name="_Sort" localSheetId="7" hidden="1">#REF!</definedName>
    <definedName name="_Sort" hidden="1">#REF!</definedName>
    <definedName name="_SUB15">#REF!</definedName>
    <definedName name="_WT" localSheetId="9">#REF!</definedName>
    <definedName name="_WT" localSheetId="7">#REF!</definedName>
    <definedName name="_WT">#REF!</definedName>
    <definedName name="A" localSheetId="9">#REF!</definedName>
    <definedName name="a" localSheetId="26">#REF!</definedName>
    <definedName name="A" localSheetId="7">#REF!</definedName>
    <definedName name="a" localSheetId="25">#REF!</definedName>
    <definedName name="a">#REF!</definedName>
    <definedName name="a\FGg" localSheetId="19" hidden="1">{#N/A,#N/A,TRUE,"Cover";#N/A,#N/A,TRUE,"Conts";#N/A,#N/A,TRUE,"VOS";#N/A,#N/A,TRUE,"Warrington";#N/A,#N/A,TRUE,"Widnes"}</definedName>
    <definedName name="a\FGg" localSheetId="11" hidden="1">{#N/A,#N/A,TRUE,"Cover";#N/A,#N/A,TRUE,"Conts";#N/A,#N/A,TRUE,"VOS";#N/A,#N/A,TRUE,"Warrington";#N/A,#N/A,TRUE,"Widnes"}</definedName>
    <definedName name="a\FGg" localSheetId="18" hidden="1">{#N/A,#N/A,TRUE,"Cover";#N/A,#N/A,TRUE,"Conts";#N/A,#N/A,TRUE,"VOS";#N/A,#N/A,TRUE,"Warrington";#N/A,#N/A,TRUE,"Widnes"}</definedName>
    <definedName name="a\FGg" hidden="1">{#N/A,#N/A,TRUE,"Cover";#N/A,#N/A,TRUE,"Conts";#N/A,#N/A,TRUE,"VOS";#N/A,#N/A,TRUE,"Warrington";#N/A,#N/A,TRUE,"Widnes"}</definedName>
    <definedName name="a\sdasdf" localSheetId="9" hidden="1">{#N/A,#N/A,TRUE,"Cover";#N/A,#N/A,TRUE,"Conts";#N/A,#N/A,TRUE,"VOS";#N/A,#N/A,TRUE,"Warrington";#N/A,#N/A,TRUE,"Widnes"}</definedName>
    <definedName name="a\sdasdf" localSheetId="4" hidden="1">{#N/A,#N/A,TRUE,"Cover";#N/A,#N/A,TRUE,"Conts";#N/A,#N/A,TRUE,"VOS";#N/A,#N/A,TRUE,"Warrington";#N/A,#N/A,TRUE,"Widnes"}</definedName>
    <definedName name="a\sdasdf" localSheetId="19" hidden="1">{#N/A,#N/A,TRUE,"Cover";#N/A,#N/A,TRUE,"Conts";#N/A,#N/A,TRUE,"VOS";#N/A,#N/A,TRUE,"Warrington";#N/A,#N/A,TRUE,"Widnes"}</definedName>
    <definedName name="a\sdasdf" localSheetId="11" hidden="1">{#N/A,#N/A,TRUE,"Cover";#N/A,#N/A,TRUE,"Conts";#N/A,#N/A,TRUE,"VOS";#N/A,#N/A,TRUE,"Warrington";#N/A,#N/A,TRUE,"Widnes"}</definedName>
    <definedName name="a\sdasdf" localSheetId="7" hidden="1">{#N/A,#N/A,TRUE,"Cover";#N/A,#N/A,TRUE,"Conts";#N/A,#N/A,TRUE,"VOS";#N/A,#N/A,TRUE,"Warrington";#N/A,#N/A,TRUE,"Widnes"}</definedName>
    <definedName name="a\sdasdf" localSheetId="18" hidden="1">{#N/A,#N/A,TRUE,"Cover";#N/A,#N/A,TRUE,"Conts";#N/A,#N/A,TRUE,"VOS";#N/A,#N/A,TRUE,"Warrington";#N/A,#N/A,TRUE,"Widnes"}</definedName>
    <definedName name="a\sdasdf" localSheetId="3" hidden="1">{#N/A,#N/A,TRUE,"Cover";#N/A,#N/A,TRUE,"Conts";#N/A,#N/A,TRUE,"VOS";#N/A,#N/A,TRUE,"Warrington";#N/A,#N/A,TRUE,"Widnes"}</definedName>
    <definedName name="a\sdasdf" localSheetId="8" hidden="1">{#N/A,#N/A,TRUE,"Cover";#N/A,#N/A,TRUE,"Conts";#N/A,#N/A,TRUE,"VOS";#N/A,#N/A,TRUE,"Warrington";#N/A,#N/A,TRUE,"Widnes"}</definedName>
    <definedName name="a\sdasdf" hidden="1">{#N/A,#N/A,TRUE,"Cover";#N/A,#N/A,TRUE,"Conts";#N/A,#N/A,TRUE,"VOS";#N/A,#N/A,TRUE,"Warrington";#N/A,#N/A,TRUE,"Widnes"}</definedName>
    <definedName name="A__Formwork">#REF!</definedName>
    <definedName name="aa">#REF!</definedName>
    <definedName name="AAA" localSheetId="9" hidden="1">#REF!</definedName>
    <definedName name="AAA" localSheetId="7" hidden="1">#REF!</definedName>
    <definedName name="AAA" hidden="1">#REF!</definedName>
    <definedName name="aaaa" hidden="1">#REF!</definedName>
    <definedName name="aaaaaaaa" localSheetId="9" hidden="1">{#N/A,#N/A,TRUE,"Cover";#N/A,#N/A,TRUE,"Conts";#N/A,#N/A,TRUE,"VOS";#N/A,#N/A,TRUE,"Warrington";#N/A,#N/A,TRUE,"Widnes"}</definedName>
    <definedName name="aaaaaaaa" localSheetId="4" hidden="1">{#N/A,#N/A,TRUE,"Cover";#N/A,#N/A,TRUE,"Conts";#N/A,#N/A,TRUE,"VOS";#N/A,#N/A,TRUE,"Warrington";#N/A,#N/A,TRUE,"Widnes"}</definedName>
    <definedName name="aaaaaaaa" localSheetId="19" hidden="1">{#N/A,#N/A,TRUE,"Cover";#N/A,#N/A,TRUE,"Conts";#N/A,#N/A,TRUE,"VOS";#N/A,#N/A,TRUE,"Warrington";#N/A,#N/A,TRUE,"Widnes"}</definedName>
    <definedName name="aaaaaaaa" localSheetId="11" hidden="1">{#N/A,#N/A,TRUE,"Cover";#N/A,#N/A,TRUE,"Conts";#N/A,#N/A,TRUE,"VOS";#N/A,#N/A,TRUE,"Warrington";#N/A,#N/A,TRUE,"Widnes"}</definedName>
    <definedName name="aaaaaaaa" localSheetId="7" hidden="1">{#N/A,#N/A,TRUE,"Cover";#N/A,#N/A,TRUE,"Conts";#N/A,#N/A,TRUE,"VOS";#N/A,#N/A,TRUE,"Warrington";#N/A,#N/A,TRUE,"Widnes"}</definedName>
    <definedName name="aaaaaaaa" localSheetId="18" hidden="1">{#N/A,#N/A,TRUE,"Cover";#N/A,#N/A,TRUE,"Conts";#N/A,#N/A,TRUE,"VOS";#N/A,#N/A,TRUE,"Warrington";#N/A,#N/A,TRUE,"Widnes"}</definedName>
    <definedName name="aaaaaaaa" localSheetId="3" hidden="1">{#N/A,#N/A,TRUE,"Cover";#N/A,#N/A,TRUE,"Conts";#N/A,#N/A,TRUE,"VOS";#N/A,#N/A,TRUE,"Warrington";#N/A,#N/A,TRUE,"Widnes"}</definedName>
    <definedName name="aaaaaaaa" localSheetId="8" hidden="1">{#N/A,#N/A,TRUE,"Cover";#N/A,#N/A,TRUE,"Conts";#N/A,#N/A,TRUE,"VOS";#N/A,#N/A,TRUE,"Warrington";#N/A,#N/A,TRUE,"Widnes"}</definedName>
    <definedName name="aaaaaaaa" hidden="1">{#N/A,#N/A,TRUE,"Cover";#N/A,#N/A,TRUE,"Conts";#N/A,#N/A,TRUE,"VOS";#N/A,#N/A,TRUE,"Warrington";#N/A,#N/A,TRUE,"Widnes"}</definedName>
    <definedName name="ab" hidden="1">#REF!</definedName>
    <definedName name="ac" localSheetId="19" hidden="1">{#N/A,#N/A,FALSE,"SumD";#N/A,#N/A,FALSE,"ElecD";#N/A,#N/A,FALSE,"MechD";#N/A,#N/A,FALSE,"GeotD";#N/A,#N/A,FALSE,"PrcsD";#N/A,#N/A,FALSE,"TunnD";#N/A,#N/A,FALSE,"CivlD";#N/A,#N/A,FALSE,"NtwkD";#N/A,#N/A,FALSE,"EstgD";#N/A,#N/A,FALSE,"PEngD"}</definedName>
    <definedName name="ac" localSheetId="11" hidden="1">{#N/A,#N/A,FALSE,"SumD";#N/A,#N/A,FALSE,"ElecD";#N/A,#N/A,FALSE,"MechD";#N/A,#N/A,FALSE,"GeotD";#N/A,#N/A,FALSE,"PrcsD";#N/A,#N/A,FALSE,"TunnD";#N/A,#N/A,FALSE,"CivlD";#N/A,#N/A,FALSE,"NtwkD";#N/A,#N/A,FALSE,"EstgD";#N/A,#N/A,FALSE,"PEngD"}</definedName>
    <definedName name="ac" localSheetId="18" hidden="1">{#N/A,#N/A,FALSE,"SumD";#N/A,#N/A,FALSE,"ElecD";#N/A,#N/A,FALSE,"MechD";#N/A,#N/A,FALSE,"GeotD";#N/A,#N/A,FALSE,"PrcsD";#N/A,#N/A,FALSE,"TunnD";#N/A,#N/A,FALSE,"CivlD";#N/A,#N/A,FALSE,"NtwkD";#N/A,#N/A,FALSE,"EstgD";#N/A,#N/A,FALSE,"PEngD"}</definedName>
    <definedName name="ac" hidden="1">{#N/A,#N/A,FALSE,"SumD";#N/A,#N/A,FALSE,"ElecD";#N/A,#N/A,FALSE,"MechD";#N/A,#N/A,FALSE,"GeotD";#N/A,#N/A,FALSE,"PrcsD";#N/A,#N/A,FALSE,"TunnD";#N/A,#N/A,FALSE,"CivlD";#N/A,#N/A,FALSE,"NtwkD";#N/A,#N/A,FALSE,"EstgD";#N/A,#N/A,FALSE,"PEngD"}</definedName>
    <definedName name="ACC" localSheetId="9" hidden="1">{#N/A,#N/A,TRUE,"Cover";#N/A,#N/A,TRUE,"Conts";#N/A,#N/A,TRUE,"VOS";#N/A,#N/A,TRUE,"Warrington";#N/A,#N/A,TRUE,"Widnes"}</definedName>
    <definedName name="ACC" localSheetId="4" hidden="1">{#N/A,#N/A,TRUE,"Cover";#N/A,#N/A,TRUE,"Conts";#N/A,#N/A,TRUE,"VOS";#N/A,#N/A,TRUE,"Warrington";#N/A,#N/A,TRUE,"Widnes"}</definedName>
    <definedName name="ACC" localSheetId="19" hidden="1">{#N/A,#N/A,TRUE,"Cover";#N/A,#N/A,TRUE,"Conts";#N/A,#N/A,TRUE,"VOS";#N/A,#N/A,TRUE,"Warrington";#N/A,#N/A,TRUE,"Widnes"}</definedName>
    <definedName name="ACC" localSheetId="11" hidden="1">{#N/A,#N/A,TRUE,"Cover";#N/A,#N/A,TRUE,"Conts";#N/A,#N/A,TRUE,"VOS";#N/A,#N/A,TRUE,"Warrington";#N/A,#N/A,TRUE,"Widnes"}</definedName>
    <definedName name="ACC" localSheetId="7" hidden="1">{#N/A,#N/A,TRUE,"Cover";#N/A,#N/A,TRUE,"Conts";#N/A,#N/A,TRUE,"VOS";#N/A,#N/A,TRUE,"Warrington";#N/A,#N/A,TRUE,"Widnes"}</definedName>
    <definedName name="ACC" localSheetId="18" hidden="1">{#N/A,#N/A,TRUE,"Cover";#N/A,#N/A,TRUE,"Conts";#N/A,#N/A,TRUE,"VOS";#N/A,#N/A,TRUE,"Warrington";#N/A,#N/A,TRUE,"Widnes"}</definedName>
    <definedName name="ACC" localSheetId="3" hidden="1">{#N/A,#N/A,TRUE,"Cover";#N/A,#N/A,TRUE,"Conts";#N/A,#N/A,TRUE,"VOS";#N/A,#N/A,TRUE,"Warrington";#N/A,#N/A,TRUE,"Widnes"}</definedName>
    <definedName name="ACC" localSheetId="8" hidden="1">{#N/A,#N/A,TRUE,"Cover";#N/A,#N/A,TRUE,"Conts";#N/A,#N/A,TRUE,"VOS";#N/A,#N/A,TRUE,"Warrington";#N/A,#N/A,TRUE,"Widnes"}</definedName>
    <definedName name="ACC" hidden="1">{#N/A,#N/A,TRUE,"Cover";#N/A,#N/A,TRUE,"Conts";#N/A,#N/A,TRUE,"VOS";#N/A,#N/A,TRUE,"Warrington";#N/A,#N/A,TRUE,"Widnes"}</definedName>
    <definedName name="Access_Button" hidden="1">"Активное_оборудование_Cabletron_Devices_Таблица1"</definedName>
    <definedName name="AccessDatabase" hidden="1">"G:\EXCEL\PETTER\VAKANS\1996\VAK9609\VAK9609.mdb"</definedName>
    <definedName name="accomation" localSheetId="9" hidden="1">#REF!</definedName>
    <definedName name="accomation" localSheetId="7" hidden="1">#REF!</definedName>
    <definedName name="accomation" hidden="1">#REF!</definedName>
    <definedName name="accountcodes">#REF!</definedName>
    <definedName name="AcctCodes">#REF!</definedName>
    <definedName name="ACT" localSheetId="9">[64]WorkBreakDown!#REF!</definedName>
    <definedName name="ACT">[12]WorkBreakDown!#REF!</definedName>
    <definedName name="Activities">#REF!</definedName>
    <definedName name="adadad" localSheetId="19" hidden="1">{#N/A,#N/A,TRUE,"Cover";#N/A,#N/A,TRUE,"Conts";#N/A,#N/A,TRUE,"VOS";#N/A,#N/A,TRUE,"Warrington";#N/A,#N/A,TRUE,"Widnes"}</definedName>
    <definedName name="adadad" localSheetId="11" hidden="1">{#N/A,#N/A,TRUE,"Cover";#N/A,#N/A,TRUE,"Conts";#N/A,#N/A,TRUE,"VOS";#N/A,#N/A,TRUE,"Warrington";#N/A,#N/A,TRUE,"Widnes"}</definedName>
    <definedName name="adadad" localSheetId="18" hidden="1">{#N/A,#N/A,TRUE,"Cover";#N/A,#N/A,TRUE,"Conts";#N/A,#N/A,TRUE,"VOS";#N/A,#N/A,TRUE,"Warrington";#N/A,#N/A,TRUE,"Widnes"}</definedName>
    <definedName name="adadad" hidden="1">{#N/A,#N/A,TRUE,"Cover";#N/A,#N/A,TRUE,"Conts";#N/A,#N/A,TRUE,"VOS";#N/A,#N/A,TRUE,"Warrington";#N/A,#N/A,TRUE,"Widnes"}</definedName>
    <definedName name="addad" localSheetId="19" hidden="1">{#N/A,#N/A,TRUE,"Cover";#N/A,#N/A,TRUE,"Conts";#N/A,#N/A,TRUE,"VOS";#N/A,#N/A,TRUE,"Warrington";#N/A,#N/A,TRUE,"Widnes"}</definedName>
    <definedName name="addad" localSheetId="11" hidden="1">{#N/A,#N/A,TRUE,"Cover";#N/A,#N/A,TRUE,"Conts";#N/A,#N/A,TRUE,"VOS";#N/A,#N/A,TRUE,"Warrington";#N/A,#N/A,TRUE,"Widnes"}</definedName>
    <definedName name="addad" localSheetId="18" hidden="1">{#N/A,#N/A,TRUE,"Cover";#N/A,#N/A,TRUE,"Conts";#N/A,#N/A,TRUE,"VOS";#N/A,#N/A,TRUE,"Warrington";#N/A,#N/A,TRUE,"Widnes"}</definedName>
    <definedName name="addad" hidden="1">{#N/A,#N/A,TRUE,"Cover";#N/A,#N/A,TRUE,"Conts";#N/A,#N/A,TRUE,"VOS";#N/A,#N/A,TRUE,"Warrington";#N/A,#N/A,TRUE,"Widnes"}</definedName>
    <definedName name="aed">#REF!</definedName>
    <definedName name="aegrgas" localSheetId="9" hidden="1">{#N/A,#N/A,TRUE,"Cover";#N/A,#N/A,TRUE,"Conts";#N/A,#N/A,TRUE,"VOS";#N/A,#N/A,TRUE,"Warrington";#N/A,#N/A,TRUE,"Widnes"}</definedName>
    <definedName name="aegrgas" localSheetId="4" hidden="1">{#N/A,#N/A,TRUE,"Cover";#N/A,#N/A,TRUE,"Conts";#N/A,#N/A,TRUE,"VOS";#N/A,#N/A,TRUE,"Warrington";#N/A,#N/A,TRUE,"Widnes"}</definedName>
    <definedName name="aegrgas" localSheetId="19" hidden="1">{#N/A,#N/A,TRUE,"Cover";#N/A,#N/A,TRUE,"Conts";#N/A,#N/A,TRUE,"VOS";#N/A,#N/A,TRUE,"Warrington";#N/A,#N/A,TRUE,"Widnes"}</definedName>
    <definedName name="aegrgas" localSheetId="11" hidden="1">{#N/A,#N/A,TRUE,"Cover";#N/A,#N/A,TRUE,"Conts";#N/A,#N/A,TRUE,"VOS";#N/A,#N/A,TRUE,"Warrington";#N/A,#N/A,TRUE,"Widnes"}</definedName>
    <definedName name="aegrgas" localSheetId="7" hidden="1">{#N/A,#N/A,TRUE,"Cover";#N/A,#N/A,TRUE,"Conts";#N/A,#N/A,TRUE,"VOS";#N/A,#N/A,TRUE,"Warrington";#N/A,#N/A,TRUE,"Widnes"}</definedName>
    <definedName name="aegrgas" localSheetId="18" hidden="1">{#N/A,#N/A,TRUE,"Cover";#N/A,#N/A,TRUE,"Conts";#N/A,#N/A,TRUE,"VOS";#N/A,#N/A,TRUE,"Warrington";#N/A,#N/A,TRUE,"Widnes"}</definedName>
    <definedName name="aegrgas" localSheetId="3" hidden="1">{#N/A,#N/A,TRUE,"Cover";#N/A,#N/A,TRUE,"Conts";#N/A,#N/A,TRUE,"VOS";#N/A,#N/A,TRUE,"Warrington";#N/A,#N/A,TRUE,"Widnes"}</definedName>
    <definedName name="aegrgas" localSheetId="8" hidden="1">{#N/A,#N/A,TRUE,"Cover";#N/A,#N/A,TRUE,"Conts";#N/A,#N/A,TRUE,"VOS";#N/A,#N/A,TRUE,"Warrington";#N/A,#N/A,TRUE,"Widnes"}</definedName>
    <definedName name="aegrgas" hidden="1">{#N/A,#N/A,TRUE,"Cover";#N/A,#N/A,TRUE,"Conts";#N/A,#N/A,TRUE,"VOS";#N/A,#N/A,TRUE,"Warrington";#N/A,#N/A,TRUE,"Widnes"}</definedName>
    <definedName name="AERAFG" localSheetId="9" hidden="1">{#N/A,#N/A,TRUE,"Cover";#N/A,#N/A,TRUE,"Conts";#N/A,#N/A,TRUE,"VOS";#N/A,#N/A,TRUE,"Warrington";#N/A,#N/A,TRUE,"Widnes"}</definedName>
    <definedName name="AERAFG" localSheetId="4" hidden="1">{#N/A,#N/A,TRUE,"Cover";#N/A,#N/A,TRUE,"Conts";#N/A,#N/A,TRUE,"VOS";#N/A,#N/A,TRUE,"Warrington";#N/A,#N/A,TRUE,"Widnes"}</definedName>
    <definedName name="AERAFG" localSheetId="19" hidden="1">{#N/A,#N/A,TRUE,"Cover";#N/A,#N/A,TRUE,"Conts";#N/A,#N/A,TRUE,"VOS";#N/A,#N/A,TRUE,"Warrington";#N/A,#N/A,TRUE,"Widnes"}</definedName>
    <definedName name="AERAFG" localSheetId="11" hidden="1">{#N/A,#N/A,TRUE,"Cover";#N/A,#N/A,TRUE,"Conts";#N/A,#N/A,TRUE,"VOS";#N/A,#N/A,TRUE,"Warrington";#N/A,#N/A,TRUE,"Widnes"}</definedName>
    <definedName name="AERAFG" localSheetId="7" hidden="1">{#N/A,#N/A,TRUE,"Cover";#N/A,#N/A,TRUE,"Conts";#N/A,#N/A,TRUE,"VOS";#N/A,#N/A,TRUE,"Warrington";#N/A,#N/A,TRUE,"Widnes"}</definedName>
    <definedName name="AERAFG" localSheetId="18" hidden="1">{#N/A,#N/A,TRUE,"Cover";#N/A,#N/A,TRUE,"Conts";#N/A,#N/A,TRUE,"VOS";#N/A,#N/A,TRUE,"Warrington";#N/A,#N/A,TRUE,"Widnes"}</definedName>
    <definedName name="AERAFG" localSheetId="3" hidden="1">{#N/A,#N/A,TRUE,"Cover";#N/A,#N/A,TRUE,"Conts";#N/A,#N/A,TRUE,"VOS";#N/A,#N/A,TRUE,"Warrington";#N/A,#N/A,TRUE,"Widnes"}</definedName>
    <definedName name="AERAFG" localSheetId="8" hidden="1">{#N/A,#N/A,TRUE,"Cover";#N/A,#N/A,TRUE,"Conts";#N/A,#N/A,TRUE,"VOS";#N/A,#N/A,TRUE,"Warrington";#N/A,#N/A,TRUE,"Widnes"}</definedName>
    <definedName name="AERAFG" hidden="1">{#N/A,#N/A,TRUE,"Cover";#N/A,#N/A,TRUE,"Conts";#N/A,#N/A,TRUE,"VOS";#N/A,#N/A,TRUE,"Warrington";#N/A,#N/A,TRUE,"Widnes"}</definedName>
    <definedName name="aerte" localSheetId="9" hidden="1">{#N/A,#N/A,TRUE,"Cover";#N/A,#N/A,TRUE,"Conts";#N/A,#N/A,TRUE,"VOS";#N/A,#N/A,TRUE,"Warrington";#N/A,#N/A,TRUE,"Widnes"}</definedName>
    <definedName name="aerte" localSheetId="4" hidden="1">{#N/A,#N/A,TRUE,"Cover";#N/A,#N/A,TRUE,"Conts";#N/A,#N/A,TRUE,"VOS";#N/A,#N/A,TRUE,"Warrington";#N/A,#N/A,TRUE,"Widnes"}</definedName>
    <definedName name="aerte" localSheetId="19" hidden="1">{#N/A,#N/A,TRUE,"Cover";#N/A,#N/A,TRUE,"Conts";#N/A,#N/A,TRUE,"VOS";#N/A,#N/A,TRUE,"Warrington";#N/A,#N/A,TRUE,"Widnes"}</definedName>
    <definedName name="aerte" localSheetId="11" hidden="1">{#N/A,#N/A,TRUE,"Cover";#N/A,#N/A,TRUE,"Conts";#N/A,#N/A,TRUE,"VOS";#N/A,#N/A,TRUE,"Warrington";#N/A,#N/A,TRUE,"Widnes"}</definedName>
    <definedName name="aerte" localSheetId="7" hidden="1">{#N/A,#N/A,TRUE,"Cover";#N/A,#N/A,TRUE,"Conts";#N/A,#N/A,TRUE,"VOS";#N/A,#N/A,TRUE,"Warrington";#N/A,#N/A,TRUE,"Widnes"}</definedName>
    <definedName name="aerte" localSheetId="18" hidden="1">{#N/A,#N/A,TRUE,"Cover";#N/A,#N/A,TRUE,"Conts";#N/A,#N/A,TRUE,"VOS";#N/A,#N/A,TRUE,"Warrington";#N/A,#N/A,TRUE,"Widnes"}</definedName>
    <definedName name="aerte" localSheetId="3" hidden="1">{#N/A,#N/A,TRUE,"Cover";#N/A,#N/A,TRUE,"Conts";#N/A,#N/A,TRUE,"VOS";#N/A,#N/A,TRUE,"Warrington";#N/A,#N/A,TRUE,"Widnes"}</definedName>
    <definedName name="aerte" localSheetId="8" hidden="1">{#N/A,#N/A,TRUE,"Cover";#N/A,#N/A,TRUE,"Conts";#N/A,#N/A,TRUE,"VOS";#N/A,#N/A,TRUE,"Warrington";#N/A,#N/A,TRUE,"Widnes"}</definedName>
    <definedName name="aerte" hidden="1">{#N/A,#N/A,TRUE,"Cover";#N/A,#N/A,TRUE,"Conts";#N/A,#N/A,TRUE,"VOS";#N/A,#N/A,TRUE,"Warrington";#N/A,#N/A,TRUE,"Widnes"}</definedName>
    <definedName name="aertes" localSheetId="9" hidden="1">{#N/A,#N/A,TRUE,"Cover";#N/A,#N/A,TRUE,"Conts";#N/A,#N/A,TRUE,"VOS";#N/A,#N/A,TRUE,"Warrington";#N/A,#N/A,TRUE,"Widnes"}</definedName>
    <definedName name="aertes" localSheetId="4" hidden="1">{#N/A,#N/A,TRUE,"Cover";#N/A,#N/A,TRUE,"Conts";#N/A,#N/A,TRUE,"VOS";#N/A,#N/A,TRUE,"Warrington";#N/A,#N/A,TRUE,"Widnes"}</definedName>
    <definedName name="aertes" localSheetId="19" hidden="1">{#N/A,#N/A,TRUE,"Cover";#N/A,#N/A,TRUE,"Conts";#N/A,#N/A,TRUE,"VOS";#N/A,#N/A,TRUE,"Warrington";#N/A,#N/A,TRUE,"Widnes"}</definedName>
    <definedName name="aertes" localSheetId="11" hidden="1">{#N/A,#N/A,TRUE,"Cover";#N/A,#N/A,TRUE,"Conts";#N/A,#N/A,TRUE,"VOS";#N/A,#N/A,TRUE,"Warrington";#N/A,#N/A,TRUE,"Widnes"}</definedName>
    <definedName name="aertes" localSheetId="7" hidden="1">{#N/A,#N/A,TRUE,"Cover";#N/A,#N/A,TRUE,"Conts";#N/A,#N/A,TRUE,"VOS";#N/A,#N/A,TRUE,"Warrington";#N/A,#N/A,TRUE,"Widnes"}</definedName>
    <definedName name="aertes" localSheetId="18" hidden="1">{#N/A,#N/A,TRUE,"Cover";#N/A,#N/A,TRUE,"Conts";#N/A,#N/A,TRUE,"VOS";#N/A,#N/A,TRUE,"Warrington";#N/A,#N/A,TRUE,"Widnes"}</definedName>
    <definedName name="aertes" localSheetId="3" hidden="1">{#N/A,#N/A,TRUE,"Cover";#N/A,#N/A,TRUE,"Conts";#N/A,#N/A,TRUE,"VOS";#N/A,#N/A,TRUE,"Warrington";#N/A,#N/A,TRUE,"Widnes"}</definedName>
    <definedName name="aertes" localSheetId="8" hidden="1">{#N/A,#N/A,TRUE,"Cover";#N/A,#N/A,TRUE,"Conts";#N/A,#N/A,TRUE,"VOS";#N/A,#N/A,TRUE,"Warrington";#N/A,#N/A,TRUE,"Widnes"}</definedName>
    <definedName name="aertes" hidden="1">{#N/A,#N/A,TRUE,"Cover";#N/A,#N/A,TRUE,"Conts";#N/A,#N/A,TRUE,"VOS";#N/A,#N/A,TRUE,"Warrington";#N/A,#N/A,TRUE,"Widnes"}</definedName>
    <definedName name="aetertryh" localSheetId="9" hidden="1">{#N/A,#N/A,TRUE,"Cover";#N/A,#N/A,TRUE,"Conts";#N/A,#N/A,TRUE,"VOS";#N/A,#N/A,TRUE,"Warrington";#N/A,#N/A,TRUE,"Widnes"}</definedName>
    <definedName name="aetertryh" localSheetId="4" hidden="1">{#N/A,#N/A,TRUE,"Cover";#N/A,#N/A,TRUE,"Conts";#N/A,#N/A,TRUE,"VOS";#N/A,#N/A,TRUE,"Warrington";#N/A,#N/A,TRUE,"Widnes"}</definedName>
    <definedName name="aetertryh" localSheetId="19" hidden="1">{#N/A,#N/A,TRUE,"Cover";#N/A,#N/A,TRUE,"Conts";#N/A,#N/A,TRUE,"VOS";#N/A,#N/A,TRUE,"Warrington";#N/A,#N/A,TRUE,"Widnes"}</definedName>
    <definedName name="aetertryh" localSheetId="11" hidden="1">{#N/A,#N/A,TRUE,"Cover";#N/A,#N/A,TRUE,"Conts";#N/A,#N/A,TRUE,"VOS";#N/A,#N/A,TRUE,"Warrington";#N/A,#N/A,TRUE,"Widnes"}</definedName>
    <definedName name="aetertryh" localSheetId="7" hidden="1">{#N/A,#N/A,TRUE,"Cover";#N/A,#N/A,TRUE,"Conts";#N/A,#N/A,TRUE,"VOS";#N/A,#N/A,TRUE,"Warrington";#N/A,#N/A,TRUE,"Widnes"}</definedName>
    <definedName name="aetertryh" localSheetId="18" hidden="1">{#N/A,#N/A,TRUE,"Cover";#N/A,#N/A,TRUE,"Conts";#N/A,#N/A,TRUE,"VOS";#N/A,#N/A,TRUE,"Warrington";#N/A,#N/A,TRUE,"Widnes"}</definedName>
    <definedName name="aetertryh" localSheetId="3" hidden="1">{#N/A,#N/A,TRUE,"Cover";#N/A,#N/A,TRUE,"Conts";#N/A,#N/A,TRUE,"VOS";#N/A,#N/A,TRUE,"Warrington";#N/A,#N/A,TRUE,"Widnes"}</definedName>
    <definedName name="aetertryh" localSheetId="8" hidden="1">{#N/A,#N/A,TRUE,"Cover";#N/A,#N/A,TRUE,"Conts";#N/A,#N/A,TRUE,"VOS";#N/A,#N/A,TRUE,"Warrington";#N/A,#N/A,TRUE,"Widnes"}</definedName>
    <definedName name="aetertryh" hidden="1">{#N/A,#N/A,TRUE,"Cover";#N/A,#N/A,TRUE,"Conts";#N/A,#N/A,TRUE,"VOS";#N/A,#N/A,TRUE,"Warrington";#N/A,#N/A,TRUE,"Widnes"}</definedName>
    <definedName name="AKA" hidden="1">#REF!</definedName>
    <definedName name="anvoice1" localSheetId="9" hidden="1">#REF!</definedName>
    <definedName name="anvoice1" localSheetId="7" hidden="1">#REF!</definedName>
    <definedName name="anvoice1" hidden="1">#REF!</definedName>
    <definedName name="aocd">#REF!</definedName>
    <definedName name="APPO" localSheetId="9" hidden="1">#REF!</definedName>
    <definedName name="APPO" localSheetId="7" hidden="1">#REF!</definedName>
    <definedName name="APPO" hidden="1">#REF!</definedName>
    <definedName name="appraisal" localSheetId="9" hidden="1">{#N/A,#N/A,TRUE,"Cover";#N/A,#N/A,TRUE,"Conts";#N/A,#N/A,TRUE,"VOS";#N/A,#N/A,TRUE,"Warrington";#N/A,#N/A,TRUE,"Widnes"}</definedName>
    <definedName name="appraisal" localSheetId="4" hidden="1">{#N/A,#N/A,TRUE,"Cover";#N/A,#N/A,TRUE,"Conts";#N/A,#N/A,TRUE,"VOS";#N/A,#N/A,TRUE,"Warrington";#N/A,#N/A,TRUE,"Widnes"}</definedName>
    <definedName name="appraisal" localSheetId="19" hidden="1">{#N/A,#N/A,TRUE,"Cover";#N/A,#N/A,TRUE,"Conts";#N/A,#N/A,TRUE,"VOS";#N/A,#N/A,TRUE,"Warrington";#N/A,#N/A,TRUE,"Widnes"}</definedName>
    <definedName name="appraisal" localSheetId="11" hidden="1">{#N/A,#N/A,TRUE,"Cover";#N/A,#N/A,TRUE,"Conts";#N/A,#N/A,TRUE,"VOS";#N/A,#N/A,TRUE,"Warrington";#N/A,#N/A,TRUE,"Widnes"}</definedName>
    <definedName name="appraisal" localSheetId="7" hidden="1">{#N/A,#N/A,TRUE,"Cover";#N/A,#N/A,TRUE,"Conts";#N/A,#N/A,TRUE,"VOS";#N/A,#N/A,TRUE,"Warrington";#N/A,#N/A,TRUE,"Widnes"}</definedName>
    <definedName name="appraisal" localSheetId="18" hidden="1">{#N/A,#N/A,TRUE,"Cover";#N/A,#N/A,TRUE,"Conts";#N/A,#N/A,TRUE,"VOS";#N/A,#N/A,TRUE,"Warrington";#N/A,#N/A,TRUE,"Widnes"}</definedName>
    <definedName name="appraisal" localSheetId="3" hidden="1">{#N/A,#N/A,TRUE,"Cover";#N/A,#N/A,TRUE,"Conts";#N/A,#N/A,TRUE,"VOS";#N/A,#N/A,TRUE,"Warrington";#N/A,#N/A,TRUE,"Widnes"}</definedName>
    <definedName name="appraisal" localSheetId="8" hidden="1">{#N/A,#N/A,TRUE,"Cover";#N/A,#N/A,TRUE,"Conts";#N/A,#N/A,TRUE,"VOS";#N/A,#N/A,TRUE,"Warrington";#N/A,#N/A,TRUE,"Widnes"}</definedName>
    <definedName name="appraisal" hidden="1">{#N/A,#N/A,TRUE,"Cover";#N/A,#N/A,TRUE,"Conts";#N/A,#N/A,TRUE,"VOS";#N/A,#N/A,TRUE,"Warrington";#N/A,#N/A,TRUE,"Widnes"}</definedName>
    <definedName name="ARUN" localSheetId="9" hidden="1">#REF!</definedName>
    <definedName name="ARUN" localSheetId="7" hidden="1">#REF!</definedName>
    <definedName name="ARUN" hidden="1">#REF!</definedName>
    <definedName name="asadad" localSheetId="19" hidden="1">{#N/A,#N/A,TRUE,"Cover";#N/A,#N/A,TRUE,"Conts";#N/A,#N/A,TRUE,"VOS";#N/A,#N/A,TRUE,"Warrington";#N/A,#N/A,TRUE,"Widnes"}</definedName>
    <definedName name="asadad" localSheetId="11" hidden="1">{#N/A,#N/A,TRUE,"Cover";#N/A,#N/A,TRUE,"Conts";#N/A,#N/A,TRUE,"VOS";#N/A,#N/A,TRUE,"Warrington";#N/A,#N/A,TRUE,"Widnes"}</definedName>
    <definedName name="asadad" localSheetId="18" hidden="1">{#N/A,#N/A,TRUE,"Cover";#N/A,#N/A,TRUE,"Conts";#N/A,#N/A,TRUE,"VOS";#N/A,#N/A,TRUE,"Warrington";#N/A,#N/A,TRUE,"Widnes"}</definedName>
    <definedName name="asadad" hidden="1">{#N/A,#N/A,TRUE,"Cover";#N/A,#N/A,TRUE,"Conts";#N/A,#N/A,TRUE,"VOS";#N/A,#N/A,TRUE,"Warrington";#N/A,#N/A,TRUE,"Widnes"}</definedName>
    <definedName name="asasa" localSheetId="19" hidden="1">{#N/A,#N/A,FALSE,"ihz. icmal";#N/A,#N/A,FALSE,"avans";#N/A,#N/A,FALSE,"mal_FF_icm";#N/A,#N/A,FALSE,"fat_ihz";#N/A,#N/A,FALSE,"söz_fiy_fark";#N/A,#N/A,FALSE,"kap2"}</definedName>
    <definedName name="asasa" localSheetId="11" hidden="1">{#N/A,#N/A,FALSE,"ihz. icmal";#N/A,#N/A,FALSE,"avans";#N/A,#N/A,FALSE,"mal_FF_icm";#N/A,#N/A,FALSE,"fat_ihz";#N/A,#N/A,FALSE,"söz_fiy_fark";#N/A,#N/A,FALSE,"kap2"}</definedName>
    <definedName name="asasa" localSheetId="18" hidden="1">{#N/A,#N/A,FALSE,"ihz. icmal";#N/A,#N/A,FALSE,"avans";#N/A,#N/A,FALSE,"mal_FF_icm";#N/A,#N/A,FALSE,"fat_ihz";#N/A,#N/A,FALSE,"söz_fiy_fark";#N/A,#N/A,FALSE,"kap2"}</definedName>
    <definedName name="asasa" hidden="1">{#N/A,#N/A,FALSE,"ihz. icmal";#N/A,#N/A,FALSE,"avans";#N/A,#N/A,FALSE,"mal_FF_icm";#N/A,#N/A,FALSE,"fat_ihz";#N/A,#N/A,FALSE,"söz_fiy_fark";#N/A,#N/A,FALSE,"kap2"}</definedName>
    <definedName name="asasasa" localSheetId="19" hidden="1">{#N/A,#N/A,FALSE,"ihz. icmal";#N/A,#N/A,FALSE,"avans";#N/A,#N/A,FALSE,"mal_FF_icm";#N/A,#N/A,FALSE,"fat_ihz";#N/A,#N/A,FALSE,"söz_fiy_fark";#N/A,#N/A,FALSE,"kap2"}</definedName>
    <definedName name="asasasa" localSheetId="11" hidden="1">{#N/A,#N/A,FALSE,"ihz. icmal";#N/A,#N/A,FALSE,"avans";#N/A,#N/A,FALSE,"mal_FF_icm";#N/A,#N/A,FALSE,"fat_ihz";#N/A,#N/A,FALSE,"söz_fiy_fark";#N/A,#N/A,FALSE,"kap2"}</definedName>
    <definedName name="asasasa" localSheetId="18" hidden="1">{#N/A,#N/A,FALSE,"ihz. icmal";#N/A,#N/A,FALSE,"avans";#N/A,#N/A,FALSE,"mal_FF_icm";#N/A,#N/A,FALSE,"fat_ihz";#N/A,#N/A,FALSE,"söz_fiy_fark";#N/A,#N/A,FALSE,"kap2"}</definedName>
    <definedName name="asasasa" hidden="1">{#N/A,#N/A,FALSE,"ihz. icmal";#N/A,#N/A,FALSE,"avans";#N/A,#N/A,FALSE,"mal_FF_icm";#N/A,#N/A,FALSE,"fat_ihz";#N/A,#N/A,FALSE,"söz_fiy_fark";#N/A,#N/A,FALSE,"kap2"}</definedName>
    <definedName name="asdfsa" localSheetId="9" hidden="1">#REF!</definedName>
    <definedName name="asdfsa" localSheetId="7" hidden="1">#REF!</definedName>
    <definedName name="asdfsa" hidden="1">#REF!</definedName>
    <definedName name="ase"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e"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asgseg" localSheetId="9" hidden="1">{#N/A,#N/A,TRUE,"Cover";#N/A,#N/A,TRUE,"Conts";#N/A,#N/A,TRUE,"VOS";#N/A,#N/A,TRUE,"Warrington";#N/A,#N/A,TRUE,"Widnes"}</definedName>
    <definedName name="asgseg" localSheetId="4" hidden="1">{#N/A,#N/A,TRUE,"Cover";#N/A,#N/A,TRUE,"Conts";#N/A,#N/A,TRUE,"VOS";#N/A,#N/A,TRUE,"Warrington";#N/A,#N/A,TRUE,"Widnes"}</definedName>
    <definedName name="asgseg" localSheetId="19" hidden="1">{#N/A,#N/A,TRUE,"Cover";#N/A,#N/A,TRUE,"Conts";#N/A,#N/A,TRUE,"VOS";#N/A,#N/A,TRUE,"Warrington";#N/A,#N/A,TRUE,"Widnes"}</definedName>
    <definedName name="asgseg" localSheetId="11" hidden="1">{#N/A,#N/A,TRUE,"Cover";#N/A,#N/A,TRUE,"Conts";#N/A,#N/A,TRUE,"VOS";#N/A,#N/A,TRUE,"Warrington";#N/A,#N/A,TRUE,"Widnes"}</definedName>
    <definedName name="asgseg" localSheetId="7" hidden="1">{#N/A,#N/A,TRUE,"Cover";#N/A,#N/A,TRUE,"Conts";#N/A,#N/A,TRUE,"VOS";#N/A,#N/A,TRUE,"Warrington";#N/A,#N/A,TRUE,"Widnes"}</definedName>
    <definedName name="asgseg" localSheetId="18" hidden="1">{#N/A,#N/A,TRUE,"Cover";#N/A,#N/A,TRUE,"Conts";#N/A,#N/A,TRUE,"VOS";#N/A,#N/A,TRUE,"Warrington";#N/A,#N/A,TRUE,"Widnes"}</definedName>
    <definedName name="asgseg" localSheetId="3" hidden="1">{#N/A,#N/A,TRUE,"Cover";#N/A,#N/A,TRUE,"Conts";#N/A,#N/A,TRUE,"VOS";#N/A,#N/A,TRUE,"Warrington";#N/A,#N/A,TRUE,"Widnes"}</definedName>
    <definedName name="asgseg" localSheetId="8" hidden="1">{#N/A,#N/A,TRUE,"Cover";#N/A,#N/A,TRUE,"Conts";#N/A,#N/A,TRUE,"VOS";#N/A,#N/A,TRUE,"Warrington";#N/A,#N/A,TRUE,"Widnes"}</definedName>
    <definedName name="asgseg" hidden="1">{#N/A,#N/A,TRUE,"Cover";#N/A,#N/A,TRUE,"Conts";#N/A,#N/A,TRUE,"VOS";#N/A,#N/A,TRUE,"Warrington";#N/A,#N/A,TRUE,"Widnes"}</definedName>
    <definedName name="asrasnrjutu" localSheetId="9" hidden="1">{#N/A,#N/A,TRUE,"Cover";#N/A,#N/A,TRUE,"Conts";#N/A,#N/A,TRUE,"VOS";#N/A,#N/A,TRUE,"Warrington";#N/A,#N/A,TRUE,"Widnes"}</definedName>
    <definedName name="asrasnrjutu" localSheetId="4" hidden="1">{#N/A,#N/A,TRUE,"Cover";#N/A,#N/A,TRUE,"Conts";#N/A,#N/A,TRUE,"VOS";#N/A,#N/A,TRUE,"Warrington";#N/A,#N/A,TRUE,"Widnes"}</definedName>
    <definedName name="asrasnrjutu" localSheetId="19" hidden="1">{#N/A,#N/A,TRUE,"Cover";#N/A,#N/A,TRUE,"Conts";#N/A,#N/A,TRUE,"VOS";#N/A,#N/A,TRUE,"Warrington";#N/A,#N/A,TRUE,"Widnes"}</definedName>
    <definedName name="asrasnrjutu" localSheetId="11" hidden="1">{#N/A,#N/A,TRUE,"Cover";#N/A,#N/A,TRUE,"Conts";#N/A,#N/A,TRUE,"VOS";#N/A,#N/A,TRUE,"Warrington";#N/A,#N/A,TRUE,"Widnes"}</definedName>
    <definedName name="asrasnrjutu" localSheetId="7" hidden="1">{#N/A,#N/A,TRUE,"Cover";#N/A,#N/A,TRUE,"Conts";#N/A,#N/A,TRUE,"VOS";#N/A,#N/A,TRUE,"Warrington";#N/A,#N/A,TRUE,"Widnes"}</definedName>
    <definedName name="asrasnrjutu" localSheetId="18" hidden="1">{#N/A,#N/A,TRUE,"Cover";#N/A,#N/A,TRUE,"Conts";#N/A,#N/A,TRUE,"VOS";#N/A,#N/A,TRUE,"Warrington";#N/A,#N/A,TRUE,"Widnes"}</definedName>
    <definedName name="asrasnrjutu" localSheetId="3" hidden="1">{#N/A,#N/A,TRUE,"Cover";#N/A,#N/A,TRUE,"Conts";#N/A,#N/A,TRUE,"VOS";#N/A,#N/A,TRUE,"Warrington";#N/A,#N/A,TRUE,"Widnes"}</definedName>
    <definedName name="asrasnrjutu" localSheetId="8" hidden="1">{#N/A,#N/A,TRUE,"Cover";#N/A,#N/A,TRUE,"Conts";#N/A,#N/A,TRUE,"VOS";#N/A,#N/A,TRUE,"Warrington";#N/A,#N/A,TRUE,"Widnes"}</definedName>
    <definedName name="asrasnrjutu" hidden="1">{#N/A,#N/A,TRUE,"Cover";#N/A,#N/A,TRUE,"Conts";#N/A,#N/A,TRUE,"VOS";#N/A,#N/A,TRUE,"Warrington";#N/A,#N/A,TRUE,"Widnes"}</definedName>
    <definedName name="ASS_1">#REF!</definedName>
    <definedName name="ASS_2">#REF!</definedName>
    <definedName name="ASSA" localSheetId="19" hidden="1">{#N/A,#N/A,TRUE,"Cover";#N/A,#N/A,TRUE,"Conts";#N/A,#N/A,TRUE,"VOS";#N/A,#N/A,TRUE,"Warrington";#N/A,#N/A,TRUE,"Widnes"}</definedName>
    <definedName name="ASSA" localSheetId="11" hidden="1">{#N/A,#N/A,TRUE,"Cover";#N/A,#N/A,TRUE,"Conts";#N/A,#N/A,TRUE,"VOS";#N/A,#N/A,TRUE,"Warrington";#N/A,#N/A,TRUE,"Widnes"}</definedName>
    <definedName name="ASSA" localSheetId="18" hidden="1">{#N/A,#N/A,TRUE,"Cover";#N/A,#N/A,TRUE,"Conts";#N/A,#N/A,TRUE,"VOS";#N/A,#N/A,TRUE,"Warrington";#N/A,#N/A,TRUE,"Widnes"}</definedName>
    <definedName name="ASSA" hidden="1">{#N/A,#N/A,TRUE,"Cover";#N/A,#N/A,TRUE,"Conts";#N/A,#N/A,TRUE,"VOS";#N/A,#N/A,TRUE,"Warrington";#N/A,#N/A,TRUE,"Widnes"}</definedName>
    <definedName name="assds">#REF!</definedName>
    <definedName name="asss" localSheetId="19" hidden="1">{#N/A,#N/A,TRUE,"Cover";#N/A,#N/A,TRUE,"Conts";#N/A,#N/A,TRUE,"VOS";#N/A,#N/A,TRUE,"Warrington";#N/A,#N/A,TRUE,"Widnes"}</definedName>
    <definedName name="asss" localSheetId="11" hidden="1">{#N/A,#N/A,TRUE,"Cover";#N/A,#N/A,TRUE,"Conts";#N/A,#N/A,TRUE,"VOS";#N/A,#N/A,TRUE,"Warrington";#N/A,#N/A,TRUE,"Widnes"}</definedName>
    <definedName name="asss" localSheetId="18" hidden="1">{#N/A,#N/A,TRUE,"Cover";#N/A,#N/A,TRUE,"Conts";#N/A,#N/A,TRUE,"VOS";#N/A,#N/A,TRUE,"Warrington";#N/A,#N/A,TRUE,"Widnes"}</definedName>
    <definedName name="asss" hidden="1">{#N/A,#N/A,TRUE,"Cover";#N/A,#N/A,TRUE,"Conts";#N/A,#N/A,TRUE,"VOS";#N/A,#N/A,TRUE,"Warrington";#N/A,#N/A,TRUE,"Widnes"}</definedName>
    <definedName name="At_risk" localSheetId="9">[65]Assumptions!$B$1</definedName>
    <definedName name="At_risk" localSheetId="7">[13]Assumptions!$B$1</definedName>
    <definedName name="At_risk">[13]Assumptions!$B$1</definedName>
    <definedName name="atrisk_total_net_rent_for_cashflow" localSheetId="9">'[65]@risk rents and incentives'!$W$25:$AL$26</definedName>
    <definedName name="atrisk_total_net_rent_for_cashflow" localSheetId="7">'[13]@risk rents and incentives'!$W$25:$AL$26</definedName>
    <definedName name="atrisk_total_net_rent_for_cashflow">'[13]@risk rents and incentives'!$W$25:$AL$26</definedName>
    <definedName name="attch3.1">OFFSET(#REF!,0,0,1,14)</definedName>
    <definedName name="Audit_Category" localSheetId="4">[14]Lookups!#REF!</definedName>
    <definedName name="Audit_Category" localSheetId="3">[14]Lookups!#REF!</definedName>
    <definedName name="Audit_Category">[14]Lookups!#REF!</definedName>
    <definedName name="aw">#REF!</definedName>
    <definedName name="awt" localSheetId="9" hidden="1">{#N/A,#N/A,TRUE,"Cover";#N/A,#N/A,TRUE,"Conts";#N/A,#N/A,TRUE,"VOS";#N/A,#N/A,TRUE,"Warrington";#N/A,#N/A,TRUE,"Widnes"}</definedName>
    <definedName name="awt" localSheetId="4" hidden="1">{#N/A,#N/A,TRUE,"Cover";#N/A,#N/A,TRUE,"Conts";#N/A,#N/A,TRUE,"VOS";#N/A,#N/A,TRUE,"Warrington";#N/A,#N/A,TRUE,"Widnes"}</definedName>
    <definedName name="awt" localSheetId="19" hidden="1">{#N/A,#N/A,TRUE,"Cover";#N/A,#N/A,TRUE,"Conts";#N/A,#N/A,TRUE,"VOS";#N/A,#N/A,TRUE,"Warrington";#N/A,#N/A,TRUE,"Widnes"}</definedName>
    <definedName name="awt" localSheetId="11" hidden="1">{#N/A,#N/A,TRUE,"Cover";#N/A,#N/A,TRUE,"Conts";#N/A,#N/A,TRUE,"VOS";#N/A,#N/A,TRUE,"Warrington";#N/A,#N/A,TRUE,"Widnes"}</definedName>
    <definedName name="awt" localSheetId="7" hidden="1">{#N/A,#N/A,TRUE,"Cover";#N/A,#N/A,TRUE,"Conts";#N/A,#N/A,TRUE,"VOS";#N/A,#N/A,TRUE,"Warrington";#N/A,#N/A,TRUE,"Widnes"}</definedName>
    <definedName name="awt" localSheetId="18" hidden="1">{#N/A,#N/A,TRUE,"Cover";#N/A,#N/A,TRUE,"Conts";#N/A,#N/A,TRUE,"VOS";#N/A,#N/A,TRUE,"Warrington";#N/A,#N/A,TRUE,"Widnes"}</definedName>
    <definedName name="awt" localSheetId="3" hidden="1">{#N/A,#N/A,TRUE,"Cover";#N/A,#N/A,TRUE,"Conts";#N/A,#N/A,TRUE,"VOS";#N/A,#N/A,TRUE,"Warrington";#N/A,#N/A,TRUE,"Widnes"}</definedName>
    <definedName name="awt" localSheetId="8" hidden="1">{#N/A,#N/A,TRUE,"Cover";#N/A,#N/A,TRUE,"Conts";#N/A,#N/A,TRUE,"VOS";#N/A,#N/A,TRUE,"Warrington";#N/A,#N/A,TRUE,"Widnes"}</definedName>
    <definedName name="awt" hidden="1">{#N/A,#N/A,TRUE,"Cover";#N/A,#N/A,TRUE,"Conts";#N/A,#N/A,TRUE,"VOS";#N/A,#N/A,TRUE,"Warrington";#N/A,#N/A,TRUE,"Widnes"}</definedName>
    <definedName name="awyawghh" localSheetId="9" hidden="1">{#N/A,#N/A,TRUE,"Cover";#N/A,#N/A,TRUE,"Conts";#N/A,#N/A,TRUE,"VOS";#N/A,#N/A,TRUE,"Warrington";#N/A,#N/A,TRUE,"Widnes"}</definedName>
    <definedName name="awyawghh" localSheetId="4" hidden="1">{#N/A,#N/A,TRUE,"Cover";#N/A,#N/A,TRUE,"Conts";#N/A,#N/A,TRUE,"VOS";#N/A,#N/A,TRUE,"Warrington";#N/A,#N/A,TRUE,"Widnes"}</definedName>
    <definedName name="awyawghh" localSheetId="19" hidden="1">{#N/A,#N/A,TRUE,"Cover";#N/A,#N/A,TRUE,"Conts";#N/A,#N/A,TRUE,"VOS";#N/A,#N/A,TRUE,"Warrington";#N/A,#N/A,TRUE,"Widnes"}</definedName>
    <definedName name="awyawghh" localSheetId="11" hidden="1">{#N/A,#N/A,TRUE,"Cover";#N/A,#N/A,TRUE,"Conts";#N/A,#N/A,TRUE,"VOS";#N/A,#N/A,TRUE,"Warrington";#N/A,#N/A,TRUE,"Widnes"}</definedName>
    <definedName name="awyawghh" localSheetId="7" hidden="1">{#N/A,#N/A,TRUE,"Cover";#N/A,#N/A,TRUE,"Conts";#N/A,#N/A,TRUE,"VOS";#N/A,#N/A,TRUE,"Warrington";#N/A,#N/A,TRUE,"Widnes"}</definedName>
    <definedName name="awyawghh" localSheetId="18" hidden="1">{#N/A,#N/A,TRUE,"Cover";#N/A,#N/A,TRUE,"Conts";#N/A,#N/A,TRUE,"VOS";#N/A,#N/A,TRUE,"Warrington";#N/A,#N/A,TRUE,"Widnes"}</definedName>
    <definedName name="awyawghh" localSheetId="3" hidden="1">{#N/A,#N/A,TRUE,"Cover";#N/A,#N/A,TRUE,"Conts";#N/A,#N/A,TRUE,"VOS";#N/A,#N/A,TRUE,"Warrington";#N/A,#N/A,TRUE,"Widnes"}</definedName>
    <definedName name="awyawghh" localSheetId="8" hidden="1">{#N/A,#N/A,TRUE,"Cover";#N/A,#N/A,TRUE,"Conts";#N/A,#N/A,TRUE,"VOS";#N/A,#N/A,TRUE,"Warrington";#N/A,#N/A,TRUE,"Widnes"}</definedName>
    <definedName name="awyawghh" hidden="1">{#N/A,#N/A,TRUE,"Cover";#N/A,#N/A,TRUE,"Conts";#N/A,#N/A,TRUE,"VOS";#N/A,#N/A,TRUE,"Warrington";#N/A,#N/A,TRUE,"Widnes"}</definedName>
    <definedName name="b" localSheetId="19" hidden="1">{#N/A,#N/A,TRUE,"Cover";#N/A,#N/A,TRUE,"Conts";#N/A,#N/A,TRUE,"VOS";#N/A,#N/A,TRUE,"Warrington";#N/A,#N/A,TRUE,"Widnes"}</definedName>
    <definedName name="b" localSheetId="11" hidden="1">{#N/A,#N/A,TRUE,"Cover";#N/A,#N/A,TRUE,"Conts";#N/A,#N/A,TRUE,"VOS";#N/A,#N/A,TRUE,"Warrington";#N/A,#N/A,TRUE,"Widnes"}</definedName>
    <definedName name="b" localSheetId="18" hidden="1">{#N/A,#N/A,TRUE,"Cover";#N/A,#N/A,TRUE,"Conts";#N/A,#N/A,TRUE,"VOS";#N/A,#N/A,TRUE,"Warrington";#N/A,#N/A,TRUE,"Widnes"}</definedName>
    <definedName name="b" hidden="1">{#N/A,#N/A,TRUE,"Cover";#N/A,#N/A,TRUE,"Conts";#N/A,#N/A,TRUE,"VOS";#N/A,#N/A,TRUE,"Warrington";#N/A,#N/A,TRUE,"Widnes"}</definedName>
    <definedName name="B.F.İŞL."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B.F.İŞL.İHZARA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F.İŞL.İHZARA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B_____CONCRETE_PRICING_TABLE">#REF!</definedName>
    <definedName name="B1." localSheetId="26">#REF!</definedName>
    <definedName name="B1." localSheetId="25">#REF!</definedName>
    <definedName name="B1.">#REF!</definedName>
    <definedName name="B1T">#REF!</definedName>
    <definedName name="B2T">#REF!</definedName>
    <definedName name="B3T">#REF!</definedName>
    <definedName name="B4T">#REF!</definedName>
    <definedName name="B5T">#REF!</definedName>
    <definedName name="B6T">#REF!</definedName>
    <definedName name="B7T">#REF!</definedName>
    <definedName name="BAB_Control" localSheetId="9" hidden="1">{"'TELEPHONE Nos'!$A$1:$D$55"}</definedName>
    <definedName name="BAB_Control" localSheetId="4" hidden="1">{"'TELEPHONE Nos'!$A$1:$D$55"}</definedName>
    <definedName name="BAB_Control" localSheetId="19" hidden="1">{"'TELEPHONE Nos'!$A$1:$D$55"}</definedName>
    <definedName name="BAB_Control" localSheetId="11" hidden="1">{"'TELEPHONE Nos'!$A$1:$D$55"}</definedName>
    <definedName name="BAB_Control" localSheetId="7" hidden="1">{"'TELEPHONE Nos'!$A$1:$D$55"}</definedName>
    <definedName name="BAB_Control" localSheetId="18" hidden="1">{"'TELEPHONE Nos'!$A$1:$D$55"}</definedName>
    <definedName name="BAB_Control" localSheetId="3" hidden="1">{"'TELEPHONE Nos'!$A$1:$D$55"}</definedName>
    <definedName name="BAB_Control" localSheetId="8" hidden="1">{"'TELEPHONE Nos'!$A$1:$D$55"}</definedName>
    <definedName name="BAB_Control" hidden="1">{"'TELEPHONE Nos'!$A$1:$D$55"}</definedName>
    <definedName name="BADWE" localSheetId="19" hidden="1">{#N/A,#N/A,FALSE,"mpph1";#N/A,#N/A,FALSE,"mpmseb";#N/A,#N/A,FALSE,"mpph2"}</definedName>
    <definedName name="BADWE" localSheetId="11" hidden="1">{#N/A,#N/A,FALSE,"mpph1";#N/A,#N/A,FALSE,"mpmseb";#N/A,#N/A,FALSE,"mpph2"}</definedName>
    <definedName name="BADWE" localSheetId="18" hidden="1">{#N/A,#N/A,FALSE,"mpph1";#N/A,#N/A,FALSE,"mpmseb";#N/A,#N/A,FALSE,"mpph2"}</definedName>
    <definedName name="BADWE" hidden="1">{#N/A,#N/A,FALSE,"mpph1";#N/A,#N/A,FALSE,"mpmseb";#N/A,#N/A,FALSE,"mpph2"}</definedName>
    <definedName name="BARCHT1">#REF!</definedName>
    <definedName name="BARCHT2">#REF!</definedName>
    <definedName name="bb" localSheetId="9" hidden="1">{#N/A,#N/A,TRUE,"Cover";#N/A,#N/A,TRUE,"Conts";#N/A,#N/A,TRUE,"VOS";#N/A,#N/A,TRUE,"Warrington";#N/A,#N/A,TRUE,"Widnes"}</definedName>
    <definedName name="bb" localSheetId="4" hidden="1">{#N/A,#N/A,TRUE,"Cover";#N/A,#N/A,TRUE,"Conts";#N/A,#N/A,TRUE,"VOS";#N/A,#N/A,TRUE,"Warrington";#N/A,#N/A,TRUE,"Widnes"}</definedName>
    <definedName name="bb" localSheetId="19" hidden="1">{#N/A,#N/A,TRUE,"Cover";#N/A,#N/A,TRUE,"Conts";#N/A,#N/A,TRUE,"VOS";#N/A,#N/A,TRUE,"Warrington";#N/A,#N/A,TRUE,"Widnes"}</definedName>
    <definedName name="bb" localSheetId="11" hidden="1">{#N/A,#N/A,TRUE,"Cover";#N/A,#N/A,TRUE,"Conts";#N/A,#N/A,TRUE,"VOS";#N/A,#N/A,TRUE,"Warrington";#N/A,#N/A,TRUE,"Widnes"}</definedName>
    <definedName name="bb" localSheetId="7" hidden="1">{#N/A,#N/A,TRUE,"Cover";#N/A,#N/A,TRUE,"Conts";#N/A,#N/A,TRUE,"VOS";#N/A,#N/A,TRUE,"Warrington";#N/A,#N/A,TRUE,"Widnes"}</definedName>
    <definedName name="bb" localSheetId="18" hidden="1">{#N/A,#N/A,TRUE,"Cover";#N/A,#N/A,TRUE,"Conts";#N/A,#N/A,TRUE,"VOS";#N/A,#N/A,TRUE,"Warrington";#N/A,#N/A,TRUE,"Widnes"}</definedName>
    <definedName name="bb" localSheetId="3" hidden="1">{#N/A,#N/A,TRUE,"Cover";#N/A,#N/A,TRUE,"Conts";#N/A,#N/A,TRUE,"VOS";#N/A,#N/A,TRUE,"Warrington";#N/A,#N/A,TRUE,"Widnes"}</definedName>
    <definedName name="bb" localSheetId="8" hidden="1">{#N/A,#N/A,TRUE,"Cover";#N/A,#N/A,TRUE,"Conts";#N/A,#N/A,TRUE,"VOS";#N/A,#N/A,TRUE,"Warrington";#N/A,#N/A,TRUE,"Widnes"}</definedName>
    <definedName name="bb" hidden="1">{#N/A,#N/A,TRUE,"Cover";#N/A,#N/A,TRUE,"Conts";#N/A,#N/A,TRUE,"VOS";#N/A,#N/A,TRUE,"Warrington";#N/A,#N/A,TRUE,"Widnes"}</definedName>
    <definedName name="bbbbbbbbbb" localSheetId="9" hidden="1">#REF!</definedName>
    <definedName name="bbbbbbbbbb" localSheetId="7" hidden="1">#REF!</definedName>
    <definedName name="bbbbbbbbbb" hidden="1">#REF!</definedName>
    <definedName name="BC" localSheetId="9">[64]WorkBreakDown!$G$4</definedName>
    <definedName name="BC">[12]WorkBreakDown!$G$4</definedName>
    <definedName name="BCIS" localSheetId="9" hidden="1">{#N/A,#N/A,TRUE,"Cover";#N/A,#N/A,TRUE,"Conts";#N/A,#N/A,TRUE,"VOS";#N/A,#N/A,TRUE,"Warrington";#N/A,#N/A,TRUE,"Widnes"}</definedName>
    <definedName name="BCIS" localSheetId="4" hidden="1">{#N/A,#N/A,TRUE,"Cover";#N/A,#N/A,TRUE,"Conts";#N/A,#N/A,TRUE,"VOS";#N/A,#N/A,TRUE,"Warrington";#N/A,#N/A,TRUE,"Widnes"}</definedName>
    <definedName name="BCIS" localSheetId="19" hidden="1">{#N/A,#N/A,TRUE,"Cover";#N/A,#N/A,TRUE,"Conts";#N/A,#N/A,TRUE,"VOS";#N/A,#N/A,TRUE,"Warrington";#N/A,#N/A,TRUE,"Widnes"}</definedName>
    <definedName name="BCIS" localSheetId="11" hidden="1">{#N/A,#N/A,TRUE,"Cover";#N/A,#N/A,TRUE,"Conts";#N/A,#N/A,TRUE,"VOS";#N/A,#N/A,TRUE,"Warrington";#N/A,#N/A,TRUE,"Widnes"}</definedName>
    <definedName name="BCIS" localSheetId="7" hidden="1">{#N/A,#N/A,TRUE,"Cover";#N/A,#N/A,TRUE,"Conts";#N/A,#N/A,TRUE,"VOS";#N/A,#N/A,TRUE,"Warrington";#N/A,#N/A,TRUE,"Widnes"}</definedName>
    <definedName name="BCIS" localSheetId="18" hidden="1">{#N/A,#N/A,TRUE,"Cover";#N/A,#N/A,TRUE,"Conts";#N/A,#N/A,TRUE,"VOS";#N/A,#N/A,TRUE,"Warrington";#N/A,#N/A,TRUE,"Widnes"}</definedName>
    <definedName name="BCIS" localSheetId="3" hidden="1">{#N/A,#N/A,TRUE,"Cover";#N/A,#N/A,TRUE,"Conts";#N/A,#N/A,TRUE,"VOS";#N/A,#N/A,TRUE,"Warrington";#N/A,#N/A,TRUE,"Widnes"}</definedName>
    <definedName name="BCIS" localSheetId="8" hidden="1">{#N/A,#N/A,TRUE,"Cover";#N/A,#N/A,TRUE,"Conts";#N/A,#N/A,TRUE,"VOS";#N/A,#N/A,TRUE,"Warrington";#N/A,#N/A,TRUE,"Widnes"}</definedName>
    <definedName name="BCIS" hidden="1">{#N/A,#N/A,TRUE,"Cover";#N/A,#N/A,TRUE,"Conts";#N/A,#N/A,TRUE,"VOS";#N/A,#N/A,TRUE,"Warrington";#N/A,#N/A,TRUE,"Widnes"}</definedName>
    <definedName name="BCTemp" localSheetId="9">'[66]BC - Final Templates'!$G$5:$S$182</definedName>
    <definedName name="BCTemp" localSheetId="7">'[15]BC - Final Templates'!$G$5:$S$182</definedName>
    <definedName name="BCTemp">'[15]BC - Final Templates'!$G$5:$S$182</definedName>
    <definedName name="beet20">#REF!</definedName>
    <definedName name="Biju" localSheetId="19" hidden="1">{#N/A,#N/A,FALSE,"SumG";#N/A,#N/A,FALSE,"ElecG";#N/A,#N/A,FALSE,"MechG";#N/A,#N/A,FALSE,"GeotG";#N/A,#N/A,FALSE,"PrcsG";#N/A,#N/A,FALSE,"TunnG";#N/A,#N/A,FALSE,"CivlG";#N/A,#N/A,FALSE,"NtwkG";#N/A,#N/A,FALSE,"EstgG";#N/A,#N/A,FALSE,"PEngG"}</definedName>
    <definedName name="Biju" localSheetId="11" hidden="1">{#N/A,#N/A,FALSE,"SumG";#N/A,#N/A,FALSE,"ElecG";#N/A,#N/A,FALSE,"MechG";#N/A,#N/A,FALSE,"GeotG";#N/A,#N/A,FALSE,"PrcsG";#N/A,#N/A,FALSE,"TunnG";#N/A,#N/A,FALSE,"CivlG";#N/A,#N/A,FALSE,"NtwkG";#N/A,#N/A,FALSE,"EstgG";#N/A,#N/A,FALSE,"PEngG"}</definedName>
    <definedName name="Biju" localSheetId="18" hidden="1">{#N/A,#N/A,FALSE,"SumG";#N/A,#N/A,FALSE,"ElecG";#N/A,#N/A,FALSE,"MechG";#N/A,#N/A,FALSE,"GeotG";#N/A,#N/A,FALSE,"PrcsG";#N/A,#N/A,FALSE,"TunnG";#N/A,#N/A,FALSE,"CivlG";#N/A,#N/A,FALSE,"NtwkG";#N/A,#N/A,FALSE,"EstgG";#N/A,#N/A,FALSE,"PEngG"}</definedName>
    <definedName name="Biju" hidden="1">{#N/A,#N/A,FALSE,"SumG";#N/A,#N/A,FALSE,"ElecG";#N/A,#N/A,FALSE,"MechG";#N/A,#N/A,FALSE,"GeotG";#N/A,#N/A,FALSE,"PrcsG";#N/A,#N/A,FALSE,"TunnG";#N/A,#N/A,FALSE,"CivlG";#N/A,#N/A,FALSE,"NtwkG";#N/A,#N/A,FALSE,"EstgG";#N/A,#N/A,FALSE,"PEngG"}</definedName>
    <definedName name="BQ" localSheetId="9">[64]WorkBreakDown!$F$4</definedName>
    <definedName name="BQ">[12]WorkBreakDown!$F$4</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9">'[16]Build-up'!#REF!</definedName>
    <definedName name="BUILDER_S__PROFIT__AND__ATTENDANCE">'[16]Build-up'!#REF!</definedName>
    <definedName name="Building_11">#REF!</definedName>
    <definedName name="Building_11_VO">#REF!</definedName>
    <definedName name="Building_12">#REF!</definedName>
    <definedName name="Building_12_VO">#REF!</definedName>
    <definedName name="Building_15">#REF!</definedName>
    <definedName name="Building_15_VO">#REF!</definedName>
    <definedName name="Building_16">#REF!</definedName>
    <definedName name="Building_16_VO">#REF!</definedName>
    <definedName name="Building_17">#REF!</definedName>
    <definedName name="Building_17_VO">#REF!</definedName>
    <definedName name="Building_19">#REF!</definedName>
    <definedName name="Building_19_VO">#REF!</definedName>
    <definedName name="Building_20">#REF!</definedName>
    <definedName name="Building_20_VO">#REF!</definedName>
    <definedName name="BuiltIn_Print_Area___0" localSheetId="9">#REF!</definedName>
    <definedName name="BuiltIn_Print_Area___0" localSheetId="7">#REF!</definedName>
    <definedName name="BuiltIn_Print_Area___0">#REF!</definedName>
    <definedName name="Button_41">"Master_Project_Cost_Format_Variance_Analysis_List"</definedName>
    <definedName name="BUYING">'[1]POWERPOINT REFORMATED'!$C$4:$M$31</definedName>
    <definedName name="BWC">#REF!</definedName>
    <definedName name="C_____STEEL_REBAR">#REF!</definedName>
    <definedName name="CableExcavation">#REF!</definedName>
    <definedName name="cables" localSheetId="19" hidden="1">{"IMRAK42x8x8",#N/A,TRUE,"IMRAK 1400 42U 800X800";"IMRAK32x6x6",#N/A,TRUE,"IMRAK 1400 32U 600x600";"IMRAK42x12x8",#N/A,TRUE,"IMRAK 1400 42U 1200x800";"IMRAK15x6x4",#N/A,TRUE,"IMRAK 400 15U FRONT SECTION"}</definedName>
    <definedName name="cables" localSheetId="11" hidden="1">{"IMRAK42x8x8",#N/A,TRUE,"IMRAK 1400 42U 800X800";"IMRAK32x6x6",#N/A,TRUE,"IMRAK 1400 32U 600x600";"IMRAK42x12x8",#N/A,TRUE,"IMRAK 1400 42U 1200x800";"IMRAK15x6x4",#N/A,TRUE,"IMRAK 400 15U FRONT SECTION"}</definedName>
    <definedName name="cables" localSheetId="18" hidden="1">{"IMRAK42x8x8",#N/A,TRUE,"IMRAK 1400 42U 800X800";"IMRAK32x6x6",#N/A,TRUE,"IMRAK 1400 32U 600x600";"IMRAK42x12x8",#N/A,TRUE,"IMRAK 1400 42U 1200x800";"IMRAK15x6x4",#N/A,TRUE,"IMRAK 400 15U FRONT SECTION"}</definedName>
    <definedName name="cables" hidden="1">{"IMRAK42x8x8",#N/A,TRUE,"IMRAK 1400 42U 800X800";"IMRAK32x6x6",#N/A,TRUE,"IMRAK 1400 32U 600x600";"IMRAK42x12x8",#N/A,TRUE,"IMRAK 1400 42U 1200x800";"IMRAK15x6x4",#N/A,TRUE,"IMRAK 400 15U FRONT SECTION"}</definedName>
    <definedName name="calc.">#REF!</definedName>
    <definedName name="car_park_cash_flow" localSheetId="9">'[65]Car park lease'!$A$21:$G$161</definedName>
    <definedName name="car_park_cash_flow" localSheetId="7">'[13]Car park lease'!$A$21:$G$161</definedName>
    <definedName name="car_park_cash_flow">'[13]Car park lease'!$A$21:$G$161</definedName>
    <definedName name="CARGO" localSheetId="9" hidden="1">{#N/A,#N/A,FALSE,"C3";#N/A,#N/A,FALSE,"D2-17";#N/A,#N/A,FALSE,"C2-17";#N/A,#N/A,FALSE,"C2-CIVIL";#N/A,#N/A,FALSE,"D1-C1 contract";#N/A,#N/A,FALSE,"D1-CIVIL";#N/A,#N/A,FALSE,"C1 hourly";#N/A,#N/A,FALSE,"C1 contract";#N/A,#N/A,FALSE,"D1-C1 hourly"}</definedName>
    <definedName name="CARGO" localSheetId="4" hidden="1">{#N/A,#N/A,FALSE,"C3";#N/A,#N/A,FALSE,"D2-17";#N/A,#N/A,FALSE,"C2-17";#N/A,#N/A,FALSE,"C2-CIVIL";#N/A,#N/A,FALSE,"D1-C1 contract";#N/A,#N/A,FALSE,"D1-CIVIL";#N/A,#N/A,FALSE,"C1 hourly";#N/A,#N/A,FALSE,"C1 contract";#N/A,#N/A,FALSE,"D1-C1 hourly"}</definedName>
    <definedName name="CARGO" localSheetId="19" hidden="1">{#N/A,#N/A,FALSE,"C3";#N/A,#N/A,FALSE,"D2-17";#N/A,#N/A,FALSE,"C2-17";#N/A,#N/A,FALSE,"C2-CIVIL";#N/A,#N/A,FALSE,"D1-C1 contract";#N/A,#N/A,FALSE,"D1-CIVIL";#N/A,#N/A,FALSE,"C1 hourly";#N/A,#N/A,FALSE,"C1 contract";#N/A,#N/A,FALSE,"D1-C1 hourly"}</definedName>
    <definedName name="CARGO" localSheetId="11" hidden="1">{#N/A,#N/A,FALSE,"C3";#N/A,#N/A,FALSE,"D2-17";#N/A,#N/A,FALSE,"C2-17";#N/A,#N/A,FALSE,"C2-CIVIL";#N/A,#N/A,FALSE,"D1-C1 contract";#N/A,#N/A,FALSE,"D1-CIVIL";#N/A,#N/A,FALSE,"C1 hourly";#N/A,#N/A,FALSE,"C1 contract";#N/A,#N/A,FALSE,"D1-C1 hourly"}</definedName>
    <definedName name="CARGO" localSheetId="7" hidden="1">{#N/A,#N/A,FALSE,"C3";#N/A,#N/A,FALSE,"D2-17";#N/A,#N/A,FALSE,"C2-17";#N/A,#N/A,FALSE,"C2-CIVIL";#N/A,#N/A,FALSE,"D1-C1 contract";#N/A,#N/A,FALSE,"D1-CIVIL";#N/A,#N/A,FALSE,"C1 hourly";#N/A,#N/A,FALSE,"C1 contract";#N/A,#N/A,FALSE,"D1-C1 hourly"}</definedName>
    <definedName name="CARGO" localSheetId="18" hidden="1">{#N/A,#N/A,FALSE,"C3";#N/A,#N/A,FALSE,"D2-17";#N/A,#N/A,FALSE,"C2-17";#N/A,#N/A,FALSE,"C2-CIVIL";#N/A,#N/A,FALSE,"D1-C1 contract";#N/A,#N/A,FALSE,"D1-CIVIL";#N/A,#N/A,FALSE,"C1 hourly";#N/A,#N/A,FALSE,"C1 contract";#N/A,#N/A,FALSE,"D1-C1 hourly"}</definedName>
    <definedName name="CARGO" localSheetId="3"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9" hidden="1">{#N/A,#N/A,TRUE,"Cover";#N/A,#N/A,TRUE,"Conts";#N/A,#N/A,TRUE,"VOS";#N/A,#N/A,TRUE,"Warrington";#N/A,#N/A,TRUE,"Widnes"}</definedName>
    <definedName name="cashfl" localSheetId="4" hidden="1">{#N/A,#N/A,TRUE,"Cover";#N/A,#N/A,TRUE,"Conts";#N/A,#N/A,TRUE,"VOS";#N/A,#N/A,TRUE,"Warrington";#N/A,#N/A,TRUE,"Widnes"}</definedName>
    <definedName name="cashfl" localSheetId="19" hidden="1">{#N/A,#N/A,TRUE,"Cover";#N/A,#N/A,TRUE,"Conts";#N/A,#N/A,TRUE,"VOS";#N/A,#N/A,TRUE,"Warrington";#N/A,#N/A,TRUE,"Widnes"}</definedName>
    <definedName name="cashfl" localSheetId="11" hidden="1">{#N/A,#N/A,TRUE,"Cover";#N/A,#N/A,TRUE,"Conts";#N/A,#N/A,TRUE,"VOS";#N/A,#N/A,TRUE,"Warrington";#N/A,#N/A,TRUE,"Widnes"}</definedName>
    <definedName name="cashfl" localSheetId="7" hidden="1">{#N/A,#N/A,TRUE,"Cover";#N/A,#N/A,TRUE,"Conts";#N/A,#N/A,TRUE,"VOS";#N/A,#N/A,TRUE,"Warrington";#N/A,#N/A,TRUE,"Widnes"}</definedName>
    <definedName name="cashfl" localSheetId="18" hidden="1">{#N/A,#N/A,TRUE,"Cover";#N/A,#N/A,TRUE,"Conts";#N/A,#N/A,TRUE,"VOS";#N/A,#N/A,TRUE,"Warrington";#N/A,#N/A,TRUE,"Widnes"}</definedName>
    <definedName name="cashfl" localSheetId="3" hidden="1">{#N/A,#N/A,TRUE,"Cover";#N/A,#N/A,TRUE,"Conts";#N/A,#N/A,TRUE,"VOS";#N/A,#N/A,TRUE,"Warrington";#N/A,#N/A,TRUE,"Widnes"}</definedName>
    <definedName name="cashfl" localSheetId="8" hidden="1">{#N/A,#N/A,TRUE,"Cover";#N/A,#N/A,TRUE,"Conts";#N/A,#N/A,TRUE,"VOS";#N/A,#N/A,TRUE,"Warrington";#N/A,#N/A,TRUE,"Widnes"}</definedName>
    <definedName name="cashfl" hidden="1">{#N/A,#N/A,TRUE,"Cover";#N/A,#N/A,TRUE,"Conts";#N/A,#N/A,TRUE,"VOS";#N/A,#N/A,TRUE,"Warrington";#N/A,#N/A,TRUE,"Widnes"}</definedName>
    <definedName name="ccc" localSheetId="19" hidden="1">{#N/A,#N/A,FALSE,"SumD";#N/A,#N/A,FALSE,"ElecD";#N/A,#N/A,FALSE,"MechD";#N/A,#N/A,FALSE,"GeotD";#N/A,#N/A,FALSE,"PrcsD";#N/A,#N/A,FALSE,"TunnD";#N/A,#N/A,FALSE,"CivlD";#N/A,#N/A,FALSE,"NtwkD";#N/A,#N/A,FALSE,"EstgD";#N/A,#N/A,FALSE,"PEngD"}</definedName>
    <definedName name="ccc" localSheetId="11" hidden="1">{#N/A,#N/A,FALSE,"SumD";#N/A,#N/A,FALSE,"ElecD";#N/A,#N/A,FALSE,"MechD";#N/A,#N/A,FALSE,"GeotD";#N/A,#N/A,FALSE,"PrcsD";#N/A,#N/A,FALSE,"TunnD";#N/A,#N/A,FALSE,"CivlD";#N/A,#N/A,FALSE,"NtwkD";#N/A,#N/A,FALSE,"EstgD";#N/A,#N/A,FALSE,"PEngD"}</definedName>
    <definedName name="ccc" localSheetId="18" hidden="1">{#N/A,#N/A,FALSE,"SumD";#N/A,#N/A,FALSE,"ElecD";#N/A,#N/A,FALSE,"MechD";#N/A,#N/A,FALSE,"GeotD";#N/A,#N/A,FALSE,"PrcsD";#N/A,#N/A,FALSE,"TunnD";#N/A,#N/A,FALSE,"CivlD";#N/A,#N/A,FALSE,"NtwkD";#N/A,#N/A,FALSE,"EstgD";#N/A,#N/A,FALSE,"PEngD"}</definedName>
    <definedName name="ccc" hidden="1">{#N/A,#N/A,FALSE,"SumD";#N/A,#N/A,FALSE,"ElecD";#N/A,#N/A,FALSE,"MechD";#N/A,#N/A,FALSE,"GeotD";#N/A,#N/A,FALSE,"PrcsD";#N/A,#N/A,FALSE,"TunnD";#N/A,#N/A,FALSE,"CivlD";#N/A,#N/A,FALSE,"NtwkD";#N/A,#N/A,FALSE,"EstgD";#N/A,#N/A,FALSE,"PEngD"}</definedName>
    <definedName name="cccccc" localSheetId="9" hidden="1">{#N/A,#N/A,TRUE,"Cover";#N/A,#N/A,TRUE,"Conts";#N/A,#N/A,TRUE,"VOS";#N/A,#N/A,TRUE,"Warrington";#N/A,#N/A,TRUE,"Widnes"}</definedName>
    <definedName name="cccccc" localSheetId="4" hidden="1">{#N/A,#N/A,TRUE,"Cover";#N/A,#N/A,TRUE,"Conts";#N/A,#N/A,TRUE,"VOS";#N/A,#N/A,TRUE,"Warrington";#N/A,#N/A,TRUE,"Widnes"}</definedName>
    <definedName name="cccccc" localSheetId="19" hidden="1">{#N/A,#N/A,TRUE,"Cover";#N/A,#N/A,TRUE,"Conts";#N/A,#N/A,TRUE,"VOS";#N/A,#N/A,TRUE,"Warrington";#N/A,#N/A,TRUE,"Widnes"}</definedName>
    <definedName name="cccccc" localSheetId="11" hidden="1">{#N/A,#N/A,TRUE,"Cover";#N/A,#N/A,TRUE,"Conts";#N/A,#N/A,TRUE,"VOS";#N/A,#N/A,TRUE,"Warrington";#N/A,#N/A,TRUE,"Widnes"}</definedName>
    <definedName name="cccccc" localSheetId="7" hidden="1">{#N/A,#N/A,TRUE,"Cover";#N/A,#N/A,TRUE,"Conts";#N/A,#N/A,TRUE,"VOS";#N/A,#N/A,TRUE,"Warrington";#N/A,#N/A,TRUE,"Widnes"}</definedName>
    <definedName name="cccccc" localSheetId="18" hidden="1">{#N/A,#N/A,TRUE,"Cover";#N/A,#N/A,TRUE,"Conts";#N/A,#N/A,TRUE,"VOS";#N/A,#N/A,TRUE,"Warrington";#N/A,#N/A,TRUE,"Widnes"}</definedName>
    <definedName name="cccccc" localSheetId="3" hidden="1">{#N/A,#N/A,TRUE,"Cover";#N/A,#N/A,TRUE,"Conts";#N/A,#N/A,TRUE,"VOS";#N/A,#N/A,TRUE,"Warrington";#N/A,#N/A,TRUE,"Widnes"}</definedName>
    <definedName name="cccccc" localSheetId="8" hidden="1">{#N/A,#N/A,TRUE,"Cover";#N/A,#N/A,TRUE,"Conts";#N/A,#N/A,TRUE,"VOS";#N/A,#N/A,TRUE,"Warrington";#N/A,#N/A,TRUE,"Widnes"}</definedName>
    <definedName name="cccccc" hidden="1">{#N/A,#N/A,TRUE,"Cover";#N/A,#N/A,TRUE,"Conts";#N/A,#N/A,TRUE,"VOS";#N/A,#N/A,TRUE,"Warrington";#N/A,#N/A,TRUE,"Widnes"}</definedName>
    <definedName name="CCR" localSheetId="9" hidden="1">{#N/A,#N/A,TRUE,"Cover";#N/A,#N/A,TRUE,"Conts";#N/A,#N/A,TRUE,"VOS";#N/A,#N/A,TRUE,"Warrington";#N/A,#N/A,TRUE,"Widnes"}</definedName>
    <definedName name="CCR" localSheetId="4" hidden="1">{#N/A,#N/A,TRUE,"Cover";#N/A,#N/A,TRUE,"Conts";#N/A,#N/A,TRUE,"VOS";#N/A,#N/A,TRUE,"Warrington";#N/A,#N/A,TRUE,"Widnes"}</definedName>
    <definedName name="CCR" localSheetId="19" hidden="1">{#N/A,#N/A,TRUE,"Cover";#N/A,#N/A,TRUE,"Conts";#N/A,#N/A,TRUE,"VOS";#N/A,#N/A,TRUE,"Warrington";#N/A,#N/A,TRUE,"Widnes"}</definedName>
    <definedName name="CCR" localSheetId="11" hidden="1">{#N/A,#N/A,TRUE,"Cover";#N/A,#N/A,TRUE,"Conts";#N/A,#N/A,TRUE,"VOS";#N/A,#N/A,TRUE,"Warrington";#N/A,#N/A,TRUE,"Widnes"}</definedName>
    <definedName name="CCR" localSheetId="7" hidden="1">{#N/A,#N/A,TRUE,"Cover";#N/A,#N/A,TRUE,"Conts";#N/A,#N/A,TRUE,"VOS";#N/A,#N/A,TRUE,"Warrington";#N/A,#N/A,TRUE,"Widnes"}</definedName>
    <definedName name="CCR" localSheetId="18" hidden="1">{#N/A,#N/A,TRUE,"Cover";#N/A,#N/A,TRUE,"Conts";#N/A,#N/A,TRUE,"VOS";#N/A,#N/A,TRUE,"Warrington";#N/A,#N/A,TRUE,"Widnes"}</definedName>
    <definedName name="CCR" localSheetId="3" hidden="1">{#N/A,#N/A,TRUE,"Cover";#N/A,#N/A,TRUE,"Conts";#N/A,#N/A,TRUE,"VOS";#N/A,#N/A,TRUE,"Warrington";#N/A,#N/A,TRUE,"Widnes"}</definedName>
    <definedName name="CCR" localSheetId="8" hidden="1">{#N/A,#N/A,TRUE,"Cover";#N/A,#N/A,TRUE,"Conts";#N/A,#N/A,TRUE,"VOS";#N/A,#N/A,TRUE,"Warrington";#N/A,#N/A,TRUE,"Widnes"}</definedName>
    <definedName name="CCR" hidden="1">{#N/A,#N/A,TRUE,"Cover";#N/A,#N/A,TRUE,"Conts";#N/A,#N/A,TRUE,"VOS";#N/A,#N/A,TRUE,"Warrington";#N/A,#N/A,TRUE,"Widnes"}</definedName>
    <definedName name="CD" hidden="1">#REF!</definedName>
    <definedName name="CEILING__FINISHES" localSheetId="9">'[16]Build-up'!#REF!</definedName>
    <definedName name="CEILING__FINISHES">'[16]Build-up'!#REF!</definedName>
    <definedName name="CEMP_Category" localSheetId="4">[14]Lookups!#REF!</definedName>
    <definedName name="CEMP_Category" localSheetId="3">[14]Lookups!#REF!</definedName>
    <definedName name="CEMP_Category">[14]Lookups!#REF!</definedName>
    <definedName name="CESMM3rdDiv" localSheetId="9">'[18]CESMM3 class'!$F$7:$H$14</definedName>
    <definedName name="CESMM3rdDiv" localSheetId="3">'[18]CESMM3 class'!$F$7:$H$14</definedName>
    <definedName name="CESMM3rdDiv">'[17]CESMM3 class'!$F$7:$H$14</definedName>
    <definedName name="cf">#REF!</definedName>
    <definedName name="Change_Rate">#REF!</definedName>
    <definedName name="Channel_Template" localSheetId="9">'[21]Channel - final template'!$I$2:$V$122</definedName>
    <definedName name="Channel_Template" localSheetId="7">'[19]Channel - final template'!$I$2:$V$122</definedName>
    <definedName name="Channel_Template">'[19]Channel - final template'!$I$2:$V$122</definedName>
    <definedName name="ChannelSched" localSheetId="9">'[23]Sched-Structure IFB'!$C$8:$P$33</definedName>
    <definedName name="ChannelSched" localSheetId="3">'[21]Sched-Structure IFB'!$C$8:$P$33</definedName>
    <definedName name="ChannelSched">'[20]Sched-Structure IFB'!$C$8:$P$33</definedName>
    <definedName name="chen" hidden="1">#REF!</definedName>
    <definedName name="chris" localSheetId="9" hidden="1">{#N/A,#N/A,TRUE,"Cover";#N/A,#N/A,TRUE,"Conts";#N/A,#N/A,TRUE,"VOS";#N/A,#N/A,TRUE,"Warrington";#N/A,#N/A,TRUE,"Widnes"}</definedName>
    <definedName name="chris" localSheetId="4" hidden="1">{#N/A,#N/A,TRUE,"Cover";#N/A,#N/A,TRUE,"Conts";#N/A,#N/A,TRUE,"VOS";#N/A,#N/A,TRUE,"Warrington";#N/A,#N/A,TRUE,"Widnes"}</definedName>
    <definedName name="chris" localSheetId="19" hidden="1">{#N/A,#N/A,TRUE,"Cover";#N/A,#N/A,TRUE,"Conts";#N/A,#N/A,TRUE,"VOS";#N/A,#N/A,TRUE,"Warrington";#N/A,#N/A,TRUE,"Widnes"}</definedName>
    <definedName name="chris" localSheetId="11" hidden="1">{#N/A,#N/A,TRUE,"Cover";#N/A,#N/A,TRUE,"Conts";#N/A,#N/A,TRUE,"VOS";#N/A,#N/A,TRUE,"Warrington";#N/A,#N/A,TRUE,"Widnes"}</definedName>
    <definedName name="chris" localSheetId="7" hidden="1">{#N/A,#N/A,TRUE,"Cover";#N/A,#N/A,TRUE,"Conts";#N/A,#N/A,TRUE,"VOS";#N/A,#N/A,TRUE,"Warrington";#N/A,#N/A,TRUE,"Widnes"}</definedName>
    <definedName name="chris" localSheetId="18" hidden="1">{#N/A,#N/A,TRUE,"Cover";#N/A,#N/A,TRUE,"Conts";#N/A,#N/A,TRUE,"VOS";#N/A,#N/A,TRUE,"Warrington";#N/A,#N/A,TRUE,"Widnes"}</definedName>
    <definedName name="chris" localSheetId="3" hidden="1">{#N/A,#N/A,TRUE,"Cover";#N/A,#N/A,TRUE,"Conts";#N/A,#N/A,TRUE,"VOS";#N/A,#N/A,TRUE,"Warrington";#N/A,#N/A,TRUE,"Widnes"}</definedName>
    <definedName name="chris" localSheetId="8" hidden="1">{#N/A,#N/A,TRUE,"Cover";#N/A,#N/A,TRUE,"Conts";#N/A,#N/A,TRUE,"VOS";#N/A,#N/A,TRUE,"Warrington";#N/A,#N/A,TRUE,"Widnes"}</definedName>
    <definedName name="chris" hidden="1">{#N/A,#N/A,TRUE,"Cover";#N/A,#N/A,TRUE,"Conts";#N/A,#N/A,TRUE,"VOS";#N/A,#N/A,TRUE,"Warrington";#N/A,#N/A,TRUE,"Widnes"}</definedName>
    <definedName name="CIVDES611">[1]BASE!$F$1660:$AF$1764</definedName>
    <definedName name="CIVENG610">[1]BASE!$F$1476:$AF$1580</definedName>
    <definedName name="CIVIL">'[1]POWERPOINT REFORMATED'!$C$32:$M$59</definedName>
    <definedName name="ClaimsRow">#REF!</definedName>
    <definedName name="client">#REF!</definedName>
    <definedName name="Comp_ME" localSheetId="9">#REF!</definedName>
    <definedName name="Comp_ME" localSheetId="7">#REF!</definedName>
    <definedName name="Comp_ME">#REF!</definedName>
    <definedName name="COMPARISON" localSheetId="19" hidden="1">{#N/A,#N/A,FALSE,"mpph1";#N/A,#N/A,FALSE,"mpmseb";#N/A,#N/A,FALSE,"mpph2"}</definedName>
    <definedName name="COMPARISON" localSheetId="11" hidden="1">{#N/A,#N/A,FALSE,"mpph1";#N/A,#N/A,FALSE,"mpmseb";#N/A,#N/A,FALSE,"mpph2"}</definedName>
    <definedName name="COMPARISON" localSheetId="18" hidden="1">{#N/A,#N/A,FALSE,"mpph1";#N/A,#N/A,FALSE,"mpmseb";#N/A,#N/A,FALSE,"mpph2"}</definedName>
    <definedName name="COMPARISON" hidden="1">{#N/A,#N/A,FALSE,"mpph1";#N/A,#N/A,FALSE,"mpmseb";#N/A,#N/A,FALSE,"mpph2"}</definedName>
    <definedName name="complete" localSheetId="9">#REF!</definedName>
    <definedName name="complete" localSheetId="4">#REF!</definedName>
    <definedName name="complete" localSheetId="19">#REF!</definedName>
    <definedName name="complete" localSheetId="6">#REF!</definedName>
    <definedName name="complete" localSheetId="3">#REF!</definedName>
    <definedName name="complete">#REF!</definedName>
    <definedName name="completion_date" localSheetId="9">[65]Assumptions!$C$46</definedName>
    <definedName name="completion_date" localSheetId="7">[13]Assumptions!$C$46</definedName>
    <definedName name="completion_date">[13]Assumptions!$C$46</definedName>
    <definedName name="CON" localSheetId="9" hidden="1">{#N/A,#N/A,TRUE,"Cover";#N/A,#N/A,TRUE,"Conts";#N/A,#N/A,TRUE,"VOS";#N/A,#N/A,TRUE,"Warrington";#N/A,#N/A,TRUE,"Widnes"}</definedName>
    <definedName name="CON" localSheetId="4" hidden="1">{#N/A,#N/A,TRUE,"Cover";#N/A,#N/A,TRUE,"Conts";#N/A,#N/A,TRUE,"VOS";#N/A,#N/A,TRUE,"Warrington";#N/A,#N/A,TRUE,"Widnes"}</definedName>
    <definedName name="CON" localSheetId="19" hidden="1">{#N/A,#N/A,TRUE,"Cover";#N/A,#N/A,TRUE,"Conts";#N/A,#N/A,TRUE,"VOS";#N/A,#N/A,TRUE,"Warrington";#N/A,#N/A,TRUE,"Widnes"}</definedName>
    <definedName name="CON" localSheetId="11" hidden="1">{#N/A,#N/A,TRUE,"Cover";#N/A,#N/A,TRUE,"Conts";#N/A,#N/A,TRUE,"VOS";#N/A,#N/A,TRUE,"Warrington";#N/A,#N/A,TRUE,"Widnes"}</definedName>
    <definedName name="CON" localSheetId="7" hidden="1">{#N/A,#N/A,TRUE,"Cover";#N/A,#N/A,TRUE,"Conts";#N/A,#N/A,TRUE,"VOS";#N/A,#N/A,TRUE,"Warrington";#N/A,#N/A,TRUE,"Widnes"}</definedName>
    <definedName name="CON" localSheetId="18" hidden="1">{#N/A,#N/A,TRUE,"Cover";#N/A,#N/A,TRUE,"Conts";#N/A,#N/A,TRUE,"VOS";#N/A,#N/A,TRUE,"Warrington";#N/A,#N/A,TRUE,"Widnes"}</definedName>
    <definedName name="CON" localSheetId="3" hidden="1">{#N/A,#N/A,TRUE,"Cover";#N/A,#N/A,TRUE,"Conts";#N/A,#N/A,TRUE,"VOS";#N/A,#N/A,TRUE,"Warrington";#N/A,#N/A,TRUE,"Widnes"}</definedName>
    <definedName name="CON" localSheetId="8" hidden="1">{#N/A,#N/A,TRUE,"Cover";#N/A,#N/A,TRUE,"Conts";#N/A,#N/A,TRUE,"VOS";#N/A,#N/A,TRUE,"Warrington";#N/A,#N/A,TRUE,"Widnes"}</definedName>
    <definedName name="CON" hidden="1">{#N/A,#N/A,TRUE,"Cover";#N/A,#N/A,TRUE,"Conts";#N/A,#N/A,TRUE,"VOS";#N/A,#N/A,TRUE,"Warrington";#N/A,#N/A,TRUE,"Widnes"}</definedName>
    <definedName name="Conc_01" localSheetId="9">'[67]Structural Concrete'!$O$7</definedName>
    <definedName name="Conc_01" localSheetId="3">'[23]Structural Concrete'!$O$7</definedName>
    <definedName name="Conc_01">'[22]Structural Concrete'!$O$7</definedName>
    <definedName name="CONC_06" localSheetId="9">'[67]Structural Concrete'!$O$107</definedName>
    <definedName name="CONC_06" localSheetId="3">'[23]Structural Concrete'!$O$107</definedName>
    <definedName name="CONC_06">'[22]Structural Concrete'!$O$107</definedName>
    <definedName name="CONC_09" localSheetId="9">'[67]Structural Concrete'!$O$167</definedName>
    <definedName name="CONC_09" localSheetId="3">'[23]Structural Concrete'!$O$167</definedName>
    <definedName name="CONC_09">'[22]Structural Concrete'!$O$167</definedName>
    <definedName name="CONC_11" localSheetId="9">'[67]Structural Concrete'!$O$205</definedName>
    <definedName name="CONC_11" localSheetId="3">'[23]Structural Concrete'!$O$205</definedName>
    <definedName name="CONC_11">'[22]Structural Concrete'!$O$205</definedName>
    <definedName name="CONC_16" localSheetId="9">'[67]Structural Concrete'!$O$316</definedName>
    <definedName name="CONC_16" localSheetId="3">'[23]Structural Concrete'!$O$316</definedName>
    <definedName name="CONC_16">'[22]Structural Concrete'!$O$316</definedName>
    <definedName name="CONC_23" localSheetId="9">'[67]Structural Concrete'!$O$455</definedName>
    <definedName name="CONC_23" localSheetId="3">'[23]Structural Concrete'!$O$455</definedName>
    <definedName name="CONC_23">'[22]Structural Concrete'!$O$455</definedName>
    <definedName name="CONCB">#REF!</definedName>
    <definedName name="CONCC">#REF!</definedName>
    <definedName name="CONCOURSE" localSheetId="9" hidden="1">{#N/A,#N/A,TRUE,"Cover";#N/A,#N/A,TRUE,"Conts";#N/A,#N/A,TRUE,"VOS";#N/A,#N/A,TRUE,"Warrington";#N/A,#N/A,TRUE,"Widnes"}</definedName>
    <definedName name="CONCOURSE" localSheetId="4" hidden="1">{#N/A,#N/A,TRUE,"Cover";#N/A,#N/A,TRUE,"Conts";#N/A,#N/A,TRUE,"VOS";#N/A,#N/A,TRUE,"Warrington";#N/A,#N/A,TRUE,"Widnes"}</definedName>
    <definedName name="CONCOURSE" localSheetId="19" hidden="1">{#N/A,#N/A,TRUE,"Cover";#N/A,#N/A,TRUE,"Conts";#N/A,#N/A,TRUE,"VOS";#N/A,#N/A,TRUE,"Warrington";#N/A,#N/A,TRUE,"Widnes"}</definedName>
    <definedName name="CONCOURSE" localSheetId="11" hidden="1">{#N/A,#N/A,TRUE,"Cover";#N/A,#N/A,TRUE,"Conts";#N/A,#N/A,TRUE,"VOS";#N/A,#N/A,TRUE,"Warrington";#N/A,#N/A,TRUE,"Widnes"}</definedName>
    <definedName name="CONCOURSE" localSheetId="7" hidden="1">{#N/A,#N/A,TRUE,"Cover";#N/A,#N/A,TRUE,"Conts";#N/A,#N/A,TRUE,"VOS";#N/A,#N/A,TRUE,"Warrington";#N/A,#N/A,TRUE,"Widnes"}</definedName>
    <definedName name="CONCOURSE" localSheetId="18" hidden="1">{#N/A,#N/A,TRUE,"Cover";#N/A,#N/A,TRUE,"Conts";#N/A,#N/A,TRUE,"VOS";#N/A,#N/A,TRUE,"Warrington";#N/A,#N/A,TRUE,"Widnes"}</definedName>
    <definedName name="CONCOURSE" localSheetId="3" hidden="1">{#N/A,#N/A,TRUE,"Cover";#N/A,#N/A,TRUE,"Conts";#N/A,#N/A,TRUE,"VOS";#N/A,#N/A,TRUE,"Warrington";#N/A,#N/A,TRUE,"Widnes"}</definedName>
    <definedName name="CONCOURSE" localSheetId="8" hidden="1">{#N/A,#N/A,TRUE,"Cover";#N/A,#N/A,TRUE,"Conts";#N/A,#N/A,TRUE,"VOS";#N/A,#N/A,TRUE,"Warrington";#N/A,#N/A,TRUE,"Widnes"}</definedName>
    <definedName name="CONCOURSE" hidden="1">{#N/A,#N/A,TRUE,"Cover";#N/A,#N/A,TRUE,"Conts";#N/A,#N/A,TRUE,"VOS";#N/A,#N/A,TRUE,"Warrington";#N/A,#N/A,TRUE,"Widnes"}</definedName>
    <definedName name="contrat">#REF!</definedName>
    <definedName name="CORNER">#REF!</definedName>
    <definedName name="CostCenter1">#REF!</definedName>
    <definedName name="CostCenter2">#REF!</definedName>
    <definedName name="CostCenter3">#REF!</definedName>
    <definedName name="cover" hidden="1">#REF!</definedName>
    <definedName name="CulType" localSheetId="9">'[23]Sched-Structure IFB'!$AD$29:$AI$31</definedName>
    <definedName name="CulType" localSheetId="3">'[21]Sched-Structure IFB'!$AD$29:$AI$31</definedName>
    <definedName name="CulType">'[20]Sched-Structure IFB'!$AD$29:$AI$31</definedName>
    <definedName name="CulvertSched" localSheetId="9">'[23]Sched-Structure IFB'!$R$8:$AJ$26</definedName>
    <definedName name="CulvertSched" localSheetId="3">'[21]Sched-Structure IFB'!$R$8:$AJ$26</definedName>
    <definedName name="CulvertSched">'[20]Sched-Structure IFB'!$R$8:$AJ$26</definedName>
    <definedName name="CUlvertType" localSheetId="9">'[23]Sched-Structure IFB'!$AD$29:$AI$35</definedName>
    <definedName name="CUlvertType" localSheetId="3">'[21]Sched-Structure IFB'!$AD$29:$AI$35</definedName>
    <definedName name="CUlvertType">'[20]Sched-Structure IFB'!$AD$29:$AI$35</definedName>
    <definedName name="CulvSched" localSheetId="9">'[23]Sched-Structure IFB'!$R$8:$AL$26</definedName>
    <definedName name="CulvSched" localSheetId="3">'[21]Sched-Structure IFB'!$R$8:$AL$26</definedName>
    <definedName name="CulvSched">'[20]Sched-Structure IFB'!$R$8:$AL$26</definedName>
    <definedName name="curr">#REF!</definedName>
    <definedName name="CurrencyCodes">#REF!</definedName>
    <definedName name="d" localSheetId="26">#REF!</definedName>
    <definedName name="d" localSheetId="25">#REF!</definedName>
    <definedName name="d">#REF!</definedName>
    <definedName name="D_____MASONRY___PLASTER_WORKS">#REF!</definedName>
    <definedName name="dada" localSheetId="19" hidden="1">{#N/A,#N/A,TRUE,"Cover";#N/A,#N/A,TRUE,"Conts";#N/A,#N/A,TRUE,"VOS";#N/A,#N/A,TRUE,"Warrington";#N/A,#N/A,TRUE,"Widnes"}</definedName>
    <definedName name="dada" localSheetId="11" hidden="1">{#N/A,#N/A,TRUE,"Cover";#N/A,#N/A,TRUE,"Conts";#N/A,#N/A,TRUE,"VOS";#N/A,#N/A,TRUE,"Warrington";#N/A,#N/A,TRUE,"Widnes"}</definedName>
    <definedName name="dada" localSheetId="18" hidden="1">{#N/A,#N/A,TRUE,"Cover";#N/A,#N/A,TRUE,"Conts";#N/A,#N/A,TRUE,"VOS";#N/A,#N/A,TRUE,"Warrington";#N/A,#N/A,TRUE,"Widnes"}</definedName>
    <definedName name="dada" hidden="1">{#N/A,#N/A,TRUE,"Cover";#N/A,#N/A,TRUE,"Conts";#N/A,#N/A,TRUE,"VOS";#N/A,#N/A,TRUE,"Warrington";#N/A,#N/A,TRUE,"Widnes"}</definedName>
    <definedName name="dasdasd" localSheetId="19" hidden="1">{#N/A,#N/A,FALSE,"ihz. icmal";#N/A,#N/A,FALSE,"avans";#N/A,#N/A,FALSE,"mal_FF_icm";#N/A,#N/A,FALSE,"fat_ihz";#N/A,#N/A,FALSE,"söz_fiy_fark";#N/A,#N/A,FALSE,"kap2"}</definedName>
    <definedName name="dasdasd" localSheetId="11" hidden="1">{#N/A,#N/A,FALSE,"ihz. icmal";#N/A,#N/A,FALSE,"avans";#N/A,#N/A,FALSE,"mal_FF_icm";#N/A,#N/A,FALSE,"fat_ihz";#N/A,#N/A,FALSE,"söz_fiy_fark";#N/A,#N/A,FALSE,"kap2"}</definedName>
    <definedName name="dasdasd" localSheetId="18" hidden="1">{#N/A,#N/A,FALSE,"ihz. icmal";#N/A,#N/A,FALSE,"avans";#N/A,#N/A,FALSE,"mal_FF_icm";#N/A,#N/A,FALSE,"fat_ihz";#N/A,#N/A,FALSE,"söz_fiy_fark";#N/A,#N/A,FALSE,"kap2"}</definedName>
    <definedName name="dasdasd" hidden="1">{#N/A,#N/A,FALSE,"ihz. icmal";#N/A,#N/A,FALSE,"avans";#N/A,#N/A,FALSE,"mal_FF_icm";#N/A,#N/A,FALSE,"fat_ihz";#N/A,#N/A,FALSE,"söz_fiy_fark";#N/A,#N/A,FALSE,"kap2"}</definedName>
    <definedName name="_xlnm.Database" localSheetId="9">#REF!</definedName>
    <definedName name="_xlnm.Database" localSheetId="7">#REF!</definedName>
    <definedName name="_xlnm.Database">#REF!</definedName>
    <definedName name="Date" localSheetId="9">'[26]Fill this out first...'!$D$14</definedName>
    <definedName name="Date">'[24]Fill this out first...'!$D$14</definedName>
    <definedName name="dd" localSheetId="9" hidden="1">{#N/A,#N/A,TRUE,"Cover";#N/A,#N/A,TRUE,"Conts";#N/A,#N/A,TRUE,"VOS";#N/A,#N/A,TRUE,"Warrington";#N/A,#N/A,TRUE,"Widnes"}</definedName>
    <definedName name="dd" localSheetId="4" hidden="1">{#N/A,#N/A,TRUE,"Cover";#N/A,#N/A,TRUE,"Conts";#N/A,#N/A,TRUE,"VOS";#N/A,#N/A,TRUE,"Warrington";#N/A,#N/A,TRUE,"Widnes"}</definedName>
    <definedName name="dd" localSheetId="19" hidden="1">{#N/A,#N/A,TRUE,"Cover";#N/A,#N/A,TRUE,"Conts";#N/A,#N/A,TRUE,"VOS";#N/A,#N/A,TRUE,"Warrington";#N/A,#N/A,TRUE,"Widnes"}</definedName>
    <definedName name="dd" localSheetId="11" hidden="1">{#N/A,#N/A,TRUE,"Cover";#N/A,#N/A,TRUE,"Conts";#N/A,#N/A,TRUE,"VOS";#N/A,#N/A,TRUE,"Warrington";#N/A,#N/A,TRUE,"Widnes"}</definedName>
    <definedName name="dd" localSheetId="7" hidden="1">{#N/A,#N/A,TRUE,"Cover";#N/A,#N/A,TRUE,"Conts";#N/A,#N/A,TRUE,"VOS";#N/A,#N/A,TRUE,"Warrington";#N/A,#N/A,TRUE,"Widnes"}</definedName>
    <definedName name="dd" localSheetId="18" hidden="1">{#N/A,#N/A,TRUE,"Cover";#N/A,#N/A,TRUE,"Conts";#N/A,#N/A,TRUE,"VOS";#N/A,#N/A,TRUE,"Warrington";#N/A,#N/A,TRUE,"Widnes"}</definedName>
    <definedName name="dd" localSheetId="3" hidden="1">{#N/A,#N/A,TRUE,"Cover";#N/A,#N/A,TRUE,"Conts";#N/A,#N/A,TRUE,"VOS";#N/A,#N/A,TRUE,"Warrington";#N/A,#N/A,TRUE,"Widnes"}</definedName>
    <definedName name="dd" localSheetId="8" hidden="1">{#N/A,#N/A,TRUE,"Cover";#N/A,#N/A,TRUE,"Conts";#N/A,#N/A,TRUE,"VOS";#N/A,#N/A,TRUE,"Warrington";#N/A,#N/A,TRUE,"Widnes"}</definedName>
    <definedName name="dd" hidden="1">{#N/A,#N/A,TRUE,"Cover";#N/A,#N/A,TRUE,"Conts";#N/A,#N/A,TRUE,"VOS";#N/A,#N/A,TRUE,"Warrington";#N/A,#N/A,TRUE,"Widnes"}</definedName>
    <definedName name="ddddd" localSheetId="9" hidden="1">{#N/A,#N/A,TRUE,"Cover";#N/A,#N/A,TRUE,"Conts";#N/A,#N/A,TRUE,"VOS";#N/A,#N/A,TRUE,"Warrington";#N/A,#N/A,TRUE,"Widnes"}</definedName>
    <definedName name="ddddd" localSheetId="4" hidden="1">{#N/A,#N/A,TRUE,"Cover";#N/A,#N/A,TRUE,"Conts";#N/A,#N/A,TRUE,"VOS";#N/A,#N/A,TRUE,"Warrington";#N/A,#N/A,TRUE,"Widnes"}</definedName>
    <definedName name="ddddd" localSheetId="19" hidden="1">{#N/A,#N/A,TRUE,"Cover";#N/A,#N/A,TRUE,"Conts";#N/A,#N/A,TRUE,"VOS";#N/A,#N/A,TRUE,"Warrington";#N/A,#N/A,TRUE,"Widnes"}</definedName>
    <definedName name="ddddd" localSheetId="11" hidden="1">{#N/A,#N/A,TRUE,"Cover";#N/A,#N/A,TRUE,"Conts";#N/A,#N/A,TRUE,"VOS";#N/A,#N/A,TRUE,"Warrington";#N/A,#N/A,TRUE,"Widnes"}</definedName>
    <definedName name="ddddd" localSheetId="7" hidden="1">{#N/A,#N/A,TRUE,"Cover";#N/A,#N/A,TRUE,"Conts";#N/A,#N/A,TRUE,"VOS";#N/A,#N/A,TRUE,"Warrington";#N/A,#N/A,TRUE,"Widnes"}</definedName>
    <definedName name="ddddd" localSheetId="18" hidden="1">{#N/A,#N/A,TRUE,"Cover";#N/A,#N/A,TRUE,"Conts";#N/A,#N/A,TRUE,"VOS";#N/A,#N/A,TRUE,"Warrington";#N/A,#N/A,TRUE,"Widnes"}</definedName>
    <definedName name="ddddd" localSheetId="3" hidden="1">{#N/A,#N/A,TRUE,"Cover";#N/A,#N/A,TRUE,"Conts";#N/A,#N/A,TRUE,"VOS";#N/A,#N/A,TRUE,"Warrington";#N/A,#N/A,TRUE,"Widnes"}</definedName>
    <definedName name="ddddd" localSheetId="8" hidden="1">{#N/A,#N/A,TRUE,"Cover";#N/A,#N/A,TRUE,"Conts";#N/A,#N/A,TRUE,"VOS";#N/A,#N/A,TRUE,"Warrington";#N/A,#N/A,TRUE,"Widnes"}</definedName>
    <definedName name="ddddd" hidden="1">{#N/A,#N/A,TRUE,"Cover";#N/A,#N/A,TRUE,"Conts";#N/A,#N/A,TRUE,"VOS";#N/A,#N/A,TRUE,"Warrington";#N/A,#N/A,TRUE,"Widnes"}</definedName>
    <definedName name="deee" localSheetId="19" hidden="1">{#N/A,#N/A,FALSE,"ihz. icmal";#N/A,#N/A,FALSE,"avans";#N/A,#N/A,FALSE,"mal_FF_icm";#N/A,#N/A,FALSE,"fat_ihz";#N/A,#N/A,FALSE,"söz_fiy_fark";#N/A,#N/A,FALSE,"kap2"}</definedName>
    <definedName name="deee" localSheetId="11" hidden="1">{#N/A,#N/A,FALSE,"ihz. icmal";#N/A,#N/A,FALSE,"avans";#N/A,#N/A,FALSE,"mal_FF_icm";#N/A,#N/A,FALSE,"fat_ihz";#N/A,#N/A,FALSE,"söz_fiy_fark";#N/A,#N/A,FALSE,"kap2"}</definedName>
    <definedName name="deee" localSheetId="18" hidden="1">{#N/A,#N/A,FALSE,"ihz. icmal";#N/A,#N/A,FALSE,"avans";#N/A,#N/A,FALSE,"mal_FF_icm";#N/A,#N/A,FALSE,"fat_ihz";#N/A,#N/A,FALSE,"söz_fiy_fark";#N/A,#N/A,FALSE,"kap2"}</definedName>
    <definedName name="deee" hidden="1">{#N/A,#N/A,FALSE,"ihz. icmal";#N/A,#N/A,FALSE,"avans";#N/A,#N/A,FALSE,"mal_FF_icm";#N/A,#N/A,FALSE,"fat_ihz";#N/A,#N/A,FALSE,"söz_fiy_fark";#N/A,#N/A,FALSE,"kap2"}</definedName>
    <definedName name="den">#REF!</definedName>
    <definedName name="DEPTH" localSheetId="9">#REF!</definedName>
    <definedName name="DEPTH" localSheetId="7">#REF!</definedName>
    <definedName name="DEPTH">#REF!</definedName>
    <definedName name="DETAILS" localSheetId="9" hidden="1">{#N/A,#N/A,FALSE,"C3";#N/A,#N/A,FALSE,"D2-17";#N/A,#N/A,FALSE,"C2-17";#N/A,#N/A,FALSE,"C2-CIVIL";#N/A,#N/A,FALSE,"D1-C1 contract";#N/A,#N/A,FALSE,"D1-CIVIL";#N/A,#N/A,FALSE,"C1 hourly";#N/A,#N/A,FALSE,"C1 contract";#N/A,#N/A,FALSE,"D1-C1 hourly"}</definedName>
    <definedName name="DETAILS" localSheetId="4" hidden="1">{#N/A,#N/A,FALSE,"C3";#N/A,#N/A,FALSE,"D2-17";#N/A,#N/A,FALSE,"C2-17";#N/A,#N/A,FALSE,"C2-CIVIL";#N/A,#N/A,FALSE,"D1-C1 contract";#N/A,#N/A,FALSE,"D1-CIVIL";#N/A,#N/A,FALSE,"C1 hourly";#N/A,#N/A,FALSE,"C1 contract";#N/A,#N/A,FALSE,"D1-C1 hourly"}</definedName>
    <definedName name="DETAILS" localSheetId="19" hidden="1">{#N/A,#N/A,FALSE,"C3";#N/A,#N/A,FALSE,"D2-17";#N/A,#N/A,FALSE,"C2-17";#N/A,#N/A,FALSE,"C2-CIVIL";#N/A,#N/A,FALSE,"D1-C1 contract";#N/A,#N/A,FALSE,"D1-CIVIL";#N/A,#N/A,FALSE,"C1 hourly";#N/A,#N/A,FALSE,"C1 contract";#N/A,#N/A,FALSE,"D1-C1 hourly"}</definedName>
    <definedName name="DETAILS" localSheetId="11" hidden="1">{#N/A,#N/A,FALSE,"C3";#N/A,#N/A,FALSE,"D2-17";#N/A,#N/A,FALSE,"C2-17";#N/A,#N/A,FALSE,"C2-CIVIL";#N/A,#N/A,FALSE,"D1-C1 contract";#N/A,#N/A,FALSE,"D1-CIVIL";#N/A,#N/A,FALSE,"C1 hourly";#N/A,#N/A,FALSE,"C1 contract";#N/A,#N/A,FALSE,"D1-C1 hourly"}</definedName>
    <definedName name="DETAILS" localSheetId="7" hidden="1">{#N/A,#N/A,FALSE,"C3";#N/A,#N/A,FALSE,"D2-17";#N/A,#N/A,FALSE,"C2-17";#N/A,#N/A,FALSE,"C2-CIVIL";#N/A,#N/A,FALSE,"D1-C1 contract";#N/A,#N/A,FALSE,"D1-CIVIL";#N/A,#N/A,FALSE,"C1 hourly";#N/A,#N/A,FALSE,"C1 contract";#N/A,#N/A,FALSE,"D1-C1 hourly"}</definedName>
    <definedName name="DETAILS" localSheetId="18" hidden="1">{#N/A,#N/A,FALSE,"C3";#N/A,#N/A,FALSE,"D2-17";#N/A,#N/A,FALSE,"C2-17";#N/A,#N/A,FALSE,"C2-CIVIL";#N/A,#N/A,FALSE,"D1-C1 contract";#N/A,#N/A,FALSE,"D1-CIVIL";#N/A,#N/A,FALSE,"C1 hourly";#N/A,#N/A,FALSE,"C1 contract";#N/A,#N/A,FALSE,"D1-C1 hourly"}</definedName>
    <definedName name="DETAILS" localSheetId="3"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9" hidden="1">[28]Micro!#REF!</definedName>
    <definedName name="dfde" hidden="1">[25]Micro!#REF!</definedName>
    <definedName name="dfffff" localSheetId="9" hidden="1">{#N/A,#N/A,FALSE,"SumG";#N/A,#N/A,FALSE,"ElecG";#N/A,#N/A,FALSE,"MechG";#N/A,#N/A,FALSE,"GeotG";#N/A,#N/A,FALSE,"PrcsG";#N/A,#N/A,FALSE,"TunnG";#N/A,#N/A,FALSE,"CivlG";#N/A,#N/A,FALSE,"NtwkG";#N/A,#N/A,FALSE,"EstgG";#N/A,#N/A,FALSE,"PEngG"}</definedName>
    <definedName name="dfffff" localSheetId="4" hidden="1">{#N/A,#N/A,FALSE,"SumG";#N/A,#N/A,FALSE,"ElecG";#N/A,#N/A,FALSE,"MechG";#N/A,#N/A,FALSE,"GeotG";#N/A,#N/A,FALSE,"PrcsG";#N/A,#N/A,FALSE,"TunnG";#N/A,#N/A,FALSE,"CivlG";#N/A,#N/A,FALSE,"NtwkG";#N/A,#N/A,FALSE,"EstgG";#N/A,#N/A,FALSE,"PEngG"}</definedName>
    <definedName name="dfffff" localSheetId="19" hidden="1">{#N/A,#N/A,FALSE,"SumG";#N/A,#N/A,FALSE,"ElecG";#N/A,#N/A,FALSE,"MechG";#N/A,#N/A,FALSE,"GeotG";#N/A,#N/A,FALSE,"PrcsG";#N/A,#N/A,FALSE,"TunnG";#N/A,#N/A,FALSE,"CivlG";#N/A,#N/A,FALSE,"NtwkG";#N/A,#N/A,FALSE,"EstgG";#N/A,#N/A,FALSE,"PEngG"}</definedName>
    <definedName name="dfffff" localSheetId="11" hidden="1">{#N/A,#N/A,FALSE,"SumG";#N/A,#N/A,FALSE,"ElecG";#N/A,#N/A,FALSE,"MechG";#N/A,#N/A,FALSE,"GeotG";#N/A,#N/A,FALSE,"PrcsG";#N/A,#N/A,FALSE,"TunnG";#N/A,#N/A,FALSE,"CivlG";#N/A,#N/A,FALSE,"NtwkG";#N/A,#N/A,FALSE,"EstgG";#N/A,#N/A,FALSE,"PEngG"}</definedName>
    <definedName name="dfffff" localSheetId="7" hidden="1">{#N/A,#N/A,FALSE,"SumG";#N/A,#N/A,FALSE,"ElecG";#N/A,#N/A,FALSE,"MechG";#N/A,#N/A,FALSE,"GeotG";#N/A,#N/A,FALSE,"PrcsG";#N/A,#N/A,FALSE,"TunnG";#N/A,#N/A,FALSE,"CivlG";#N/A,#N/A,FALSE,"NtwkG";#N/A,#N/A,FALSE,"EstgG";#N/A,#N/A,FALSE,"PEngG"}</definedName>
    <definedName name="dfffff" localSheetId="18" hidden="1">{#N/A,#N/A,FALSE,"SumG";#N/A,#N/A,FALSE,"ElecG";#N/A,#N/A,FALSE,"MechG";#N/A,#N/A,FALSE,"GeotG";#N/A,#N/A,FALSE,"PrcsG";#N/A,#N/A,FALSE,"TunnG";#N/A,#N/A,FALSE,"CivlG";#N/A,#N/A,FALSE,"NtwkG";#N/A,#N/A,FALSE,"EstgG";#N/A,#N/A,FALSE,"PEngG"}</definedName>
    <definedName name="dfffff" localSheetId="3"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9" hidden="1">{#N/A,#N/A,TRUE,"Cover";#N/A,#N/A,TRUE,"Conts";#N/A,#N/A,TRUE,"VOS";#N/A,#N/A,TRUE,"Warrington";#N/A,#N/A,TRUE,"Widnes"}</definedName>
    <definedName name="dfgd" localSheetId="4" hidden="1">{#N/A,#N/A,TRUE,"Cover";#N/A,#N/A,TRUE,"Conts";#N/A,#N/A,TRUE,"VOS";#N/A,#N/A,TRUE,"Warrington";#N/A,#N/A,TRUE,"Widnes"}</definedName>
    <definedName name="dfgd" localSheetId="19" hidden="1">{#N/A,#N/A,TRUE,"Cover";#N/A,#N/A,TRUE,"Conts";#N/A,#N/A,TRUE,"VOS";#N/A,#N/A,TRUE,"Warrington";#N/A,#N/A,TRUE,"Widnes"}</definedName>
    <definedName name="dfgd" localSheetId="11" hidden="1">{#N/A,#N/A,TRUE,"Cover";#N/A,#N/A,TRUE,"Conts";#N/A,#N/A,TRUE,"VOS";#N/A,#N/A,TRUE,"Warrington";#N/A,#N/A,TRUE,"Widnes"}</definedName>
    <definedName name="dfgd" localSheetId="7" hidden="1">{#N/A,#N/A,TRUE,"Cover";#N/A,#N/A,TRUE,"Conts";#N/A,#N/A,TRUE,"VOS";#N/A,#N/A,TRUE,"Warrington";#N/A,#N/A,TRUE,"Widnes"}</definedName>
    <definedName name="dfgd" localSheetId="18" hidden="1">{#N/A,#N/A,TRUE,"Cover";#N/A,#N/A,TRUE,"Conts";#N/A,#N/A,TRUE,"VOS";#N/A,#N/A,TRUE,"Warrington";#N/A,#N/A,TRUE,"Widnes"}</definedName>
    <definedName name="dfgd" localSheetId="3" hidden="1">{#N/A,#N/A,TRUE,"Cover";#N/A,#N/A,TRUE,"Conts";#N/A,#N/A,TRUE,"VOS";#N/A,#N/A,TRUE,"Warrington";#N/A,#N/A,TRUE,"Widnes"}</definedName>
    <definedName name="dfgd" localSheetId="8" hidden="1">{#N/A,#N/A,TRUE,"Cover";#N/A,#N/A,TRUE,"Conts";#N/A,#N/A,TRUE,"VOS";#N/A,#N/A,TRUE,"Warrington";#N/A,#N/A,TRUE,"Widnes"}</definedName>
    <definedName name="dfgd" hidden="1">{#N/A,#N/A,TRUE,"Cover";#N/A,#N/A,TRUE,"Conts";#N/A,#N/A,TRUE,"VOS";#N/A,#N/A,TRUE,"Warrington";#N/A,#N/A,TRUE,"Widnes"}</definedName>
    <definedName name="dgfd" localSheetId="9" hidden="1">{#N/A,#N/A,FALSE,"SumG";#N/A,#N/A,FALSE,"ElecG";#N/A,#N/A,FALSE,"MechG";#N/A,#N/A,FALSE,"GeotG";#N/A,#N/A,FALSE,"PrcsG";#N/A,#N/A,FALSE,"TunnG";#N/A,#N/A,FALSE,"CivlG";#N/A,#N/A,FALSE,"NtwkG";#N/A,#N/A,FALSE,"EstgG";#N/A,#N/A,FALSE,"PEngG"}</definedName>
    <definedName name="dgfd" localSheetId="4" hidden="1">{#N/A,#N/A,FALSE,"SumG";#N/A,#N/A,FALSE,"ElecG";#N/A,#N/A,FALSE,"MechG";#N/A,#N/A,FALSE,"GeotG";#N/A,#N/A,FALSE,"PrcsG";#N/A,#N/A,FALSE,"TunnG";#N/A,#N/A,FALSE,"CivlG";#N/A,#N/A,FALSE,"NtwkG";#N/A,#N/A,FALSE,"EstgG";#N/A,#N/A,FALSE,"PEngG"}</definedName>
    <definedName name="dgfd" localSheetId="19" hidden="1">{#N/A,#N/A,FALSE,"SumG";#N/A,#N/A,FALSE,"ElecG";#N/A,#N/A,FALSE,"MechG";#N/A,#N/A,FALSE,"GeotG";#N/A,#N/A,FALSE,"PrcsG";#N/A,#N/A,FALSE,"TunnG";#N/A,#N/A,FALSE,"CivlG";#N/A,#N/A,FALSE,"NtwkG";#N/A,#N/A,FALSE,"EstgG";#N/A,#N/A,FALSE,"PEngG"}</definedName>
    <definedName name="dgfd" localSheetId="11" hidden="1">{#N/A,#N/A,FALSE,"SumG";#N/A,#N/A,FALSE,"ElecG";#N/A,#N/A,FALSE,"MechG";#N/A,#N/A,FALSE,"GeotG";#N/A,#N/A,FALSE,"PrcsG";#N/A,#N/A,FALSE,"TunnG";#N/A,#N/A,FALSE,"CivlG";#N/A,#N/A,FALSE,"NtwkG";#N/A,#N/A,FALSE,"EstgG";#N/A,#N/A,FALSE,"PEngG"}</definedName>
    <definedName name="dgfd" localSheetId="7" hidden="1">{#N/A,#N/A,FALSE,"SumG";#N/A,#N/A,FALSE,"ElecG";#N/A,#N/A,FALSE,"MechG";#N/A,#N/A,FALSE,"GeotG";#N/A,#N/A,FALSE,"PrcsG";#N/A,#N/A,FALSE,"TunnG";#N/A,#N/A,FALSE,"CivlG";#N/A,#N/A,FALSE,"NtwkG";#N/A,#N/A,FALSE,"EstgG";#N/A,#N/A,FALSE,"PEngG"}</definedName>
    <definedName name="dgfd" localSheetId="18" hidden="1">{#N/A,#N/A,FALSE,"SumG";#N/A,#N/A,FALSE,"ElecG";#N/A,#N/A,FALSE,"MechG";#N/A,#N/A,FALSE,"GeotG";#N/A,#N/A,FALSE,"PrcsG";#N/A,#N/A,FALSE,"TunnG";#N/A,#N/A,FALSE,"CivlG";#N/A,#N/A,FALSE,"NtwkG";#N/A,#N/A,FALSE,"EstgG";#N/A,#N/A,FALSE,"PEngG"}</definedName>
    <definedName name="dgfd" localSheetId="3"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9" hidden="1">{#N/A,#N/A,TRUE,"Cover";#N/A,#N/A,TRUE,"Conts";#N/A,#N/A,TRUE,"VOS";#N/A,#N/A,TRUE,"Warrington";#N/A,#N/A,TRUE,"Widnes"}</definedName>
    <definedName name="djjii" localSheetId="4" hidden="1">{#N/A,#N/A,TRUE,"Cover";#N/A,#N/A,TRUE,"Conts";#N/A,#N/A,TRUE,"VOS";#N/A,#N/A,TRUE,"Warrington";#N/A,#N/A,TRUE,"Widnes"}</definedName>
    <definedName name="djjii" localSheetId="19" hidden="1">{#N/A,#N/A,TRUE,"Cover";#N/A,#N/A,TRUE,"Conts";#N/A,#N/A,TRUE,"VOS";#N/A,#N/A,TRUE,"Warrington";#N/A,#N/A,TRUE,"Widnes"}</definedName>
    <definedName name="djjii" localSheetId="11" hidden="1">{#N/A,#N/A,TRUE,"Cover";#N/A,#N/A,TRUE,"Conts";#N/A,#N/A,TRUE,"VOS";#N/A,#N/A,TRUE,"Warrington";#N/A,#N/A,TRUE,"Widnes"}</definedName>
    <definedName name="djjii" localSheetId="7" hidden="1">{#N/A,#N/A,TRUE,"Cover";#N/A,#N/A,TRUE,"Conts";#N/A,#N/A,TRUE,"VOS";#N/A,#N/A,TRUE,"Warrington";#N/A,#N/A,TRUE,"Widnes"}</definedName>
    <definedName name="djjii" localSheetId="18" hidden="1">{#N/A,#N/A,TRUE,"Cover";#N/A,#N/A,TRUE,"Conts";#N/A,#N/A,TRUE,"VOS";#N/A,#N/A,TRUE,"Warrington";#N/A,#N/A,TRUE,"Widnes"}</definedName>
    <definedName name="djjii" localSheetId="3" hidden="1">{#N/A,#N/A,TRUE,"Cover";#N/A,#N/A,TRUE,"Conts";#N/A,#N/A,TRUE,"VOS";#N/A,#N/A,TRUE,"Warrington";#N/A,#N/A,TRUE,"Widnes"}</definedName>
    <definedName name="djjii" localSheetId="8" hidden="1">{#N/A,#N/A,TRUE,"Cover";#N/A,#N/A,TRUE,"Conts";#N/A,#N/A,TRUE,"VOS";#N/A,#N/A,TRUE,"Warrington";#N/A,#N/A,TRUE,"Widnes"}</definedName>
    <definedName name="djjii" hidden="1">{#N/A,#N/A,TRUE,"Cover";#N/A,#N/A,TRUE,"Conts";#N/A,#N/A,TRUE,"VOS";#N/A,#N/A,TRUE,"Warrington";#N/A,#N/A,TRUE,"Widnes"}</definedName>
    <definedName name="dover" localSheetId="19" hidden="1">{#N/A,#N/A,FALSE,"mpph1";#N/A,#N/A,FALSE,"mpmseb";#N/A,#N/A,FALSE,"mpph2"}</definedName>
    <definedName name="dover" localSheetId="11" hidden="1">{#N/A,#N/A,FALSE,"mpph1";#N/A,#N/A,FALSE,"mpmseb";#N/A,#N/A,FALSE,"mpph2"}</definedName>
    <definedName name="dover" localSheetId="18" hidden="1">{#N/A,#N/A,FALSE,"mpph1";#N/A,#N/A,FALSE,"mpmseb";#N/A,#N/A,FALSE,"mpph2"}</definedName>
    <definedName name="dover" hidden="1">{#N/A,#N/A,FALSE,"mpph1";#N/A,#N/A,FALSE,"mpmseb";#N/A,#N/A,FALSE,"mpph2"}</definedName>
    <definedName name="Downside">#REF!</definedName>
    <definedName name="DownsideExRate">#REF!</definedName>
    <definedName name="DownsideLink">#REF!</definedName>
    <definedName name="DownsideProjCurr">#REF!</definedName>
    <definedName name="DownsideRptCurr">#REF!</definedName>
    <definedName name="DRAINAGE" localSheetId="9">'[16]Build-up'!#REF!</definedName>
    <definedName name="DRAINAGE">'[16]Build-up'!#REF!</definedName>
    <definedName name="drytytuyu" localSheetId="9" hidden="1">{#N/A,#N/A,TRUE,"Cover";#N/A,#N/A,TRUE,"Conts";#N/A,#N/A,TRUE,"VOS";#N/A,#N/A,TRUE,"Warrington";#N/A,#N/A,TRUE,"Widnes"}</definedName>
    <definedName name="drytytuyu" localSheetId="4" hidden="1">{#N/A,#N/A,TRUE,"Cover";#N/A,#N/A,TRUE,"Conts";#N/A,#N/A,TRUE,"VOS";#N/A,#N/A,TRUE,"Warrington";#N/A,#N/A,TRUE,"Widnes"}</definedName>
    <definedName name="drytytuyu" localSheetId="19" hidden="1">{#N/A,#N/A,TRUE,"Cover";#N/A,#N/A,TRUE,"Conts";#N/A,#N/A,TRUE,"VOS";#N/A,#N/A,TRUE,"Warrington";#N/A,#N/A,TRUE,"Widnes"}</definedName>
    <definedName name="drytytuyu" localSheetId="11" hidden="1">{#N/A,#N/A,TRUE,"Cover";#N/A,#N/A,TRUE,"Conts";#N/A,#N/A,TRUE,"VOS";#N/A,#N/A,TRUE,"Warrington";#N/A,#N/A,TRUE,"Widnes"}</definedName>
    <definedName name="drytytuyu" localSheetId="7" hidden="1">{#N/A,#N/A,TRUE,"Cover";#N/A,#N/A,TRUE,"Conts";#N/A,#N/A,TRUE,"VOS";#N/A,#N/A,TRUE,"Warrington";#N/A,#N/A,TRUE,"Widnes"}</definedName>
    <definedName name="drytytuyu" localSheetId="18" hidden="1">{#N/A,#N/A,TRUE,"Cover";#N/A,#N/A,TRUE,"Conts";#N/A,#N/A,TRUE,"VOS";#N/A,#N/A,TRUE,"Warrington";#N/A,#N/A,TRUE,"Widnes"}</definedName>
    <definedName name="drytytuyu" localSheetId="3" hidden="1">{#N/A,#N/A,TRUE,"Cover";#N/A,#N/A,TRUE,"Conts";#N/A,#N/A,TRUE,"VOS";#N/A,#N/A,TRUE,"Warrington";#N/A,#N/A,TRUE,"Widnes"}</definedName>
    <definedName name="drytytuyu" localSheetId="8" hidden="1">{#N/A,#N/A,TRUE,"Cover";#N/A,#N/A,TRUE,"Conts";#N/A,#N/A,TRUE,"VOS";#N/A,#N/A,TRUE,"Warrington";#N/A,#N/A,TRUE,"Widnes"}</definedName>
    <definedName name="drytytuyu" hidden="1">{#N/A,#N/A,TRUE,"Cover";#N/A,#N/A,TRUE,"Conts";#N/A,#N/A,TRUE,"VOS";#N/A,#N/A,TRUE,"Warrington";#N/A,#N/A,TRUE,"Widnes"}</definedName>
    <definedName name="dsadaSFDWE">#REF!</definedName>
    <definedName name="dsdsaqd">#REF!</definedName>
    <definedName name="DSDSD"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DSDSDS"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SDSDS"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dtdry" localSheetId="9" hidden="1">{#N/A,#N/A,TRUE,"Cover";#N/A,#N/A,TRUE,"Conts";#N/A,#N/A,TRUE,"VOS";#N/A,#N/A,TRUE,"Warrington";#N/A,#N/A,TRUE,"Widnes"}</definedName>
    <definedName name="dtdry" localSheetId="4" hidden="1">{#N/A,#N/A,TRUE,"Cover";#N/A,#N/A,TRUE,"Conts";#N/A,#N/A,TRUE,"VOS";#N/A,#N/A,TRUE,"Warrington";#N/A,#N/A,TRUE,"Widnes"}</definedName>
    <definedName name="dtdry" localSheetId="19" hidden="1">{#N/A,#N/A,TRUE,"Cover";#N/A,#N/A,TRUE,"Conts";#N/A,#N/A,TRUE,"VOS";#N/A,#N/A,TRUE,"Warrington";#N/A,#N/A,TRUE,"Widnes"}</definedName>
    <definedName name="dtdry" localSheetId="11" hidden="1">{#N/A,#N/A,TRUE,"Cover";#N/A,#N/A,TRUE,"Conts";#N/A,#N/A,TRUE,"VOS";#N/A,#N/A,TRUE,"Warrington";#N/A,#N/A,TRUE,"Widnes"}</definedName>
    <definedName name="dtdry" localSheetId="7" hidden="1">{#N/A,#N/A,TRUE,"Cover";#N/A,#N/A,TRUE,"Conts";#N/A,#N/A,TRUE,"VOS";#N/A,#N/A,TRUE,"Warrington";#N/A,#N/A,TRUE,"Widnes"}</definedName>
    <definedName name="dtdry" localSheetId="18" hidden="1">{#N/A,#N/A,TRUE,"Cover";#N/A,#N/A,TRUE,"Conts";#N/A,#N/A,TRUE,"VOS";#N/A,#N/A,TRUE,"Warrington";#N/A,#N/A,TRUE,"Widnes"}</definedName>
    <definedName name="dtdry" localSheetId="3" hidden="1">{#N/A,#N/A,TRUE,"Cover";#N/A,#N/A,TRUE,"Conts";#N/A,#N/A,TRUE,"VOS";#N/A,#N/A,TRUE,"Warrington";#N/A,#N/A,TRUE,"Widnes"}</definedName>
    <definedName name="dtdry" localSheetId="8" hidden="1">{#N/A,#N/A,TRUE,"Cover";#N/A,#N/A,TRUE,"Conts";#N/A,#N/A,TRUE,"VOS";#N/A,#N/A,TRUE,"Warrington";#N/A,#N/A,TRUE,"Widnes"}</definedName>
    <definedName name="dtdry" hidden="1">{#N/A,#N/A,TRUE,"Cover";#N/A,#N/A,TRUE,"Conts";#N/A,#N/A,TRUE,"VOS";#N/A,#N/A,TRUE,"Warrington";#N/A,#N/A,TRUE,"Widnes"}</definedName>
    <definedName name="dturuthju" localSheetId="9" hidden="1">{#N/A,#N/A,TRUE,"Cover";#N/A,#N/A,TRUE,"Conts";#N/A,#N/A,TRUE,"VOS";#N/A,#N/A,TRUE,"Warrington";#N/A,#N/A,TRUE,"Widnes"}</definedName>
    <definedName name="dturuthju" localSheetId="4" hidden="1">{#N/A,#N/A,TRUE,"Cover";#N/A,#N/A,TRUE,"Conts";#N/A,#N/A,TRUE,"VOS";#N/A,#N/A,TRUE,"Warrington";#N/A,#N/A,TRUE,"Widnes"}</definedName>
    <definedName name="dturuthju" localSheetId="19" hidden="1">{#N/A,#N/A,TRUE,"Cover";#N/A,#N/A,TRUE,"Conts";#N/A,#N/A,TRUE,"VOS";#N/A,#N/A,TRUE,"Warrington";#N/A,#N/A,TRUE,"Widnes"}</definedName>
    <definedName name="dturuthju" localSheetId="11" hidden="1">{#N/A,#N/A,TRUE,"Cover";#N/A,#N/A,TRUE,"Conts";#N/A,#N/A,TRUE,"VOS";#N/A,#N/A,TRUE,"Warrington";#N/A,#N/A,TRUE,"Widnes"}</definedName>
    <definedName name="dturuthju" localSheetId="7" hidden="1">{#N/A,#N/A,TRUE,"Cover";#N/A,#N/A,TRUE,"Conts";#N/A,#N/A,TRUE,"VOS";#N/A,#N/A,TRUE,"Warrington";#N/A,#N/A,TRUE,"Widnes"}</definedName>
    <definedName name="dturuthju" localSheetId="18" hidden="1">{#N/A,#N/A,TRUE,"Cover";#N/A,#N/A,TRUE,"Conts";#N/A,#N/A,TRUE,"VOS";#N/A,#N/A,TRUE,"Warrington";#N/A,#N/A,TRUE,"Widnes"}</definedName>
    <definedName name="dturuthju" localSheetId="3" hidden="1">{#N/A,#N/A,TRUE,"Cover";#N/A,#N/A,TRUE,"Conts";#N/A,#N/A,TRUE,"VOS";#N/A,#N/A,TRUE,"Warrington";#N/A,#N/A,TRUE,"Widnes"}</definedName>
    <definedName name="dturuthju" localSheetId="8" hidden="1">{#N/A,#N/A,TRUE,"Cover";#N/A,#N/A,TRUE,"Conts";#N/A,#N/A,TRUE,"VOS";#N/A,#N/A,TRUE,"Warrington";#N/A,#N/A,TRUE,"Widnes"}</definedName>
    <definedName name="dturuthju" hidden="1">{#N/A,#N/A,TRUE,"Cover";#N/A,#N/A,TRUE,"Conts";#N/A,#N/A,TRUE,"VOS";#N/A,#N/A,TRUE,"Warrington";#N/A,#N/A,TRUE,"Widnes"}</definedName>
    <definedName name="dueuuiyj" localSheetId="9" hidden="1">{#N/A,#N/A,TRUE,"Cover";#N/A,#N/A,TRUE,"Conts";#N/A,#N/A,TRUE,"VOS";#N/A,#N/A,TRUE,"Warrington";#N/A,#N/A,TRUE,"Widnes"}</definedName>
    <definedName name="dueuuiyj" localSheetId="4" hidden="1">{#N/A,#N/A,TRUE,"Cover";#N/A,#N/A,TRUE,"Conts";#N/A,#N/A,TRUE,"VOS";#N/A,#N/A,TRUE,"Warrington";#N/A,#N/A,TRUE,"Widnes"}</definedName>
    <definedName name="dueuuiyj" localSheetId="19" hidden="1">{#N/A,#N/A,TRUE,"Cover";#N/A,#N/A,TRUE,"Conts";#N/A,#N/A,TRUE,"VOS";#N/A,#N/A,TRUE,"Warrington";#N/A,#N/A,TRUE,"Widnes"}</definedName>
    <definedName name="dueuuiyj" localSheetId="11" hidden="1">{#N/A,#N/A,TRUE,"Cover";#N/A,#N/A,TRUE,"Conts";#N/A,#N/A,TRUE,"VOS";#N/A,#N/A,TRUE,"Warrington";#N/A,#N/A,TRUE,"Widnes"}</definedName>
    <definedName name="dueuuiyj" localSheetId="7" hidden="1">{#N/A,#N/A,TRUE,"Cover";#N/A,#N/A,TRUE,"Conts";#N/A,#N/A,TRUE,"VOS";#N/A,#N/A,TRUE,"Warrington";#N/A,#N/A,TRUE,"Widnes"}</definedName>
    <definedName name="dueuuiyj" localSheetId="18" hidden="1">{#N/A,#N/A,TRUE,"Cover";#N/A,#N/A,TRUE,"Conts";#N/A,#N/A,TRUE,"VOS";#N/A,#N/A,TRUE,"Warrington";#N/A,#N/A,TRUE,"Widnes"}</definedName>
    <definedName name="dueuuiyj" localSheetId="3" hidden="1">{#N/A,#N/A,TRUE,"Cover";#N/A,#N/A,TRUE,"Conts";#N/A,#N/A,TRUE,"VOS";#N/A,#N/A,TRUE,"Warrington";#N/A,#N/A,TRUE,"Widnes"}</definedName>
    <definedName name="dueuuiyj" localSheetId="8" hidden="1">{#N/A,#N/A,TRUE,"Cover";#N/A,#N/A,TRUE,"Conts";#N/A,#N/A,TRUE,"VOS";#N/A,#N/A,TRUE,"Warrington";#N/A,#N/A,TRUE,"Widnes"}</definedName>
    <definedName name="dueuuiyj" hidden="1">{#N/A,#N/A,TRUE,"Cover";#N/A,#N/A,TRUE,"Conts";#N/A,#N/A,TRUE,"VOS";#N/A,#N/A,TRUE,"Warrington";#N/A,#N/A,TRUE,"Widnes"}</definedName>
    <definedName name="dvbgf" localSheetId="9" hidden="1">{#N/A,#N/A,FALSE,"SumD";#N/A,#N/A,FALSE,"ElecD";#N/A,#N/A,FALSE,"MechD";#N/A,#N/A,FALSE,"GeotD";#N/A,#N/A,FALSE,"PrcsD";#N/A,#N/A,FALSE,"TunnD";#N/A,#N/A,FALSE,"CivlD";#N/A,#N/A,FALSE,"NtwkD";#N/A,#N/A,FALSE,"EstgD";#N/A,#N/A,FALSE,"PEngD"}</definedName>
    <definedName name="dvbgf" localSheetId="4" hidden="1">{#N/A,#N/A,FALSE,"SumD";#N/A,#N/A,FALSE,"ElecD";#N/A,#N/A,FALSE,"MechD";#N/A,#N/A,FALSE,"GeotD";#N/A,#N/A,FALSE,"PrcsD";#N/A,#N/A,FALSE,"TunnD";#N/A,#N/A,FALSE,"CivlD";#N/A,#N/A,FALSE,"NtwkD";#N/A,#N/A,FALSE,"EstgD";#N/A,#N/A,FALSE,"PEngD"}</definedName>
    <definedName name="dvbgf" localSheetId="19" hidden="1">{#N/A,#N/A,FALSE,"SumD";#N/A,#N/A,FALSE,"ElecD";#N/A,#N/A,FALSE,"MechD";#N/A,#N/A,FALSE,"GeotD";#N/A,#N/A,FALSE,"PrcsD";#N/A,#N/A,FALSE,"TunnD";#N/A,#N/A,FALSE,"CivlD";#N/A,#N/A,FALSE,"NtwkD";#N/A,#N/A,FALSE,"EstgD";#N/A,#N/A,FALSE,"PEngD"}</definedName>
    <definedName name="dvbgf" localSheetId="11" hidden="1">{#N/A,#N/A,FALSE,"SumD";#N/A,#N/A,FALSE,"ElecD";#N/A,#N/A,FALSE,"MechD";#N/A,#N/A,FALSE,"GeotD";#N/A,#N/A,FALSE,"PrcsD";#N/A,#N/A,FALSE,"TunnD";#N/A,#N/A,FALSE,"CivlD";#N/A,#N/A,FALSE,"NtwkD";#N/A,#N/A,FALSE,"EstgD";#N/A,#N/A,FALSE,"PEngD"}</definedName>
    <definedName name="dvbgf" localSheetId="7" hidden="1">{#N/A,#N/A,FALSE,"SumD";#N/A,#N/A,FALSE,"ElecD";#N/A,#N/A,FALSE,"MechD";#N/A,#N/A,FALSE,"GeotD";#N/A,#N/A,FALSE,"PrcsD";#N/A,#N/A,FALSE,"TunnD";#N/A,#N/A,FALSE,"CivlD";#N/A,#N/A,FALSE,"NtwkD";#N/A,#N/A,FALSE,"EstgD";#N/A,#N/A,FALSE,"PEngD"}</definedName>
    <definedName name="dvbgf" localSheetId="18" hidden="1">{#N/A,#N/A,FALSE,"SumD";#N/A,#N/A,FALSE,"ElecD";#N/A,#N/A,FALSE,"MechD";#N/A,#N/A,FALSE,"GeotD";#N/A,#N/A,FALSE,"PrcsD";#N/A,#N/A,FALSE,"TunnD";#N/A,#N/A,FALSE,"CivlD";#N/A,#N/A,FALSE,"NtwkD";#N/A,#N/A,FALSE,"EstgD";#N/A,#N/A,FALSE,"PEngD"}</definedName>
    <definedName name="dvbgf" localSheetId="3"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9" hidden="1">[5]FitOutConfCentre!#REF!</definedName>
    <definedName name="dwede" hidden="1">[5]FitOutConfCentre!#REF!</definedName>
    <definedName name="dydfugfuj" localSheetId="9" hidden="1">{#N/A,#N/A,TRUE,"Cover";#N/A,#N/A,TRUE,"Conts";#N/A,#N/A,TRUE,"VOS";#N/A,#N/A,TRUE,"Warrington";#N/A,#N/A,TRUE,"Widnes"}</definedName>
    <definedName name="dydfugfuj" localSheetId="4" hidden="1">{#N/A,#N/A,TRUE,"Cover";#N/A,#N/A,TRUE,"Conts";#N/A,#N/A,TRUE,"VOS";#N/A,#N/A,TRUE,"Warrington";#N/A,#N/A,TRUE,"Widnes"}</definedName>
    <definedName name="dydfugfuj" localSheetId="19" hidden="1">{#N/A,#N/A,TRUE,"Cover";#N/A,#N/A,TRUE,"Conts";#N/A,#N/A,TRUE,"VOS";#N/A,#N/A,TRUE,"Warrington";#N/A,#N/A,TRUE,"Widnes"}</definedName>
    <definedName name="dydfugfuj" localSheetId="11" hidden="1">{#N/A,#N/A,TRUE,"Cover";#N/A,#N/A,TRUE,"Conts";#N/A,#N/A,TRUE,"VOS";#N/A,#N/A,TRUE,"Warrington";#N/A,#N/A,TRUE,"Widnes"}</definedName>
    <definedName name="dydfugfuj" localSheetId="7" hidden="1">{#N/A,#N/A,TRUE,"Cover";#N/A,#N/A,TRUE,"Conts";#N/A,#N/A,TRUE,"VOS";#N/A,#N/A,TRUE,"Warrington";#N/A,#N/A,TRUE,"Widnes"}</definedName>
    <definedName name="dydfugfuj" localSheetId="18" hidden="1">{#N/A,#N/A,TRUE,"Cover";#N/A,#N/A,TRUE,"Conts";#N/A,#N/A,TRUE,"VOS";#N/A,#N/A,TRUE,"Warrington";#N/A,#N/A,TRUE,"Widnes"}</definedName>
    <definedName name="dydfugfuj" localSheetId="3" hidden="1">{#N/A,#N/A,TRUE,"Cover";#N/A,#N/A,TRUE,"Conts";#N/A,#N/A,TRUE,"VOS";#N/A,#N/A,TRUE,"Warrington";#N/A,#N/A,TRUE,"Widnes"}</definedName>
    <definedName name="dydfugfuj" localSheetId="8" hidden="1">{#N/A,#N/A,TRUE,"Cover";#N/A,#N/A,TRUE,"Conts";#N/A,#N/A,TRUE,"VOS";#N/A,#N/A,TRUE,"Warrington";#N/A,#N/A,TRUE,"Widnes"}</definedName>
    <definedName name="dydfugfuj" hidden="1">{#N/A,#N/A,TRUE,"Cover";#N/A,#N/A,TRUE,"Conts";#N/A,#N/A,TRUE,"VOS";#N/A,#N/A,TRUE,"Warrington";#N/A,#N/A,TRUE,"Widnes"}</definedName>
    <definedName name="dyuiuouo" localSheetId="9" hidden="1">{#N/A,#N/A,TRUE,"Cover";#N/A,#N/A,TRUE,"Conts";#N/A,#N/A,TRUE,"VOS";#N/A,#N/A,TRUE,"Warrington";#N/A,#N/A,TRUE,"Widnes"}</definedName>
    <definedName name="dyuiuouo" localSheetId="4" hidden="1">{#N/A,#N/A,TRUE,"Cover";#N/A,#N/A,TRUE,"Conts";#N/A,#N/A,TRUE,"VOS";#N/A,#N/A,TRUE,"Warrington";#N/A,#N/A,TRUE,"Widnes"}</definedName>
    <definedName name="dyuiuouo" localSheetId="19" hidden="1">{#N/A,#N/A,TRUE,"Cover";#N/A,#N/A,TRUE,"Conts";#N/A,#N/A,TRUE,"VOS";#N/A,#N/A,TRUE,"Warrington";#N/A,#N/A,TRUE,"Widnes"}</definedName>
    <definedName name="dyuiuouo" localSheetId="11" hidden="1">{#N/A,#N/A,TRUE,"Cover";#N/A,#N/A,TRUE,"Conts";#N/A,#N/A,TRUE,"VOS";#N/A,#N/A,TRUE,"Warrington";#N/A,#N/A,TRUE,"Widnes"}</definedName>
    <definedName name="dyuiuouo" localSheetId="7" hidden="1">{#N/A,#N/A,TRUE,"Cover";#N/A,#N/A,TRUE,"Conts";#N/A,#N/A,TRUE,"VOS";#N/A,#N/A,TRUE,"Warrington";#N/A,#N/A,TRUE,"Widnes"}</definedName>
    <definedName name="dyuiuouo" localSheetId="18" hidden="1">{#N/A,#N/A,TRUE,"Cover";#N/A,#N/A,TRUE,"Conts";#N/A,#N/A,TRUE,"VOS";#N/A,#N/A,TRUE,"Warrington";#N/A,#N/A,TRUE,"Widnes"}</definedName>
    <definedName name="dyuiuouo" localSheetId="3" hidden="1">{#N/A,#N/A,TRUE,"Cover";#N/A,#N/A,TRUE,"Conts";#N/A,#N/A,TRUE,"VOS";#N/A,#N/A,TRUE,"Warrington";#N/A,#N/A,TRUE,"Widnes"}</definedName>
    <definedName name="dyuiuouo" localSheetId="8" hidden="1">{#N/A,#N/A,TRUE,"Cover";#N/A,#N/A,TRUE,"Conts";#N/A,#N/A,TRUE,"VOS";#N/A,#N/A,TRUE,"Warrington";#N/A,#N/A,TRUE,"Widnes"}</definedName>
    <definedName name="dyuiuouo" hidden="1">{#N/A,#N/A,TRUE,"Cover";#N/A,#N/A,TRUE,"Conts";#N/A,#N/A,TRUE,"VOS";#N/A,#N/A,TRUE,"Warrington";#N/A,#N/A,TRUE,"Widnes"}</definedName>
    <definedName name="e" localSheetId="26">#REF!</definedName>
    <definedName name="e" localSheetId="25">#REF!</definedName>
    <definedName name="e">#REF!</definedName>
    <definedName name="E____FLOORING___WALL_TILES">#REF!</definedName>
    <definedName name="eagrga" localSheetId="9" hidden="1">{#N/A,#N/A,TRUE,"Cover";#N/A,#N/A,TRUE,"Conts";#N/A,#N/A,TRUE,"VOS";#N/A,#N/A,TRUE,"Warrington";#N/A,#N/A,TRUE,"Widnes"}</definedName>
    <definedName name="eagrga" localSheetId="4" hidden="1">{#N/A,#N/A,TRUE,"Cover";#N/A,#N/A,TRUE,"Conts";#N/A,#N/A,TRUE,"VOS";#N/A,#N/A,TRUE,"Warrington";#N/A,#N/A,TRUE,"Widnes"}</definedName>
    <definedName name="eagrga" localSheetId="19" hidden="1">{#N/A,#N/A,TRUE,"Cover";#N/A,#N/A,TRUE,"Conts";#N/A,#N/A,TRUE,"VOS";#N/A,#N/A,TRUE,"Warrington";#N/A,#N/A,TRUE,"Widnes"}</definedName>
    <definedName name="eagrga" localSheetId="11" hidden="1">{#N/A,#N/A,TRUE,"Cover";#N/A,#N/A,TRUE,"Conts";#N/A,#N/A,TRUE,"VOS";#N/A,#N/A,TRUE,"Warrington";#N/A,#N/A,TRUE,"Widnes"}</definedName>
    <definedName name="eagrga" localSheetId="7" hidden="1">{#N/A,#N/A,TRUE,"Cover";#N/A,#N/A,TRUE,"Conts";#N/A,#N/A,TRUE,"VOS";#N/A,#N/A,TRUE,"Warrington";#N/A,#N/A,TRUE,"Widnes"}</definedName>
    <definedName name="eagrga" localSheetId="18" hidden="1">{#N/A,#N/A,TRUE,"Cover";#N/A,#N/A,TRUE,"Conts";#N/A,#N/A,TRUE,"VOS";#N/A,#N/A,TRUE,"Warrington";#N/A,#N/A,TRUE,"Widnes"}</definedName>
    <definedName name="eagrga" localSheetId="3" hidden="1">{#N/A,#N/A,TRUE,"Cover";#N/A,#N/A,TRUE,"Conts";#N/A,#N/A,TRUE,"VOS";#N/A,#N/A,TRUE,"Warrington";#N/A,#N/A,TRUE,"Widnes"}</definedName>
    <definedName name="eagrga" localSheetId="8" hidden="1">{#N/A,#N/A,TRUE,"Cover";#N/A,#N/A,TRUE,"Conts";#N/A,#N/A,TRUE,"VOS";#N/A,#N/A,TRUE,"Warrington";#N/A,#N/A,TRUE,"Widnes"}</definedName>
    <definedName name="eagrga" hidden="1">{#N/A,#N/A,TRUE,"Cover";#N/A,#N/A,TRUE,"Conts";#N/A,#N/A,TRUE,"VOS";#N/A,#N/A,TRUE,"Warrington";#N/A,#N/A,TRUE,"Widnes"}</definedName>
    <definedName name="edds">#REF!</definedName>
    <definedName name="edf" localSheetId="19" hidden="1">{#N/A,#N/A,FALSE,"ihz. icmal";#N/A,#N/A,FALSE,"avans";#N/A,#N/A,FALSE,"mal_FF_icm";#N/A,#N/A,FALSE,"fat_ihz";#N/A,#N/A,FALSE,"söz_fiy_fark";#N/A,#N/A,FALSE,"kap2"}</definedName>
    <definedName name="edf" localSheetId="11" hidden="1">{#N/A,#N/A,FALSE,"ihz. icmal";#N/A,#N/A,FALSE,"avans";#N/A,#N/A,FALSE,"mal_FF_icm";#N/A,#N/A,FALSE,"fat_ihz";#N/A,#N/A,FALSE,"söz_fiy_fark";#N/A,#N/A,FALSE,"kap2"}</definedName>
    <definedName name="edf" localSheetId="18" hidden="1">{#N/A,#N/A,FALSE,"ihz. icmal";#N/A,#N/A,FALSE,"avans";#N/A,#N/A,FALSE,"mal_FF_icm";#N/A,#N/A,FALSE,"fat_ihz";#N/A,#N/A,FALSE,"söz_fiy_fark";#N/A,#N/A,FALSE,"kap2"}</definedName>
    <definedName name="edf" hidden="1">{#N/A,#N/A,FALSE,"ihz. icmal";#N/A,#N/A,FALSE,"avans";#N/A,#N/A,FALSE,"mal_FF_icm";#N/A,#N/A,FALSE,"fat_ihz";#N/A,#N/A,FALSE,"söz_fiy_fark";#N/A,#N/A,FALSE,"kap2"}</definedName>
    <definedName name="ee" localSheetId="9" hidden="1">{#N/A,#N/A,TRUE,"Cover";#N/A,#N/A,TRUE,"Conts";#N/A,#N/A,TRUE,"VOS";#N/A,#N/A,TRUE,"Warrington";#N/A,#N/A,TRUE,"Widnes"}</definedName>
    <definedName name="ee" localSheetId="4" hidden="1">{#N/A,#N/A,TRUE,"Cover";#N/A,#N/A,TRUE,"Conts";#N/A,#N/A,TRUE,"VOS";#N/A,#N/A,TRUE,"Warrington";#N/A,#N/A,TRUE,"Widnes"}</definedName>
    <definedName name="ee" localSheetId="19" hidden="1">{#N/A,#N/A,TRUE,"Cover";#N/A,#N/A,TRUE,"Conts";#N/A,#N/A,TRUE,"VOS";#N/A,#N/A,TRUE,"Warrington";#N/A,#N/A,TRUE,"Widnes"}</definedName>
    <definedName name="ee" localSheetId="11" hidden="1">{#N/A,#N/A,TRUE,"Cover";#N/A,#N/A,TRUE,"Conts";#N/A,#N/A,TRUE,"VOS";#N/A,#N/A,TRUE,"Warrington";#N/A,#N/A,TRUE,"Widnes"}</definedName>
    <definedName name="ee" localSheetId="7" hidden="1">{#N/A,#N/A,TRUE,"Cover";#N/A,#N/A,TRUE,"Conts";#N/A,#N/A,TRUE,"VOS";#N/A,#N/A,TRUE,"Warrington";#N/A,#N/A,TRUE,"Widnes"}</definedName>
    <definedName name="ee" localSheetId="18" hidden="1">{#N/A,#N/A,TRUE,"Cover";#N/A,#N/A,TRUE,"Conts";#N/A,#N/A,TRUE,"VOS";#N/A,#N/A,TRUE,"Warrington";#N/A,#N/A,TRUE,"Widnes"}</definedName>
    <definedName name="ee" localSheetId="3" hidden="1">{#N/A,#N/A,TRUE,"Cover";#N/A,#N/A,TRUE,"Conts";#N/A,#N/A,TRUE,"VOS";#N/A,#N/A,TRUE,"Warrington";#N/A,#N/A,TRUE,"Widnes"}</definedName>
    <definedName name="ee" localSheetId="8" hidden="1">{#N/A,#N/A,TRUE,"Cover";#N/A,#N/A,TRUE,"Conts";#N/A,#N/A,TRUE,"VOS";#N/A,#N/A,TRUE,"Warrington";#N/A,#N/A,TRUE,"Widnes"}</definedName>
    <definedName name="ee" hidden="1">{#N/A,#N/A,TRUE,"Cover";#N/A,#N/A,TRUE,"Conts";#N/A,#N/A,TRUE,"VOS";#N/A,#N/A,TRUE,"Warrington";#N/A,#N/A,TRUE,"Widnes"}</definedName>
    <definedName name="eeeee" localSheetId="9" hidden="1">{#N/A,#N/A,TRUE,"Cover";#N/A,#N/A,TRUE,"Conts";#N/A,#N/A,TRUE,"VOS";#N/A,#N/A,TRUE,"Warrington";#N/A,#N/A,TRUE,"Widnes"}</definedName>
    <definedName name="eeeee" localSheetId="4" hidden="1">{#N/A,#N/A,TRUE,"Cover";#N/A,#N/A,TRUE,"Conts";#N/A,#N/A,TRUE,"VOS";#N/A,#N/A,TRUE,"Warrington";#N/A,#N/A,TRUE,"Widnes"}</definedName>
    <definedName name="eeeee" localSheetId="19" hidden="1">{#N/A,#N/A,TRUE,"Cover";#N/A,#N/A,TRUE,"Conts";#N/A,#N/A,TRUE,"VOS";#N/A,#N/A,TRUE,"Warrington";#N/A,#N/A,TRUE,"Widnes"}</definedName>
    <definedName name="eeeee" localSheetId="11" hidden="1">{#N/A,#N/A,TRUE,"Cover";#N/A,#N/A,TRUE,"Conts";#N/A,#N/A,TRUE,"VOS";#N/A,#N/A,TRUE,"Warrington";#N/A,#N/A,TRUE,"Widnes"}</definedName>
    <definedName name="eeeee" localSheetId="7" hidden="1">{#N/A,#N/A,TRUE,"Cover";#N/A,#N/A,TRUE,"Conts";#N/A,#N/A,TRUE,"VOS";#N/A,#N/A,TRUE,"Warrington";#N/A,#N/A,TRUE,"Widnes"}</definedName>
    <definedName name="eeeee" localSheetId="18" hidden="1">{#N/A,#N/A,TRUE,"Cover";#N/A,#N/A,TRUE,"Conts";#N/A,#N/A,TRUE,"VOS";#N/A,#N/A,TRUE,"Warrington";#N/A,#N/A,TRUE,"Widnes"}</definedName>
    <definedName name="eeeee" localSheetId="3" hidden="1">{#N/A,#N/A,TRUE,"Cover";#N/A,#N/A,TRUE,"Conts";#N/A,#N/A,TRUE,"VOS";#N/A,#N/A,TRUE,"Warrington";#N/A,#N/A,TRUE,"Widnes"}</definedName>
    <definedName name="eeeee" localSheetId="8" hidden="1">{#N/A,#N/A,TRUE,"Cover";#N/A,#N/A,TRUE,"Conts";#N/A,#N/A,TRUE,"VOS";#N/A,#N/A,TRUE,"Warrington";#N/A,#N/A,TRUE,"Widnes"}</definedName>
    <definedName name="eeeee" hidden="1">{#N/A,#N/A,TRUE,"Cover";#N/A,#N/A,TRUE,"Conts";#N/A,#N/A,TRUE,"VOS";#N/A,#N/A,TRUE,"Warrington";#N/A,#N/A,TRUE,"Widnes"}</definedName>
    <definedName name="eefedf"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efedf"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EF">#REF!</definedName>
    <definedName name="EFA">#REF!</definedName>
    <definedName name="egag" localSheetId="9" hidden="1">{#N/A,#N/A,TRUE,"Cover";#N/A,#N/A,TRUE,"Conts";#N/A,#N/A,TRUE,"VOS";#N/A,#N/A,TRUE,"Warrington";#N/A,#N/A,TRUE,"Widnes"}</definedName>
    <definedName name="egag" localSheetId="4" hidden="1">{#N/A,#N/A,TRUE,"Cover";#N/A,#N/A,TRUE,"Conts";#N/A,#N/A,TRUE,"VOS";#N/A,#N/A,TRUE,"Warrington";#N/A,#N/A,TRUE,"Widnes"}</definedName>
    <definedName name="egag" localSheetId="19" hidden="1">{#N/A,#N/A,TRUE,"Cover";#N/A,#N/A,TRUE,"Conts";#N/A,#N/A,TRUE,"VOS";#N/A,#N/A,TRUE,"Warrington";#N/A,#N/A,TRUE,"Widnes"}</definedName>
    <definedName name="egag" localSheetId="11" hidden="1">{#N/A,#N/A,TRUE,"Cover";#N/A,#N/A,TRUE,"Conts";#N/A,#N/A,TRUE,"VOS";#N/A,#N/A,TRUE,"Warrington";#N/A,#N/A,TRUE,"Widnes"}</definedName>
    <definedName name="egag" localSheetId="7" hidden="1">{#N/A,#N/A,TRUE,"Cover";#N/A,#N/A,TRUE,"Conts";#N/A,#N/A,TRUE,"VOS";#N/A,#N/A,TRUE,"Warrington";#N/A,#N/A,TRUE,"Widnes"}</definedName>
    <definedName name="egag" localSheetId="18" hidden="1">{#N/A,#N/A,TRUE,"Cover";#N/A,#N/A,TRUE,"Conts";#N/A,#N/A,TRUE,"VOS";#N/A,#N/A,TRUE,"Warrington";#N/A,#N/A,TRUE,"Widnes"}</definedName>
    <definedName name="egag" localSheetId="3" hidden="1">{#N/A,#N/A,TRUE,"Cover";#N/A,#N/A,TRUE,"Conts";#N/A,#N/A,TRUE,"VOS";#N/A,#N/A,TRUE,"Warrington";#N/A,#N/A,TRUE,"Widnes"}</definedName>
    <definedName name="egag" localSheetId="8" hidden="1">{#N/A,#N/A,TRUE,"Cover";#N/A,#N/A,TRUE,"Conts";#N/A,#N/A,TRUE,"VOS";#N/A,#N/A,TRUE,"Warrington";#N/A,#N/A,TRUE,"Widnes"}</definedName>
    <definedName name="egag" hidden="1">{#N/A,#N/A,TRUE,"Cover";#N/A,#N/A,TRUE,"Conts";#N/A,#N/A,TRUE,"VOS";#N/A,#N/A,TRUE,"Warrington";#N/A,#N/A,TRUE,"Widnes"}</definedName>
    <definedName name="EGP">#REF!</definedName>
    <definedName name="ELEC">'[1]POWERPOINT REFORMATED'!$C$60:$M$87</definedName>
    <definedName name="ELEC601">'[26]BSEA PLANNED'!$G$5:$AI$188</definedName>
    <definedName name="ELEC602">[1]BASE!$F$188:$AF$292</definedName>
    <definedName name="ELECTRICAL__INSTALLATIONS" localSheetId="9">'[16]Build-up'!#REF!</definedName>
    <definedName name="ELECTRICAL__INSTALLATIONS">'[16]Build-up'!#REF!</definedName>
    <definedName name="emin" hidden="1">#REF!</definedName>
    <definedName name="EMP_Category" localSheetId="4">[14]Lookups!#REF!</definedName>
    <definedName name="EMP_Category" localSheetId="3">[14]Lookups!#REF!</definedName>
    <definedName name="EMP_Category">[14]Lookups!#REF!</definedName>
    <definedName name="er" localSheetId="9" hidden="1">{#N/A,#N/A,FALSE,"SumG";#N/A,#N/A,FALSE,"ElecG";#N/A,#N/A,FALSE,"MechG";#N/A,#N/A,FALSE,"GeotG";#N/A,#N/A,FALSE,"PrcsG";#N/A,#N/A,FALSE,"TunnG";#N/A,#N/A,FALSE,"CivlG";#N/A,#N/A,FALSE,"NtwkG";#N/A,#N/A,FALSE,"EstgG";#N/A,#N/A,FALSE,"PEngG"}</definedName>
    <definedName name="er" localSheetId="4" hidden="1">{#N/A,#N/A,FALSE,"SumG";#N/A,#N/A,FALSE,"ElecG";#N/A,#N/A,FALSE,"MechG";#N/A,#N/A,FALSE,"GeotG";#N/A,#N/A,FALSE,"PrcsG";#N/A,#N/A,FALSE,"TunnG";#N/A,#N/A,FALSE,"CivlG";#N/A,#N/A,FALSE,"NtwkG";#N/A,#N/A,FALSE,"EstgG";#N/A,#N/A,FALSE,"PEngG"}</definedName>
    <definedName name="er" localSheetId="19" hidden="1">{#N/A,#N/A,FALSE,"SumG";#N/A,#N/A,FALSE,"ElecG";#N/A,#N/A,FALSE,"MechG";#N/A,#N/A,FALSE,"GeotG";#N/A,#N/A,FALSE,"PrcsG";#N/A,#N/A,FALSE,"TunnG";#N/A,#N/A,FALSE,"CivlG";#N/A,#N/A,FALSE,"NtwkG";#N/A,#N/A,FALSE,"EstgG";#N/A,#N/A,FALSE,"PEngG"}</definedName>
    <definedName name="er" localSheetId="11" hidden="1">{#N/A,#N/A,FALSE,"SumG";#N/A,#N/A,FALSE,"ElecG";#N/A,#N/A,FALSE,"MechG";#N/A,#N/A,FALSE,"GeotG";#N/A,#N/A,FALSE,"PrcsG";#N/A,#N/A,FALSE,"TunnG";#N/A,#N/A,FALSE,"CivlG";#N/A,#N/A,FALSE,"NtwkG";#N/A,#N/A,FALSE,"EstgG";#N/A,#N/A,FALSE,"PEngG"}</definedName>
    <definedName name="er" localSheetId="7" hidden="1">{#N/A,#N/A,FALSE,"SumG";#N/A,#N/A,FALSE,"ElecG";#N/A,#N/A,FALSE,"MechG";#N/A,#N/A,FALSE,"GeotG";#N/A,#N/A,FALSE,"PrcsG";#N/A,#N/A,FALSE,"TunnG";#N/A,#N/A,FALSE,"CivlG";#N/A,#N/A,FALSE,"NtwkG";#N/A,#N/A,FALSE,"EstgG";#N/A,#N/A,FALSE,"PEngG"}</definedName>
    <definedName name="er" localSheetId="18" hidden="1">{#N/A,#N/A,FALSE,"SumG";#N/A,#N/A,FALSE,"ElecG";#N/A,#N/A,FALSE,"MechG";#N/A,#N/A,FALSE,"GeotG";#N/A,#N/A,FALSE,"PrcsG";#N/A,#N/A,FALSE,"TunnG";#N/A,#N/A,FALSE,"CivlG";#N/A,#N/A,FALSE,"NtwkG";#N/A,#N/A,FALSE,"EstgG";#N/A,#N/A,FALSE,"PEngG"}</definedName>
    <definedName name="er" localSheetId="3"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9" hidden="1">{#N/A,#N/A,TRUE,"Cover";#N/A,#N/A,TRUE,"Conts";#N/A,#N/A,TRUE,"VOS";#N/A,#N/A,TRUE,"Warrington";#N/A,#N/A,TRUE,"Widnes"}</definedName>
    <definedName name="ergaghag" localSheetId="4" hidden="1">{#N/A,#N/A,TRUE,"Cover";#N/A,#N/A,TRUE,"Conts";#N/A,#N/A,TRUE,"VOS";#N/A,#N/A,TRUE,"Warrington";#N/A,#N/A,TRUE,"Widnes"}</definedName>
    <definedName name="ergaghag" localSheetId="19" hidden="1">{#N/A,#N/A,TRUE,"Cover";#N/A,#N/A,TRUE,"Conts";#N/A,#N/A,TRUE,"VOS";#N/A,#N/A,TRUE,"Warrington";#N/A,#N/A,TRUE,"Widnes"}</definedName>
    <definedName name="ergaghag" localSheetId="11" hidden="1">{#N/A,#N/A,TRUE,"Cover";#N/A,#N/A,TRUE,"Conts";#N/A,#N/A,TRUE,"VOS";#N/A,#N/A,TRUE,"Warrington";#N/A,#N/A,TRUE,"Widnes"}</definedName>
    <definedName name="ergaghag" localSheetId="7" hidden="1">{#N/A,#N/A,TRUE,"Cover";#N/A,#N/A,TRUE,"Conts";#N/A,#N/A,TRUE,"VOS";#N/A,#N/A,TRUE,"Warrington";#N/A,#N/A,TRUE,"Widnes"}</definedName>
    <definedName name="ergaghag" localSheetId="18" hidden="1">{#N/A,#N/A,TRUE,"Cover";#N/A,#N/A,TRUE,"Conts";#N/A,#N/A,TRUE,"VOS";#N/A,#N/A,TRUE,"Warrington";#N/A,#N/A,TRUE,"Widnes"}</definedName>
    <definedName name="ergaghag" localSheetId="3" hidden="1">{#N/A,#N/A,TRUE,"Cover";#N/A,#N/A,TRUE,"Conts";#N/A,#N/A,TRUE,"VOS";#N/A,#N/A,TRUE,"Warrington";#N/A,#N/A,TRUE,"Widnes"}</definedName>
    <definedName name="ergaghag" localSheetId="8" hidden="1">{#N/A,#N/A,TRUE,"Cover";#N/A,#N/A,TRUE,"Conts";#N/A,#N/A,TRUE,"VOS";#N/A,#N/A,TRUE,"Warrington";#N/A,#N/A,TRUE,"Widnes"}</definedName>
    <definedName name="ergaghag" hidden="1">{#N/A,#N/A,TRUE,"Cover";#N/A,#N/A,TRUE,"Conts";#N/A,#N/A,TRUE,"VOS";#N/A,#N/A,TRUE,"Warrington";#N/A,#N/A,TRUE,"Widnes"}</definedName>
    <definedName name="ergega" localSheetId="9" hidden="1">{#N/A,#N/A,TRUE,"Cover";#N/A,#N/A,TRUE,"Conts";#N/A,#N/A,TRUE,"VOS";#N/A,#N/A,TRUE,"Warrington";#N/A,#N/A,TRUE,"Widnes"}</definedName>
    <definedName name="ergega" localSheetId="4" hidden="1">{#N/A,#N/A,TRUE,"Cover";#N/A,#N/A,TRUE,"Conts";#N/A,#N/A,TRUE,"VOS";#N/A,#N/A,TRUE,"Warrington";#N/A,#N/A,TRUE,"Widnes"}</definedName>
    <definedName name="ergega" localSheetId="19" hidden="1">{#N/A,#N/A,TRUE,"Cover";#N/A,#N/A,TRUE,"Conts";#N/A,#N/A,TRUE,"VOS";#N/A,#N/A,TRUE,"Warrington";#N/A,#N/A,TRUE,"Widnes"}</definedName>
    <definedName name="ergega" localSheetId="11" hidden="1">{#N/A,#N/A,TRUE,"Cover";#N/A,#N/A,TRUE,"Conts";#N/A,#N/A,TRUE,"VOS";#N/A,#N/A,TRUE,"Warrington";#N/A,#N/A,TRUE,"Widnes"}</definedName>
    <definedName name="ergega" localSheetId="7" hidden="1">{#N/A,#N/A,TRUE,"Cover";#N/A,#N/A,TRUE,"Conts";#N/A,#N/A,TRUE,"VOS";#N/A,#N/A,TRUE,"Warrington";#N/A,#N/A,TRUE,"Widnes"}</definedName>
    <definedName name="ergega" localSheetId="18" hidden="1">{#N/A,#N/A,TRUE,"Cover";#N/A,#N/A,TRUE,"Conts";#N/A,#N/A,TRUE,"VOS";#N/A,#N/A,TRUE,"Warrington";#N/A,#N/A,TRUE,"Widnes"}</definedName>
    <definedName name="ergega" localSheetId="3" hidden="1">{#N/A,#N/A,TRUE,"Cover";#N/A,#N/A,TRUE,"Conts";#N/A,#N/A,TRUE,"VOS";#N/A,#N/A,TRUE,"Warrington";#N/A,#N/A,TRUE,"Widnes"}</definedName>
    <definedName name="ergega" localSheetId="8" hidden="1">{#N/A,#N/A,TRUE,"Cover";#N/A,#N/A,TRUE,"Conts";#N/A,#N/A,TRUE,"VOS";#N/A,#N/A,TRUE,"Warrington";#N/A,#N/A,TRUE,"Widnes"}</definedName>
    <definedName name="ergega" hidden="1">{#N/A,#N/A,TRUE,"Cover";#N/A,#N/A,TRUE,"Conts";#N/A,#N/A,TRUE,"VOS";#N/A,#N/A,TRUE,"Warrington";#N/A,#N/A,TRUE,"Widnes"}</definedName>
    <definedName name="ergtaeg" localSheetId="9" hidden="1">{#N/A,#N/A,TRUE,"Cover";#N/A,#N/A,TRUE,"Conts";#N/A,#N/A,TRUE,"VOS";#N/A,#N/A,TRUE,"Warrington";#N/A,#N/A,TRUE,"Widnes"}</definedName>
    <definedName name="ergtaeg" localSheetId="4" hidden="1">{#N/A,#N/A,TRUE,"Cover";#N/A,#N/A,TRUE,"Conts";#N/A,#N/A,TRUE,"VOS";#N/A,#N/A,TRUE,"Warrington";#N/A,#N/A,TRUE,"Widnes"}</definedName>
    <definedName name="ergtaeg" localSheetId="19" hidden="1">{#N/A,#N/A,TRUE,"Cover";#N/A,#N/A,TRUE,"Conts";#N/A,#N/A,TRUE,"VOS";#N/A,#N/A,TRUE,"Warrington";#N/A,#N/A,TRUE,"Widnes"}</definedName>
    <definedName name="ergtaeg" localSheetId="11" hidden="1">{#N/A,#N/A,TRUE,"Cover";#N/A,#N/A,TRUE,"Conts";#N/A,#N/A,TRUE,"VOS";#N/A,#N/A,TRUE,"Warrington";#N/A,#N/A,TRUE,"Widnes"}</definedName>
    <definedName name="ergtaeg" localSheetId="7" hidden="1">{#N/A,#N/A,TRUE,"Cover";#N/A,#N/A,TRUE,"Conts";#N/A,#N/A,TRUE,"VOS";#N/A,#N/A,TRUE,"Warrington";#N/A,#N/A,TRUE,"Widnes"}</definedName>
    <definedName name="ergtaeg" localSheetId="18" hidden="1">{#N/A,#N/A,TRUE,"Cover";#N/A,#N/A,TRUE,"Conts";#N/A,#N/A,TRUE,"VOS";#N/A,#N/A,TRUE,"Warrington";#N/A,#N/A,TRUE,"Widnes"}</definedName>
    <definedName name="ergtaeg" localSheetId="3" hidden="1">{#N/A,#N/A,TRUE,"Cover";#N/A,#N/A,TRUE,"Conts";#N/A,#N/A,TRUE,"VOS";#N/A,#N/A,TRUE,"Warrington";#N/A,#N/A,TRUE,"Widnes"}</definedName>
    <definedName name="ergtaeg" localSheetId="8" hidden="1">{#N/A,#N/A,TRUE,"Cover";#N/A,#N/A,TRUE,"Conts";#N/A,#N/A,TRUE,"VOS";#N/A,#N/A,TRUE,"Warrington";#N/A,#N/A,TRUE,"Widnes"}</definedName>
    <definedName name="ergtaeg" hidden="1">{#N/A,#N/A,TRUE,"Cover";#N/A,#N/A,TRUE,"Conts";#N/A,#N/A,TRUE,"VOS";#N/A,#N/A,TRUE,"Warrington";#N/A,#N/A,TRUE,"Widnes"}</definedName>
    <definedName name="ersyy" localSheetId="9" hidden="1">{#N/A,#N/A,TRUE,"Cover";#N/A,#N/A,TRUE,"Conts";#N/A,#N/A,TRUE,"VOS";#N/A,#N/A,TRUE,"Warrington";#N/A,#N/A,TRUE,"Widnes"}</definedName>
    <definedName name="ersyy" localSheetId="4" hidden="1">{#N/A,#N/A,TRUE,"Cover";#N/A,#N/A,TRUE,"Conts";#N/A,#N/A,TRUE,"VOS";#N/A,#N/A,TRUE,"Warrington";#N/A,#N/A,TRUE,"Widnes"}</definedName>
    <definedName name="ersyy" localSheetId="19" hidden="1">{#N/A,#N/A,TRUE,"Cover";#N/A,#N/A,TRUE,"Conts";#N/A,#N/A,TRUE,"VOS";#N/A,#N/A,TRUE,"Warrington";#N/A,#N/A,TRUE,"Widnes"}</definedName>
    <definedName name="ersyy" localSheetId="11" hidden="1">{#N/A,#N/A,TRUE,"Cover";#N/A,#N/A,TRUE,"Conts";#N/A,#N/A,TRUE,"VOS";#N/A,#N/A,TRUE,"Warrington";#N/A,#N/A,TRUE,"Widnes"}</definedName>
    <definedName name="ersyy" localSheetId="7" hidden="1">{#N/A,#N/A,TRUE,"Cover";#N/A,#N/A,TRUE,"Conts";#N/A,#N/A,TRUE,"VOS";#N/A,#N/A,TRUE,"Warrington";#N/A,#N/A,TRUE,"Widnes"}</definedName>
    <definedName name="ersyy" localSheetId="18" hidden="1">{#N/A,#N/A,TRUE,"Cover";#N/A,#N/A,TRUE,"Conts";#N/A,#N/A,TRUE,"VOS";#N/A,#N/A,TRUE,"Warrington";#N/A,#N/A,TRUE,"Widnes"}</definedName>
    <definedName name="ersyy" localSheetId="3" hidden="1">{#N/A,#N/A,TRUE,"Cover";#N/A,#N/A,TRUE,"Conts";#N/A,#N/A,TRUE,"VOS";#N/A,#N/A,TRUE,"Warrington";#N/A,#N/A,TRUE,"Widnes"}</definedName>
    <definedName name="ersyy" localSheetId="8" hidden="1">{#N/A,#N/A,TRUE,"Cover";#N/A,#N/A,TRUE,"Conts";#N/A,#N/A,TRUE,"VOS";#N/A,#N/A,TRUE,"Warrington";#N/A,#N/A,TRUE,"Widnes"}</definedName>
    <definedName name="ersyy" hidden="1">{#N/A,#N/A,TRUE,"Cover";#N/A,#N/A,TRUE,"Conts";#N/A,#N/A,TRUE,"VOS";#N/A,#N/A,TRUE,"Warrington";#N/A,#N/A,TRUE,"Widnes"}</definedName>
    <definedName name="ertertyry" localSheetId="9" hidden="1">{#N/A,#N/A,TRUE,"Cover";#N/A,#N/A,TRUE,"Conts";#N/A,#N/A,TRUE,"VOS";#N/A,#N/A,TRUE,"Warrington";#N/A,#N/A,TRUE,"Widnes"}</definedName>
    <definedName name="ertertyry" localSheetId="4" hidden="1">{#N/A,#N/A,TRUE,"Cover";#N/A,#N/A,TRUE,"Conts";#N/A,#N/A,TRUE,"VOS";#N/A,#N/A,TRUE,"Warrington";#N/A,#N/A,TRUE,"Widnes"}</definedName>
    <definedName name="ertertyry" localSheetId="19" hidden="1">{#N/A,#N/A,TRUE,"Cover";#N/A,#N/A,TRUE,"Conts";#N/A,#N/A,TRUE,"VOS";#N/A,#N/A,TRUE,"Warrington";#N/A,#N/A,TRUE,"Widnes"}</definedName>
    <definedName name="ertertyry" localSheetId="11" hidden="1">{#N/A,#N/A,TRUE,"Cover";#N/A,#N/A,TRUE,"Conts";#N/A,#N/A,TRUE,"VOS";#N/A,#N/A,TRUE,"Warrington";#N/A,#N/A,TRUE,"Widnes"}</definedName>
    <definedName name="ertertyry" localSheetId="7" hidden="1">{#N/A,#N/A,TRUE,"Cover";#N/A,#N/A,TRUE,"Conts";#N/A,#N/A,TRUE,"VOS";#N/A,#N/A,TRUE,"Warrington";#N/A,#N/A,TRUE,"Widnes"}</definedName>
    <definedName name="ertertyry" localSheetId="18" hidden="1">{#N/A,#N/A,TRUE,"Cover";#N/A,#N/A,TRUE,"Conts";#N/A,#N/A,TRUE,"VOS";#N/A,#N/A,TRUE,"Warrington";#N/A,#N/A,TRUE,"Widnes"}</definedName>
    <definedName name="ertertyry" localSheetId="3" hidden="1">{#N/A,#N/A,TRUE,"Cover";#N/A,#N/A,TRUE,"Conts";#N/A,#N/A,TRUE,"VOS";#N/A,#N/A,TRUE,"Warrington";#N/A,#N/A,TRUE,"Widnes"}</definedName>
    <definedName name="ertertyry" localSheetId="8" hidden="1">{#N/A,#N/A,TRUE,"Cover";#N/A,#N/A,TRUE,"Conts";#N/A,#N/A,TRUE,"VOS";#N/A,#N/A,TRUE,"Warrington";#N/A,#N/A,TRUE,"Widnes"}</definedName>
    <definedName name="ertertyry" hidden="1">{#N/A,#N/A,TRUE,"Cover";#N/A,#N/A,TRUE,"Conts";#N/A,#N/A,TRUE,"VOS";#N/A,#N/A,TRUE,"Warrington";#N/A,#N/A,TRUE,"Widnes"}</definedName>
    <definedName name="erterydrutru" localSheetId="9" hidden="1">{#N/A,#N/A,TRUE,"Cover";#N/A,#N/A,TRUE,"Conts";#N/A,#N/A,TRUE,"VOS";#N/A,#N/A,TRUE,"Warrington";#N/A,#N/A,TRUE,"Widnes"}</definedName>
    <definedName name="erterydrutru" localSheetId="4" hidden="1">{#N/A,#N/A,TRUE,"Cover";#N/A,#N/A,TRUE,"Conts";#N/A,#N/A,TRUE,"VOS";#N/A,#N/A,TRUE,"Warrington";#N/A,#N/A,TRUE,"Widnes"}</definedName>
    <definedName name="erterydrutru" localSheetId="19" hidden="1">{#N/A,#N/A,TRUE,"Cover";#N/A,#N/A,TRUE,"Conts";#N/A,#N/A,TRUE,"VOS";#N/A,#N/A,TRUE,"Warrington";#N/A,#N/A,TRUE,"Widnes"}</definedName>
    <definedName name="erterydrutru" localSheetId="11" hidden="1">{#N/A,#N/A,TRUE,"Cover";#N/A,#N/A,TRUE,"Conts";#N/A,#N/A,TRUE,"VOS";#N/A,#N/A,TRUE,"Warrington";#N/A,#N/A,TRUE,"Widnes"}</definedName>
    <definedName name="erterydrutru" localSheetId="7" hidden="1">{#N/A,#N/A,TRUE,"Cover";#N/A,#N/A,TRUE,"Conts";#N/A,#N/A,TRUE,"VOS";#N/A,#N/A,TRUE,"Warrington";#N/A,#N/A,TRUE,"Widnes"}</definedName>
    <definedName name="erterydrutru" localSheetId="18" hidden="1">{#N/A,#N/A,TRUE,"Cover";#N/A,#N/A,TRUE,"Conts";#N/A,#N/A,TRUE,"VOS";#N/A,#N/A,TRUE,"Warrington";#N/A,#N/A,TRUE,"Widnes"}</definedName>
    <definedName name="erterydrutru" localSheetId="3" hidden="1">{#N/A,#N/A,TRUE,"Cover";#N/A,#N/A,TRUE,"Conts";#N/A,#N/A,TRUE,"VOS";#N/A,#N/A,TRUE,"Warrington";#N/A,#N/A,TRUE,"Widnes"}</definedName>
    <definedName name="erterydrutru" localSheetId="8" hidden="1">{#N/A,#N/A,TRUE,"Cover";#N/A,#N/A,TRUE,"Conts";#N/A,#N/A,TRUE,"VOS";#N/A,#N/A,TRUE,"Warrington";#N/A,#N/A,TRUE,"Widnes"}</definedName>
    <definedName name="erterydrutru" hidden="1">{#N/A,#N/A,TRUE,"Cover";#N/A,#N/A,TRUE,"Conts";#N/A,#N/A,TRUE,"VOS";#N/A,#N/A,TRUE,"Warrington";#N/A,#N/A,TRUE,"Widnes"}</definedName>
    <definedName name="erteysry" localSheetId="9" hidden="1">{#N/A,#N/A,TRUE,"Cover";#N/A,#N/A,TRUE,"Conts";#N/A,#N/A,TRUE,"VOS";#N/A,#N/A,TRUE,"Warrington";#N/A,#N/A,TRUE,"Widnes"}</definedName>
    <definedName name="erteysry" localSheetId="4" hidden="1">{#N/A,#N/A,TRUE,"Cover";#N/A,#N/A,TRUE,"Conts";#N/A,#N/A,TRUE,"VOS";#N/A,#N/A,TRUE,"Warrington";#N/A,#N/A,TRUE,"Widnes"}</definedName>
    <definedName name="erteysry" localSheetId="19" hidden="1">{#N/A,#N/A,TRUE,"Cover";#N/A,#N/A,TRUE,"Conts";#N/A,#N/A,TRUE,"VOS";#N/A,#N/A,TRUE,"Warrington";#N/A,#N/A,TRUE,"Widnes"}</definedName>
    <definedName name="erteysry" localSheetId="11" hidden="1">{#N/A,#N/A,TRUE,"Cover";#N/A,#N/A,TRUE,"Conts";#N/A,#N/A,TRUE,"VOS";#N/A,#N/A,TRUE,"Warrington";#N/A,#N/A,TRUE,"Widnes"}</definedName>
    <definedName name="erteysry" localSheetId="7" hidden="1">{#N/A,#N/A,TRUE,"Cover";#N/A,#N/A,TRUE,"Conts";#N/A,#N/A,TRUE,"VOS";#N/A,#N/A,TRUE,"Warrington";#N/A,#N/A,TRUE,"Widnes"}</definedName>
    <definedName name="erteysry" localSheetId="18" hidden="1">{#N/A,#N/A,TRUE,"Cover";#N/A,#N/A,TRUE,"Conts";#N/A,#N/A,TRUE,"VOS";#N/A,#N/A,TRUE,"Warrington";#N/A,#N/A,TRUE,"Widnes"}</definedName>
    <definedName name="erteysry" localSheetId="3" hidden="1">{#N/A,#N/A,TRUE,"Cover";#N/A,#N/A,TRUE,"Conts";#N/A,#N/A,TRUE,"VOS";#N/A,#N/A,TRUE,"Warrington";#N/A,#N/A,TRUE,"Widnes"}</definedName>
    <definedName name="erteysry" localSheetId="8" hidden="1">{#N/A,#N/A,TRUE,"Cover";#N/A,#N/A,TRUE,"Conts";#N/A,#N/A,TRUE,"VOS";#N/A,#N/A,TRUE,"Warrington";#N/A,#N/A,TRUE,"Widnes"}</definedName>
    <definedName name="erteysry" hidden="1">{#N/A,#N/A,TRUE,"Cover";#N/A,#N/A,TRUE,"Conts";#N/A,#N/A,TRUE,"VOS";#N/A,#N/A,TRUE,"Warrington";#N/A,#N/A,TRUE,"Widnes"}</definedName>
    <definedName name="eryr" localSheetId="9" hidden="1">{#N/A,#N/A,TRUE,"Cover";#N/A,#N/A,TRUE,"Conts";#N/A,#N/A,TRUE,"VOS";#N/A,#N/A,TRUE,"Warrington";#N/A,#N/A,TRUE,"Widnes"}</definedName>
    <definedName name="eryr" localSheetId="4" hidden="1">{#N/A,#N/A,TRUE,"Cover";#N/A,#N/A,TRUE,"Conts";#N/A,#N/A,TRUE,"VOS";#N/A,#N/A,TRUE,"Warrington";#N/A,#N/A,TRUE,"Widnes"}</definedName>
    <definedName name="eryr" localSheetId="19" hidden="1">{#N/A,#N/A,TRUE,"Cover";#N/A,#N/A,TRUE,"Conts";#N/A,#N/A,TRUE,"VOS";#N/A,#N/A,TRUE,"Warrington";#N/A,#N/A,TRUE,"Widnes"}</definedName>
    <definedName name="eryr" localSheetId="11" hidden="1">{#N/A,#N/A,TRUE,"Cover";#N/A,#N/A,TRUE,"Conts";#N/A,#N/A,TRUE,"VOS";#N/A,#N/A,TRUE,"Warrington";#N/A,#N/A,TRUE,"Widnes"}</definedName>
    <definedName name="eryr" localSheetId="7" hidden="1">{#N/A,#N/A,TRUE,"Cover";#N/A,#N/A,TRUE,"Conts";#N/A,#N/A,TRUE,"VOS";#N/A,#N/A,TRUE,"Warrington";#N/A,#N/A,TRUE,"Widnes"}</definedName>
    <definedName name="eryr" localSheetId="18" hidden="1">{#N/A,#N/A,TRUE,"Cover";#N/A,#N/A,TRUE,"Conts";#N/A,#N/A,TRUE,"VOS";#N/A,#N/A,TRUE,"Warrington";#N/A,#N/A,TRUE,"Widnes"}</definedName>
    <definedName name="eryr" localSheetId="3" hidden="1">{#N/A,#N/A,TRUE,"Cover";#N/A,#N/A,TRUE,"Conts";#N/A,#N/A,TRUE,"VOS";#N/A,#N/A,TRUE,"Warrington";#N/A,#N/A,TRUE,"Widnes"}</definedName>
    <definedName name="eryr" localSheetId="8" hidden="1">{#N/A,#N/A,TRUE,"Cover";#N/A,#N/A,TRUE,"Conts";#N/A,#N/A,TRUE,"VOS";#N/A,#N/A,TRUE,"Warrington";#N/A,#N/A,TRUE,"Widnes"}</definedName>
    <definedName name="eryr" hidden="1">{#N/A,#N/A,TRUE,"Cover";#N/A,#N/A,TRUE,"Conts";#N/A,#N/A,TRUE,"VOS";#N/A,#N/A,TRUE,"Warrington";#N/A,#N/A,TRUE,"Widnes"}</definedName>
    <definedName name="eryrutru" localSheetId="9" hidden="1">{#N/A,#N/A,TRUE,"Cover";#N/A,#N/A,TRUE,"Conts";#N/A,#N/A,TRUE,"VOS";#N/A,#N/A,TRUE,"Warrington";#N/A,#N/A,TRUE,"Widnes"}</definedName>
    <definedName name="eryrutru" localSheetId="4" hidden="1">{#N/A,#N/A,TRUE,"Cover";#N/A,#N/A,TRUE,"Conts";#N/A,#N/A,TRUE,"VOS";#N/A,#N/A,TRUE,"Warrington";#N/A,#N/A,TRUE,"Widnes"}</definedName>
    <definedName name="eryrutru" localSheetId="19" hidden="1">{#N/A,#N/A,TRUE,"Cover";#N/A,#N/A,TRUE,"Conts";#N/A,#N/A,TRUE,"VOS";#N/A,#N/A,TRUE,"Warrington";#N/A,#N/A,TRUE,"Widnes"}</definedName>
    <definedName name="eryrutru" localSheetId="11" hidden="1">{#N/A,#N/A,TRUE,"Cover";#N/A,#N/A,TRUE,"Conts";#N/A,#N/A,TRUE,"VOS";#N/A,#N/A,TRUE,"Warrington";#N/A,#N/A,TRUE,"Widnes"}</definedName>
    <definedName name="eryrutru" localSheetId="7" hidden="1">{#N/A,#N/A,TRUE,"Cover";#N/A,#N/A,TRUE,"Conts";#N/A,#N/A,TRUE,"VOS";#N/A,#N/A,TRUE,"Warrington";#N/A,#N/A,TRUE,"Widnes"}</definedName>
    <definedName name="eryrutru" localSheetId="18" hidden="1">{#N/A,#N/A,TRUE,"Cover";#N/A,#N/A,TRUE,"Conts";#N/A,#N/A,TRUE,"VOS";#N/A,#N/A,TRUE,"Warrington";#N/A,#N/A,TRUE,"Widnes"}</definedName>
    <definedName name="eryrutru" localSheetId="3" hidden="1">{#N/A,#N/A,TRUE,"Cover";#N/A,#N/A,TRUE,"Conts";#N/A,#N/A,TRUE,"VOS";#N/A,#N/A,TRUE,"Warrington";#N/A,#N/A,TRUE,"Widnes"}</definedName>
    <definedName name="eryrutru" localSheetId="8" hidden="1">{#N/A,#N/A,TRUE,"Cover";#N/A,#N/A,TRUE,"Conts";#N/A,#N/A,TRUE,"VOS";#N/A,#N/A,TRUE,"Warrington";#N/A,#N/A,TRUE,"Widnes"}</definedName>
    <definedName name="eryrutru" hidden="1">{#N/A,#N/A,TRUE,"Cover";#N/A,#N/A,TRUE,"Conts";#N/A,#N/A,TRUE,"VOS";#N/A,#N/A,TRUE,"Warrington";#N/A,#N/A,TRUE,"Widnes"}</definedName>
    <definedName name="erytrh" localSheetId="9" hidden="1">{#N/A,#N/A,TRUE,"Cover";#N/A,#N/A,TRUE,"Conts";#N/A,#N/A,TRUE,"VOS";#N/A,#N/A,TRUE,"Warrington";#N/A,#N/A,TRUE,"Widnes"}</definedName>
    <definedName name="erytrh" localSheetId="4" hidden="1">{#N/A,#N/A,TRUE,"Cover";#N/A,#N/A,TRUE,"Conts";#N/A,#N/A,TRUE,"VOS";#N/A,#N/A,TRUE,"Warrington";#N/A,#N/A,TRUE,"Widnes"}</definedName>
    <definedName name="erytrh" localSheetId="19" hidden="1">{#N/A,#N/A,TRUE,"Cover";#N/A,#N/A,TRUE,"Conts";#N/A,#N/A,TRUE,"VOS";#N/A,#N/A,TRUE,"Warrington";#N/A,#N/A,TRUE,"Widnes"}</definedName>
    <definedName name="erytrh" localSheetId="11" hidden="1">{#N/A,#N/A,TRUE,"Cover";#N/A,#N/A,TRUE,"Conts";#N/A,#N/A,TRUE,"VOS";#N/A,#N/A,TRUE,"Warrington";#N/A,#N/A,TRUE,"Widnes"}</definedName>
    <definedName name="erytrh" localSheetId="7" hidden="1">{#N/A,#N/A,TRUE,"Cover";#N/A,#N/A,TRUE,"Conts";#N/A,#N/A,TRUE,"VOS";#N/A,#N/A,TRUE,"Warrington";#N/A,#N/A,TRUE,"Widnes"}</definedName>
    <definedName name="erytrh" localSheetId="18" hidden="1">{#N/A,#N/A,TRUE,"Cover";#N/A,#N/A,TRUE,"Conts";#N/A,#N/A,TRUE,"VOS";#N/A,#N/A,TRUE,"Warrington";#N/A,#N/A,TRUE,"Widnes"}</definedName>
    <definedName name="erytrh" localSheetId="3" hidden="1">{#N/A,#N/A,TRUE,"Cover";#N/A,#N/A,TRUE,"Conts";#N/A,#N/A,TRUE,"VOS";#N/A,#N/A,TRUE,"Warrington";#N/A,#N/A,TRUE,"Widnes"}</definedName>
    <definedName name="erytrh" localSheetId="8" hidden="1">{#N/A,#N/A,TRUE,"Cover";#N/A,#N/A,TRUE,"Conts";#N/A,#N/A,TRUE,"VOS";#N/A,#N/A,TRUE,"Warrington";#N/A,#N/A,TRUE,"Widnes"}</definedName>
    <definedName name="erytrh" hidden="1">{#N/A,#N/A,TRUE,"Cover";#N/A,#N/A,TRUE,"Conts";#N/A,#N/A,TRUE,"VOS";#N/A,#N/A,TRUE,"Warrington";#N/A,#N/A,TRUE,"Widnes"}</definedName>
    <definedName name="erytuui" localSheetId="9" hidden="1">{#N/A,#N/A,TRUE,"Cover";#N/A,#N/A,TRUE,"Conts";#N/A,#N/A,TRUE,"VOS";#N/A,#N/A,TRUE,"Warrington";#N/A,#N/A,TRUE,"Widnes"}</definedName>
    <definedName name="erytuui" localSheetId="4" hidden="1">{#N/A,#N/A,TRUE,"Cover";#N/A,#N/A,TRUE,"Conts";#N/A,#N/A,TRUE,"VOS";#N/A,#N/A,TRUE,"Warrington";#N/A,#N/A,TRUE,"Widnes"}</definedName>
    <definedName name="erytuui" localSheetId="19" hidden="1">{#N/A,#N/A,TRUE,"Cover";#N/A,#N/A,TRUE,"Conts";#N/A,#N/A,TRUE,"VOS";#N/A,#N/A,TRUE,"Warrington";#N/A,#N/A,TRUE,"Widnes"}</definedName>
    <definedName name="erytuui" localSheetId="11" hidden="1">{#N/A,#N/A,TRUE,"Cover";#N/A,#N/A,TRUE,"Conts";#N/A,#N/A,TRUE,"VOS";#N/A,#N/A,TRUE,"Warrington";#N/A,#N/A,TRUE,"Widnes"}</definedName>
    <definedName name="erytuui" localSheetId="7" hidden="1">{#N/A,#N/A,TRUE,"Cover";#N/A,#N/A,TRUE,"Conts";#N/A,#N/A,TRUE,"VOS";#N/A,#N/A,TRUE,"Warrington";#N/A,#N/A,TRUE,"Widnes"}</definedName>
    <definedName name="erytuui" localSheetId="18" hidden="1">{#N/A,#N/A,TRUE,"Cover";#N/A,#N/A,TRUE,"Conts";#N/A,#N/A,TRUE,"VOS";#N/A,#N/A,TRUE,"Warrington";#N/A,#N/A,TRUE,"Widnes"}</definedName>
    <definedName name="erytuui" localSheetId="3" hidden="1">{#N/A,#N/A,TRUE,"Cover";#N/A,#N/A,TRUE,"Conts";#N/A,#N/A,TRUE,"VOS";#N/A,#N/A,TRUE,"Warrington";#N/A,#N/A,TRUE,"Widnes"}</definedName>
    <definedName name="erytuui" localSheetId="8" hidden="1">{#N/A,#N/A,TRUE,"Cover";#N/A,#N/A,TRUE,"Conts";#N/A,#N/A,TRUE,"VOS";#N/A,#N/A,TRUE,"Warrington";#N/A,#N/A,TRUE,"Widnes"}</definedName>
    <definedName name="erytuui" hidden="1">{#N/A,#N/A,TRUE,"Cover";#N/A,#N/A,TRUE,"Conts";#N/A,#N/A,TRUE,"VOS";#N/A,#N/A,TRUE,"Warrington";#N/A,#N/A,TRUE,"Widnes"}</definedName>
    <definedName name="eryytrysy" localSheetId="9" hidden="1">{#N/A,#N/A,TRUE,"Cover";#N/A,#N/A,TRUE,"Conts";#N/A,#N/A,TRUE,"VOS";#N/A,#N/A,TRUE,"Warrington";#N/A,#N/A,TRUE,"Widnes"}</definedName>
    <definedName name="eryytrysy" localSheetId="4" hidden="1">{#N/A,#N/A,TRUE,"Cover";#N/A,#N/A,TRUE,"Conts";#N/A,#N/A,TRUE,"VOS";#N/A,#N/A,TRUE,"Warrington";#N/A,#N/A,TRUE,"Widnes"}</definedName>
    <definedName name="eryytrysy" localSheetId="19" hidden="1">{#N/A,#N/A,TRUE,"Cover";#N/A,#N/A,TRUE,"Conts";#N/A,#N/A,TRUE,"VOS";#N/A,#N/A,TRUE,"Warrington";#N/A,#N/A,TRUE,"Widnes"}</definedName>
    <definedName name="eryytrysy" localSheetId="11" hidden="1">{#N/A,#N/A,TRUE,"Cover";#N/A,#N/A,TRUE,"Conts";#N/A,#N/A,TRUE,"VOS";#N/A,#N/A,TRUE,"Warrington";#N/A,#N/A,TRUE,"Widnes"}</definedName>
    <definedName name="eryytrysy" localSheetId="7" hidden="1">{#N/A,#N/A,TRUE,"Cover";#N/A,#N/A,TRUE,"Conts";#N/A,#N/A,TRUE,"VOS";#N/A,#N/A,TRUE,"Warrington";#N/A,#N/A,TRUE,"Widnes"}</definedName>
    <definedName name="eryytrysy" localSheetId="18" hidden="1">{#N/A,#N/A,TRUE,"Cover";#N/A,#N/A,TRUE,"Conts";#N/A,#N/A,TRUE,"VOS";#N/A,#N/A,TRUE,"Warrington";#N/A,#N/A,TRUE,"Widnes"}</definedName>
    <definedName name="eryytrysy" localSheetId="3" hidden="1">{#N/A,#N/A,TRUE,"Cover";#N/A,#N/A,TRUE,"Conts";#N/A,#N/A,TRUE,"VOS";#N/A,#N/A,TRUE,"Warrington";#N/A,#N/A,TRUE,"Widnes"}</definedName>
    <definedName name="eryytrysy" localSheetId="8" hidden="1">{#N/A,#N/A,TRUE,"Cover";#N/A,#N/A,TRUE,"Conts";#N/A,#N/A,TRUE,"VOS";#N/A,#N/A,TRUE,"Warrington";#N/A,#N/A,TRUE,"Widnes"}</definedName>
    <definedName name="eryytrysy" hidden="1">{#N/A,#N/A,TRUE,"Cover";#N/A,#N/A,TRUE,"Conts";#N/A,#N/A,TRUE,"VOS";#N/A,#N/A,TRUE,"Warrington";#N/A,#N/A,TRUE,"Widnes"}</definedName>
    <definedName name="ES">#REF!</definedName>
    <definedName name="ESA">#REF!</definedName>
    <definedName name="estetystry" localSheetId="9" hidden="1">{#N/A,#N/A,TRUE,"Cover";#N/A,#N/A,TRUE,"Conts";#N/A,#N/A,TRUE,"VOS";#N/A,#N/A,TRUE,"Warrington";#N/A,#N/A,TRUE,"Widnes"}</definedName>
    <definedName name="estetystry" localSheetId="4" hidden="1">{#N/A,#N/A,TRUE,"Cover";#N/A,#N/A,TRUE,"Conts";#N/A,#N/A,TRUE,"VOS";#N/A,#N/A,TRUE,"Warrington";#N/A,#N/A,TRUE,"Widnes"}</definedName>
    <definedName name="estetystry" localSheetId="19" hidden="1">{#N/A,#N/A,TRUE,"Cover";#N/A,#N/A,TRUE,"Conts";#N/A,#N/A,TRUE,"VOS";#N/A,#N/A,TRUE,"Warrington";#N/A,#N/A,TRUE,"Widnes"}</definedName>
    <definedName name="estetystry" localSheetId="11" hidden="1">{#N/A,#N/A,TRUE,"Cover";#N/A,#N/A,TRUE,"Conts";#N/A,#N/A,TRUE,"VOS";#N/A,#N/A,TRUE,"Warrington";#N/A,#N/A,TRUE,"Widnes"}</definedName>
    <definedName name="estetystry" localSheetId="7" hidden="1">{#N/A,#N/A,TRUE,"Cover";#N/A,#N/A,TRUE,"Conts";#N/A,#N/A,TRUE,"VOS";#N/A,#N/A,TRUE,"Warrington";#N/A,#N/A,TRUE,"Widnes"}</definedName>
    <definedName name="estetystry" localSheetId="18" hidden="1">{#N/A,#N/A,TRUE,"Cover";#N/A,#N/A,TRUE,"Conts";#N/A,#N/A,TRUE,"VOS";#N/A,#N/A,TRUE,"Warrington";#N/A,#N/A,TRUE,"Widnes"}</definedName>
    <definedName name="estetystry" localSheetId="3" hidden="1">{#N/A,#N/A,TRUE,"Cover";#N/A,#N/A,TRUE,"Conts";#N/A,#N/A,TRUE,"VOS";#N/A,#N/A,TRUE,"Warrington";#N/A,#N/A,TRUE,"Widnes"}</definedName>
    <definedName name="estetystry" localSheetId="8" hidden="1">{#N/A,#N/A,TRUE,"Cover";#N/A,#N/A,TRUE,"Conts";#N/A,#N/A,TRUE,"VOS";#N/A,#N/A,TRUE,"Warrington";#N/A,#N/A,TRUE,"Widnes"}</definedName>
    <definedName name="estetystry" hidden="1">{#N/A,#N/A,TRUE,"Cover";#N/A,#N/A,TRUE,"Conts";#N/A,#N/A,TRUE,"VOS";#N/A,#N/A,TRUE,"Warrington";#N/A,#N/A,TRUE,"Widnes"}</definedName>
    <definedName name="estimateb" localSheetId="9" hidden="1">{#N/A,#N/A,TRUE,"Cover";#N/A,#N/A,TRUE,"Conts";#N/A,#N/A,TRUE,"VOS";#N/A,#N/A,TRUE,"Warrington";#N/A,#N/A,TRUE,"Widnes"}</definedName>
    <definedName name="estimateb" localSheetId="4" hidden="1">{#N/A,#N/A,TRUE,"Cover";#N/A,#N/A,TRUE,"Conts";#N/A,#N/A,TRUE,"VOS";#N/A,#N/A,TRUE,"Warrington";#N/A,#N/A,TRUE,"Widnes"}</definedName>
    <definedName name="estimateb" localSheetId="19" hidden="1">{#N/A,#N/A,TRUE,"Cover";#N/A,#N/A,TRUE,"Conts";#N/A,#N/A,TRUE,"VOS";#N/A,#N/A,TRUE,"Warrington";#N/A,#N/A,TRUE,"Widnes"}</definedName>
    <definedName name="estimateb" localSheetId="11" hidden="1">{#N/A,#N/A,TRUE,"Cover";#N/A,#N/A,TRUE,"Conts";#N/A,#N/A,TRUE,"VOS";#N/A,#N/A,TRUE,"Warrington";#N/A,#N/A,TRUE,"Widnes"}</definedName>
    <definedName name="estimateb" localSheetId="7" hidden="1">{#N/A,#N/A,TRUE,"Cover";#N/A,#N/A,TRUE,"Conts";#N/A,#N/A,TRUE,"VOS";#N/A,#N/A,TRUE,"Warrington";#N/A,#N/A,TRUE,"Widnes"}</definedName>
    <definedName name="estimateb" localSheetId="18" hidden="1">{#N/A,#N/A,TRUE,"Cover";#N/A,#N/A,TRUE,"Conts";#N/A,#N/A,TRUE,"VOS";#N/A,#N/A,TRUE,"Warrington";#N/A,#N/A,TRUE,"Widnes"}</definedName>
    <definedName name="estimateb" localSheetId="3" hidden="1">{#N/A,#N/A,TRUE,"Cover";#N/A,#N/A,TRUE,"Conts";#N/A,#N/A,TRUE,"VOS";#N/A,#N/A,TRUE,"Warrington";#N/A,#N/A,TRUE,"Widnes"}</definedName>
    <definedName name="estimateb" localSheetId="8" hidden="1">{#N/A,#N/A,TRUE,"Cover";#N/A,#N/A,TRUE,"Conts";#N/A,#N/A,TRUE,"VOS";#N/A,#N/A,TRUE,"Warrington";#N/A,#N/A,TRUE,"Widnes"}</definedName>
    <definedName name="estimateb" hidden="1">{#N/A,#N/A,TRUE,"Cover";#N/A,#N/A,TRUE,"Conts";#N/A,#N/A,TRUE,"VOS";#N/A,#N/A,TRUE,"Warrington";#N/A,#N/A,TRUE,"Widnes"}</definedName>
    <definedName name="etertyr" localSheetId="9" hidden="1">{#N/A,#N/A,TRUE,"Cover";#N/A,#N/A,TRUE,"Conts";#N/A,#N/A,TRUE,"VOS";#N/A,#N/A,TRUE,"Warrington";#N/A,#N/A,TRUE,"Widnes"}</definedName>
    <definedName name="etertyr" localSheetId="4" hidden="1">{#N/A,#N/A,TRUE,"Cover";#N/A,#N/A,TRUE,"Conts";#N/A,#N/A,TRUE,"VOS";#N/A,#N/A,TRUE,"Warrington";#N/A,#N/A,TRUE,"Widnes"}</definedName>
    <definedName name="etertyr" localSheetId="19" hidden="1">{#N/A,#N/A,TRUE,"Cover";#N/A,#N/A,TRUE,"Conts";#N/A,#N/A,TRUE,"VOS";#N/A,#N/A,TRUE,"Warrington";#N/A,#N/A,TRUE,"Widnes"}</definedName>
    <definedName name="etertyr" localSheetId="11" hidden="1">{#N/A,#N/A,TRUE,"Cover";#N/A,#N/A,TRUE,"Conts";#N/A,#N/A,TRUE,"VOS";#N/A,#N/A,TRUE,"Warrington";#N/A,#N/A,TRUE,"Widnes"}</definedName>
    <definedName name="etertyr" localSheetId="7" hidden="1">{#N/A,#N/A,TRUE,"Cover";#N/A,#N/A,TRUE,"Conts";#N/A,#N/A,TRUE,"VOS";#N/A,#N/A,TRUE,"Warrington";#N/A,#N/A,TRUE,"Widnes"}</definedName>
    <definedName name="etertyr" localSheetId="18" hidden="1">{#N/A,#N/A,TRUE,"Cover";#N/A,#N/A,TRUE,"Conts";#N/A,#N/A,TRUE,"VOS";#N/A,#N/A,TRUE,"Warrington";#N/A,#N/A,TRUE,"Widnes"}</definedName>
    <definedName name="etertyr" localSheetId="3" hidden="1">{#N/A,#N/A,TRUE,"Cover";#N/A,#N/A,TRUE,"Conts";#N/A,#N/A,TRUE,"VOS";#N/A,#N/A,TRUE,"Warrington";#N/A,#N/A,TRUE,"Widnes"}</definedName>
    <definedName name="etertyr" localSheetId="8" hidden="1">{#N/A,#N/A,TRUE,"Cover";#N/A,#N/A,TRUE,"Conts";#N/A,#N/A,TRUE,"VOS";#N/A,#N/A,TRUE,"Warrington";#N/A,#N/A,TRUE,"Widnes"}</definedName>
    <definedName name="etertyr" hidden="1">{#N/A,#N/A,TRUE,"Cover";#N/A,#N/A,TRUE,"Conts";#N/A,#N/A,TRUE,"VOS";#N/A,#N/A,TRUE,"Warrington";#N/A,#N/A,TRUE,"Widnes"}</definedName>
    <definedName name="etetert" localSheetId="9" hidden="1">{#N/A,#N/A,TRUE,"Cover";#N/A,#N/A,TRUE,"Conts";#N/A,#N/A,TRUE,"VOS";#N/A,#N/A,TRUE,"Warrington";#N/A,#N/A,TRUE,"Widnes"}</definedName>
    <definedName name="etetert" localSheetId="4" hidden="1">{#N/A,#N/A,TRUE,"Cover";#N/A,#N/A,TRUE,"Conts";#N/A,#N/A,TRUE,"VOS";#N/A,#N/A,TRUE,"Warrington";#N/A,#N/A,TRUE,"Widnes"}</definedName>
    <definedName name="etetert" localSheetId="19" hidden="1">{#N/A,#N/A,TRUE,"Cover";#N/A,#N/A,TRUE,"Conts";#N/A,#N/A,TRUE,"VOS";#N/A,#N/A,TRUE,"Warrington";#N/A,#N/A,TRUE,"Widnes"}</definedName>
    <definedName name="etetert" localSheetId="11" hidden="1">{#N/A,#N/A,TRUE,"Cover";#N/A,#N/A,TRUE,"Conts";#N/A,#N/A,TRUE,"VOS";#N/A,#N/A,TRUE,"Warrington";#N/A,#N/A,TRUE,"Widnes"}</definedName>
    <definedName name="etetert" localSheetId="7" hidden="1">{#N/A,#N/A,TRUE,"Cover";#N/A,#N/A,TRUE,"Conts";#N/A,#N/A,TRUE,"VOS";#N/A,#N/A,TRUE,"Warrington";#N/A,#N/A,TRUE,"Widnes"}</definedName>
    <definedName name="etetert" localSheetId="18" hidden="1">{#N/A,#N/A,TRUE,"Cover";#N/A,#N/A,TRUE,"Conts";#N/A,#N/A,TRUE,"VOS";#N/A,#N/A,TRUE,"Warrington";#N/A,#N/A,TRUE,"Widnes"}</definedName>
    <definedName name="etetert" localSheetId="3" hidden="1">{#N/A,#N/A,TRUE,"Cover";#N/A,#N/A,TRUE,"Conts";#N/A,#N/A,TRUE,"VOS";#N/A,#N/A,TRUE,"Warrington";#N/A,#N/A,TRUE,"Widnes"}</definedName>
    <definedName name="etetert" localSheetId="8" hidden="1">{#N/A,#N/A,TRUE,"Cover";#N/A,#N/A,TRUE,"Conts";#N/A,#N/A,TRUE,"VOS";#N/A,#N/A,TRUE,"Warrington";#N/A,#N/A,TRUE,"Widnes"}</definedName>
    <definedName name="etetert" hidden="1">{#N/A,#N/A,TRUE,"Cover";#N/A,#N/A,TRUE,"Conts";#N/A,#N/A,TRUE,"VOS";#N/A,#N/A,TRUE,"Warrington";#N/A,#N/A,TRUE,"Widnes"}</definedName>
    <definedName name="etr6str7tuiuo" localSheetId="9" hidden="1">{#N/A,#N/A,TRUE,"Cover";#N/A,#N/A,TRUE,"Conts";#N/A,#N/A,TRUE,"VOS";#N/A,#N/A,TRUE,"Warrington";#N/A,#N/A,TRUE,"Widnes"}</definedName>
    <definedName name="etr6str7tuiuo" localSheetId="4" hidden="1">{#N/A,#N/A,TRUE,"Cover";#N/A,#N/A,TRUE,"Conts";#N/A,#N/A,TRUE,"VOS";#N/A,#N/A,TRUE,"Warrington";#N/A,#N/A,TRUE,"Widnes"}</definedName>
    <definedName name="etr6str7tuiuo" localSheetId="19" hidden="1">{#N/A,#N/A,TRUE,"Cover";#N/A,#N/A,TRUE,"Conts";#N/A,#N/A,TRUE,"VOS";#N/A,#N/A,TRUE,"Warrington";#N/A,#N/A,TRUE,"Widnes"}</definedName>
    <definedName name="etr6str7tuiuo" localSheetId="11" hidden="1">{#N/A,#N/A,TRUE,"Cover";#N/A,#N/A,TRUE,"Conts";#N/A,#N/A,TRUE,"VOS";#N/A,#N/A,TRUE,"Warrington";#N/A,#N/A,TRUE,"Widnes"}</definedName>
    <definedName name="etr6str7tuiuo" localSheetId="7" hidden="1">{#N/A,#N/A,TRUE,"Cover";#N/A,#N/A,TRUE,"Conts";#N/A,#N/A,TRUE,"VOS";#N/A,#N/A,TRUE,"Warrington";#N/A,#N/A,TRUE,"Widnes"}</definedName>
    <definedName name="etr6str7tuiuo" localSheetId="18" hidden="1">{#N/A,#N/A,TRUE,"Cover";#N/A,#N/A,TRUE,"Conts";#N/A,#N/A,TRUE,"VOS";#N/A,#N/A,TRUE,"Warrington";#N/A,#N/A,TRUE,"Widnes"}</definedName>
    <definedName name="etr6str7tuiuo" localSheetId="3" hidden="1">{#N/A,#N/A,TRUE,"Cover";#N/A,#N/A,TRUE,"Conts";#N/A,#N/A,TRUE,"VOS";#N/A,#N/A,TRUE,"Warrington";#N/A,#N/A,TRUE,"Widnes"}</definedName>
    <definedName name="etr6str7tuiuo" localSheetId="8" hidden="1">{#N/A,#N/A,TRUE,"Cover";#N/A,#N/A,TRUE,"Conts";#N/A,#N/A,TRUE,"VOS";#N/A,#N/A,TRUE,"Warrington";#N/A,#N/A,TRUE,"Widnes"}</definedName>
    <definedName name="etr6str7tuiuo" hidden="1">{#N/A,#N/A,TRUE,"Cover";#N/A,#N/A,TRUE,"Conts";#N/A,#N/A,TRUE,"VOS";#N/A,#N/A,TRUE,"Warrington";#N/A,#N/A,TRUE,"Widnes"}</definedName>
    <definedName name="etretyer" localSheetId="9" hidden="1">{#N/A,#N/A,TRUE,"Cover";#N/A,#N/A,TRUE,"Conts";#N/A,#N/A,TRUE,"VOS";#N/A,#N/A,TRUE,"Warrington";#N/A,#N/A,TRUE,"Widnes"}</definedName>
    <definedName name="etretyer" localSheetId="4" hidden="1">{#N/A,#N/A,TRUE,"Cover";#N/A,#N/A,TRUE,"Conts";#N/A,#N/A,TRUE,"VOS";#N/A,#N/A,TRUE,"Warrington";#N/A,#N/A,TRUE,"Widnes"}</definedName>
    <definedName name="etretyer" localSheetId="19" hidden="1">{#N/A,#N/A,TRUE,"Cover";#N/A,#N/A,TRUE,"Conts";#N/A,#N/A,TRUE,"VOS";#N/A,#N/A,TRUE,"Warrington";#N/A,#N/A,TRUE,"Widnes"}</definedName>
    <definedName name="etretyer" localSheetId="11" hidden="1">{#N/A,#N/A,TRUE,"Cover";#N/A,#N/A,TRUE,"Conts";#N/A,#N/A,TRUE,"VOS";#N/A,#N/A,TRUE,"Warrington";#N/A,#N/A,TRUE,"Widnes"}</definedName>
    <definedName name="etretyer" localSheetId="7" hidden="1">{#N/A,#N/A,TRUE,"Cover";#N/A,#N/A,TRUE,"Conts";#N/A,#N/A,TRUE,"VOS";#N/A,#N/A,TRUE,"Warrington";#N/A,#N/A,TRUE,"Widnes"}</definedName>
    <definedName name="etretyer" localSheetId="18" hidden="1">{#N/A,#N/A,TRUE,"Cover";#N/A,#N/A,TRUE,"Conts";#N/A,#N/A,TRUE,"VOS";#N/A,#N/A,TRUE,"Warrington";#N/A,#N/A,TRUE,"Widnes"}</definedName>
    <definedName name="etretyer" localSheetId="3" hidden="1">{#N/A,#N/A,TRUE,"Cover";#N/A,#N/A,TRUE,"Conts";#N/A,#N/A,TRUE,"VOS";#N/A,#N/A,TRUE,"Warrington";#N/A,#N/A,TRUE,"Widnes"}</definedName>
    <definedName name="etretyer" localSheetId="8" hidden="1">{#N/A,#N/A,TRUE,"Cover";#N/A,#N/A,TRUE,"Conts";#N/A,#N/A,TRUE,"VOS";#N/A,#N/A,TRUE,"Warrington";#N/A,#N/A,TRUE,"Widnes"}</definedName>
    <definedName name="etretyer" hidden="1">{#N/A,#N/A,TRUE,"Cover";#N/A,#N/A,TRUE,"Conts";#N/A,#N/A,TRUE,"VOS";#N/A,#N/A,TRUE,"Warrington";#N/A,#N/A,TRUE,"Widnes"}</definedName>
    <definedName name="etyegf" localSheetId="9" hidden="1">{#N/A,#N/A,TRUE,"Cover";#N/A,#N/A,TRUE,"Conts";#N/A,#N/A,TRUE,"VOS";#N/A,#N/A,TRUE,"Warrington";#N/A,#N/A,TRUE,"Widnes"}</definedName>
    <definedName name="etyegf" localSheetId="4" hidden="1">{#N/A,#N/A,TRUE,"Cover";#N/A,#N/A,TRUE,"Conts";#N/A,#N/A,TRUE,"VOS";#N/A,#N/A,TRUE,"Warrington";#N/A,#N/A,TRUE,"Widnes"}</definedName>
    <definedName name="etyegf" localSheetId="19" hidden="1">{#N/A,#N/A,TRUE,"Cover";#N/A,#N/A,TRUE,"Conts";#N/A,#N/A,TRUE,"VOS";#N/A,#N/A,TRUE,"Warrington";#N/A,#N/A,TRUE,"Widnes"}</definedName>
    <definedName name="etyegf" localSheetId="11" hidden="1">{#N/A,#N/A,TRUE,"Cover";#N/A,#N/A,TRUE,"Conts";#N/A,#N/A,TRUE,"VOS";#N/A,#N/A,TRUE,"Warrington";#N/A,#N/A,TRUE,"Widnes"}</definedName>
    <definedName name="etyegf" localSheetId="7" hidden="1">{#N/A,#N/A,TRUE,"Cover";#N/A,#N/A,TRUE,"Conts";#N/A,#N/A,TRUE,"VOS";#N/A,#N/A,TRUE,"Warrington";#N/A,#N/A,TRUE,"Widnes"}</definedName>
    <definedName name="etyegf" localSheetId="18" hidden="1">{#N/A,#N/A,TRUE,"Cover";#N/A,#N/A,TRUE,"Conts";#N/A,#N/A,TRUE,"VOS";#N/A,#N/A,TRUE,"Warrington";#N/A,#N/A,TRUE,"Widnes"}</definedName>
    <definedName name="etyegf" localSheetId="3" hidden="1">{#N/A,#N/A,TRUE,"Cover";#N/A,#N/A,TRUE,"Conts";#N/A,#N/A,TRUE,"VOS";#N/A,#N/A,TRUE,"Warrington";#N/A,#N/A,TRUE,"Widnes"}</definedName>
    <definedName name="etyegf" localSheetId="8" hidden="1">{#N/A,#N/A,TRUE,"Cover";#N/A,#N/A,TRUE,"Conts";#N/A,#N/A,TRUE,"VOS";#N/A,#N/A,TRUE,"Warrington";#N/A,#N/A,TRUE,"Widnes"}</definedName>
    <definedName name="etyegf" hidden="1">{#N/A,#N/A,TRUE,"Cover";#N/A,#N/A,TRUE,"Conts";#N/A,#N/A,TRUE,"VOS";#N/A,#N/A,TRUE,"Warrington";#N/A,#N/A,TRUE,"Widnes"}</definedName>
    <definedName name="etyytr" localSheetId="9" hidden="1">{#N/A,#N/A,TRUE,"Cover";#N/A,#N/A,TRUE,"Conts";#N/A,#N/A,TRUE,"VOS";#N/A,#N/A,TRUE,"Warrington";#N/A,#N/A,TRUE,"Widnes"}</definedName>
    <definedName name="etyytr" localSheetId="4" hidden="1">{#N/A,#N/A,TRUE,"Cover";#N/A,#N/A,TRUE,"Conts";#N/A,#N/A,TRUE,"VOS";#N/A,#N/A,TRUE,"Warrington";#N/A,#N/A,TRUE,"Widnes"}</definedName>
    <definedName name="etyytr" localSheetId="19" hidden="1">{#N/A,#N/A,TRUE,"Cover";#N/A,#N/A,TRUE,"Conts";#N/A,#N/A,TRUE,"VOS";#N/A,#N/A,TRUE,"Warrington";#N/A,#N/A,TRUE,"Widnes"}</definedName>
    <definedName name="etyytr" localSheetId="11" hidden="1">{#N/A,#N/A,TRUE,"Cover";#N/A,#N/A,TRUE,"Conts";#N/A,#N/A,TRUE,"VOS";#N/A,#N/A,TRUE,"Warrington";#N/A,#N/A,TRUE,"Widnes"}</definedName>
    <definedName name="etyytr" localSheetId="7" hidden="1">{#N/A,#N/A,TRUE,"Cover";#N/A,#N/A,TRUE,"Conts";#N/A,#N/A,TRUE,"VOS";#N/A,#N/A,TRUE,"Warrington";#N/A,#N/A,TRUE,"Widnes"}</definedName>
    <definedName name="etyytr" localSheetId="18" hidden="1">{#N/A,#N/A,TRUE,"Cover";#N/A,#N/A,TRUE,"Conts";#N/A,#N/A,TRUE,"VOS";#N/A,#N/A,TRUE,"Warrington";#N/A,#N/A,TRUE,"Widnes"}</definedName>
    <definedName name="etyytr" localSheetId="3" hidden="1">{#N/A,#N/A,TRUE,"Cover";#N/A,#N/A,TRUE,"Conts";#N/A,#N/A,TRUE,"VOS";#N/A,#N/A,TRUE,"Warrington";#N/A,#N/A,TRUE,"Widnes"}</definedName>
    <definedName name="etyytr" localSheetId="8" hidden="1">{#N/A,#N/A,TRUE,"Cover";#N/A,#N/A,TRUE,"Conts";#N/A,#N/A,TRUE,"VOS";#N/A,#N/A,TRUE,"Warrington";#N/A,#N/A,TRUE,"Widnes"}</definedName>
    <definedName name="etyytr" hidden="1">{#N/A,#N/A,TRUE,"Cover";#N/A,#N/A,TRUE,"Conts";#N/A,#N/A,TRUE,"VOS";#N/A,#N/A,TRUE,"Warrington";#N/A,#N/A,TRUE,"Widnes"}</definedName>
    <definedName name="eur">#REF!</definedName>
    <definedName name="EURO">#REF!</definedName>
    <definedName name="eurocb">#REF!</definedName>
    <definedName name="ewateryryxyz" localSheetId="9" hidden="1">{#N/A,#N/A,TRUE,"Cover";#N/A,#N/A,TRUE,"Conts";#N/A,#N/A,TRUE,"VOS";#N/A,#N/A,TRUE,"Warrington";#N/A,#N/A,TRUE,"Widnes"}</definedName>
    <definedName name="ewateryryxyz" localSheetId="4" hidden="1">{#N/A,#N/A,TRUE,"Cover";#N/A,#N/A,TRUE,"Conts";#N/A,#N/A,TRUE,"VOS";#N/A,#N/A,TRUE,"Warrington";#N/A,#N/A,TRUE,"Widnes"}</definedName>
    <definedName name="ewateryryxyz" localSheetId="19" hidden="1">{#N/A,#N/A,TRUE,"Cover";#N/A,#N/A,TRUE,"Conts";#N/A,#N/A,TRUE,"VOS";#N/A,#N/A,TRUE,"Warrington";#N/A,#N/A,TRUE,"Widnes"}</definedName>
    <definedName name="ewateryryxyz" localSheetId="11" hidden="1">{#N/A,#N/A,TRUE,"Cover";#N/A,#N/A,TRUE,"Conts";#N/A,#N/A,TRUE,"VOS";#N/A,#N/A,TRUE,"Warrington";#N/A,#N/A,TRUE,"Widnes"}</definedName>
    <definedName name="ewateryryxyz" localSheetId="7" hidden="1">{#N/A,#N/A,TRUE,"Cover";#N/A,#N/A,TRUE,"Conts";#N/A,#N/A,TRUE,"VOS";#N/A,#N/A,TRUE,"Warrington";#N/A,#N/A,TRUE,"Widnes"}</definedName>
    <definedName name="ewateryryxyz" localSheetId="18" hidden="1">{#N/A,#N/A,TRUE,"Cover";#N/A,#N/A,TRUE,"Conts";#N/A,#N/A,TRUE,"VOS";#N/A,#N/A,TRUE,"Warrington";#N/A,#N/A,TRUE,"Widnes"}</definedName>
    <definedName name="ewateryryxyz" localSheetId="3" hidden="1">{#N/A,#N/A,TRUE,"Cover";#N/A,#N/A,TRUE,"Conts";#N/A,#N/A,TRUE,"VOS";#N/A,#N/A,TRUE,"Warrington";#N/A,#N/A,TRUE,"Widnes"}</definedName>
    <definedName name="ewateryryxyz" localSheetId="8" hidden="1">{#N/A,#N/A,TRUE,"Cover";#N/A,#N/A,TRUE,"Conts";#N/A,#N/A,TRUE,"VOS";#N/A,#N/A,TRUE,"Warrington";#N/A,#N/A,TRUE,"Widnes"}</definedName>
    <definedName name="ewateryryxyz" hidden="1">{#N/A,#N/A,TRUE,"Cover";#N/A,#N/A,TRUE,"Conts";#N/A,#N/A,TRUE,"VOS";#N/A,#N/A,TRUE,"Warrington";#N/A,#N/A,TRUE,"Widnes"}</definedName>
    <definedName name="ewt" localSheetId="9" hidden="1">{#N/A,#N/A,TRUE,"Cover";#N/A,#N/A,TRUE,"Conts";#N/A,#N/A,TRUE,"VOS";#N/A,#N/A,TRUE,"Warrington";#N/A,#N/A,TRUE,"Widnes"}</definedName>
    <definedName name="ewt" localSheetId="4" hidden="1">{#N/A,#N/A,TRUE,"Cover";#N/A,#N/A,TRUE,"Conts";#N/A,#N/A,TRUE,"VOS";#N/A,#N/A,TRUE,"Warrington";#N/A,#N/A,TRUE,"Widnes"}</definedName>
    <definedName name="ewt" localSheetId="19" hidden="1">{#N/A,#N/A,TRUE,"Cover";#N/A,#N/A,TRUE,"Conts";#N/A,#N/A,TRUE,"VOS";#N/A,#N/A,TRUE,"Warrington";#N/A,#N/A,TRUE,"Widnes"}</definedName>
    <definedName name="ewt" localSheetId="11" hidden="1">{#N/A,#N/A,TRUE,"Cover";#N/A,#N/A,TRUE,"Conts";#N/A,#N/A,TRUE,"VOS";#N/A,#N/A,TRUE,"Warrington";#N/A,#N/A,TRUE,"Widnes"}</definedName>
    <definedName name="ewt" localSheetId="7" hidden="1">{#N/A,#N/A,TRUE,"Cover";#N/A,#N/A,TRUE,"Conts";#N/A,#N/A,TRUE,"VOS";#N/A,#N/A,TRUE,"Warrington";#N/A,#N/A,TRUE,"Widnes"}</definedName>
    <definedName name="ewt" localSheetId="18" hidden="1">{#N/A,#N/A,TRUE,"Cover";#N/A,#N/A,TRUE,"Conts";#N/A,#N/A,TRUE,"VOS";#N/A,#N/A,TRUE,"Warrington";#N/A,#N/A,TRUE,"Widnes"}</definedName>
    <definedName name="ewt" localSheetId="3" hidden="1">{#N/A,#N/A,TRUE,"Cover";#N/A,#N/A,TRUE,"Conts";#N/A,#N/A,TRUE,"VOS";#N/A,#N/A,TRUE,"Warrington";#N/A,#N/A,TRUE,"Widnes"}</definedName>
    <definedName name="ewt" localSheetId="8" hidden="1">{#N/A,#N/A,TRUE,"Cover";#N/A,#N/A,TRUE,"Conts";#N/A,#N/A,TRUE,"VOS";#N/A,#N/A,TRUE,"Warrington";#N/A,#N/A,TRUE,"Widnes"}</definedName>
    <definedName name="ewt" hidden="1">{#N/A,#N/A,TRUE,"Cover";#N/A,#N/A,TRUE,"Conts";#N/A,#N/A,TRUE,"VOS";#N/A,#N/A,TRUE,"Warrington";#N/A,#N/A,TRUE,"Widnes"}</definedName>
    <definedName name="ewtateryry" localSheetId="9" hidden="1">{#N/A,#N/A,TRUE,"Cover";#N/A,#N/A,TRUE,"Conts";#N/A,#N/A,TRUE,"VOS";#N/A,#N/A,TRUE,"Warrington";#N/A,#N/A,TRUE,"Widnes"}</definedName>
    <definedName name="ewtateryry" localSheetId="4" hidden="1">{#N/A,#N/A,TRUE,"Cover";#N/A,#N/A,TRUE,"Conts";#N/A,#N/A,TRUE,"VOS";#N/A,#N/A,TRUE,"Warrington";#N/A,#N/A,TRUE,"Widnes"}</definedName>
    <definedName name="ewtateryry" localSheetId="19" hidden="1">{#N/A,#N/A,TRUE,"Cover";#N/A,#N/A,TRUE,"Conts";#N/A,#N/A,TRUE,"VOS";#N/A,#N/A,TRUE,"Warrington";#N/A,#N/A,TRUE,"Widnes"}</definedName>
    <definedName name="ewtateryry" localSheetId="11" hidden="1">{#N/A,#N/A,TRUE,"Cover";#N/A,#N/A,TRUE,"Conts";#N/A,#N/A,TRUE,"VOS";#N/A,#N/A,TRUE,"Warrington";#N/A,#N/A,TRUE,"Widnes"}</definedName>
    <definedName name="ewtateryry" localSheetId="7" hidden="1">{#N/A,#N/A,TRUE,"Cover";#N/A,#N/A,TRUE,"Conts";#N/A,#N/A,TRUE,"VOS";#N/A,#N/A,TRUE,"Warrington";#N/A,#N/A,TRUE,"Widnes"}</definedName>
    <definedName name="ewtateryry" localSheetId="18" hidden="1">{#N/A,#N/A,TRUE,"Cover";#N/A,#N/A,TRUE,"Conts";#N/A,#N/A,TRUE,"VOS";#N/A,#N/A,TRUE,"Warrington";#N/A,#N/A,TRUE,"Widnes"}</definedName>
    <definedName name="ewtateryry" localSheetId="3" hidden="1">{#N/A,#N/A,TRUE,"Cover";#N/A,#N/A,TRUE,"Conts";#N/A,#N/A,TRUE,"VOS";#N/A,#N/A,TRUE,"Warrington";#N/A,#N/A,TRUE,"Widnes"}</definedName>
    <definedName name="ewtateryry" localSheetId="8" hidden="1">{#N/A,#N/A,TRUE,"Cover";#N/A,#N/A,TRUE,"Conts";#N/A,#N/A,TRUE,"VOS";#N/A,#N/A,TRUE,"Warrington";#N/A,#N/A,TRUE,"Widnes"}</definedName>
    <definedName name="ewtateryry" hidden="1">{#N/A,#N/A,TRUE,"Cover";#N/A,#N/A,TRUE,"Conts";#N/A,#N/A,TRUE,"VOS";#N/A,#N/A,TRUE,"Warrington";#N/A,#N/A,TRUE,"Widnes"}</definedName>
    <definedName name="Excel_BuiltIn__FilterDatabase_1_1">#REF!</definedName>
    <definedName name="Excel_BuiltIn__FilterDatabase_2">#REF!</definedName>
    <definedName name="Excel_BuiltIn__FilterDatabase_2_5">#REF!</definedName>
    <definedName name="Excel_BuiltIn__FilterDatabase_4_5">#REF!</definedName>
    <definedName name="Excel_BuiltIn__FilterDatabase_5_5">#REF!</definedName>
    <definedName name="Excel_BuiltIn__FilterDatabase_6">#REF!</definedName>
    <definedName name="Excel_BuiltIn__FilterDatabase_6_5">#REF!</definedName>
    <definedName name="Excel_BuiltIn_Database">#REF!</definedName>
    <definedName name="ExchangeRates">#REF!</definedName>
    <definedName name="Exclusions" localSheetId="9">[68]Summary!$A$1:$B$43</definedName>
    <definedName name="Exclusions" localSheetId="3">[28]Summary!$A$1:$B$43</definedName>
    <definedName name="Exclusions">[27]Summary!$A$1:$B$43</definedName>
    <definedName name="EXTERNAL__SERVICES" localSheetId="9">'[16]Build-up'!#REF!</definedName>
    <definedName name="EXTERNAL__SERVICES">'[16]Build-up'!#REF!</definedName>
    <definedName name="EXTERNAL__WALLS" localSheetId="9">'[16]Build-up'!#REF!</definedName>
    <definedName name="EXTERNAL__WALLS">'[16]Build-up'!#REF!</definedName>
    <definedName name="eyy" localSheetId="9" hidden="1">{#N/A,#N/A,TRUE,"Cover";#N/A,#N/A,TRUE,"Conts";#N/A,#N/A,TRUE,"VOS";#N/A,#N/A,TRUE,"Warrington";#N/A,#N/A,TRUE,"Widnes"}</definedName>
    <definedName name="eyy" localSheetId="4" hidden="1">{#N/A,#N/A,TRUE,"Cover";#N/A,#N/A,TRUE,"Conts";#N/A,#N/A,TRUE,"VOS";#N/A,#N/A,TRUE,"Warrington";#N/A,#N/A,TRUE,"Widnes"}</definedName>
    <definedName name="eyy" localSheetId="19" hidden="1">{#N/A,#N/A,TRUE,"Cover";#N/A,#N/A,TRUE,"Conts";#N/A,#N/A,TRUE,"VOS";#N/A,#N/A,TRUE,"Warrington";#N/A,#N/A,TRUE,"Widnes"}</definedName>
    <definedName name="eyy" localSheetId="11" hidden="1">{#N/A,#N/A,TRUE,"Cover";#N/A,#N/A,TRUE,"Conts";#N/A,#N/A,TRUE,"VOS";#N/A,#N/A,TRUE,"Warrington";#N/A,#N/A,TRUE,"Widnes"}</definedName>
    <definedName name="eyy" localSheetId="7" hidden="1">{#N/A,#N/A,TRUE,"Cover";#N/A,#N/A,TRUE,"Conts";#N/A,#N/A,TRUE,"VOS";#N/A,#N/A,TRUE,"Warrington";#N/A,#N/A,TRUE,"Widnes"}</definedName>
    <definedName name="eyy" localSheetId="18" hidden="1">{#N/A,#N/A,TRUE,"Cover";#N/A,#N/A,TRUE,"Conts";#N/A,#N/A,TRUE,"VOS";#N/A,#N/A,TRUE,"Warrington";#N/A,#N/A,TRUE,"Widnes"}</definedName>
    <definedName name="eyy" localSheetId="3" hidden="1">{#N/A,#N/A,TRUE,"Cover";#N/A,#N/A,TRUE,"Conts";#N/A,#N/A,TRUE,"VOS";#N/A,#N/A,TRUE,"Warrington";#N/A,#N/A,TRUE,"Widnes"}</definedName>
    <definedName name="eyy" localSheetId="8" hidden="1">{#N/A,#N/A,TRUE,"Cover";#N/A,#N/A,TRUE,"Conts";#N/A,#N/A,TRUE,"VOS";#N/A,#N/A,TRUE,"Warrington";#N/A,#N/A,TRUE,"Widnes"}</definedName>
    <definedName name="eyy" hidden="1">{#N/A,#N/A,TRUE,"Cover";#N/A,#N/A,TRUE,"Conts";#N/A,#N/A,TRUE,"VOS";#N/A,#N/A,TRUE,"Warrington";#N/A,#N/A,TRUE,"Widnes"}</definedName>
    <definedName name="f" localSheetId="19" hidden="1">{#N/A,#N/A,TRUE,"Cover";#N/A,#N/A,TRUE,"Conts";#N/A,#N/A,TRUE,"VOS";#N/A,#N/A,TRUE,"Warrington";#N/A,#N/A,TRUE,"Widnes"}</definedName>
    <definedName name="f" localSheetId="11" hidden="1">{#N/A,#N/A,TRUE,"Cover";#N/A,#N/A,TRUE,"Conts";#N/A,#N/A,TRUE,"VOS";#N/A,#N/A,TRUE,"Warrington";#N/A,#N/A,TRUE,"Widnes"}</definedName>
    <definedName name="f" localSheetId="18" hidden="1">{#N/A,#N/A,TRUE,"Cover";#N/A,#N/A,TRUE,"Conts";#N/A,#N/A,TRUE,"VOS";#N/A,#N/A,TRUE,"Warrington";#N/A,#N/A,TRUE,"Widnes"}</definedName>
    <definedName name="f" hidden="1">{#N/A,#N/A,TRUE,"Cover";#N/A,#N/A,TRUE,"Conts";#N/A,#N/A,TRUE,"VOS";#N/A,#N/A,TRUE,"Warrington";#N/A,#N/A,TRUE,"Widnes"}</definedName>
    <definedName name="F_____PAINTING">#REF!</definedName>
    <definedName name="fdff" localSheetId="9" hidden="1">{#N/A,#N/A,FALSE,"SumG";#N/A,#N/A,FALSE,"ElecG";#N/A,#N/A,FALSE,"MechG";#N/A,#N/A,FALSE,"GeotG";#N/A,#N/A,FALSE,"PrcsG";#N/A,#N/A,FALSE,"TunnG";#N/A,#N/A,FALSE,"CivlG";#N/A,#N/A,FALSE,"NtwkG";#N/A,#N/A,FALSE,"EstgG";#N/A,#N/A,FALSE,"PEngG"}</definedName>
    <definedName name="fdff" localSheetId="4" hidden="1">{#N/A,#N/A,FALSE,"SumG";#N/A,#N/A,FALSE,"ElecG";#N/A,#N/A,FALSE,"MechG";#N/A,#N/A,FALSE,"GeotG";#N/A,#N/A,FALSE,"PrcsG";#N/A,#N/A,FALSE,"TunnG";#N/A,#N/A,FALSE,"CivlG";#N/A,#N/A,FALSE,"NtwkG";#N/A,#N/A,FALSE,"EstgG";#N/A,#N/A,FALSE,"PEngG"}</definedName>
    <definedName name="fdff" localSheetId="19" hidden="1">{#N/A,#N/A,FALSE,"SumG";#N/A,#N/A,FALSE,"ElecG";#N/A,#N/A,FALSE,"MechG";#N/A,#N/A,FALSE,"GeotG";#N/A,#N/A,FALSE,"PrcsG";#N/A,#N/A,FALSE,"TunnG";#N/A,#N/A,FALSE,"CivlG";#N/A,#N/A,FALSE,"NtwkG";#N/A,#N/A,FALSE,"EstgG";#N/A,#N/A,FALSE,"PEngG"}</definedName>
    <definedName name="fdff" localSheetId="11" hidden="1">{#N/A,#N/A,FALSE,"SumG";#N/A,#N/A,FALSE,"ElecG";#N/A,#N/A,FALSE,"MechG";#N/A,#N/A,FALSE,"GeotG";#N/A,#N/A,FALSE,"PrcsG";#N/A,#N/A,FALSE,"TunnG";#N/A,#N/A,FALSE,"CivlG";#N/A,#N/A,FALSE,"NtwkG";#N/A,#N/A,FALSE,"EstgG";#N/A,#N/A,FALSE,"PEngG"}</definedName>
    <definedName name="fdff" localSheetId="7" hidden="1">{#N/A,#N/A,FALSE,"SumG";#N/A,#N/A,FALSE,"ElecG";#N/A,#N/A,FALSE,"MechG";#N/A,#N/A,FALSE,"GeotG";#N/A,#N/A,FALSE,"PrcsG";#N/A,#N/A,FALSE,"TunnG";#N/A,#N/A,FALSE,"CivlG";#N/A,#N/A,FALSE,"NtwkG";#N/A,#N/A,FALSE,"EstgG";#N/A,#N/A,FALSE,"PEngG"}</definedName>
    <definedName name="fdff" localSheetId="18" hidden="1">{#N/A,#N/A,FALSE,"SumG";#N/A,#N/A,FALSE,"ElecG";#N/A,#N/A,FALSE,"MechG";#N/A,#N/A,FALSE,"GeotG";#N/A,#N/A,FALSE,"PrcsG";#N/A,#N/A,FALSE,"TunnG";#N/A,#N/A,FALSE,"CivlG";#N/A,#N/A,FALSE,"NtwkG";#N/A,#N/A,FALSE,"EstgG";#N/A,#N/A,FALSE,"PEngG"}</definedName>
    <definedName name="fdff" localSheetId="3"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9" hidden="1">{#N/A,#N/A,TRUE,"Cover";#N/A,#N/A,TRUE,"Conts";#N/A,#N/A,TRUE,"VOS";#N/A,#N/A,TRUE,"Warrington";#N/A,#N/A,TRUE,"Widnes"}</definedName>
    <definedName name="Fees.1" localSheetId="4" hidden="1">{#N/A,#N/A,TRUE,"Cover";#N/A,#N/A,TRUE,"Conts";#N/A,#N/A,TRUE,"VOS";#N/A,#N/A,TRUE,"Warrington";#N/A,#N/A,TRUE,"Widnes"}</definedName>
    <definedName name="Fees.1" localSheetId="19" hidden="1">{#N/A,#N/A,TRUE,"Cover";#N/A,#N/A,TRUE,"Conts";#N/A,#N/A,TRUE,"VOS";#N/A,#N/A,TRUE,"Warrington";#N/A,#N/A,TRUE,"Widnes"}</definedName>
    <definedName name="Fees.1" localSheetId="11" hidden="1">{#N/A,#N/A,TRUE,"Cover";#N/A,#N/A,TRUE,"Conts";#N/A,#N/A,TRUE,"VOS";#N/A,#N/A,TRUE,"Warrington";#N/A,#N/A,TRUE,"Widnes"}</definedName>
    <definedName name="Fees.1" localSheetId="7" hidden="1">{#N/A,#N/A,TRUE,"Cover";#N/A,#N/A,TRUE,"Conts";#N/A,#N/A,TRUE,"VOS";#N/A,#N/A,TRUE,"Warrington";#N/A,#N/A,TRUE,"Widnes"}</definedName>
    <definedName name="Fees.1" localSheetId="18" hidden="1">{#N/A,#N/A,TRUE,"Cover";#N/A,#N/A,TRUE,"Conts";#N/A,#N/A,TRUE,"VOS";#N/A,#N/A,TRUE,"Warrington";#N/A,#N/A,TRUE,"Widnes"}</definedName>
    <definedName name="Fees.1" localSheetId="3" hidden="1">{#N/A,#N/A,TRUE,"Cover";#N/A,#N/A,TRUE,"Conts";#N/A,#N/A,TRUE,"VOS";#N/A,#N/A,TRUE,"Warrington";#N/A,#N/A,TRUE,"Widnes"}</definedName>
    <definedName name="Fees.1" localSheetId="8" hidden="1">{#N/A,#N/A,TRUE,"Cover";#N/A,#N/A,TRUE,"Conts";#N/A,#N/A,TRUE,"VOS";#N/A,#N/A,TRUE,"Warrington";#N/A,#N/A,TRUE,"Widnes"}</definedName>
    <definedName name="Fees.1" hidden="1">{#N/A,#N/A,TRUE,"Cover";#N/A,#N/A,TRUE,"Conts";#N/A,#N/A,TRUE,"VOS";#N/A,#N/A,TRUE,"Warrington";#N/A,#N/A,TRUE,"Widnes"}</definedName>
    <definedName name="FF">#REF!</definedName>
    <definedName name="fg" localSheetId="9" hidden="1">{#N/A,#N/A,TRUE,"Cover";#N/A,#N/A,TRUE,"Conts";#N/A,#N/A,TRUE,"VOS";#N/A,#N/A,TRUE,"Warrington";#N/A,#N/A,TRUE,"Widnes"}</definedName>
    <definedName name="fg" localSheetId="4" hidden="1">{#N/A,#N/A,TRUE,"Cover";#N/A,#N/A,TRUE,"Conts";#N/A,#N/A,TRUE,"VOS";#N/A,#N/A,TRUE,"Warrington";#N/A,#N/A,TRUE,"Widnes"}</definedName>
    <definedName name="fg" localSheetId="19" hidden="1">{#N/A,#N/A,TRUE,"Cover";#N/A,#N/A,TRUE,"Conts";#N/A,#N/A,TRUE,"VOS";#N/A,#N/A,TRUE,"Warrington";#N/A,#N/A,TRUE,"Widnes"}</definedName>
    <definedName name="fg" localSheetId="11" hidden="1">{#N/A,#N/A,TRUE,"Cover";#N/A,#N/A,TRUE,"Conts";#N/A,#N/A,TRUE,"VOS";#N/A,#N/A,TRUE,"Warrington";#N/A,#N/A,TRUE,"Widnes"}</definedName>
    <definedName name="fg" localSheetId="7" hidden="1">{#N/A,#N/A,TRUE,"Cover";#N/A,#N/A,TRUE,"Conts";#N/A,#N/A,TRUE,"VOS";#N/A,#N/A,TRUE,"Warrington";#N/A,#N/A,TRUE,"Widnes"}</definedName>
    <definedName name="fg" localSheetId="18" hidden="1">{#N/A,#N/A,TRUE,"Cover";#N/A,#N/A,TRUE,"Conts";#N/A,#N/A,TRUE,"VOS";#N/A,#N/A,TRUE,"Warrington";#N/A,#N/A,TRUE,"Widnes"}</definedName>
    <definedName name="fg" localSheetId="3" hidden="1">{#N/A,#N/A,TRUE,"Cover";#N/A,#N/A,TRUE,"Conts";#N/A,#N/A,TRUE,"VOS";#N/A,#N/A,TRUE,"Warrington";#N/A,#N/A,TRUE,"Widnes"}</definedName>
    <definedName name="fg" localSheetId="8" hidden="1">{#N/A,#N/A,TRUE,"Cover";#N/A,#N/A,TRUE,"Conts";#N/A,#N/A,TRUE,"VOS";#N/A,#N/A,TRUE,"Warrington";#N/A,#N/A,TRUE,"Widnes"}</definedName>
    <definedName name="fg" hidden="1">{#N/A,#N/A,TRUE,"Cover";#N/A,#N/A,TRUE,"Conts";#N/A,#N/A,TRUE,"VOS";#N/A,#N/A,TRUE,"Warrington";#N/A,#N/A,TRUE,"Widnes"}</definedName>
    <definedName name="fgdfg" localSheetId="9" hidden="1">{#N/A,#N/A,FALSE,"SumD";#N/A,#N/A,FALSE,"ElecD";#N/A,#N/A,FALSE,"MechD";#N/A,#N/A,FALSE,"GeotD";#N/A,#N/A,FALSE,"PrcsD";#N/A,#N/A,FALSE,"TunnD";#N/A,#N/A,FALSE,"CivlD";#N/A,#N/A,FALSE,"NtwkD";#N/A,#N/A,FALSE,"EstgD";#N/A,#N/A,FALSE,"PEngD"}</definedName>
    <definedName name="fgdfg" localSheetId="4" hidden="1">{#N/A,#N/A,FALSE,"SumD";#N/A,#N/A,FALSE,"ElecD";#N/A,#N/A,FALSE,"MechD";#N/A,#N/A,FALSE,"GeotD";#N/A,#N/A,FALSE,"PrcsD";#N/A,#N/A,FALSE,"TunnD";#N/A,#N/A,FALSE,"CivlD";#N/A,#N/A,FALSE,"NtwkD";#N/A,#N/A,FALSE,"EstgD";#N/A,#N/A,FALSE,"PEngD"}</definedName>
    <definedName name="fgdfg" localSheetId="19" hidden="1">{#N/A,#N/A,FALSE,"SumD";#N/A,#N/A,FALSE,"ElecD";#N/A,#N/A,FALSE,"MechD";#N/A,#N/A,FALSE,"GeotD";#N/A,#N/A,FALSE,"PrcsD";#N/A,#N/A,FALSE,"TunnD";#N/A,#N/A,FALSE,"CivlD";#N/A,#N/A,FALSE,"NtwkD";#N/A,#N/A,FALSE,"EstgD";#N/A,#N/A,FALSE,"PEngD"}</definedName>
    <definedName name="fgdfg" localSheetId="11" hidden="1">{#N/A,#N/A,FALSE,"SumD";#N/A,#N/A,FALSE,"ElecD";#N/A,#N/A,FALSE,"MechD";#N/A,#N/A,FALSE,"GeotD";#N/A,#N/A,FALSE,"PrcsD";#N/A,#N/A,FALSE,"TunnD";#N/A,#N/A,FALSE,"CivlD";#N/A,#N/A,FALSE,"NtwkD";#N/A,#N/A,FALSE,"EstgD";#N/A,#N/A,FALSE,"PEngD"}</definedName>
    <definedName name="fgdfg" localSheetId="7" hidden="1">{#N/A,#N/A,FALSE,"SumD";#N/A,#N/A,FALSE,"ElecD";#N/A,#N/A,FALSE,"MechD";#N/A,#N/A,FALSE,"GeotD";#N/A,#N/A,FALSE,"PrcsD";#N/A,#N/A,FALSE,"TunnD";#N/A,#N/A,FALSE,"CivlD";#N/A,#N/A,FALSE,"NtwkD";#N/A,#N/A,FALSE,"EstgD";#N/A,#N/A,FALSE,"PEngD"}</definedName>
    <definedName name="fgdfg" localSheetId="18" hidden="1">{#N/A,#N/A,FALSE,"SumD";#N/A,#N/A,FALSE,"ElecD";#N/A,#N/A,FALSE,"MechD";#N/A,#N/A,FALSE,"GeotD";#N/A,#N/A,FALSE,"PrcsD";#N/A,#N/A,FALSE,"TunnD";#N/A,#N/A,FALSE,"CivlD";#N/A,#N/A,FALSE,"NtwkD";#N/A,#N/A,FALSE,"EstgD";#N/A,#N/A,FALSE,"PEngD"}</definedName>
    <definedName name="fgdfg" localSheetId="3"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9" hidden="1">{#N/A,#N/A,FALSE,"SumG";#N/A,#N/A,FALSE,"ElecG";#N/A,#N/A,FALSE,"MechG";#N/A,#N/A,FALSE,"GeotG";#N/A,#N/A,FALSE,"PrcsG";#N/A,#N/A,FALSE,"TunnG";#N/A,#N/A,FALSE,"CivlG";#N/A,#N/A,FALSE,"NtwkG";#N/A,#N/A,FALSE,"EstgG";#N/A,#N/A,FALSE,"PEngG"}</definedName>
    <definedName name="fgfdg" localSheetId="4" hidden="1">{#N/A,#N/A,FALSE,"SumG";#N/A,#N/A,FALSE,"ElecG";#N/A,#N/A,FALSE,"MechG";#N/A,#N/A,FALSE,"GeotG";#N/A,#N/A,FALSE,"PrcsG";#N/A,#N/A,FALSE,"TunnG";#N/A,#N/A,FALSE,"CivlG";#N/A,#N/A,FALSE,"NtwkG";#N/A,#N/A,FALSE,"EstgG";#N/A,#N/A,FALSE,"PEngG"}</definedName>
    <definedName name="fgfdg" localSheetId="19" hidden="1">{#N/A,#N/A,FALSE,"SumG";#N/A,#N/A,FALSE,"ElecG";#N/A,#N/A,FALSE,"MechG";#N/A,#N/A,FALSE,"GeotG";#N/A,#N/A,FALSE,"PrcsG";#N/A,#N/A,FALSE,"TunnG";#N/A,#N/A,FALSE,"CivlG";#N/A,#N/A,FALSE,"NtwkG";#N/A,#N/A,FALSE,"EstgG";#N/A,#N/A,FALSE,"PEngG"}</definedName>
    <definedName name="fgfdg" localSheetId="11" hidden="1">{#N/A,#N/A,FALSE,"SumG";#N/A,#N/A,FALSE,"ElecG";#N/A,#N/A,FALSE,"MechG";#N/A,#N/A,FALSE,"GeotG";#N/A,#N/A,FALSE,"PrcsG";#N/A,#N/A,FALSE,"TunnG";#N/A,#N/A,FALSE,"CivlG";#N/A,#N/A,FALSE,"NtwkG";#N/A,#N/A,FALSE,"EstgG";#N/A,#N/A,FALSE,"PEngG"}</definedName>
    <definedName name="fgfdg" localSheetId="7" hidden="1">{#N/A,#N/A,FALSE,"SumG";#N/A,#N/A,FALSE,"ElecG";#N/A,#N/A,FALSE,"MechG";#N/A,#N/A,FALSE,"GeotG";#N/A,#N/A,FALSE,"PrcsG";#N/A,#N/A,FALSE,"TunnG";#N/A,#N/A,FALSE,"CivlG";#N/A,#N/A,FALSE,"NtwkG";#N/A,#N/A,FALSE,"EstgG";#N/A,#N/A,FALSE,"PEngG"}</definedName>
    <definedName name="fgfdg" localSheetId="18" hidden="1">{#N/A,#N/A,FALSE,"SumG";#N/A,#N/A,FALSE,"ElecG";#N/A,#N/A,FALSE,"MechG";#N/A,#N/A,FALSE,"GeotG";#N/A,#N/A,FALSE,"PrcsG";#N/A,#N/A,FALSE,"TunnG";#N/A,#N/A,FALSE,"CivlG";#N/A,#N/A,FALSE,"NtwkG";#N/A,#N/A,FALSE,"EstgG";#N/A,#N/A,FALSE,"PEngG"}</definedName>
    <definedName name="fgfdg" localSheetId="3"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fg"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fg"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fghfg" localSheetId="9" hidden="1">{#N/A,#N/A,FALSE,"SumD";#N/A,#N/A,FALSE,"ElecD";#N/A,#N/A,FALSE,"MechD";#N/A,#N/A,FALSE,"GeotD";#N/A,#N/A,FALSE,"PrcsD";#N/A,#N/A,FALSE,"TunnD";#N/A,#N/A,FALSE,"CivlD";#N/A,#N/A,FALSE,"NtwkD";#N/A,#N/A,FALSE,"EstgD";#N/A,#N/A,FALSE,"PEngD"}</definedName>
    <definedName name="fghfg" localSheetId="4" hidden="1">{#N/A,#N/A,FALSE,"SumD";#N/A,#N/A,FALSE,"ElecD";#N/A,#N/A,FALSE,"MechD";#N/A,#N/A,FALSE,"GeotD";#N/A,#N/A,FALSE,"PrcsD";#N/A,#N/A,FALSE,"TunnD";#N/A,#N/A,FALSE,"CivlD";#N/A,#N/A,FALSE,"NtwkD";#N/A,#N/A,FALSE,"EstgD";#N/A,#N/A,FALSE,"PEngD"}</definedName>
    <definedName name="fghfg" localSheetId="19" hidden="1">{#N/A,#N/A,FALSE,"SumD";#N/A,#N/A,FALSE,"ElecD";#N/A,#N/A,FALSE,"MechD";#N/A,#N/A,FALSE,"GeotD";#N/A,#N/A,FALSE,"PrcsD";#N/A,#N/A,FALSE,"TunnD";#N/A,#N/A,FALSE,"CivlD";#N/A,#N/A,FALSE,"NtwkD";#N/A,#N/A,FALSE,"EstgD";#N/A,#N/A,FALSE,"PEngD"}</definedName>
    <definedName name="fghfg" localSheetId="11" hidden="1">{#N/A,#N/A,FALSE,"SumD";#N/A,#N/A,FALSE,"ElecD";#N/A,#N/A,FALSE,"MechD";#N/A,#N/A,FALSE,"GeotD";#N/A,#N/A,FALSE,"PrcsD";#N/A,#N/A,FALSE,"TunnD";#N/A,#N/A,FALSE,"CivlD";#N/A,#N/A,FALSE,"NtwkD";#N/A,#N/A,FALSE,"EstgD";#N/A,#N/A,FALSE,"PEngD"}</definedName>
    <definedName name="fghfg" localSheetId="7" hidden="1">{#N/A,#N/A,FALSE,"SumD";#N/A,#N/A,FALSE,"ElecD";#N/A,#N/A,FALSE,"MechD";#N/A,#N/A,FALSE,"GeotD";#N/A,#N/A,FALSE,"PrcsD";#N/A,#N/A,FALSE,"TunnD";#N/A,#N/A,FALSE,"CivlD";#N/A,#N/A,FALSE,"NtwkD";#N/A,#N/A,FALSE,"EstgD";#N/A,#N/A,FALSE,"PEngD"}</definedName>
    <definedName name="fghfg" localSheetId="18" hidden="1">{#N/A,#N/A,FALSE,"SumD";#N/A,#N/A,FALSE,"ElecD";#N/A,#N/A,FALSE,"MechD";#N/A,#N/A,FALSE,"GeotD";#N/A,#N/A,FALSE,"PrcsD";#N/A,#N/A,FALSE,"TunnD";#N/A,#N/A,FALSE,"CivlD";#N/A,#N/A,FALSE,"NtwkD";#N/A,#N/A,FALSE,"EstgD";#N/A,#N/A,FALSE,"PEngD"}</definedName>
    <definedName name="fghfg" localSheetId="3"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9" hidden="1">{#N/A,#N/A,FALSE,"SumD";#N/A,#N/A,FALSE,"ElecD";#N/A,#N/A,FALSE,"MechD";#N/A,#N/A,FALSE,"GeotD";#N/A,#N/A,FALSE,"PrcsD";#N/A,#N/A,FALSE,"TunnD";#N/A,#N/A,FALSE,"CivlD";#N/A,#N/A,FALSE,"NtwkD";#N/A,#N/A,FALSE,"EstgD";#N/A,#N/A,FALSE,"PEngD"}</definedName>
    <definedName name="FGHH" localSheetId="4" hidden="1">{#N/A,#N/A,FALSE,"SumD";#N/A,#N/A,FALSE,"ElecD";#N/A,#N/A,FALSE,"MechD";#N/A,#N/A,FALSE,"GeotD";#N/A,#N/A,FALSE,"PrcsD";#N/A,#N/A,FALSE,"TunnD";#N/A,#N/A,FALSE,"CivlD";#N/A,#N/A,FALSE,"NtwkD";#N/A,#N/A,FALSE,"EstgD";#N/A,#N/A,FALSE,"PEngD"}</definedName>
    <definedName name="FGHH" localSheetId="19" hidden="1">{#N/A,#N/A,FALSE,"SumD";#N/A,#N/A,FALSE,"ElecD";#N/A,#N/A,FALSE,"MechD";#N/A,#N/A,FALSE,"GeotD";#N/A,#N/A,FALSE,"PrcsD";#N/A,#N/A,FALSE,"TunnD";#N/A,#N/A,FALSE,"CivlD";#N/A,#N/A,FALSE,"NtwkD";#N/A,#N/A,FALSE,"EstgD";#N/A,#N/A,FALSE,"PEngD"}</definedName>
    <definedName name="FGHH" localSheetId="11" hidden="1">{#N/A,#N/A,FALSE,"SumD";#N/A,#N/A,FALSE,"ElecD";#N/A,#N/A,FALSE,"MechD";#N/A,#N/A,FALSE,"GeotD";#N/A,#N/A,FALSE,"PrcsD";#N/A,#N/A,FALSE,"TunnD";#N/A,#N/A,FALSE,"CivlD";#N/A,#N/A,FALSE,"NtwkD";#N/A,#N/A,FALSE,"EstgD";#N/A,#N/A,FALSE,"PEngD"}</definedName>
    <definedName name="FGHH" localSheetId="7" hidden="1">{#N/A,#N/A,FALSE,"SumD";#N/A,#N/A,FALSE,"ElecD";#N/A,#N/A,FALSE,"MechD";#N/A,#N/A,FALSE,"GeotD";#N/A,#N/A,FALSE,"PrcsD";#N/A,#N/A,FALSE,"TunnD";#N/A,#N/A,FALSE,"CivlD";#N/A,#N/A,FALSE,"NtwkD";#N/A,#N/A,FALSE,"EstgD";#N/A,#N/A,FALSE,"PEngD"}</definedName>
    <definedName name="FGHH" localSheetId="18" hidden="1">{#N/A,#N/A,FALSE,"SumD";#N/A,#N/A,FALSE,"ElecD";#N/A,#N/A,FALSE,"MechD";#N/A,#N/A,FALSE,"GeotD";#N/A,#N/A,FALSE,"PrcsD";#N/A,#N/A,FALSE,"TunnD";#N/A,#N/A,FALSE,"CivlD";#N/A,#N/A,FALSE,"NtwkD";#N/A,#N/A,FALSE,"EstgD";#N/A,#N/A,FALSE,"PEngD"}</definedName>
    <definedName name="FGHH" localSheetId="3"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9" hidden="1">{#N/A,#N/A,TRUE,"Cover";#N/A,#N/A,TRUE,"Conts";#N/A,#N/A,TRUE,"VOS";#N/A,#N/A,TRUE,"Warrington";#N/A,#N/A,TRUE,"Widnes"}</definedName>
    <definedName name="fgjjjkyg" localSheetId="4" hidden="1">{#N/A,#N/A,TRUE,"Cover";#N/A,#N/A,TRUE,"Conts";#N/A,#N/A,TRUE,"VOS";#N/A,#N/A,TRUE,"Warrington";#N/A,#N/A,TRUE,"Widnes"}</definedName>
    <definedName name="fgjjjkyg" localSheetId="19" hidden="1">{#N/A,#N/A,TRUE,"Cover";#N/A,#N/A,TRUE,"Conts";#N/A,#N/A,TRUE,"VOS";#N/A,#N/A,TRUE,"Warrington";#N/A,#N/A,TRUE,"Widnes"}</definedName>
    <definedName name="fgjjjkyg" localSheetId="11" hidden="1">{#N/A,#N/A,TRUE,"Cover";#N/A,#N/A,TRUE,"Conts";#N/A,#N/A,TRUE,"VOS";#N/A,#N/A,TRUE,"Warrington";#N/A,#N/A,TRUE,"Widnes"}</definedName>
    <definedName name="fgjjjkyg" localSheetId="7" hidden="1">{#N/A,#N/A,TRUE,"Cover";#N/A,#N/A,TRUE,"Conts";#N/A,#N/A,TRUE,"VOS";#N/A,#N/A,TRUE,"Warrington";#N/A,#N/A,TRUE,"Widnes"}</definedName>
    <definedName name="fgjjjkyg" localSheetId="18" hidden="1">{#N/A,#N/A,TRUE,"Cover";#N/A,#N/A,TRUE,"Conts";#N/A,#N/A,TRUE,"VOS";#N/A,#N/A,TRUE,"Warrington";#N/A,#N/A,TRUE,"Widnes"}</definedName>
    <definedName name="fgjjjkyg" localSheetId="3" hidden="1">{#N/A,#N/A,TRUE,"Cover";#N/A,#N/A,TRUE,"Conts";#N/A,#N/A,TRUE,"VOS";#N/A,#N/A,TRUE,"Warrington";#N/A,#N/A,TRUE,"Widnes"}</definedName>
    <definedName name="fgjjjkyg" localSheetId="8" hidden="1">{#N/A,#N/A,TRUE,"Cover";#N/A,#N/A,TRUE,"Conts";#N/A,#N/A,TRUE,"VOS";#N/A,#N/A,TRUE,"Warrington";#N/A,#N/A,TRUE,"Widnes"}</definedName>
    <definedName name="fgjjjkyg" hidden="1">{#N/A,#N/A,TRUE,"Cover";#N/A,#N/A,TRUE,"Conts";#N/A,#N/A,TRUE,"VOS";#N/A,#N/A,TRUE,"Warrington";#N/A,#N/A,TRUE,"Widnes"}</definedName>
    <definedName name="fhgujguthi" localSheetId="9" hidden="1">{#N/A,#N/A,TRUE,"Cover";#N/A,#N/A,TRUE,"Conts";#N/A,#N/A,TRUE,"VOS";#N/A,#N/A,TRUE,"Warrington";#N/A,#N/A,TRUE,"Widnes"}</definedName>
    <definedName name="fhgujguthi" localSheetId="4" hidden="1">{#N/A,#N/A,TRUE,"Cover";#N/A,#N/A,TRUE,"Conts";#N/A,#N/A,TRUE,"VOS";#N/A,#N/A,TRUE,"Warrington";#N/A,#N/A,TRUE,"Widnes"}</definedName>
    <definedName name="fhgujguthi" localSheetId="19" hidden="1">{#N/A,#N/A,TRUE,"Cover";#N/A,#N/A,TRUE,"Conts";#N/A,#N/A,TRUE,"VOS";#N/A,#N/A,TRUE,"Warrington";#N/A,#N/A,TRUE,"Widnes"}</definedName>
    <definedName name="fhgujguthi" localSheetId="11" hidden="1">{#N/A,#N/A,TRUE,"Cover";#N/A,#N/A,TRUE,"Conts";#N/A,#N/A,TRUE,"VOS";#N/A,#N/A,TRUE,"Warrington";#N/A,#N/A,TRUE,"Widnes"}</definedName>
    <definedName name="fhgujguthi" localSheetId="7" hidden="1">{#N/A,#N/A,TRUE,"Cover";#N/A,#N/A,TRUE,"Conts";#N/A,#N/A,TRUE,"VOS";#N/A,#N/A,TRUE,"Warrington";#N/A,#N/A,TRUE,"Widnes"}</definedName>
    <definedName name="fhgujguthi" localSheetId="18" hidden="1">{#N/A,#N/A,TRUE,"Cover";#N/A,#N/A,TRUE,"Conts";#N/A,#N/A,TRUE,"VOS";#N/A,#N/A,TRUE,"Warrington";#N/A,#N/A,TRUE,"Widnes"}</definedName>
    <definedName name="fhgujguthi" localSheetId="3" hidden="1">{#N/A,#N/A,TRUE,"Cover";#N/A,#N/A,TRUE,"Conts";#N/A,#N/A,TRUE,"VOS";#N/A,#N/A,TRUE,"Warrington";#N/A,#N/A,TRUE,"Widnes"}</definedName>
    <definedName name="fhgujguthi" localSheetId="8" hidden="1">{#N/A,#N/A,TRUE,"Cover";#N/A,#N/A,TRUE,"Conts";#N/A,#N/A,TRUE,"VOS";#N/A,#N/A,TRUE,"Warrington";#N/A,#N/A,TRUE,"Widnes"}</definedName>
    <definedName name="fhgujguthi" hidden="1">{#N/A,#N/A,TRUE,"Cover";#N/A,#N/A,TRUE,"Conts";#N/A,#N/A,TRUE,"VOS";#N/A,#N/A,TRUE,"Warrington";#N/A,#N/A,TRUE,"Widnes"}</definedName>
    <definedName name="fhjsjs" localSheetId="9" hidden="1">{#N/A,#N/A,TRUE,"Cover";#N/A,#N/A,TRUE,"Conts";#N/A,#N/A,TRUE,"VOS";#N/A,#N/A,TRUE,"Warrington";#N/A,#N/A,TRUE,"Widnes"}</definedName>
    <definedName name="fhjsjs" localSheetId="4" hidden="1">{#N/A,#N/A,TRUE,"Cover";#N/A,#N/A,TRUE,"Conts";#N/A,#N/A,TRUE,"VOS";#N/A,#N/A,TRUE,"Warrington";#N/A,#N/A,TRUE,"Widnes"}</definedName>
    <definedName name="fhjsjs" localSheetId="19" hidden="1">{#N/A,#N/A,TRUE,"Cover";#N/A,#N/A,TRUE,"Conts";#N/A,#N/A,TRUE,"VOS";#N/A,#N/A,TRUE,"Warrington";#N/A,#N/A,TRUE,"Widnes"}</definedName>
    <definedName name="fhjsjs" localSheetId="11" hidden="1">{#N/A,#N/A,TRUE,"Cover";#N/A,#N/A,TRUE,"Conts";#N/A,#N/A,TRUE,"VOS";#N/A,#N/A,TRUE,"Warrington";#N/A,#N/A,TRUE,"Widnes"}</definedName>
    <definedName name="fhjsjs" localSheetId="7" hidden="1">{#N/A,#N/A,TRUE,"Cover";#N/A,#N/A,TRUE,"Conts";#N/A,#N/A,TRUE,"VOS";#N/A,#N/A,TRUE,"Warrington";#N/A,#N/A,TRUE,"Widnes"}</definedName>
    <definedName name="fhjsjs" localSheetId="18" hidden="1">{#N/A,#N/A,TRUE,"Cover";#N/A,#N/A,TRUE,"Conts";#N/A,#N/A,TRUE,"VOS";#N/A,#N/A,TRUE,"Warrington";#N/A,#N/A,TRUE,"Widnes"}</definedName>
    <definedName name="fhjsjs" localSheetId="3" hidden="1">{#N/A,#N/A,TRUE,"Cover";#N/A,#N/A,TRUE,"Conts";#N/A,#N/A,TRUE,"VOS";#N/A,#N/A,TRUE,"Warrington";#N/A,#N/A,TRUE,"Widnes"}</definedName>
    <definedName name="fhjsjs" localSheetId="8" hidden="1">{#N/A,#N/A,TRUE,"Cover";#N/A,#N/A,TRUE,"Conts";#N/A,#N/A,TRUE,"VOS";#N/A,#N/A,TRUE,"Warrington";#N/A,#N/A,TRUE,"Widnes"}</definedName>
    <definedName name="fhjsjs" hidden="1">{#N/A,#N/A,TRUE,"Cover";#N/A,#N/A,TRUE,"Conts";#N/A,#N/A,TRUE,"VOS";#N/A,#N/A,TRUE,"Warrington";#N/A,#N/A,TRUE,"Widnes"}</definedName>
    <definedName name="final" localSheetId="9" hidden="1">{"Total Indirect Manpower",#N/A,FALSE,"J";"Total Direct Manpower",#N/A,FALSE,"J";"Direct Structural Manpower",#N/A,FALSE,"J";"Direct Mechanical Manpower",#N/A,FALSE,"J";"Direct Piping Manpower",#N/A,FALSE,"J";"Direct Tanks Manpower",#N/A,FALSE,"J";"Direct ElecInstrSS Manpower",#N/A,FALSE,"J"}</definedName>
    <definedName name="final" localSheetId="19" hidden="1">{"Total Indirect Manpower",#N/A,FALSE,"J";"Total Direct Manpower",#N/A,FALSE,"J";"Direct Structural Manpower",#N/A,FALSE,"J";"Direct Mechanical Manpower",#N/A,FALSE,"J";"Direct Piping Manpower",#N/A,FALSE,"J";"Direct Tanks Manpower",#N/A,FALSE,"J";"Direct ElecInstrSS Manpower",#N/A,FALSE,"J"}</definedName>
    <definedName name="final" localSheetId="11" hidden="1">{"Total Indirect Manpower",#N/A,FALSE,"J";"Total Direct Manpower",#N/A,FALSE,"J";"Direct Structural Manpower",#N/A,FALSE,"J";"Direct Mechanical Manpower",#N/A,FALSE,"J";"Direct Piping Manpower",#N/A,FALSE,"J";"Direct Tanks Manpower",#N/A,FALSE,"J";"Direct ElecInstrSS Manpower",#N/A,FALSE,"J"}</definedName>
    <definedName name="final" localSheetId="18" hidden="1">{"Total Indirect Manpower",#N/A,FALSE,"J";"Total Direct Manpower",#N/A,FALSE,"J";"Direct Structural Manpower",#N/A,FALSE,"J";"Direct Mechanical Manpower",#N/A,FALSE,"J";"Direct Piping Manpower",#N/A,FALSE,"J";"Direct Tanks Manpower",#N/A,FALSE,"J";"Direct ElecInstrSS Manpower",#N/A,FALSE,"J"}</definedName>
    <definedName name="final" localSheetId="8" hidden="1">{"Total Indirect Manpower",#N/A,FALSE,"J";"Total Direct Manpower",#N/A,FALSE,"J";"Direct Structural Manpower",#N/A,FALSE,"J";"Direct Mechanical Manpower",#N/A,FALSE,"J";"Direct Piping Manpower",#N/A,FALSE,"J";"Direct Tanks Manpower",#N/A,FALSE,"J";"Direct ElecInstrSS Manpower",#N/A,FALSE,"J"}</definedName>
    <definedName name="final" hidden="1">{"Total Indirect Manpower",#N/A,FALSE,"J";"Total Direct Manpower",#N/A,FALSE,"J";"Direct Structural Manpower",#N/A,FALSE,"J";"Direct Mechanical Manpower",#N/A,FALSE,"J";"Direct Piping Manpower",#N/A,FALSE,"J";"Direct Tanks Manpower",#N/A,FALSE,"J";"Direct ElecInstrSS Manpower",#N/A,FALSE,"J"}</definedName>
    <definedName name="fir" hidden="1">#REF!</definedName>
    <definedName name="fkfkvhikkhju" localSheetId="9" hidden="1">{#N/A,#N/A,TRUE,"Cover";#N/A,#N/A,TRUE,"Conts";#N/A,#N/A,TRUE,"VOS";#N/A,#N/A,TRUE,"Warrington";#N/A,#N/A,TRUE,"Widnes"}</definedName>
    <definedName name="fkfkvhikkhju" localSheetId="4" hidden="1">{#N/A,#N/A,TRUE,"Cover";#N/A,#N/A,TRUE,"Conts";#N/A,#N/A,TRUE,"VOS";#N/A,#N/A,TRUE,"Warrington";#N/A,#N/A,TRUE,"Widnes"}</definedName>
    <definedName name="fkfkvhikkhju" localSheetId="19" hidden="1">{#N/A,#N/A,TRUE,"Cover";#N/A,#N/A,TRUE,"Conts";#N/A,#N/A,TRUE,"VOS";#N/A,#N/A,TRUE,"Warrington";#N/A,#N/A,TRUE,"Widnes"}</definedName>
    <definedName name="fkfkvhikkhju" localSheetId="11" hidden="1">{#N/A,#N/A,TRUE,"Cover";#N/A,#N/A,TRUE,"Conts";#N/A,#N/A,TRUE,"VOS";#N/A,#N/A,TRUE,"Warrington";#N/A,#N/A,TRUE,"Widnes"}</definedName>
    <definedName name="fkfkvhikkhju" localSheetId="7" hidden="1">{#N/A,#N/A,TRUE,"Cover";#N/A,#N/A,TRUE,"Conts";#N/A,#N/A,TRUE,"VOS";#N/A,#N/A,TRUE,"Warrington";#N/A,#N/A,TRUE,"Widnes"}</definedName>
    <definedName name="fkfkvhikkhju" localSheetId="18" hidden="1">{#N/A,#N/A,TRUE,"Cover";#N/A,#N/A,TRUE,"Conts";#N/A,#N/A,TRUE,"VOS";#N/A,#N/A,TRUE,"Warrington";#N/A,#N/A,TRUE,"Widnes"}</definedName>
    <definedName name="fkfkvhikkhju" localSheetId="3" hidden="1">{#N/A,#N/A,TRUE,"Cover";#N/A,#N/A,TRUE,"Conts";#N/A,#N/A,TRUE,"VOS";#N/A,#N/A,TRUE,"Warrington";#N/A,#N/A,TRUE,"Widnes"}</definedName>
    <definedName name="fkfkvhikkhju" localSheetId="8" hidden="1">{#N/A,#N/A,TRUE,"Cover";#N/A,#N/A,TRUE,"Conts";#N/A,#N/A,TRUE,"VOS";#N/A,#N/A,TRUE,"Warrington";#N/A,#N/A,TRUE,"Widnes"}</definedName>
    <definedName name="fkfkvhikkhju" hidden="1">{#N/A,#N/A,TRUE,"Cover";#N/A,#N/A,TRUE,"Conts";#N/A,#N/A,TRUE,"VOS";#N/A,#N/A,TRUE,"Warrington";#N/A,#N/A,TRUE,"Widnes"}</definedName>
    <definedName name="FLOOR__FINISHES" localSheetId="9">'[16]Build-up'!#REF!</definedName>
    <definedName name="FLOOR__FINISHES">'[16]Build-up'!#REF!</definedName>
    <definedName name="footings">#REF!</definedName>
    <definedName name="FRAME" localSheetId="9">'[16]Build-up'!#REF!</definedName>
    <definedName name="FRAME">'[16]Build-up'!#REF!</definedName>
    <definedName name="fre" localSheetId="19" hidden="1">{#N/A,#N/A,TRUE,"Cover";#N/A,#N/A,TRUE,"Conts";#N/A,#N/A,TRUE,"VOS";#N/A,#N/A,TRUE,"Warrington";#N/A,#N/A,TRUE,"Widnes"}</definedName>
    <definedName name="fre" localSheetId="11" hidden="1">{#N/A,#N/A,TRUE,"Cover";#N/A,#N/A,TRUE,"Conts";#N/A,#N/A,TRUE,"VOS";#N/A,#N/A,TRUE,"Warrington";#N/A,#N/A,TRUE,"Widnes"}</definedName>
    <definedName name="fre" localSheetId="18" hidden="1">{#N/A,#N/A,TRUE,"Cover";#N/A,#N/A,TRUE,"Conts";#N/A,#N/A,TRUE,"VOS";#N/A,#N/A,TRUE,"Warrington";#N/A,#N/A,TRUE,"Widnes"}</definedName>
    <definedName name="fre" hidden="1">{#N/A,#N/A,TRUE,"Cover";#N/A,#N/A,TRUE,"Conts";#N/A,#N/A,TRUE,"VOS";#N/A,#N/A,TRUE,"Warrington";#N/A,#N/A,TRUE,"Widnes"}</definedName>
    <definedName name="frjj" localSheetId="9" hidden="1">{#N/A,#N/A,TRUE,"Cover";#N/A,#N/A,TRUE,"Conts";#N/A,#N/A,TRUE,"VOS";#N/A,#N/A,TRUE,"Warrington";#N/A,#N/A,TRUE,"Widnes"}</definedName>
    <definedName name="frjj" localSheetId="4" hidden="1">{#N/A,#N/A,TRUE,"Cover";#N/A,#N/A,TRUE,"Conts";#N/A,#N/A,TRUE,"VOS";#N/A,#N/A,TRUE,"Warrington";#N/A,#N/A,TRUE,"Widnes"}</definedName>
    <definedName name="frjj" localSheetId="19" hidden="1">{#N/A,#N/A,TRUE,"Cover";#N/A,#N/A,TRUE,"Conts";#N/A,#N/A,TRUE,"VOS";#N/A,#N/A,TRUE,"Warrington";#N/A,#N/A,TRUE,"Widnes"}</definedName>
    <definedName name="frjj" localSheetId="11" hidden="1">{#N/A,#N/A,TRUE,"Cover";#N/A,#N/A,TRUE,"Conts";#N/A,#N/A,TRUE,"VOS";#N/A,#N/A,TRUE,"Warrington";#N/A,#N/A,TRUE,"Widnes"}</definedName>
    <definedName name="frjj" localSheetId="7" hidden="1">{#N/A,#N/A,TRUE,"Cover";#N/A,#N/A,TRUE,"Conts";#N/A,#N/A,TRUE,"VOS";#N/A,#N/A,TRUE,"Warrington";#N/A,#N/A,TRUE,"Widnes"}</definedName>
    <definedName name="frjj" localSheetId="18" hidden="1">{#N/A,#N/A,TRUE,"Cover";#N/A,#N/A,TRUE,"Conts";#N/A,#N/A,TRUE,"VOS";#N/A,#N/A,TRUE,"Warrington";#N/A,#N/A,TRUE,"Widnes"}</definedName>
    <definedName name="frjj" localSheetId="3" hidden="1">{#N/A,#N/A,TRUE,"Cover";#N/A,#N/A,TRUE,"Conts";#N/A,#N/A,TRUE,"VOS";#N/A,#N/A,TRUE,"Warrington";#N/A,#N/A,TRUE,"Widnes"}</definedName>
    <definedName name="frjj" localSheetId="8" hidden="1">{#N/A,#N/A,TRUE,"Cover";#N/A,#N/A,TRUE,"Conts";#N/A,#N/A,TRUE,"VOS";#N/A,#N/A,TRUE,"Warrington";#N/A,#N/A,TRUE,"Widnes"}</definedName>
    <definedName name="frjj" hidden="1">{#N/A,#N/A,TRUE,"Cover";#N/A,#N/A,TRUE,"Conts";#N/A,#N/A,TRUE,"VOS";#N/A,#N/A,TRUE,"Warrington";#N/A,#N/A,TRUE,"Widnes"}</definedName>
    <definedName name="G______SANITARY___PLUMBING">#REF!</definedName>
    <definedName name="g418\">#REF!</definedName>
    <definedName name="gaeg" localSheetId="9" hidden="1">{#N/A,#N/A,TRUE,"Cover";#N/A,#N/A,TRUE,"Conts";#N/A,#N/A,TRUE,"VOS";#N/A,#N/A,TRUE,"Warrington";#N/A,#N/A,TRUE,"Widnes"}</definedName>
    <definedName name="gaeg" localSheetId="4" hidden="1">{#N/A,#N/A,TRUE,"Cover";#N/A,#N/A,TRUE,"Conts";#N/A,#N/A,TRUE,"VOS";#N/A,#N/A,TRUE,"Warrington";#N/A,#N/A,TRUE,"Widnes"}</definedName>
    <definedName name="gaeg" localSheetId="19" hidden="1">{#N/A,#N/A,TRUE,"Cover";#N/A,#N/A,TRUE,"Conts";#N/A,#N/A,TRUE,"VOS";#N/A,#N/A,TRUE,"Warrington";#N/A,#N/A,TRUE,"Widnes"}</definedName>
    <definedName name="gaeg" localSheetId="11" hidden="1">{#N/A,#N/A,TRUE,"Cover";#N/A,#N/A,TRUE,"Conts";#N/A,#N/A,TRUE,"VOS";#N/A,#N/A,TRUE,"Warrington";#N/A,#N/A,TRUE,"Widnes"}</definedName>
    <definedName name="gaeg" localSheetId="7" hidden="1">{#N/A,#N/A,TRUE,"Cover";#N/A,#N/A,TRUE,"Conts";#N/A,#N/A,TRUE,"VOS";#N/A,#N/A,TRUE,"Warrington";#N/A,#N/A,TRUE,"Widnes"}</definedName>
    <definedName name="gaeg" localSheetId="18" hidden="1">{#N/A,#N/A,TRUE,"Cover";#N/A,#N/A,TRUE,"Conts";#N/A,#N/A,TRUE,"VOS";#N/A,#N/A,TRUE,"Warrington";#N/A,#N/A,TRUE,"Widnes"}</definedName>
    <definedName name="gaeg" localSheetId="3" hidden="1">{#N/A,#N/A,TRUE,"Cover";#N/A,#N/A,TRUE,"Conts";#N/A,#N/A,TRUE,"VOS";#N/A,#N/A,TRUE,"Warrington";#N/A,#N/A,TRUE,"Widnes"}</definedName>
    <definedName name="gaeg" localSheetId="8" hidden="1">{#N/A,#N/A,TRUE,"Cover";#N/A,#N/A,TRUE,"Conts";#N/A,#N/A,TRUE,"VOS";#N/A,#N/A,TRUE,"Warrington";#N/A,#N/A,TRUE,"Widnes"}</definedName>
    <definedName name="gaeg" hidden="1">{#N/A,#N/A,TRUE,"Cover";#N/A,#N/A,TRUE,"Conts";#N/A,#N/A,TRUE,"VOS";#N/A,#N/A,TRUE,"Warrington";#N/A,#N/A,TRUE,"Widnes"}</definedName>
    <definedName name="gaegg" localSheetId="9" hidden="1">{#N/A,#N/A,TRUE,"Cover";#N/A,#N/A,TRUE,"Conts";#N/A,#N/A,TRUE,"VOS";#N/A,#N/A,TRUE,"Warrington";#N/A,#N/A,TRUE,"Widnes"}</definedName>
    <definedName name="gaegg" localSheetId="4" hidden="1">{#N/A,#N/A,TRUE,"Cover";#N/A,#N/A,TRUE,"Conts";#N/A,#N/A,TRUE,"VOS";#N/A,#N/A,TRUE,"Warrington";#N/A,#N/A,TRUE,"Widnes"}</definedName>
    <definedName name="gaegg" localSheetId="19" hidden="1">{#N/A,#N/A,TRUE,"Cover";#N/A,#N/A,TRUE,"Conts";#N/A,#N/A,TRUE,"VOS";#N/A,#N/A,TRUE,"Warrington";#N/A,#N/A,TRUE,"Widnes"}</definedName>
    <definedName name="gaegg" localSheetId="11" hidden="1">{#N/A,#N/A,TRUE,"Cover";#N/A,#N/A,TRUE,"Conts";#N/A,#N/A,TRUE,"VOS";#N/A,#N/A,TRUE,"Warrington";#N/A,#N/A,TRUE,"Widnes"}</definedName>
    <definedName name="gaegg" localSheetId="7" hidden="1">{#N/A,#N/A,TRUE,"Cover";#N/A,#N/A,TRUE,"Conts";#N/A,#N/A,TRUE,"VOS";#N/A,#N/A,TRUE,"Warrington";#N/A,#N/A,TRUE,"Widnes"}</definedName>
    <definedName name="gaegg" localSheetId="18" hidden="1">{#N/A,#N/A,TRUE,"Cover";#N/A,#N/A,TRUE,"Conts";#N/A,#N/A,TRUE,"VOS";#N/A,#N/A,TRUE,"Warrington";#N/A,#N/A,TRUE,"Widnes"}</definedName>
    <definedName name="gaegg" localSheetId="3" hidden="1">{#N/A,#N/A,TRUE,"Cover";#N/A,#N/A,TRUE,"Conts";#N/A,#N/A,TRUE,"VOS";#N/A,#N/A,TRUE,"Warrington";#N/A,#N/A,TRUE,"Widnes"}</definedName>
    <definedName name="gaegg" localSheetId="8" hidden="1">{#N/A,#N/A,TRUE,"Cover";#N/A,#N/A,TRUE,"Conts";#N/A,#N/A,TRUE,"VOS";#N/A,#N/A,TRUE,"Warrington";#N/A,#N/A,TRUE,"Widnes"}</definedName>
    <definedName name="gaegg" hidden="1">{#N/A,#N/A,TRUE,"Cover";#N/A,#N/A,TRUE,"Conts";#N/A,#N/A,TRUE,"VOS";#N/A,#N/A,TRUE,"Warrington";#N/A,#N/A,TRUE,"Widnes"}</definedName>
    <definedName name="gdfdf">#REF!</definedName>
    <definedName name="gdsf"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dsf"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geag" localSheetId="9" hidden="1">{#N/A,#N/A,TRUE,"Cover";#N/A,#N/A,TRUE,"Conts";#N/A,#N/A,TRUE,"VOS";#N/A,#N/A,TRUE,"Warrington";#N/A,#N/A,TRUE,"Widnes"}</definedName>
    <definedName name="geag" localSheetId="4" hidden="1">{#N/A,#N/A,TRUE,"Cover";#N/A,#N/A,TRUE,"Conts";#N/A,#N/A,TRUE,"VOS";#N/A,#N/A,TRUE,"Warrington";#N/A,#N/A,TRUE,"Widnes"}</definedName>
    <definedName name="geag" localSheetId="19" hidden="1">{#N/A,#N/A,TRUE,"Cover";#N/A,#N/A,TRUE,"Conts";#N/A,#N/A,TRUE,"VOS";#N/A,#N/A,TRUE,"Warrington";#N/A,#N/A,TRUE,"Widnes"}</definedName>
    <definedName name="geag" localSheetId="11" hidden="1">{#N/A,#N/A,TRUE,"Cover";#N/A,#N/A,TRUE,"Conts";#N/A,#N/A,TRUE,"VOS";#N/A,#N/A,TRUE,"Warrington";#N/A,#N/A,TRUE,"Widnes"}</definedName>
    <definedName name="geag" localSheetId="7" hidden="1">{#N/A,#N/A,TRUE,"Cover";#N/A,#N/A,TRUE,"Conts";#N/A,#N/A,TRUE,"VOS";#N/A,#N/A,TRUE,"Warrington";#N/A,#N/A,TRUE,"Widnes"}</definedName>
    <definedName name="geag" localSheetId="18" hidden="1">{#N/A,#N/A,TRUE,"Cover";#N/A,#N/A,TRUE,"Conts";#N/A,#N/A,TRUE,"VOS";#N/A,#N/A,TRUE,"Warrington";#N/A,#N/A,TRUE,"Widnes"}</definedName>
    <definedName name="geag" localSheetId="3" hidden="1">{#N/A,#N/A,TRUE,"Cover";#N/A,#N/A,TRUE,"Conts";#N/A,#N/A,TRUE,"VOS";#N/A,#N/A,TRUE,"Warrington";#N/A,#N/A,TRUE,"Widnes"}</definedName>
    <definedName name="geag" localSheetId="8" hidden="1">{#N/A,#N/A,TRUE,"Cover";#N/A,#N/A,TRUE,"Conts";#N/A,#N/A,TRUE,"VOS";#N/A,#N/A,TRUE,"Warrington";#N/A,#N/A,TRUE,"Widnes"}</definedName>
    <definedName name="geag" hidden="1">{#N/A,#N/A,TRUE,"Cover";#N/A,#N/A,TRUE,"Conts";#N/A,#N/A,TRUE,"VOS";#N/A,#N/A,TRUE,"Warrington";#N/A,#N/A,TRUE,"Widnes"}</definedName>
    <definedName name="gerger" localSheetId="9" hidden="1">{#N/A,#N/A,TRUE,"Cover";#N/A,#N/A,TRUE,"Conts";#N/A,#N/A,TRUE,"VOS";#N/A,#N/A,TRUE,"Warrington";#N/A,#N/A,TRUE,"Widnes"}</definedName>
    <definedName name="gerger" localSheetId="4" hidden="1">{#N/A,#N/A,TRUE,"Cover";#N/A,#N/A,TRUE,"Conts";#N/A,#N/A,TRUE,"VOS";#N/A,#N/A,TRUE,"Warrington";#N/A,#N/A,TRUE,"Widnes"}</definedName>
    <definedName name="gerger" localSheetId="19" hidden="1">{#N/A,#N/A,TRUE,"Cover";#N/A,#N/A,TRUE,"Conts";#N/A,#N/A,TRUE,"VOS";#N/A,#N/A,TRUE,"Warrington";#N/A,#N/A,TRUE,"Widnes"}</definedName>
    <definedName name="gerger" localSheetId="11" hidden="1">{#N/A,#N/A,TRUE,"Cover";#N/A,#N/A,TRUE,"Conts";#N/A,#N/A,TRUE,"VOS";#N/A,#N/A,TRUE,"Warrington";#N/A,#N/A,TRUE,"Widnes"}</definedName>
    <definedName name="gerger" localSheetId="7" hidden="1">{#N/A,#N/A,TRUE,"Cover";#N/A,#N/A,TRUE,"Conts";#N/A,#N/A,TRUE,"VOS";#N/A,#N/A,TRUE,"Warrington";#N/A,#N/A,TRUE,"Widnes"}</definedName>
    <definedName name="gerger" localSheetId="18" hidden="1">{#N/A,#N/A,TRUE,"Cover";#N/A,#N/A,TRUE,"Conts";#N/A,#N/A,TRUE,"VOS";#N/A,#N/A,TRUE,"Warrington";#N/A,#N/A,TRUE,"Widnes"}</definedName>
    <definedName name="gerger" localSheetId="3" hidden="1">{#N/A,#N/A,TRUE,"Cover";#N/A,#N/A,TRUE,"Conts";#N/A,#N/A,TRUE,"VOS";#N/A,#N/A,TRUE,"Warrington";#N/A,#N/A,TRUE,"Widnes"}</definedName>
    <definedName name="gerger" localSheetId="8" hidden="1">{#N/A,#N/A,TRUE,"Cover";#N/A,#N/A,TRUE,"Conts";#N/A,#N/A,TRUE,"VOS";#N/A,#N/A,TRUE,"Warrington";#N/A,#N/A,TRUE,"Widnes"}</definedName>
    <definedName name="gerger" hidden="1">{#N/A,#N/A,TRUE,"Cover";#N/A,#N/A,TRUE,"Conts";#N/A,#N/A,TRUE,"VOS";#N/A,#N/A,TRUE,"Warrington";#N/A,#N/A,TRUE,"Widnes"}</definedName>
    <definedName name="gf" localSheetId="9" hidden="1">{#N/A,#N/A,TRUE,"Cover";#N/A,#N/A,TRUE,"Conts";#N/A,#N/A,TRUE,"VOS";#N/A,#N/A,TRUE,"Warrington";#N/A,#N/A,TRUE,"Widnes"}</definedName>
    <definedName name="gf" localSheetId="4" hidden="1">{#N/A,#N/A,TRUE,"Cover";#N/A,#N/A,TRUE,"Conts";#N/A,#N/A,TRUE,"VOS";#N/A,#N/A,TRUE,"Warrington";#N/A,#N/A,TRUE,"Widnes"}</definedName>
    <definedName name="gf" localSheetId="19" hidden="1">{#N/A,#N/A,TRUE,"Cover";#N/A,#N/A,TRUE,"Conts";#N/A,#N/A,TRUE,"VOS";#N/A,#N/A,TRUE,"Warrington";#N/A,#N/A,TRUE,"Widnes"}</definedName>
    <definedName name="gf" localSheetId="11" hidden="1">{#N/A,#N/A,TRUE,"Cover";#N/A,#N/A,TRUE,"Conts";#N/A,#N/A,TRUE,"VOS";#N/A,#N/A,TRUE,"Warrington";#N/A,#N/A,TRUE,"Widnes"}</definedName>
    <definedName name="gf" localSheetId="7" hidden="1">{#N/A,#N/A,TRUE,"Cover";#N/A,#N/A,TRUE,"Conts";#N/A,#N/A,TRUE,"VOS";#N/A,#N/A,TRUE,"Warrington";#N/A,#N/A,TRUE,"Widnes"}</definedName>
    <definedName name="gf" localSheetId="18" hidden="1">{#N/A,#N/A,TRUE,"Cover";#N/A,#N/A,TRUE,"Conts";#N/A,#N/A,TRUE,"VOS";#N/A,#N/A,TRUE,"Warrington";#N/A,#N/A,TRUE,"Widnes"}</definedName>
    <definedName name="gf" localSheetId="3" hidden="1">{#N/A,#N/A,TRUE,"Cover";#N/A,#N/A,TRUE,"Conts";#N/A,#N/A,TRUE,"VOS";#N/A,#N/A,TRUE,"Warrington";#N/A,#N/A,TRUE,"Widnes"}</definedName>
    <definedName name="gf" localSheetId="8" hidden="1">{#N/A,#N/A,TRUE,"Cover";#N/A,#N/A,TRUE,"Conts";#N/A,#N/A,TRUE,"VOS";#N/A,#N/A,TRUE,"Warrington";#N/A,#N/A,TRUE,"Widnes"}</definedName>
    <definedName name="gf" hidden="1">{#N/A,#N/A,TRUE,"Cover";#N/A,#N/A,TRUE,"Conts";#N/A,#N/A,TRUE,"VOS";#N/A,#N/A,TRUE,"Warrington";#N/A,#N/A,TRUE,"Widnes"}</definedName>
    <definedName name="gfdgfdg" localSheetId="9" hidden="1">{#N/A,#N/A,FALSE,"SumD";#N/A,#N/A,FALSE,"ElecD";#N/A,#N/A,FALSE,"MechD";#N/A,#N/A,FALSE,"GeotD";#N/A,#N/A,FALSE,"PrcsD";#N/A,#N/A,FALSE,"TunnD";#N/A,#N/A,FALSE,"CivlD";#N/A,#N/A,FALSE,"NtwkD";#N/A,#N/A,FALSE,"EstgD";#N/A,#N/A,FALSE,"PEngD"}</definedName>
    <definedName name="gfdgfdg" localSheetId="4" hidden="1">{#N/A,#N/A,FALSE,"SumD";#N/A,#N/A,FALSE,"ElecD";#N/A,#N/A,FALSE,"MechD";#N/A,#N/A,FALSE,"GeotD";#N/A,#N/A,FALSE,"PrcsD";#N/A,#N/A,FALSE,"TunnD";#N/A,#N/A,FALSE,"CivlD";#N/A,#N/A,FALSE,"NtwkD";#N/A,#N/A,FALSE,"EstgD";#N/A,#N/A,FALSE,"PEngD"}</definedName>
    <definedName name="gfdgfdg" localSheetId="19" hidden="1">{#N/A,#N/A,FALSE,"SumD";#N/A,#N/A,FALSE,"ElecD";#N/A,#N/A,FALSE,"MechD";#N/A,#N/A,FALSE,"GeotD";#N/A,#N/A,FALSE,"PrcsD";#N/A,#N/A,FALSE,"TunnD";#N/A,#N/A,FALSE,"CivlD";#N/A,#N/A,FALSE,"NtwkD";#N/A,#N/A,FALSE,"EstgD";#N/A,#N/A,FALSE,"PEngD"}</definedName>
    <definedName name="gfdgfdg" localSheetId="11" hidden="1">{#N/A,#N/A,FALSE,"SumD";#N/A,#N/A,FALSE,"ElecD";#N/A,#N/A,FALSE,"MechD";#N/A,#N/A,FALSE,"GeotD";#N/A,#N/A,FALSE,"PrcsD";#N/A,#N/A,FALSE,"TunnD";#N/A,#N/A,FALSE,"CivlD";#N/A,#N/A,FALSE,"NtwkD";#N/A,#N/A,FALSE,"EstgD";#N/A,#N/A,FALSE,"PEngD"}</definedName>
    <definedName name="gfdgfdg" localSheetId="7" hidden="1">{#N/A,#N/A,FALSE,"SumD";#N/A,#N/A,FALSE,"ElecD";#N/A,#N/A,FALSE,"MechD";#N/A,#N/A,FALSE,"GeotD";#N/A,#N/A,FALSE,"PrcsD";#N/A,#N/A,FALSE,"TunnD";#N/A,#N/A,FALSE,"CivlD";#N/A,#N/A,FALSE,"NtwkD";#N/A,#N/A,FALSE,"EstgD";#N/A,#N/A,FALSE,"PEngD"}</definedName>
    <definedName name="gfdgfdg" localSheetId="18" hidden="1">{#N/A,#N/A,FALSE,"SumD";#N/A,#N/A,FALSE,"ElecD";#N/A,#N/A,FALSE,"MechD";#N/A,#N/A,FALSE,"GeotD";#N/A,#N/A,FALSE,"PrcsD";#N/A,#N/A,FALSE,"TunnD";#N/A,#N/A,FALSE,"CivlD";#N/A,#N/A,FALSE,"NtwkD";#N/A,#N/A,FALSE,"EstgD";#N/A,#N/A,FALSE,"PEngD"}</definedName>
    <definedName name="gfdgfdg" localSheetId="3"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9" hidden="1">{#N/A,#N/A,FALSE,"SumD";#N/A,#N/A,FALSE,"ElecD";#N/A,#N/A,FALSE,"MechD";#N/A,#N/A,FALSE,"GeotD";#N/A,#N/A,FALSE,"PrcsD";#N/A,#N/A,FALSE,"TunnD";#N/A,#N/A,FALSE,"CivlD";#N/A,#N/A,FALSE,"NtwkD";#N/A,#N/A,FALSE,"EstgD";#N/A,#N/A,FALSE,"PEngD"}</definedName>
    <definedName name="gfgfgfgfg" localSheetId="4" hidden="1">{#N/A,#N/A,FALSE,"SumD";#N/A,#N/A,FALSE,"ElecD";#N/A,#N/A,FALSE,"MechD";#N/A,#N/A,FALSE,"GeotD";#N/A,#N/A,FALSE,"PrcsD";#N/A,#N/A,FALSE,"TunnD";#N/A,#N/A,FALSE,"CivlD";#N/A,#N/A,FALSE,"NtwkD";#N/A,#N/A,FALSE,"EstgD";#N/A,#N/A,FALSE,"PEngD"}</definedName>
    <definedName name="gfgfgfgfg" localSheetId="19" hidden="1">{#N/A,#N/A,FALSE,"SumD";#N/A,#N/A,FALSE,"ElecD";#N/A,#N/A,FALSE,"MechD";#N/A,#N/A,FALSE,"GeotD";#N/A,#N/A,FALSE,"PrcsD";#N/A,#N/A,FALSE,"TunnD";#N/A,#N/A,FALSE,"CivlD";#N/A,#N/A,FALSE,"NtwkD";#N/A,#N/A,FALSE,"EstgD";#N/A,#N/A,FALSE,"PEngD"}</definedName>
    <definedName name="gfgfgfgfg" localSheetId="11" hidden="1">{#N/A,#N/A,FALSE,"SumD";#N/A,#N/A,FALSE,"ElecD";#N/A,#N/A,FALSE,"MechD";#N/A,#N/A,FALSE,"GeotD";#N/A,#N/A,FALSE,"PrcsD";#N/A,#N/A,FALSE,"TunnD";#N/A,#N/A,FALSE,"CivlD";#N/A,#N/A,FALSE,"NtwkD";#N/A,#N/A,FALSE,"EstgD";#N/A,#N/A,FALSE,"PEngD"}</definedName>
    <definedName name="gfgfgfgfg" localSheetId="7" hidden="1">{#N/A,#N/A,FALSE,"SumD";#N/A,#N/A,FALSE,"ElecD";#N/A,#N/A,FALSE,"MechD";#N/A,#N/A,FALSE,"GeotD";#N/A,#N/A,FALSE,"PrcsD";#N/A,#N/A,FALSE,"TunnD";#N/A,#N/A,FALSE,"CivlD";#N/A,#N/A,FALSE,"NtwkD";#N/A,#N/A,FALSE,"EstgD";#N/A,#N/A,FALSE,"PEngD"}</definedName>
    <definedName name="gfgfgfgfg" localSheetId="18" hidden="1">{#N/A,#N/A,FALSE,"SumD";#N/A,#N/A,FALSE,"ElecD";#N/A,#N/A,FALSE,"MechD";#N/A,#N/A,FALSE,"GeotD";#N/A,#N/A,FALSE,"PrcsD";#N/A,#N/A,FALSE,"TunnD";#N/A,#N/A,FALSE,"CivlD";#N/A,#N/A,FALSE,"NtwkD";#N/A,#N/A,FALSE,"EstgD";#N/A,#N/A,FALSE,"PEngD"}</definedName>
    <definedName name="gfgfgfgfg" localSheetId="3"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9" hidden="1">{#N/A,#N/A,FALSE,"SumG";#N/A,#N/A,FALSE,"ElecG";#N/A,#N/A,FALSE,"MechG";#N/A,#N/A,FALSE,"GeotG";#N/A,#N/A,FALSE,"PrcsG";#N/A,#N/A,FALSE,"TunnG";#N/A,#N/A,FALSE,"CivlG";#N/A,#N/A,FALSE,"NtwkG";#N/A,#N/A,FALSE,"EstgG";#N/A,#N/A,FALSE,"PEngG"}</definedName>
    <definedName name="gfgfgfgss" localSheetId="4" hidden="1">{#N/A,#N/A,FALSE,"SumG";#N/A,#N/A,FALSE,"ElecG";#N/A,#N/A,FALSE,"MechG";#N/A,#N/A,FALSE,"GeotG";#N/A,#N/A,FALSE,"PrcsG";#N/A,#N/A,FALSE,"TunnG";#N/A,#N/A,FALSE,"CivlG";#N/A,#N/A,FALSE,"NtwkG";#N/A,#N/A,FALSE,"EstgG";#N/A,#N/A,FALSE,"PEngG"}</definedName>
    <definedName name="gfgfgfgss" localSheetId="19" hidden="1">{#N/A,#N/A,FALSE,"SumG";#N/A,#N/A,FALSE,"ElecG";#N/A,#N/A,FALSE,"MechG";#N/A,#N/A,FALSE,"GeotG";#N/A,#N/A,FALSE,"PrcsG";#N/A,#N/A,FALSE,"TunnG";#N/A,#N/A,FALSE,"CivlG";#N/A,#N/A,FALSE,"NtwkG";#N/A,#N/A,FALSE,"EstgG";#N/A,#N/A,FALSE,"PEngG"}</definedName>
    <definedName name="gfgfgfgss" localSheetId="11" hidden="1">{#N/A,#N/A,FALSE,"SumG";#N/A,#N/A,FALSE,"ElecG";#N/A,#N/A,FALSE,"MechG";#N/A,#N/A,FALSE,"GeotG";#N/A,#N/A,FALSE,"PrcsG";#N/A,#N/A,FALSE,"TunnG";#N/A,#N/A,FALSE,"CivlG";#N/A,#N/A,FALSE,"NtwkG";#N/A,#N/A,FALSE,"EstgG";#N/A,#N/A,FALSE,"PEngG"}</definedName>
    <definedName name="gfgfgfgss" localSheetId="7" hidden="1">{#N/A,#N/A,FALSE,"SumG";#N/A,#N/A,FALSE,"ElecG";#N/A,#N/A,FALSE,"MechG";#N/A,#N/A,FALSE,"GeotG";#N/A,#N/A,FALSE,"PrcsG";#N/A,#N/A,FALSE,"TunnG";#N/A,#N/A,FALSE,"CivlG";#N/A,#N/A,FALSE,"NtwkG";#N/A,#N/A,FALSE,"EstgG";#N/A,#N/A,FALSE,"PEngG"}</definedName>
    <definedName name="gfgfgfgss" localSheetId="18" hidden="1">{#N/A,#N/A,FALSE,"SumG";#N/A,#N/A,FALSE,"ElecG";#N/A,#N/A,FALSE,"MechG";#N/A,#N/A,FALSE,"GeotG";#N/A,#N/A,FALSE,"PrcsG";#N/A,#N/A,FALSE,"TunnG";#N/A,#N/A,FALSE,"CivlG";#N/A,#N/A,FALSE,"NtwkG";#N/A,#N/A,FALSE,"EstgG";#N/A,#N/A,FALSE,"PEngG"}</definedName>
    <definedName name="gfgfgfgss" localSheetId="3"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9" hidden="1">{#N/A,#N/A,FALSE,"SumG";#N/A,#N/A,FALSE,"ElecG";#N/A,#N/A,FALSE,"MechG";#N/A,#N/A,FALSE,"GeotG";#N/A,#N/A,FALSE,"PrcsG";#N/A,#N/A,FALSE,"TunnG";#N/A,#N/A,FALSE,"CivlG";#N/A,#N/A,FALSE,"NtwkG";#N/A,#N/A,FALSE,"EstgG";#N/A,#N/A,FALSE,"PEngG"}</definedName>
    <definedName name="GG">'[29]GEN PROG'!$A$1:$P$27</definedName>
    <definedName name="ggdrgdfhyyj" localSheetId="9" hidden="1">{#N/A,#N/A,TRUE,"Cover";#N/A,#N/A,TRUE,"Conts";#N/A,#N/A,TRUE,"VOS";#N/A,#N/A,TRUE,"Warrington";#N/A,#N/A,TRUE,"Widnes"}</definedName>
    <definedName name="ggdrgdfhyyj" localSheetId="4" hidden="1">{#N/A,#N/A,TRUE,"Cover";#N/A,#N/A,TRUE,"Conts";#N/A,#N/A,TRUE,"VOS";#N/A,#N/A,TRUE,"Warrington";#N/A,#N/A,TRUE,"Widnes"}</definedName>
    <definedName name="ggdrgdfhyyj" localSheetId="19" hidden="1">{#N/A,#N/A,TRUE,"Cover";#N/A,#N/A,TRUE,"Conts";#N/A,#N/A,TRUE,"VOS";#N/A,#N/A,TRUE,"Warrington";#N/A,#N/A,TRUE,"Widnes"}</definedName>
    <definedName name="ggdrgdfhyyj" localSheetId="11" hidden="1">{#N/A,#N/A,TRUE,"Cover";#N/A,#N/A,TRUE,"Conts";#N/A,#N/A,TRUE,"VOS";#N/A,#N/A,TRUE,"Warrington";#N/A,#N/A,TRUE,"Widnes"}</definedName>
    <definedName name="ggdrgdfhyyj" localSheetId="7" hidden="1">{#N/A,#N/A,TRUE,"Cover";#N/A,#N/A,TRUE,"Conts";#N/A,#N/A,TRUE,"VOS";#N/A,#N/A,TRUE,"Warrington";#N/A,#N/A,TRUE,"Widnes"}</definedName>
    <definedName name="ggdrgdfhyyj" localSheetId="18" hidden="1">{#N/A,#N/A,TRUE,"Cover";#N/A,#N/A,TRUE,"Conts";#N/A,#N/A,TRUE,"VOS";#N/A,#N/A,TRUE,"Warrington";#N/A,#N/A,TRUE,"Widnes"}</definedName>
    <definedName name="ggdrgdfhyyj" localSheetId="3" hidden="1">{#N/A,#N/A,TRUE,"Cover";#N/A,#N/A,TRUE,"Conts";#N/A,#N/A,TRUE,"VOS";#N/A,#N/A,TRUE,"Warrington";#N/A,#N/A,TRUE,"Widnes"}</definedName>
    <definedName name="ggdrgdfhyyj" localSheetId="8" hidden="1">{#N/A,#N/A,TRUE,"Cover";#N/A,#N/A,TRUE,"Conts";#N/A,#N/A,TRUE,"VOS";#N/A,#N/A,TRUE,"Warrington";#N/A,#N/A,TRUE,"Widnes"}</definedName>
    <definedName name="ggdrgdfhyyj" hidden="1">{#N/A,#N/A,TRUE,"Cover";#N/A,#N/A,TRUE,"Conts";#N/A,#N/A,TRUE,"VOS";#N/A,#N/A,TRUE,"Warrington";#N/A,#N/A,TRUE,"Widnes"}</definedName>
    <definedName name="ggg" localSheetId="9" hidden="1">#REF!</definedName>
    <definedName name="ggg" localSheetId="7" hidden="1">#REF!</definedName>
    <definedName name="ggg" hidden="1">#REF!</definedName>
    <definedName name="gggg" localSheetId="9" hidden="1">{#N/A,#N/A,FALSE,"SumD";#N/A,#N/A,FALSE,"ElecD";#N/A,#N/A,FALSE,"MechD";#N/A,#N/A,FALSE,"GeotD";#N/A,#N/A,FALSE,"PrcsD";#N/A,#N/A,FALSE,"TunnD";#N/A,#N/A,FALSE,"CivlD";#N/A,#N/A,FALSE,"NtwkD";#N/A,#N/A,FALSE,"EstgD";#N/A,#N/A,FALSE,"PEngD"}</definedName>
    <definedName name="gggg" localSheetId="4" hidden="1">{#N/A,#N/A,FALSE,"SumD";#N/A,#N/A,FALSE,"ElecD";#N/A,#N/A,FALSE,"MechD";#N/A,#N/A,FALSE,"GeotD";#N/A,#N/A,FALSE,"PrcsD";#N/A,#N/A,FALSE,"TunnD";#N/A,#N/A,FALSE,"CivlD";#N/A,#N/A,FALSE,"NtwkD";#N/A,#N/A,FALSE,"EstgD";#N/A,#N/A,FALSE,"PEngD"}</definedName>
    <definedName name="gggg" localSheetId="19" hidden="1">{#N/A,#N/A,FALSE,"SumD";#N/A,#N/A,FALSE,"ElecD";#N/A,#N/A,FALSE,"MechD";#N/A,#N/A,FALSE,"GeotD";#N/A,#N/A,FALSE,"PrcsD";#N/A,#N/A,FALSE,"TunnD";#N/A,#N/A,FALSE,"CivlD";#N/A,#N/A,FALSE,"NtwkD";#N/A,#N/A,FALSE,"EstgD";#N/A,#N/A,FALSE,"PEngD"}</definedName>
    <definedName name="gggg" localSheetId="11" hidden="1">{#N/A,#N/A,FALSE,"SumD";#N/A,#N/A,FALSE,"ElecD";#N/A,#N/A,FALSE,"MechD";#N/A,#N/A,FALSE,"GeotD";#N/A,#N/A,FALSE,"PrcsD";#N/A,#N/A,FALSE,"TunnD";#N/A,#N/A,FALSE,"CivlD";#N/A,#N/A,FALSE,"NtwkD";#N/A,#N/A,FALSE,"EstgD";#N/A,#N/A,FALSE,"PEngD"}</definedName>
    <definedName name="gggg" localSheetId="7" hidden="1">{#N/A,#N/A,FALSE,"SumD";#N/A,#N/A,FALSE,"ElecD";#N/A,#N/A,FALSE,"MechD";#N/A,#N/A,FALSE,"GeotD";#N/A,#N/A,FALSE,"PrcsD";#N/A,#N/A,FALSE,"TunnD";#N/A,#N/A,FALSE,"CivlD";#N/A,#N/A,FALSE,"NtwkD";#N/A,#N/A,FALSE,"EstgD";#N/A,#N/A,FALSE,"PEngD"}</definedName>
    <definedName name="gggg" localSheetId="18" hidden="1">{#N/A,#N/A,FALSE,"SumD";#N/A,#N/A,FALSE,"ElecD";#N/A,#N/A,FALSE,"MechD";#N/A,#N/A,FALSE,"GeotD";#N/A,#N/A,FALSE,"PrcsD";#N/A,#N/A,FALSE,"TunnD";#N/A,#N/A,FALSE,"CivlD";#N/A,#N/A,FALSE,"NtwkD";#N/A,#N/A,FALSE,"EstgD";#N/A,#N/A,FALSE,"PEngD"}</definedName>
    <definedName name="gggg" localSheetId="3"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9" hidden="1">{#N/A,#N/A,FALSE,"SumG";#N/A,#N/A,FALSE,"ElecG";#N/A,#N/A,FALSE,"MechG";#N/A,#N/A,FALSE,"GeotG";#N/A,#N/A,FALSE,"PrcsG";#N/A,#N/A,FALSE,"TunnG";#N/A,#N/A,FALSE,"CivlG";#N/A,#N/A,FALSE,"NtwkG";#N/A,#N/A,FALSE,"EstgG";#N/A,#N/A,FALSE,"PEngG"}</definedName>
    <definedName name="ghggg" localSheetId="4" hidden="1">{#N/A,#N/A,FALSE,"SumG";#N/A,#N/A,FALSE,"ElecG";#N/A,#N/A,FALSE,"MechG";#N/A,#N/A,FALSE,"GeotG";#N/A,#N/A,FALSE,"PrcsG";#N/A,#N/A,FALSE,"TunnG";#N/A,#N/A,FALSE,"CivlG";#N/A,#N/A,FALSE,"NtwkG";#N/A,#N/A,FALSE,"EstgG";#N/A,#N/A,FALSE,"PEngG"}</definedName>
    <definedName name="ghggg" localSheetId="19" hidden="1">{#N/A,#N/A,FALSE,"SumG";#N/A,#N/A,FALSE,"ElecG";#N/A,#N/A,FALSE,"MechG";#N/A,#N/A,FALSE,"GeotG";#N/A,#N/A,FALSE,"PrcsG";#N/A,#N/A,FALSE,"TunnG";#N/A,#N/A,FALSE,"CivlG";#N/A,#N/A,FALSE,"NtwkG";#N/A,#N/A,FALSE,"EstgG";#N/A,#N/A,FALSE,"PEngG"}</definedName>
    <definedName name="ghggg" localSheetId="11" hidden="1">{#N/A,#N/A,FALSE,"SumG";#N/A,#N/A,FALSE,"ElecG";#N/A,#N/A,FALSE,"MechG";#N/A,#N/A,FALSE,"GeotG";#N/A,#N/A,FALSE,"PrcsG";#N/A,#N/A,FALSE,"TunnG";#N/A,#N/A,FALSE,"CivlG";#N/A,#N/A,FALSE,"NtwkG";#N/A,#N/A,FALSE,"EstgG";#N/A,#N/A,FALSE,"PEngG"}</definedName>
    <definedName name="ghggg" localSheetId="7" hidden="1">{#N/A,#N/A,FALSE,"SumG";#N/A,#N/A,FALSE,"ElecG";#N/A,#N/A,FALSE,"MechG";#N/A,#N/A,FALSE,"GeotG";#N/A,#N/A,FALSE,"PrcsG";#N/A,#N/A,FALSE,"TunnG";#N/A,#N/A,FALSE,"CivlG";#N/A,#N/A,FALSE,"NtwkG";#N/A,#N/A,FALSE,"EstgG";#N/A,#N/A,FALSE,"PEngG"}</definedName>
    <definedName name="ghggg" localSheetId="18" hidden="1">{#N/A,#N/A,FALSE,"SumG";#N/A,#N/A,FALSE,"ElecG";#N/A,#N/A,FALSE,"MechG";#N/A,#N/A,FALSE,"GeotG";#N/A,#N/A,FALSE,"PrcsG";#N/A,#N/A,FALSE,"TunnG";#N/A,#N/A,FALSE,"CivlG";#N/A,#N/A,FALSE,"NtwkG";#N/A,#N/A,FALSE,"EstgG";#N/A,#N/A,FALSE,"PEngG"}</definedName>
    <definedName name="ghggg" localSheetId="3"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9" hidden="1">{#N/A,#N/A,TRUE,"Cover";#N/A,#N/A,TRUE,"Conts";#N/A,#N/A,TRUE,"VOS";#N/A,#N/A,TRUE,"Warrington";#N/A,#N/A,TRUE,"Widnes"}</definedName>
    <definedName name="ghsdhth" localSheetId="4" hidden="1">{#N/A,#N/A,TRUE,"Cover";#N/A,#N/A,TRUE,"Conts";#N/A,#N/A,TRUE,"VOS";#N/A,#N/A,TRUE,"Warrington";#N/A,#N/A,TRUE,"Widnes"}</definedName>
    <definedName name="ghsdhth" localSheetId="19" hidden="1">{#N/A,#N/A,TRUE,"Cover";#N/A,#N/A,TRUE,"Conts";#N/A,#N/A,TRUE,"VOS";#N/A,#N/A,TRUE,"Warrington";#N/A,#N/A,TRUE,"Widnes"}</definedName>
    <definedName name="ghsdhth" localSheetId="11" hidden="1">{#N/A,#N/A,TRUE,"Cover";#N/A,#N/A,TRUE,"Conts";#N/A,#N/A,TRUE,"VOS";#N/A,#N/A,TRUE,"Warrington";#N/A,#N/A,TRUE,"Widnes"}</definedName>
    <definedName name="ghsdhth" localSheetId="7" hidden="1">{#N/A,#N/A,TRUE,"Cover";#N/A,#N/A,TRUE,"Conts";#N/A,#N/A,TRUE,"VOS";#N/A,#N/A,TRUE,"Warrington";#N/A,#N/A,TRUE,"Widnes"}</definedName>
    <definedName name="ghsdhth" localSheetId="18" hidden="1">{#N/A,#N/A,TRUE,"Cover";#N/A,#N/A,TRUE,"Conts";#N/A,#N/A,TRUE,"VOS";#N/A,#N/A,TRUE,"Warrington";#N/A,#N/A,TRUE,"Widnes"}</definedName>
    <definedName name="ghsdhth" localSheetId="3" hidden="1">{#N/A,#N/A,TRUE,"Cover";#N/A,#N/A,TRUE,"Conts";#N/A,#N/A,TRUE,"VOS";#N/A,#N/A,TRUE,"Warrington";#N/A,#N/A,TRUE,"Widnes"}</definedName>
    <definedName name="ghsdhth" localSheetId="8" hidden="1">{#N/A,#N/A,TRUE,"Cover";#N/A,#N/A,TRUE,"Conts";#N/A,#N/A,TRUE,"VOS";#N/A,#N/A,TRUE,"Warrington";#N/A,#N/A,TRUE,"Widnes"}</definedName>
    <definedName name="ghsdhth" hidden="1">{#N/A,#N/A,TRUE,"Cover";#N/A,#N/A,TRUE,"Conts";#N/A,#N/A,TRUE,"VOS";#N/A,#N/A,TRUE,"Warrington";#N/A,#N/A,TRUE,"Widnes"}</definedName>
    <definedName name="ghsg" localSheetId="9" hidden="1">{#N/A,#N/A,TRUE,"Cover";#N/A,#N/A,TRUE,"Conts";#N/A,#N/A,TRUE,"VOS";#N/A,#N/A,TRUE,"Warrington";#N/A,#N/A,TRUE,"Widnes"}</definedName>
    <definedName name="ghsg" localSheetId="4" hidden="1">{#N/A,#N/A,TRUE,"Cover";#N/A,#N/A,TRUE,"Conts";#N/A,#N/A,TRUE,"VOS";#N/A,#N/A,TRUE,"Warrington";#N/A,#N/A,TRUE,"Widnes"}</definedName>
    <definedName name="ghsg" localSheetId="19" hidden="1">{#N/A,#N/A,TRUE,"Cover";#N/A,#N/A,TRUE,"Conts";#N/A,#N/A,TRUE,"VOS";#N/A,#N/A,TRUE,"Warrington";#N/A,#N/A,TRUE,"Widnes"}</definedName>
    <definedName name="ghsg" localSheetId="11" hidden="1">{#N/A,#N/A,TRUE,"Cover";#N/A,#N/A,TRUE,"Conts";#N/A,#N/A,TRUE,"VOS";#N/A,#N/A,TRUE,"Warrington";#N/A,#N/A,TRUE,"Widnes"}</definedName>
    <definedName name="ghsg" localSheetId="7" hidden="1">{#N/A,#N/A,TRUE,"Cover";#N/A,#N/A,TRUE,"Conts";#N/A,#N/A,TRUE,"VOS";#N/A,#N/A,TRUE,"Warrington";#N/A,#N/A,TRUE,"Widnes"}</definedName>
    <definedName name="ghsg" localSheetId="18" hidden="1">{#N/A,#N/A,TRUE,"Cover";#N/A,#N/A,TRUE,"Conts";#N/A,#N/A,TRUE,"VOS";#N/A,#N/A,TRUE,"Warrington";#N/A,#N/A,TRUE,"Widnes"}</definedName>
    <definedName name="ghsg" localSheetId="3" hidden="1">{#N/A,#N/A,TRUE,"Cover";#N/A,#N/A,TRUE,"Conts";#N/A,#N/A,TRUE,"VOS";#N/A,#N/A,TRUE,"Warrington";#N/A,#N/A,TRUE,"Widnes"}</definedName>
    <definedName name="ghsg" localSheetId="8" hidden="1">{#N/A,#N/A,TRUE,"Cover";#N/A,#N/A,TRUE,"Conts";#N/A,#N/A,TRUE,"VOS";#N/A,#N/A,TRUE,"Warrington";#N/A,#N/A,TRUE,"Widnes"}</definedName>
    <definedName name="ghsg" hidden="1">{#N/A,#N/A,TRUE,"Cover";#N/A,#N/A,TRUE,"Conts";#N/A,#N/A,TRUE,"VOS";#N/A,#N/A,TRUE,"Warrington";#N/A,#N/A,TRUE,"Widnes"}</definedName>
    <definedName name="gjahgkj" localSheetId="9" hidden="1">{#N/A,#N/A,TRUE,"Cover";#N/A,#N/A,TRUE,"Conts";#N/A,#N/A,TRUE,"VOS";#N/A,#N/A,TRUE,"Warrington";#N/A,#N/A,TRUE,"Widnes"}</definedName>
    <definedName name="gjahgkj" localSheetId="4" hidden="1">{#N/A,#N/A,TRUE,"Cover";#N/A,#N/A,TRUE,"Conts";#N/A,#N/A,TRUE,"VOS";#N/A,#N/A,TRUE,"Warrington";#N/A,#N/A,TRUE,"Widnes"}</definedName>
    <definedName name="gjahgkj" localSheetId="19" hidden="1">{#N/A,#N/A,TRUE,"Cover";#N/A,#N/A,TRUE,"Conts";#N/A,#N/A,TRUE,"VOS";#N/A,#N/A,TRUE,"Warrington";#N/A,#N/A,TRUE,"Widnes"}</definedName>
    <definedName name="gjahgkj" localSheetId="11" hidden="1">{#N/A,#N/A,TRUE,"Cover";#N/A,#N/A,TRUE,"Conts";#N/A,#N/A,TRUE,"VOS";#N/A,#N/A,TRUE,"Warrington";#N/A,#N/A,TRUE,"Widnes"}</definedName>
    <definedName name="gjahgkj" localSheetId="7" hidden="1">{#N/A,#N/A,TRUE,"Cover";#N/A,#N/A,TRUE,"Conts";#N/A,#N/A,TRUE,"VOS";#N/A,#N/A,TRUE,"Warrington";#N/A,#N/A,TRUE,"Widnes"}</definedName>
    <definedName name="gjahgkj" localSheetId="18" hidden="1">{#N/A,#N/A,TRUE,"Cover";#N/A,#N/A,TRUE,"Conts";#N/A,#N/A,TRUE,"VOS";#N/A,#N/A,TRUE,"Warrington";#N/A,#N/A,TRUE,"Widnes"}</definedName>
    <definedName name="gjahgkj" localSheetId="3" hidden="1">{#N/A,#N/A,TRUE,"Cover";#N/A,#N/A,TRUE,"Conts";#N/A,#N/A,TRUE,"VOS";#N/A,#N/A,TRUE,"Warrington";#N/A,#N/A,TRUE,"Widnes"}</definedName>
    <definedName name="gjahgkj" localSheetId="8" hidden="1">{#N/A,#N/A,TRUE,"Cover";#N/A,#N/A,TRUE,"Conts";#N/A,#N/A,TRUE,"VOS";#N/A,#N/A,TRUE,"Warrington";#N/A,#N/A,TRUE,"Widnes"}</definedName>
    <definedName name="gjahgkj" hidden="1">{#N/A,#N/A,TRUE,"Cover";#N/A,#N/A,TRUE,"Conts";#N/A,#N/A,TRUE,"VOS";#N/A,#N/A,TRUE,"Warrington";#N/A,#N/A,TRUE,"Widnes"}</definedName>
    <definedName name="gjkkl" localSheetId="9" hidden="1">{#N/A,#N/A,TRUE,"Cover";#N/A,#N/A,TRUE,"Conts";#N/A,#N/A,TRUE,"VOS";#N/A,#N/A,TRUE,"Warrington";#N/A,#N/A,TRUE,"Widnes"}</definedName>
    <definedName name="gjkkl" localSheetId="4" hidden="1">{#N/A,#N/A,TRUE,"Cover";#N/A,#N/A,TRUE,"Conts";#N/A,#N/A,TRUE,"VOS";#N/A,#N/A,TRUE,"Warrington";#N/A,#N/A,TRUE,"Widnes"}</definedName>
    <definedName name="gjkkl" localSheetId="19" hidden="1">{#N/A,#N/A,TRUE,"Cover";#N/A,#N/A,TRUE,"Conts";#N/A,#N/A,TRUE,"VOS";#N/A,#N/A,TRUE,"Warrington";#N/A,#N/A,TRUE,"Widnes"}</definedName>
    <definedName name="gjkkl" localSheetId="11" hidden="1">{#N/A,#N/A,TRUE,"Cover";#N/A,#N/A,TRUE,"Conts";#N/A,#N/A,TRUE,"VOS";#N/A,#N/A,TRUE,"Warrington";#N/A,#N/A,TRUE,"Widnes"}</definedName>
    <definedName name="gjkkl" localSheetId="7" hidden="1">{#N/A,#N/A,TRUE,"Cover";#N/A,#N/A,TRUE,"Conts";#N/A,#N/A,TRUE,"VOS";#N/A,#N/A,TRUE,"Warrington";#N/A,#N/A,TRUE,"Widnes"}</definedName>
    <definedName name="gjkkl" localSheetId="18" hidden="1">{#N/A,#N/A,TRUE,"Cover";#N/A,#N/A,TRUE,"Conts";#N/A,#N/A,TRUE,"VOS";#N/A,#N/A,TRUE,"Warrington";#N/A,#N/A,TRUE,"Widnes"}</definedName>
    <definedName name="gjkkl" localSheetId="3" hidden="1">{#N/A,#N/A,TRUE,"Cover";#N/A,#N/A,TRUE,"Conts";#N/A,#N/A,TRUE,"VOS";#N/A,#N/A,TRUE,"Warrington";#N/A,#N/A,TRUE,"Widnes"}</definedName>
    <definedName name="gjkkl" localSheetId="8" hidden="1">{#N/A,#N/A,TRUE,"Cover";#N/A,#N/A,TRUE,"Conts";#N/A,#N/A,TRUE,"VOS";#N/A,#N/A,TRUE,"Warrington";#N/A,#N/A,TRUE,"Widnes"}</definedName>
    <definedName name="gjkkl" hidden="1">{#N/A,#N/A,TRUE,"Cover";#N/A,#N/A,TRUE,"Conts";#N/A,#N/A,TRUE,"VOS";#N/A,#N/A,TRUE,"Warrington";#N/A,#N/A,TRUE,"Widnes"}</definedName>
    <definedName name="grade">#REF!</definedName>
    <definedName name="gtrghr" localSheetId="9" hidden="1">{#N/A,#N/A,TRUE,"Cover";#N/A,#N/A,TRUE,"Conts";#N/A,#N/A,TRUE,"VOS";#N/A,#N/A,TRUE,"Warrington";#N/A,#N/A,TRUE,"Widnes"}</definedName>
    <definedName name="gtrghr" localSheetId="4" hidden="1">{#N/A,#N/A,TRUE,"Cover";#N/A,#N/A,TRUE,"Conts";#N/A,#N/A,TRUE,"VOS";#N/A,#N/A,TRUE,"Warrington";#N/A,#N/A,TRUE,"Widnes"}</definedName>
    <definedName name="gtrghr" localSheetId="19" hidden="1">{#N/A,#N/A,TRUE,"Cover";#N/A,#N/A,TRUE,"Conts";#N/A,#N/A,TRUE,"VOS";#N/A,#N/A,TRUE,"Warrington";#N/A,#N/A,TRUE,"Widnes"}</definedName>
    <definedName name="gtrghr" localSheetId="11" hidden="1">{#N/A,#N/A,TRUE,"Cover";#N/A,#N/A,TRUE,"Conts";#N/A,#N/A,TRUE,"VOS";#N/A,#N/A,TRUE,"Warrington";#N/A,#N/A,TRUE,"Widnes"}</definedName>
    <definedName name="gtrghr" localSheetId="7" hidden="1">{#N/A,#N/A,TRUE,"Cover";#N/A,#N/A,TRUE,"Conts";#N/A,#N/A,TRUE,"VOS";#N/A,#N/A,TRUE,"Warrington";#N/A,#N/A,TRUE,"Widnes"}</definedName>
    <definedName name="gtrghr" localSheetId="18" hidden="1">{#N/A,#N/A,TRUE,"Cover";#N/A,#N/A,TRUE,"Conts";#N/A,#N/A,TRUE,"VOS";#N/A,#N/A,TRUE,"Warrington";#N/A,#N/A,TRUE,"Widnes"}</definedName>
    <definedName name="gtrghr" localSheetId="3" hidden="1">{#N/A,#N/A,TRUE,"Cover";#N/A,#N/A,TRUE,"Conts";#N/A,#N/A,TRUE,"VOS";#N/A,#N/A,TRUE,"Warrington";#N/A,#N/A,TRUE,"Widnes"}</definedName>
    <definedName name="gtrghr" localSheetId="8" hidden="1">{#N/A,#N/A,TRUE,"Cover";#N/A,#N/A,TRUE,"Conts";#N/A,#N/A,TRUE,"VOS";#N/A,#N/A,TRUE,"Warrington";#N/A,#N/A,TRUE,"Widnes"}</definedName>
    <definedName name="gtrghr" hidden="1">{#N/A,#N/A,TRUE,"Cover";#N/A,#N/A,TRUE,"Conts";#N/A,#N/A,TRUE,"VOS";#N/A,#N/A,TRUE,"Warrington";#N/A,#N/A,TRUE,"Widnes"}</definedName>
    <definedName name="gWEG" localSheetId="19" hidden="1">{#N/A,#N/A,TRUE,"Cover";#N/A,#N/A,TRUE,"Conts";#N/A,#N/A,TRUE,"VOS";#N/A,#N/A,TRUE,"Warrington";#N/A,#N/A,TRUE,"Widnes"}</definedName>
    <definedName name="gWEG" localSheetId="11" hidden="1">{#N/A,#N/A,TRUE,"Cover";#N/A,#N/A,TRUE,"Conts";#N/A,#N/A,TRUE,"VOS";#N/A,#N/A,TRUE,"Warrington";#N/A,#N/A,TRUE,"Widnes"}</definedName>
    <definedName name="gWEG" localSheetId="18" hidden="1">{#N/A,#N/A,TRUE,"Cover";#N/A,#N/A,TRUE,"Conts";#N/A,#N/A,TRUE,"VOS";#N/A,#N/A,TRUE,"Warrington";#N/A,#N/A,TRUE,"Widnes"}</definedName>
    <definedName name="gWEG" hidden="1">{#N/A,#N/A,TRUE,"Cover";#N/A,#N/A,TRUE,"Conts";#N/A,#N/A,TRUE,"VOS";#N/A,#N/A,TRUE,"Warrington";#N/A,#N/A,TRUE,"Widnes"}</definedName>
    <definedName name="GWEGTew" localSheetId="19" hidden="1">{#N/A,#N/A,TRUE,"Cover";#N/A,#N/A,TRUE,"Conts";#N/A,#N/A,TRUE,"VOS";#N/A,#N/A,TRUE,"Warrington";#N/A,#N/A,TRUE,"Widnes"}</definedName>
    <definedName name="GWEGTew" localSheetId="11" hidden="1">{#N/A,#N/A,TRUE,"Cover";#N/A,#N/A,TRUE,"Conts";#N/A,#N/A,TRUE,"VOS";#N/A,#N/A,TRUE,"Warrington";#N/A,#N/A,TRUE,"Widnes"}</definedName>
    <definedName name="GWEGTew" localSheetId="18" hidden="1">{#N/A,#N/A,TRUE,"Cover";#N/A,#N/A,TRUE,"Conts";#N/A,#N/A,TRUE,"VOS";#N/A,#N/A,TRUE,"Warrington";#N/A,#N/A,TRUE,"Widnes"}</definedName>
    <definedName name="GWEGTew" hidden="1">{#N/A,#N/A,TRUE,"Cover";#N/A,#N/A,TRUE,"Conts";#N/A,#N/A,TRUE,"VOS";#N/A,#N/A,TRUE,"Warrington";#N/A,#N/A,TRUE,"Widnes"}</definedName>
    <definedName name="gwgtergyr" localSheetId="9" hidden="1">{#N/A,#N/A,TRUE,"Cover";#N/A,#N/A,TRUE,"Conts";#N/A,#N/A,TRUE,"VOS";#N/A,#N/A,TRUE,"Warrington";#N/A,#N/A,TRUE,"Widnes"}</definedName>
    <definedName name="gwgtergyr" localSheetId="4" hidden="1">{#N/A,#N/A,TRUE,"Cover";#N/A,#N/A,TRUE,"Conts";#N/A,#N/A,TRUE,"VOS";#N/A,#N/A,TRUE,"Warrington";#N/A,#N/A,TRUE,"Widnes"}</definedName>
    <definedName name="gwgtergyr" localSheetId="19" hidden="1">{#N/A,#N/A,TRUE,"Cover";#N/A,#N/A,TRUE,"Conts";#N/A,#N/A,TRUE,"VOS";#N/A,#N/A,TRUE,"Warrington";#N/A,#N/A,TRUE,"Widnes"}</definedName>
    <definedName name="gwgtergyr" localSheetId="11" hidden="1">{#N/A,#N/A,TRUE,"Cover";#N/A,#N/A,TRUE,"Conts";#N/A,#N/A,TRUE,"VOS";#N/A,#N/A,TRUE,"Warrington";#N/A,#N/A,TRUE,"Widnes"}</definedName>
    <definedName name="gwgtergyr" localSheetId="7" hidden="1">{#N/A,#N/A,TRUE,"Cover";#N/A,#N/A,TRUE,"Conts";#N/A,#N/A,TRUE,"VOS";#N/A,#N/A,TRUE,"Warrington";#N/A,#N/A,TRUE,"Widnes"}</definedName>
    <definedName name="gwgtergyr" localSheetId="18" hidden="1">{#N/A,#N/A,TRUE,"Cover";#N/A,#N/A,TRUE,"Conts";#N/A,#N/A,TRUE,"VOS";#N/A,#N/A,TRUE,"Warrington";#N/A,#N/A,TRUE,"Widnes"}</definedName>
    <definedName name="gwgtergyr" localSheetId="3" hidden="1">{#N/A,#N/A,TRUE,"Cover";#N/A,#N/A,TRUE,"Conts";#N/A,#N/A,TRUE,"VOS";#N/A,#N/A,TRUE,"Warrington";#N/A,#N/A,TRUE,"Widnes"}</definedName>
    <definedName name="gwgtergyr" localSheetId="8" hidden="1">{#N/A,#N/A,TRUE,"Cover";#N/A,#N/A,TRUE,"Conts";#N/A,#N/A,TRUE,"VOS";#N/A,#N/A,TRUE,"Warrington";#N/A,#N/A,TRUE,"Widnes"}</definedName>
    <definedName name="gwgtergyr" hidden="1">{#N/A,#N/A,TRUE,"Cover";#N/A,#N/A,TRUE,"Conts";#N/A,#N/A,TRUE,"VOS";#N/A,#N/A,TRUE,"Warrington";#N/A,#N/A,TRUE,"Widnes"}</definedName>
    <definedName name="h">#REF!</definedName>
    <definedName name="H_______EARTH_WORKS">#REF!</definedName>
    <definedName name="H_______PLUMBING_PVC_PIPES">#REF!</definedName>
    <definedName name="HC">#REF!</definedName>
    <definedName name="hfhgf" localSheetId="9" hidden="1">{#N/A,#N/A,TRUE,"Cover";#N/A,#N/A,TRUE,"Conts";#N/A,#N/A,TRUE,"VOS";#N/A,#N/A,TRUE,"Warrington";#N/A,#N/A,TRUE,"Widnes"}</definedName>
    <definedName name="hfhgf" localSheetId="4" hidden="1">{#N/A,#N/A,TRUE,"Cover";#N/A,#N/A,TRUE,"Conts";#N/A,#N/A,TRUE,"VOS";#N/A,#N/A,TRUE,"Warrington";#N/A,#N/A,TRUE,"Widnes"}</definedName>
    <definedName name="hfhgf" localSheetId="19" hidden="1">{#N/A,#N/A,TRUE,"Cover";#N/A,#N/A,TRUE,"Conts";#N/A,#N/A,TRUE,"VOS";#N/A,#N/A,TRUE,"Warrington";#N/A,#N/A,TRUE,"Widnes"}</definedName>
    <definedName name="hfhgf" localSheetId="11" hidden="1">{#N/A,#N/A,TRUE,"Cover";#N/A,#N/A,TRUE,"Conts";#N/A,#N/A,TRUE,"VOS";#N/A,#N/A,TRUE,"Warrington";#N/A,#N/A,TRUE,"Widnes"}</definedName>
    <definedName name="hfhgf" localSheetId="7" hidden="1">{#N/A,#N/A,TRUE,"Cover";#N/A,#N/A,TRUE,"Conts";#N/A,#N/A,TRUE,"VOS";#N/A,#N/A,TRUE,"Warrington";#N/A,#N/A,TRUE,"Widnes"}</definedName>
    <definedName name="hfhgf" localSheetId="18" hidden="1">{#N/A,#N/A,TRUE,"Cover";#N/A,#N/A,TRUE,"Conts";#N/A,#N/A,TRUE,"VOS";#N/A,#N/A,TRUE,"Warrington";#N/A,#N/A,TRUE,"Widnes"}</definedName>
    <definedName name="hfhgf" localSheetId="3" hidden="1">{#N/A,#N/A,TRUE,"Cover";#N/A,#N/A,TRUE,"Conts";#N/A,#N/A,TRUE,"VOS";#N/A,#N/A,TRUE,"Warrington";#N/A,#N/A,TRUE,"Widnes"}</definedName>
    <definedName name="hfhgf" localSheetId="8" hidden="1">{#N/A,#N/A,TRUE,"Cover";#N/A,#N/A,TRUE,"Conts";#N/A,#N/A,TRUE,"VOS";#N/A,#N/A,TRUE,"Warrington";#N/A,#N/A,TRUE,"Widnes"}</definedName>
    <definedName name="hfhgf" hidden="1">{#N/A,#N/A,TRUE,"Cover";#N/A,#N/A,TRUE,"Conts";#N/A,#N/A,TRUE,"VOS";#N/A,#N/A,TRUE,"Warrington";#N/A,#N/A,TRUE,"Widnes"}</definedName>
    <definedName name="hgfdhg">#REF!</definedName>
    <definedName name="hgkhkg" localSheetId="9" hidden="1">{#N/A,#N/A,TRUE,"Cover";#N/A,#N/A,TRUE,"Conts";#N/A,#N/A,TRUE,"VOS";#N/A,#N/A,TRUE,"Warrington";#N/A,#N/A,TRUE,"Widnes"}</definedName>
    <definedName name="hgkhkg" localSheetId="4" hidden="1">{#N/A,#N/A,TRUE,"Cover";#N/A,#N/A,TRUE,"Conts";#N/A,#N/A,TRUE,"VOS";#N/A,#N/A,TRUE,"Warrington";#N/A,#N/A,TRUE,"Widnes"}</definedName>
    <definedName name="hgkhkg" localSheetId="19" hidden="1">{#N/A,#N/A,TRUE,"Cover";#N/A,#N/A,TRUE,"Conts";#N/A,#N/A,TRUE,"VOS";#N/A,#N/A,TRUE,"Warrington";#N/A,#N/A,TRUE,"Widnes"}</definedName>
    <definedName name="hgkhkg" localSheetId="11" hidden="1">{#N/A,#N/A,TRUE,"Cover";#N/A,#N/A,TRUE,"Conts";#N/A,#N/A,TRUE,"VOS";#N/A,#N/A,TRUE,"Warrington";#N/A,#N/A,TRUE,"Widnes"}</definedName>
    <definedName name="hgkhkg" localSheetId="7" hidden="1">{#N/A,#N/A,TRUE,"Cover";#N/A,#N/A,TRUE,"Conts";#N/A,#N/A,TRUE,"VOS";#N/A,#N/A,TRUE,"Warrington";#N/A,#N/A,TRUE,"Widnes"}</definedName>
    <definedName name="hgkhkg" localSheetId="18" hidden="1">{#N/A,#N/A,TRUE,"Cover";#N/A,#N/A,TRUE,"Conts";#N/A,#N/A,TRUE,"VOS";#N/A,#N/A,TRUE,"Warrington";#N/A,#N/A,TRUE,"Widnes"}</definedName>
    <definedName name="hgkhkg" localSheetId="3" hidden="1">{#N/A,#N/A,TRUE,"Cover";#N/A,#N/A,TRUE,"Conts";#N/A,#N/A,TRUE,"VOS";#N/A,#N/A,TRUE,"Warrington";#N/A,#N/A,TRUE,"Widnes"}</definedName>
    <definedName name="hgkhkg" localSheetId="8" hidden="1">{#N/A,#N/A,TRUE,"Cover";#N/A,#N/A,TRUE,"Conts";#N/A,#N/A,TRUE,"VOS";#N/A,#N/A,TRUE,"Warrington";#N/A,#N/A,TRUE,"Widnes"}</definedName>
    <definedName name="hgkhkg" hidden="1">{#N/A,#N/A,TRUE,"Cover";#N/A,#N/A,TRUE,"Conts";#N/A,#N/A,TRUE,"VOS";#N/A,#N/A,TRUE,"Warrington";#N/A,#N/A,TRUE,"Widnes"}</definedName>
    <definedName name="hhhhh" localSheetId="9" hidden="1">{#N/A,#N/A,TRUE,"Cover";#N/A,#N/A,TRUE,"Conts";#N/A,#N/A,TRUE,"VOS";#N/A,#N/A,TRUE,"Warrington";#N/A,#N/A,TRUE,"Widnes"}</definedName>
    <definedName name="hhhhh" localSheetId="19" hidden="1">{#N/A,#N/A,TRUE,"Cover";#N/A,#N/A,TRUE,"Conts";#N/A,#N/A,TRUE,"VOS";#N/A,#N/A,TRUE,"Warrington";#N/A,#N/A,TRUE,"Widnes"}</definedName>
    <definedName name="hhhhh" localSheetId="11" hidden="1">{#N/A,#N/A,TRUE,"Cover";#N/A,#N/A,TRUE,"Conts";#N/A,#N/A,TRUE,"VOS";#N/A,#N/A,TRUE,"Warrington";#N/A,#N/A,TRUE,"Widnes"}</definedName>
    <definedName name="hhhhh" localSheetId="18" hidden="1">{#N/A,#N/A,TRUE,"Cover";#N/A,#N/A,TRUE,"Conts";#N/A,#N/A,TRUE,"VOS";#N/A,#N/A,TRUE,"Warrington";#N/A,#N/A,TRUE,"Widnes"}</definedName>
    <definedName name="hhhhh" localSheetId="8" hidden="1">{#N/A,#N/A,TRUE,"Cover";#N/A,#N/A,TRUE,"Conts";#N/A,#N/A,TRUE,"VOS";#N/A,#N/A,TRUE,"Warrington";#N/A,#N/A,TRUE,"Widnes"}</definedName>
    <definedName name="hhhhh" hidden="1">{#N/A,#N/A,TRUE,"Cover";#N/A,#N/A,TRUE,"Conts";#N/A,#N/A,TRUE,"VOS";#N/A,#N/A,TRUE,"Warrington";#N/A,#N/A,TRUE,"Widnes"}</definedName>
    <definedName name="hj" hidden="1">#REF!</definedName>
    <definedName name="hjdj" localSheetId="9" hidden="1">{#N/A,#N/A,TRUE,"Cover";#N/A,#N/A,TRUE,"Conts";#N/A,#N/A,TRUE,"VOS";#N/A,#N/A,TRUE,"Warrington";#N/A,#N/A,TRUE,"Widnes"}</definedName>
    <definedName name="hjdj" localSheetId="4" hidden="1">{#N/A,#N/A,TRUE,"Cover";#N/A,#N/A,TRUE,"Conts";#N/A,#N/A,TRUE,"VOS";#N/A,#N/A,TRUE,"Warrington";#N/A,#N/A,TRUE,"Widnes"}</definedName>
    <definedName name="hjdj" localSheetId="19" hidden="1">{#N/A,#N/A,TRUE,"Cover";#N/A,#N/A,TRUE,"Conts";#N/A,#N/A,TRUE,"VOS";#N/A,#N/A,TRUE,"Warrington";#N/A,#N/A,TRUE,"Widnes"}</definedName>
    <definedName name="hjdj" localSheetId="11" hidden="1">{#N/A,#N/A,TRUE,"Cover";#N/A,#N/A,TRUE,"Conts";#N/A,#N/A,TRUE,"VOS";#N/A,#N/A,TRUE,"Warrington";#N/A,#N/A,TRUE,"Widnes"}</definedName>
    <definedName name="hjdj" localSheetId="7" hidden="1">{#N/A,#N/A,TRUE,"Cover";#N/A,#N/A,TRUE,"Conts";#N/A,#N/A,TRUE,"VOS";#N/A,#N/A,TRUE,"Warrington";#N/A,#N/A,TRUE,"Widnes"}</definedName>
    <definedName name="hjdj" localSheetId="18" hidden="1">{#N/A,#N/A,TRUE,"Cover";#N/A,#N/A,TRUE,"Conts";#N/A,#N/A,TRUE,"VOS";#N/A,#N/A,TRUE,"Warrington";#N/A,#N/A,TRUE,"Widnes"}</definedName>
    <definedName name="hjdj" localSheetId="3" hidden="1">{#N/A,#N/A,TRUE,"Cover";#N/A,#N/A,TRUE,"Conts";#N/A,#N/A,TRUE,"VOS";#N/A,#N/A,TRUE,"Warrington";#N/A,#N/A,TRUE,"Widnes"}</definedName>
    <definedName name="hjdj" localSheetId="8" hidden="1">{#N/A,#N/A,TRUE,"Cover";#N/A,#N/A,TRUE,"Conts";#N/A,#N/A,TRUE,"VOS";#N/A,#N/A,TRUE,"Warrington";#N/A,#N/A,TRUE,"Widnes"}</definedName>
    <definedName name="hjdj" hidden="1">{#N/A,#N/A,TRUE,"Cover";#N/A,#N/A,TRUE,"Conts";#N/A,#N/A,TRUE,"VOS";#N/A,#N/A,TRUE,"Warrington";#N/A,#N/A,TRUE,"Widnes"}</definedName>
    <definedName name="hkjhkj"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kjhkj"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HOME" localSheetId="9">#REF!</definedName>
    <definedName name="HOME" localSheetId="7">#REF!</definedName>
    <definedName name="HOME">#REF!</definedName>
    <definedName name="HPTAL" localSheetId="9" hidden="1">#REF!</definedName>
    <definedName name="HPTAL" localSheetId="7" hidden="1">#REF!</definedName>
    <definedName name="HPTAL" hidden="1">#REF!</definedName>
    <definedName name="hshjy" localSheetId="9" hidden="1">{#N/A,#N/A,TRUE,"Cover";#N/A,#N/A,TRUE,"Conts";#N/A,#N/A,TRUE,"VOS";#N/A,#N/A,TRUE,"Warrington";#N/A,#N/A,TRUE,"Widnes"}</definedName>
    <definedName name="hshjy" localSheetId="4" hidden="1">{#N/A,#N/A,TRUE,"Cover";#N/A,#N/A,TRUE,"Conts";#N/A,#N/A,TRUE,"VOS";#N/A,#N/A,TRUE,"Warrington";#N/A,#N/A,TRUE,"Widnes"}</definedName>
    <definedName name="hshjy" localSheetId="19" hidden="1">{#N/A,#N/A,TRUE,"Cover";#N/A,#N/A,TRUE,"Conts";#N/A,#N/A,TRUE,"VOS";#N/A,#N/A,TRUE,"Warrington";#N/A,#N/A,TRUE,"Widnes"}</definedName>
    <definedName name="hshjy" localSheetId="11" hidden="1">{#N/A,#N/A,TRUE,"Cover";#N/A,#N/A,TRUE,"Conts";#N/A,#N/A,TRUE,"VOS";#N/A,#N/A,TRUE,"Warrington";#N/A,#N/A,TRUE,"Widnes"}</definedName>
    <definedName name="hshjy" localSheetId="7" hidden="1">{#N/A,#N/A,TRUE,"Cover";#N/A,#N/A,TRUE,"Conts";#N/A,#N/A,TRUE,"VOS";#N/A,#N/A,TRUE,"Warrington";#N/A,#N/A,TRUE,"Widnes"}</definedName>
    <definedName name="hshjy" localSheetId="18" hidden="1">{#N/A,#N/A,TRUE,"Cover";#N/A,#N/A,TRUE,"Conts";#N/A,#N/A,TRUE,"VOS";#N/A,#N/A,TRUE,"Warrington";#N/A,#N/A,TRUE,"Widnes"}</definedName>
    <definedName name="hshjy" localSheetId="3" hidden="1">{#N/A,#N/A,TRUE,"Cover";#N/A,#N/A,TRUE,"Conts";#N/A,#N/A,TRUE,"VOS";#N/A,#N/A,TRUE,"Warrington";#N/A,#N/A,TRUE,"Widnes"}</definedName>
    <definedName name="hshjy" localSheetId="8" hidden="1">{#N/A,#N/A,TRUE,"Cover";#N/A,#N/A,TRUE,"Conts";#N/A,#N/A,TRUE,"VOS";#N/A,#N/A,TRUE,"Warrington";#N/A,#N/A,TRUE,"Widnes"}</definedName>
    <definedName name="hshjy" hidden="1">{#N/A,#N/A,TRUE,"Cover";#N/A,#N/A,TRUE,"Conts";#N/A,#N/A,TRUE,"VOS";#N/A,#N/A,TRUE,"Warrington";#N/A,#N/A,TRUE,"Widnes"}</definedName>
    <definedName name="hshxdht" localSheetId="9" hidden="1">{#N/A,#N/A,TRUE,"Cover";#N/A,#N/A,TRUE,"Conts";#N/A,#N/A,TRUE,"VOS";#N/A,#N/A,TRUE,"Warrington";#N/A,#N/A,TRUE,"Widnes"}</definedName>
    <definedName name="hshxdht" localSheetId="4" hidden="1">{#N/A,#N/A,TRUE,"Cover";#N/A,#N/A,TRUE,"Conts";#N/A,#N/A,TRUE,"VOS";#N/A,#N/A,TRUE,"Warrington";#N/A,#N/A,TRUE,"Widnes"}</definedName>
    <definedName name="hshxdht" localSheetId="19" hidden="1">{#N/A,#N/A,TRUE,"Cover";#N/A,#N/A,TRUE,"Conts";#N/A,#N/A,TRUE,"VOS";#N/A,#N/A,TRUE,"Warrington";#N/A,#N/A,TRUE,"Widnes"}</definedName>
    <definedName name="hshxdht" localSheetId="11" hidden="1">{#N/A,#N/A,TRUE,"Cover";#N/A,#N/A,TRUE,"Conts";#N/A,#N/A,TRUE,"VOS";#N/A,#N/A,TRUE,"Warrington";#N/A,#N/A,TRUE,"Widnes"}</definedName>
    <definedName name="hshxdht" localSheetId="7" hidden="1">{#N/A,#N/A,TRUE,"Cover";#N/A,#N/A,TRUE,"Conts";#N/A,#N/A,TRUE,"VOS";#N/A,#N/A,TRUE,"Warrington";#N/A,#N/A,TRUE,"Widnes"}</definedName>
    <definedName name="hshxdht" localSheetId="18" hidden="1">{#N/A,#N/A,TRUE,"Cover";#N/A,#N/A,TRUE,"Conts";#N/A,#N/A,TRUE,"VOS";#N/A,#N/A,TRUE,"Warrington";#N/A,#N/A,TRUE,"Widnes"}</definedName>
    <definedName name="hshxdht" localSheetId="3" hidden="1">{#N/A,#N/A,TRUE,"Cover";#N/A,#N/A,TRUE,"Conts";#N/A,#N/A,TRUE,"VOS";#N/A,#N/A,TRUE,"Warrington";#N/A,#N/A,TRUE,"Widnes"}</definedName>
    <definedName name="hshxdht" localSheetId="8" hidden="1">{#N/A,#N/A,TRUE,"Cover";#N/A,#N/A,TRUE,"Conts";#N/A,#N/A,TRUE,"VOS";#N/A,#N/A,TRUE,"Warrington";#N/A,#N/A,TRUE,"Widnes"}</definedName>
    <definedName name="hshxdht" hidden="1">{#N/A,#N/A,TRUE,"Cover";#N/A,#N/A,TRUE,"Conts";#N/A,#N/A,TRUE,"VOS";#N/A,#N/A,TRUE,"Warrington";#N/A,#N/A,TRUE,"Widnes"}</definedName>
    <definedName name="hsyhjtyhj" localSheetId="9" hidden="1">{#N/A,#N/A,TRUE,"Cover";#N/A,#N/A,TRUE,"Conts";#N/A,#N/A,TRUE,"VOS";#N/A,#N/A,TRUE,"Warrington";#N/A,#N/A,TRUE,"Widnes"}</definedName>
    <definedName name="hsyhjtyhj" localSheetId="4" hidden="1">{#N/A,#N/A,TRUE,"Cover";#N/A,#N/A,TRUE,"Conts";#N/A,#N/A,TRUE,"VOS";#N/A,#N/A,TRUE,"Warrington";#N/A,#N/A,TRUE,"Widnes"}</definedName>
    <definedName name="hsyhjtyhj" localSheetId="19" hidden="1">{#N/A,#N/A,TRUE,"Cover";#N/A,#N/A,TRUE,"Conts";#N/A,#N/A,TRUE,"VOS";#N/A,#N/A,TRUE,"Warrington";#N/A,#N/A,TRUE,"Widnes"}</definedName>
    <definedName name="hsyhjtyhj" localSheetId="11" hidden="1">{#N/A,#N/A,TRUE,"Cover";#N/A,#N/A,TRUE,"Conts";#N/A,#N/A,TRUE,"VOS";#N/A,#N/A,TRUE,"Warrington";#N/A,#N/A,TRUE,"Widnes"}</definedName>
    <definedName name="hsyhjtyhj" localSheetId="7" hidden="1">{#N/A,#N/A,TRUE,"Cover";#N/A,#N/A,TRUE,"Conts";#N/A,#N/A,TRUE,"VOS";#N/A,#N/A,TRUE,"Warrington";#N/A,#N/A,TRUE,"Widnes"}</definedName>
    <definedName name="hsyhjtyhj" localSheetId="18" hidden="1">{#N/A,#N/A,TRUE,"Cover";#N/A,#N/A,TRUE,"Conts";#N/A,#N/A,TRUE,"VOS";#N/A,#N/A,TRUE,"Warrington";#N/A,#N/A,TRUE,"Widnes"}</definedName>
    <definedName name="hsyhjtyhj" localSheetId="3" hidden="1">{#N/A,#N/A,TRUE,"Cover";#N/A,#N/A,TRUE,"Conts";#N/A,#N/A,TRUE,"VOS";#N/A,#N/A,TRUE,"Warrington";#N/A,#N/A,TRUE,"Widnes"}</definedName>
    <definedName name="hsyhjtyhj" localSheetId="8" hidden="1">{#N/A,#N/A,TRUE,"Cover";#N/A,#N/A,TRUE,"Conts";#N/A,#N/A,TRUE,"VOS";#N/A,#N/A,TRUE,"Warrington";#N/A,#N/A,TRUE,"Widnes"}</definedName>
    <definedName name="hsyhjtyhj" hidden="1">{#N/A,#N/A,TRUE,"Cover";#N/A,#N/A,TRUE,"Conts";#N/A,#N/A,TRUE,"VOS";#N/A,#N/A,TRUE,"Warrington";#N/A,#N/A,TRUE,"Widnes"}</definedName>
    <definedName name="hth">#REF!</definedName>
    <definedName name="HTML_CodePage" hidden="1">1252</definedName>
    <definedName name="HTML_Control" localSheetId="9" hidden="1">{"'Appendix 3 Currency'!$A$1:$U$96"}</definedName>
    <definedName name="HTML_Control" localSheetId="4" hidden="1">{"'Appendix 3 Currency'!$A$1:$U$96"}</definedName>
    <definedName name="HTML_Control" localSheetId="19" hidden="1">{"'Appendix 3 Currency'!$A$1:$U$96"}</definedName>
    <definedName name="HTML_Control" localSheetId="11" hidden="1">{"'Appendix 3 Currency'!$A$1:$U$96"}</definedName>
    <definedName name="HTML_Control" localSheetId="7" hidden="1">{"'Appendix 3 Currency'!$A$1:$U$96"}</definedName>
    <definedName name="HTML_Control" localSheetId="18" hidden="1">{"'Appendix 3 Currency'!$A$1:$U$96"}</definedName>
    <definedName name="HTML_Control" localSheetId="3" hidden="1">{"'Appendix 3 Currency'!$A$1:$U$96"}</definedName>
    <definedName name="HTML_Control" localSheetId="8"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9" hidden="1">{#N/A,#N/A,TRUE,"Cover";#N/A,#N/A,TRUE,"Conts";#N/A,#N/A,TRUE,"VOS";#N/A,#N/A,TRUE,"Warrington";#N/A,#N/A,TRUE,"Widnes"}</definedName>
    <definedName name="htrhrsth" localSheetId="4" hidden="1">{#N/A,#N/A,TRUE,"Cover";#N/A,#N/A,TRUE,"Conts";#N/A,#N/A,TRUE,"VOS";#N/A,#N/A,TRUE,"Warrington";#N/A,#N/A,TRUE,"Widnes"}</definedName>
    <definedName name="htrhrsth" localSheetId="19" hidden="1">{#N/A,#N/A,TRUE,"Cover";#N/A,#N/A,TRUE,"Conts";#N/A,#N/A,TRUE,"VOS";#N/A,#N/A,TRUE,"Warrington";#N/A,#N/A,TRUE,"Widnes"}</definedName>
    <definedName name="htrhrsth" localSheetId="11" hidden="1">{#N/A,#N/A,TRUE,"Cover";#N/A,#N/A,TRUE,"Conts";#N/A,#N/A,TRUE,"VOS";#N/A,#N/A,TRUE,"Warrington";#N/A,#N/A,TRUE,"Widnes"}</definedName>
    <definedName name="htrhrsth" localSheetId="7" hidden="1">{#N/A,#N/A,TRUE,"Cover";#N/A,#N/A,TRUE,"Conts";#N/A,#N/A,TRUE,"VOS";#N/A,#N/A,TRUE,"Warrington";#N/A,#N/A,TRUE,"Widnes"}</definedName>
    <definedName name="htrhrsth" localSheetId="18" hidden="1">{#N/A,#N/A,TRUE,"Cover";#N/A,#N/A,TRUE,"Conts";#N/A,#N/A,TRUE,"VOS";#N/A,#N/A,TRUE,"Warrington";#N/A,#N/A,TRUE,"Widnes"}</definedName>
    <definedName name="htrhrsth" localSheetId="3" hidden="1">{#N/A,#N/A,TRUE,"Cover";#N/A,#N/A,TRUE,"Conts";#N/A,#N/A,TRUE,"VOS";#N/A,#N/A,TRUE,"Warrington";#N/A,#N/A,TRUE,"Widnes"}</definedName>
    <definedName name="htrhrsth" localSheetId="8" hidden="1">{#N/A,#N/A,TRUE,"Cover";#N/A,#N/A,TRUE,"Conts";#N/A,#N/A,TRUE,"VOS";#N/A,#N/A,TRUE,"Warrington";#N/A,#N/A,TRUE,"Widnes"}</definedName>
    <definedName name="htrhrsth" hidden="1">{#N/A,#N/A,TRUE,"Cover";#N/A,#N/A,TRUE,"Conts";#N/A,#N/A,TRUE,"VOS";#N/A,#N/A,TRUE,"Warrington";#N/A,#N/A,TRUE,"Widnes"}</definedName>
    <definedName name="hutgfru" localSheetId="9" hidden="1">{#N/A,#N/A,TRUE,"Cover";#N/A,#N/A,TRUE,"Conts";#N/A,#N/A,TRUE,"VOS";#N/A,#N/A,TRUE,"Warrington";#N/A,#N/A,TRUE,"Widnes"}</definedName>
    <definedName name="hutgfru" localSheetId="4" hidden="1">{#N/A,#N/A,TRUE,"Cover";#N/A,#N/A,TRUE,"Conts";#N/A,#N/A,TRUE,"VOS";#N/A,#N/A,TRUE,"Warrington";#N/A,#N/A,TRUE,"Widnes"}</definedName>
    <definedName name="hutgfru" localSheetId="19" hidden="1">{#N/A,#N/A,TRUE,"Cover";#N/A,#N/A,TRUE,"Conts";#N/A,#N/A,TRUE,"VOS";#N/A,#N/A,TRUE,"Warrington";#N/A,#N/A,TRUE,"Widnes"}</definedName>
    <definedName name="hutgfru" localSheetId="11" hidden="1">{#N/A,#N/A,TRUE,"Cover";#N/A,#N/A,TRUE,"Conts";#N/A,#N/A,TRUE,"VOS";#N/A,#N/A,TRUE,"Warrington";#N/A,#N/A,TRUE,"Widnes"}</definedName>
    <definedName name="hutgfru" localSheetId="7" hidden="1">{#N/A,#N/A,TRUE,"Cover";#N/A,#N/A,TRUE,"Conts";#N/A,#N/A,TRUE,"VOS";#N/A,#N/A,TRUE,"Warrington";#N/A,#N/A,TRUE,"Widnes"}</definedName>
    <definedName name="hutgfru" localSheetId="18" hidden="1">{#N/A,#N/A,TRUE,"Cover";#N/A,#N/A,TRUE,"Conts";#N/A,#N/A,TRUE,"VOS";#N/A,#N/A,TRUE,"Warrington";#N/A,#N/A,TRUE,"Widnes"}</definedName>
    <definedName name="hutgfru" localSheetId="3" hidden="1">{#N/A,#N/A,TRUE,"Cover";#N/A,#N/A,TRUE,"Conts";#N/A,#N/A,TRUE,"VOS";#N/A,#N/A,TRUE,"Warrington";#N/A,#N/A,TRUE,"Widnes"}</definedName>
    <definedName name="hutgfru" localSheetId="8" hidden="1">{#N/A,#N/A,TRUE,"Cover";#N/A,#N/A,TRUE,"Conts";#N/A,#N/A,TRUE,"VOS";#N/A,#N/A,TRUE,"Warrington";#N/A,#N/A,TRUE,"Widnes"}</definedName>
    <definedName name="hutgfru" hidden="1">{#N/A,#N/A,TRUE,"Cover";#N/A,#N/A,TRUE,"Conts";#N/A,#N/A,TRUE,"VOS";#N/A,#N/A,TRUE,"Warrington";#N/A,#N/A,TRUE,"Widnes"}</definedName>
    <definedName name="i8uiuyi" localSheetId="9" hidden="1">{#N/A,#N/A,TRUE,"Cover";#N/A,#N/A,TRUE,"Conts";#N/A,#N/A,TRUE,"VOS";#N/A,#N/A,TRUE,"Warrington";#N/A,#N/A,TRUE,"Widnes"}</definedName>
    <definedName name="i8uiuyi" localSheetId="4" hidden="1">{#N/A,#N/A,TRUE,"Cover";#N/A,#N/A,TRUE,"Conts";#N/A,#N/A,TRUE,"VOS";#N/A,#N/A,TRUE,"Warrington";#N/A,#N/A,TRUE,"Widnes"}</definedName>
    <definedName name="i8uiuyi" localSheetId="19" hidden="1">{#N/A,#N/A,TRUE,"Cover";#N/A,#N/A,TRUE,"Conts";#N/A,#N/A,TRUE,"VOS";#N/A,#N/A,TRUE,"Warrington";#N/A,#N/A,TRUE,"Widnes"}</definedName>
    <definedName name="i8uiuyi" localSheetId="11" hidden="1">{#N/A,#N/A,TRUE,"Cover";#N/A,#N/A,TRUE,"Conts";#N/A,#N/A,TRUE,"VOS";#N/A,#N/A,TRUE,"Warrington";#N/A,#N/A,TRUE,"Widnes"}</definedName>
    <definedName name="i8uiuyi" localSheetId="7" hidden="1">{#N/A,#N/A,TRUE,"Cover";#N/A,#N/A,TRUE,"Conts";#N/A,#N/A,TRUE,"VOS";#N/A,#N/A,TRUE,"Warrington";#N/A,#N/A,TRUE,"Widnes"}</definedName>
    <definedName name="i8uiuyi" localSheetId="18" hidden="1">{#N/A,#N/A,TRUE,"Cover";#N/A,#N/A,TRUE,"Conts";#N/A,#N/A,TRUE,"VOS";#N/A,#N/A,TRUE,"Warrington";#N/A,#N/A,TRUE,"Widnes"}</definedName>
    <definedName name="i8uiuyi" localSheetId="3" hidden="1">{#N/A,#N/A,TRUE,"Cover";#N/A,#N/A,TRUE,"Conts";#N/A,#N/A,TRUE,"VOS";#N/A,#N/A,TRUE,"Warrington";#N/A,#N/A,TRUE,"Widnes"}</definedName>
    <definedName name="i8uiuyi" localSheetId="8" hidden="1">{#N/A,#N/A,TRUE,"Cover";#N/A,#N/A,TRUE,"Conts";#N/A,#N/A,TRUE,"VOS";#N/A,#N/A,TRUE,"Warrington";#N/A,#N/A,TRUE,"Widnes"}</definedName>
    <definedName name="i8uiuyi" hidden="1">{#N/A,#N/A,TRUE,"Cover";#N/A,#N/A,TRUE,"Conts";#N/A,#N/A,TRUE,"VOS";#N/A,#N/A,TRUE,"Warrington";#N/A,#N/A,TRUE,"Widnes"}</definedName>
    <definedName name="ihg" localSheetId="9" hidden="1">{#N/A,#N/A,TRUE,"Cover";#N/A,#N/A,TRUE,"Conts";#N/A,#N/A,TRUE,"VOS";#N/A,#N/A,TRUE,"Warrington";#N/A,#N/A,TRUE,"Widnes"}</definedName>
    <definedName name="ihg" localSheetId="4" hidden="1">{#N/A,#N/A,TRUE,"Cover";#N/A,#N/A,TRUE,"Conts";#N/A,#N/A,TRUE,"VOS";#N/A,#N/A,TRUE,"Warrington";#N/A,#N/A,TRUE,"Widnes"}</definedName>
    <definedName name="ihg" localSheetId="19" hidden="1">{#N/A,#N/A,TRUE,"Cover";#N/A,#N/A,TRUE,"Conts";#N/A,#N/A,TRUE,"VOS";#N/A,#N/A,TRUE,"Warrington";#N/A,#N/A,TRUE,"Widnes"}</definedName>
    <definedName name="ihg" localSheetId="11" hidden="1">{#N/A,#N/A,TRUE,"Cover";#N/A,#N/A,TRUE,"Conts";#N/A,#N/A,TRUE,"VOS";#N/A,#N/A,TRUE,"Warrington";#N/A,#N/A,TRUE,"Widnes"}</definedName>
    <definedName name="ihg" localSheetId="7" hidden="1">{#N/A,#N/A,TRUE,"Cover";#N/A,#N/A,TRUE,"Conts";#N/A,#N/A,TRUE,"VOS";#N/A,#N/A,TRUE,"Warrington";#N/A,#N/A,TRUE,"Widnes"}</definedName>
    <definedName name="ihg" localSheetId="18" hidden="1">{#N/A,#N/A,TRUE,"Cover";#N/A,#N/A,TRUE,"Conts";#N/A,#N/A,TRUE,"VOS";#N/A,#N/A,TRUE,"Warrington";#N/A,#N/A,TRUE,"Widnes"}</definedName>
    <definedName name="ihg" localSheetId="3" hidden="1">{#N/A,#N/A,TRUE,"Cover";#N/A,#N/A,TRUE,"Conts";#N/A,#N/A,TRUE,"VOS";#N/A,#N/A,TRUE,"Warrington";#N/A,#N/A,TRUE,"Widnes"}</definedName>
    <definedName name="ihg" localSheetId="8" hidden="1">{#N/A,#N/A,TRUE,"Cover";#N/A,#N/A,TRUE,"Conts";#N/A,#N/A,TRUE,"VOS";#N/A,#N/A,TRUE,"Warrington";#N/A,#N/A,TRUE,"Widnes"}</definedName>
    <definedName name="ihg" hidden="1">{#N/A,#N/A,TRUE,"Cover";#N/A,#N/A,TRUE,"Conts";#N/A,#N/A,TRUE,"VOS";#N/A,#N/A,TRUE,"Warrington";#N/A,#N/A,TRUE,"Widnes"}</definedName>
    <definedName name="iho" localSheetId="9" hidden="1">{#N/A,#N/A,TRUE,"Cover";#N/A,#N/A,TRUE,"Conts";#N/A,#N/A,TRUE,"VOS";#N/A,#N/A,TRUE,"Warrington";#N/A,#N/A,TRUE,"Widnes"}</definedName>
    <definedName name="iho" localSheetId="4" hidden="1">{#N/A,#N/A,TRUE,"Cover";#N/A,#N/A,TRUE,"Conts";#N/A,#N/A,TRUE,"VOS";#N/A,#N/A,TRUE,"Warrington";#N/A,#N/A,TRUE,"Widnes"}</definedName>
    <definedName name="iho" localSheetId="19" hidden="1">{#N/A,#N/A,TRUE,"Cover";#N/A,#N/A,TRUE,"Conts";#N/A,#N/A,TRUE,"VOS";#N/A,#N/A,TRUE,"Warrington";#N/A,#N/A,TRUE,"Widnes"}</definedName>
    <definedName name="iho" localSheetId="11" hidden="1">{#N/A,#N/A,TRUE,"Cover";#N/A,#N/A,TRUE,"Conts";#N/A,#N/A,TRUE,"VOS";#N/A,#N/A,TRUE,"Warrington";#N/A,#N/A,TRUE,"Widnes"}</definedName>
    <definedName name="iho" localSheetId="7" hidden="1">{#N/A,#N/A,TRUE,"Cover";#N/A,#N/A,TRUE,"Conts";#N/A,#N/A,TRUE,"VOS";#N/A,#N/A,TRUE,"Warrington";#N/A,#N/A,TRUE,"Widnes"}</definedName>
    <definedName name="iho" localSheetId="18" hidden="1">{#N/A,#N/A,TRUE,"Cover";#N/A,#N/A,TRUE,"Conts";#N/A,#N/A,TRUE,"VOS";#N/A,#N/A,TRUE,"Warrington";#N/A,#N/A,TRUE,"Widnes"}</definedName>
    <definedName name="iho" localSheetId="3" hidden="1">{#N/A,#N/A,TRUE,"Cover";#N/A,#N/A,TRUE,"Conts";#N/A,#N/A,TRUE,"VOS";#N/A,#N/A,TRUE,"Warrington";#N/A,#N/A,TRUE,"Widnes"}</definedName>
    <definedName name="iho" localSheetId="8" hidden="1">{#N/A,#N/A,TRUE,"Cover";#N/A,#N/A,TRUE,"Conts";#N/A,#N/A,TRUE,"VOS";#N/A,#N/A,TRUE,"Warrington";#N/A,#N/A,TRUE,"Widnes"}</definedName>
    <definedName name="iho" hidden="1">{#N/A,#N/A,TRUE,"Cover";#N/A,#N/A,TRUE,"Conts";#N/A,#N/A,TRUE,"VOS";#N/A,#N/A,TRUE,"Warrington";#N/A,#N/A,TRUE,"Widnes"}</definedName>
    <definedName name="iii"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ii"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İNCE"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E"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Incident_Tier" localSheetId="4">[14]Lookups!#REF!</definedName>
    <definedName name="Incident_Tier" localSheetId="3">[14]Lookups!#REF!</definedName>
    <definedName name="Incident_Tier">[14]Lookups!#REF!</definedName>
    <definedName name="Incident_Type" localSheetId="4">[14]Lookups!#REF!</definedName>
    <definedName name="Incident_Type" localSheetId="3">[14]Lookups!#REF!</definedName>
    <definedName name="Incident_Type">[14]Lookups!#REF!</definedName>
    <definedName name="Infera_Total">#REF!</definedName>
    <definedName name="Inside_Dia__ID" localSheetId="9">'[69]Pipe Schedule'!$C$7:$E$15</definedName>
    <definedName name="Inside_Dia__ID" localSheetId="7">'[30]Pipe Schedule'!$C$7:$E$15</definedName>
    <definedName name="Inside_Dia__ID">'[30]Pipe Schedule'!$C$7:$E$15</definedName>
    <definedName name="INST">'[1]POWERPOINT REFORMATED'!$C$88:$M$115</definedName>
    <definedName name="INST603">[1]BASE!$F$372:$AF$476</definedName>
    <definedName name="insul">#REF!</definedName>
    <definedName name="Interior" localSheetId="9">#REF!</definedName>
    <definedName name="Interior" localSheetId="7">#REF!</definedName>
    <definedName name="Interior">#REF!</definedName>
    <definedName name="INTERNAL__WALLS__AND__PARTITIONS" localSheetId="9">'[16]Build-up'!#REF!</definedName>
    <definedName name="INTERNAL__WALLS__AND__PARTITIONS">'[16]Build-up'!#REF!</definedName>
    <definedName name="INVOICE">#REF!</definedName>
    <definedName name="INVOICE2" localSheetId="9" hidden="1">#REF!</definedName>
    <definedName name="INVOICE2" localSheetId="7" hidden="1">#REF!</definedName>
    <definedName name="INVOICE2" hidden="1">#REF!</definedName>
    <definedName name="io" localSheetId="9" hidden="1">{#N/A,#N/A,TRUE,"Cover";#N/A,#N/A,TRUE,"Conts";#N/A,#N/A,TRUE,"VOS";#N/A,#N/A,TRUE,"Warrington";#N/A,#N/A,TRUE,"Widnes"}</definedName>
    <definedName name="io" localSheetId="4" hidden="1">{#N/A,#N/A,TRUE,"Cover";#N/A,#N/A,TRUE,"Conts";#N/A,#N/A,TRUE,"VOS";#N/A,#N/A,TRUE,"Warrington";#N/A,#N/A,TRUE,"Widnes"}</definedName>
    <definedName name="io" localSheetId="19" hidden="1">{#N/A,#N/A,TRUE,"Cover";#N/A,#N/A,TRUE,"Conts";#N/A,#N/A,TRUE,"VOS";#N/A,#N/A,TRUE,"Warrington";#N/A,#N/A,TRUE,"Widnes"}</definedName>
    <definedName name="io" localSheetId="11" hidden="1">{#N/A,#N/A,TRUE,"Cover";#N/A,#N/A,TRUE,"Conts";#N/A,#N/A,TRUE,"VOS";#N/A,#N/A,TRUE,"Warrington";#N/A,#N/A,TRUE,"Widnes"}</definedName>
    <definedName name="io" localSheetId="7" hidden="1">{#N/A,#N/A,TRUE,"Cover";#N/A,#N/A,TRUE,"Conts";#N/A,#N/A,TRUE,"VOS";#N/A,#N/A,TRUE,"Warrington";#N/A,#N/A,TRUE,"Widnes"}</definedName>
    <definedName name="io" localSheetId="18" hidden="1">{#N/A,#N/A,TRUE,"Cover";#N/A,#N/A,TRUE,"Conts";#N/A,#N/A,TRUE,"VOS";#N/A,#N/A,TRUE,"Warrington";#N/A,#N/A,TRUE,"Widnes"}</definedName>
    <definedName name="io" localSheetId="3" hidden="1">{#N/A,#N/A,TRUE,"Cover";#N/A,#N/A,TRUE,"Conts";#N/A,#N/A,TRUE,"VOS";#N/A,#N/A,TRUE,"Warrington";#N/A,#N/A,TRUE,"Widnes"}</definedName>
    <definedName name="io" localSheetId="8" hidden="1">{#N/A,#N/A,TRUE,"Cover";#N/A,#N/A,TRUE,"Conts";#N/A,#N/A,TRUE,"VOS";#N/A,#N/A,TRUE,"Warrington";#N/A,#N/A,TRUE,"Widnes"}</definedName>
    <definedName name="io" hidden="1">{#N/A,#N/A,TRUE,"Cover";#N/A,#N/A,TRUE,"Conts";#N/A,#N/A,TRUE,"VOS";#N/A,#N/A,TRUE,"Warrington";#N/A,#N/A,TRUE,"Widnes"}</definedName>
    <definedName name="io8yuou8y" localSheetId="9" hidden="1">{#N/A,#N/A,TRUE,"Cover";#N/A,#N/A,TRUE,"Conts";#N/A,#N/A,TRUE,"VOS";#N/A,#N/A,TRUE,"Warrington";#N/A,#N/A,TRUE,"Widnes"}</definedName>
    <definedName name="io8yuou8y" localSheetId="4" hidden="1">{#N/A,#N/A,TRUE,"Cover";#N/A,#N/A,TRUE,"Conts";#N/A,#N/A,TRUE,"VOS";#N/A,#N/A,TRUE,"Warrington";#N/A,#N/A,TRUE,"Widnes"}</definedName>
    <definedName name="io8yuou8y" localSheetId="19" hidden="1">{#N/A,#N/A,TRUE,"Cover";#N/A,#N/A,TRUE,"Conts";#N/A,#N/A,TRUE,"VOS";#N/A,#N/A,TRUE,"Warrington";#N/A,#N/A,TRUE,"Widnes"}</definedName>
    <definedName name="io8yuou8y" localSheetId="11" hidden="1">{#N/A,#N/A,TRUE,"Cover";#N/A,#N/A,TRUE,"Conts";#N/A,#N/A,TRUE,"VOS";#N/A,#N/A,TRUE,"Warrington";#N/A,#N/A,TRUE,"Widnes"}</definedName>
    <definedName name="io8yuou8y" localSheetId="7" hidden="1">{#N/A,#N/A,TRUE,"Cover";#N/A,#N/A,TRUE,"Conts";#N/A,#N/A,TRUE,"VOS";#N/A,#N/A,TRUE,"Warrington";#N/A,#N/A,TRUE,"Widnes"}</definedName>
    <definedName name="io8yuou8y" localSheetId="18" hidden="1">{#N/A,#N/A,TRUE,"Cover";#N/A,#N/A,TRUE,"Conts";#N/A,#N/A,TRUE,"VOS";#N/A,#N/A,TRUE,"Warrington";#N/A,#N/A,TRUE,"Widnes"}</definedName>
    <definedName name="io8yuou8y" localSheetId="3" hidden="1">{#N/A,#N/A,TRUE,"Cover";#N/A,#N/A,TRUE,"Conts";#N/A,#N/A,TRUE,"VOS";#N/A,#N/A,TRUE,"Warrington";#N/A,#N/A,TRUE,"Widnes"}</definedName>
    <definedName name="io8yuou8y" localSheetId="8" hidden="1">{#N/A,#N/A,TRUE,"Cover";#N/A,#N/A,TRUE,"Conts";#N/A,#N/A,TRUE,"VOS";#N/A,#N/A,TRUE,"Warrington";#N/A,#N/A,TRUE,"Widnes"}</definedName>
    <definedName name="io8yuou8y" hidden="1">{#N/A,#N/A,TRUE,"Cover";#N/A,#N/A,TRUE,"Conts";#N/A,#N/A,TRUE,"VOS";#N/A,#N/A,TRUE,"Warrington";#N/A,#N/A,TRUE,"Widnes"}</definedName>
    <definedName name="iol" localSheetId="9" hidden="1">{#N/A,#N/A,TRUE,"Cover";#N/A,#N/A,TRUE,"Conts";#N/A,#N/A,TRUE,"VOS";#N/A,#N/A,TRUE,"Warrington";#N/A,#N/A,TRUE,"Widnes"}</definedName>
    <definedName name="iol" localSheetId="4" hidden="1">{#N/A,#N/A,TRUE,"Cover";#N/A,#N/A,TRUE,"Conts";#N/A,#N/A,TRUE,"VOS";#N/A,#N/A,TRUE,"Warrington";#N/A,#N/A,TRUE,"Widnes"}</definedName>
    <definedName name="iol" localSheetId="19" hidden="1">{#N/A,#N/A,TRUE,"Cover";#N/A,#N/A,TRUE,"Conts";#N/A,#N/A,TRUE,"VOS";#N/A,#N/A,TRUE,"Warrington";#N/A,#N/A,TRUE,"Widnes"}</definedName>
    <definedName name="iol" localSheetId="11" hidden="1">{#N/A,#N/A,TRUE,"Cover";#N/A,#N/A,TRUE,"Conts";#N/A,#N/A,TRUE,"VOS";#N/A,#N/A,TRUE,"Warrington";#N/A,#N/A,TRUE,"Widnes"}</definedName>
    <definedName name="iol" localSheetId="7" hidden="1">{#N/A,#N/A,TRUE,"Cover";#N/A,#N/A,TRUE,"Conts";#N/A,#N/A,TRUE,"VOS";#N/A,#N/A,TRUE,"Warrington";#N/A,#N/A,TRUE,"Widnes"}</definedName>
    <definedName name="iol" localSheetId="18" hidden="1">{#N/A,#N/A,TRUE,"Cover";#N/A,#N/A,TRUE,"Conts";#N/A,#N/A,TRUE,"VOS";#N/A,#N/A,TRUE,"Warrington";#N/A,#N/A,TRUE,"Widnes"}</definedName>
    <definedName name="iol" localSheetId="3" hidden="1">{#N/A,#N/A,TRUE,"Cover";#N/A,#N/A,TRUE,"Conts";#N/A,#N/A,TRUE,"VOS";#N/A,#N/A,TRUE,"Warrington";#N/A,#N/A,TRUE,"Widnes"}</definedName>
    <definedName name="iol" localSheetId="8" hidden="1">{#N/A,#N/A,TRUE,"Cover";#N/A,#N/A,TRUE,"Conts";#N/A,#N/A,TRUE,"VOS";#N/A,#N/A,TRUE,"Warrington";#N/A,#N/A,TRUE,"Widnes"}</definedName>
    <definedName name="iol" hidden="1">{#N/A,#N/A,TRUE,"Cover";#N/A,#N/A,TRUE,"Conts";#N/A,#N/A,TRUE,"VOS";#N/A,#N/A,TRUE,"Warrington";#N/A,#N/A,TRUE,"Widnes"}</definedName>
    <definedName name="ioykyoyu" localSheetId="9" hidden="1">{#N/A,#N/A,TRUE,"Cover";#N/A,#N/A,TRUE,"Conts";#N/A,#N/A,TRUE,"VOS";#N/A,#N/A,TRUE,"Warrington";#N/A,#N/A,TRUE,"Widnes"}</definedName>
    <definedName name="ioykyoyu" localSheetId="4" hidden="1">{#N/A,#N/A,TRUE,"Cover";#N/A,#N/A,TRUE,"Conts";#N/A,#N/A,TRUE,"VOS";#N/A,#N/A,TRUE,"Warrington";#N/A,#N/A,TRUE,"Widnes"}</definedName>
    <definedName name="ioykyoyu" localSheetId="19" hidden="1">{#N/A,#N/A,TRUE,"Cover";#N/A,#N/A,TRUE,"Conts";#N/A,#N/A,TRUE,"VOS";#N/A,#N/A,TRUE,"Warrington";#N/A,#N/A,TRUE,"Widnes"}</definedName>
    <definedName name="ioykyoyu" localSheetId="11" hidden="1">{#N/A,#N/A,TRUE,"Cover";#N/A,#N/A,TRUE,"Conts";#N/A,#N/A,TRUE,"VOS";#N/A,#N/A,TRUE,"Warrington";#N/A,#N/A,TRUE,"Widnes"}</definedName>
    <definedName name="ioykyoyu" localSheetId="7" hidden="1">{#N/A,#N/A,TRUE,"Cover";#N/A,#N/A,TRUE,"Conts";#N/A,#N/A,TRUE,"VOS";#N/A,#N/A,TRUE,"Warrington";#N/A,#N/A,TRUE,"Widnes"}</definedName>
    <definedName name="ioykyoyu" localSheetId="18" hidden="1">{#N/A,#N/A,TRUE,"Cover";#N/A,#N/A,TRUE,"Conts";#N/A,#N/A,TRUE,"VOS";#N/A,#N/A,TRUE,"Warrington";#N/A,#N/A,TRUE,"Widnes"}</definedName>
    <definedName name="ioykyoyu" localSheetId="3" hidden="1">{#N/A,#N/A,TRUE,"Cover";#N/A,#N/A,TRUE,"Conts";#N/A,#N/A,TRUE,"VOS";#N/A,#N/A,TRUE,"Warrington";#N/A,#N/A,TRUE,"Widnes"}</definedName>
    <definedName name="ioykyoyu" localSheetId="8"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9">'FIR Summary'!#REF!</definedName>
    <definedName name="IRR" localSheetId="7">#REF!</definedName>
    <definedName name="IRR">#REF!</definedName>
    <definedName name="IssEscStatus1" localSheetId="9">'[35]#1'!$B$10:$B$14</definedName>
    <definedName name="IssEscStatus1" localSheetId="7">'[31]#1'!$B$10:$B$14</definedName>
    <definedName name="IssEscStatus1" localSheetId="3">'[32]#1'!$B$10:$B$14</definedName>
    <definedName name="IssEscStatus1">'[31]#1'!$B$10:$B$14</definedName>
    <definedName name="Item_Range" localSheetId="9">#REF!</definedName>
    <definedName name="Item_Range" localSheetId="7">#REF!</definedName>
    <definedName name="Item_Range">#REF!</definedName>
    <definedName name="iu" localSheetId="9" hidden="1">{#N/A,#N/A,TRUE,"Cover";#N/A,#N/A,TRUE,"Conts";#N/A,#N/A,TRUE,"VOS";#N/A,#N/A,TRUE,"Warrington";#N/A,#N/A,TRUE,"Widnes"}</definedName>
    <definedName name="iu" localSheetId="4" hidden="1">{#N/A,#N/A,TRUE,"Cover";#N/A,#N/A,TRUE,"Conts";#N/A,#N/A,TRUE,"VOS";#N/A,#N/A,TRUE,"Warrington";#N/A,#N/A,TRUE,"Widnes"}</definedName>
    <definedName name="iu" localSheetId="19" hidden="1">{#N/A,#N/A,TRUE,"Cover";#N/A,#N/A,TRUE,"Conts";#N/A,#N/A,TRUE,"VOS";#N/A,#N/A,TRUE,"Warrington";#N/A,#N/A,TRUE,"Widnes"}</definedName>
    <definedName name="iu" localSheetId="11" hidden="1">{#N/A,#N/A,TRUE,"Cover";#N/A,#N/A,TRUE,"Conts";#N/A,#N/A,TRUE,"VOS";#N/A,#N/A,TRUE,"Warrington";#N/A,#N/A,TRUE,"Widnes"}</definedName>
    <definedName name="iu" localSheetId="7" hidden="1">{#N/A,#N/A,TRUE,"Cover";#N/A,#N/A,TRUE,"Conts";#N/A,#N/A,TRUE,"VOS";#N/A,#N/A,TRUE,"Warrington";#N/A,#N/A,TRUE,"Widnes"}</definedName>
    <definedName name="iu" localSheetId="18" hidden="1">{#N/A,#N/A,TRUE,"Cover";#N/A,#N/A,TRUE,"Conts";#N/A,#N/A,TRUE,"VOS";#N/A,#N/A,TRUE,"Warrington";#N/A,#N/A,TRUE,"Widnes"}</definedName>
    <definedName name="iu" localSheetId="3" hidden="1">{#N/A,#N/A,TRUE,"Cover";#N/A,#N/A,TRUE,"Conts";#N/A,#N/A,TRUE,"VOS";#N/A,#N/A,TRUE,"Warrington";#N/A,#N/A,TRUE,"Widnes"}</definedName>
    <definedName name="iu" localSheetId="8" hidden="1">{#N/A,#N/A,TRUE,"Cover";#N/A,#N/A,TRUE,"Conts";#N/A,#N/A,TRUE,"VOS";#N/A,#N/A,TRUE,"Warrington";#N/A,#N/A,TRUE,"Widnes"}</definedName>
    <definedName name="iu" hidden="1">{#N/A,#N/A,TRUE,"Cover";#N/A,#N/A,TRUE,"Conts";#N/A,#N/A,TRUE,"VOS";#N/A,#N/A,TRUE,"Warrington";#N/A,#N/A,TRUE,"Widnes"}</definedName>
    <definedName name="iuh" localSheetId="9" hidden="1">{#N/A,#N/A,TRUE,"Cover";#N/A,#N/A,TRUE,"Conts";#N/A,#N/A,TRUE,"VOS";#N/A,#N/A,TRUE,"Warrington";#N/A,#N/A,TRUE,"Widnes"}</definedName>
    <definedName name="iuh" localSheetId="4" hidden="1">{#N/A,#N/A,TRUE,"Cover";#N/A,#N/A,TRUE,"Conts";#N/A,#N/A,TRUE,"VOS";#N/A,#N/A,TRUE,"Warrington";#N/A,#N/A,TRUE,"Widnes"}</definedName>
    <definedName name="iuh" localSheetId="19" hidden="1">{#N/A,#N/A,TRUE,"Cover";#N/A,#N/A,TRUE,"Conts";#N/A,#N/A,TRUE,"VOS";#N/A,#N/A,TRUE,"Warrington";#N/A,#N/A,TRUE,"Widnes"}</definedName>
    <definedName name="iuh" localSheetId="11" hidden="1">{#N/A,#N/A,TRUE,"Cover";#N/A,#N/A,TRUE,"Conts";#N/A,#N/A,TRUE,"VOS";#N/A,#N/A,TRUE,"Warrington";#N/A,#N/A,TRUE,"Widnes"}</definedName>
    <definedName name="iuh" localSheetId="7" hidden="1">{#N/A,#N/A,TRUE,"Cover";#N/A,#N/A,TRUE,"Conts";#N/A,#N/A,TRUE,"VOS";#N/A,#N/A,TRUE,"Warrington";#N/A,#N/A,TRUE,"Widnes"}</definedName>
    <definedName name="iuh" localSheetId="18" hidden="1">{#N/A,#N/A,TRUE,"Cover";#N/A,#N/A,TRUE,"Conts";#N/A,#N/A,TRUE,"VOS";#N/A,#N/A,TRUE,"Warrington";#N/A,#N/A,TRUE,"Widnes"}</definedName>
    <definedName name="iuh" localSheetId="3" hidden="1">{#N/A,#N/A,TRUE,"Cover";#N/A,#N/A,TRUE,"Conts";#N/A,#N/A,TRUE,"VOS";#N/A,#N/A,TRUE,"Warrington";#N/A,#N/A,TRUE,"Widnes"}</definedName>
    <definedName name="iuh" localSheetId="8" hidden="1">{#N/A,#N/A,TRUE,"Cover";#N/A,#N/A,TRUE,"Conts";#N/A,#N/A,TRUE,"VOS";#N/A,#N/A,TRUE,"Warrington";#N/A,#N/A,TRUE,"Widnes"}</definedName>
    <definedName name="iuh" hidden="1">{#N/A,#N/A,TRUE,"Cover";#N/A,#N/A,TRUE,"Conts";#N/A,#N/A,TRUE,"VOS";#N/A,#N/A,TRUE,"Warrington";#N/A,#N/A,TRUE,"Widnes"}</definedName>
    <definedName name="iui" localSheetId="9" hidden="1">{#N/A,#N/A,TRUE,"Cover";#N/A,#N/A,TRUE,"Conts";#N/A,#N/A,TRUE,"VOS";#N/A,#N/A,TRUE,"Warrington";#N/A,#N/A,TRUE,"Widnes"}</definedName>
    <definedName name="iui" localSheetId="4" hidden="1">{#N/A,#N/A,TRUE,"Cover";#N/A,#N/A,TRUE,"Conts";#N/A,#N/A,TRUE,"VOS";#N/A,#N/A,TRUE,"Warrington";#N/A,#N/A,TRUE,"Widnes"}</definedName>
    <definedName name="iui" localSheetId="19" hidden="1">{#N/A,#N/A,TRUE,"Cover";#N/A,#N/A,TRUE,"Conts";#N/A,#N/A,TRUE,"VOS";#N/A,#N/A,TRUE,"Warrington";#N/A,#N/A,TRUE,"Widnes"}</definedName>
    <definedName name="iui" localSheetId="11" hidden="1">{#N/A,#N/A,TRUE,"Cover";#N/A,#N/A,TRUE,"Conts";#N/A,#N/A,TRUE,"VOS";#N/A,#N/A,TRUE,"Warrington";#N/A,#N/A,TRUE,"Widnes"}</definedName>
    <definedName name="iui" localSheetId="7" hidden="1">{#N/A,#N/A,TRUE,"Cover";#N/A,#N/A,TRUE,"Conts";#N/A,#N/A,TRUE,"VOS";#N/A,#N/A,TRUE,"Warrington";#N/A,#N/A,TRUE,"Widnes"}</definedName>
    <definedName name="iui" localSheetId="18" hidden="1">{#N/A,#N/A,TRUE,"Cover";#N/A,#N/A,TRUE,"Conts";#N/A,#N/A,TRUE,"VOS";#N/A,#N/A,TRUE,"Warrington";#N/A,#N/A,TRUE,"Widnes"}</definedName>
    <definedName name="iui" localSheetId="3" hidden="1">{#N/A,#N/A,TRUE,"Cover";#N/A,#N/A,TRUE,"Conts";#N/A,#N/A,TRUE,"VOS";#N/A,#N/A,TRUE,"Warrington";#N/A,#N/A,TRUE,"Widnes"}</definedName>
    <definedName name="iui" localSheetId="8" hidden="1">{#N/A,#N/A,TRUE,"Cover";#N/A,#N/A,TRUE,"Conts";#N/A,#N/A,TRUE,"VOS";#N/A,#N/A,TRUE,"Warrington";#N/A,#N/A,TRUE,"Widnes"}</definedName>
    <definedName name="iui" hidden="1">{#N/A,#N/A,TRUE,"Cover";#N/A,#N/A,TRUE,"Conts";#N/A,#N/A,TRUE,"VOS";#N/A,#N/A,TRUE,"Warrington";#N/A,#N/A,TRUE,"Widnes"}</definedName>
    <definedName name="iuiou" localSheetId="9" hidden="1">{#N/A,#N/A,TRUE,"Cover";#N/A,#N/A,TRUE,"Conts";#N/A,#N/A,TRUE,"VOS";#N/A,#N/A,TRUE,"Warrington";#N/A,#N/A,TRUE,"Widnes"}</definedName>
    <definedName name="iuiou" localSheetId="4" hidden="1">{#N/A,#N/A,TRUE,"Cover";#N/A,#N/A,TRUE,"Conts";#N/A,#N/A,TRUE,"VOS";#N/A,#N/A,TRUE,"Warrington";#N/A,#N/A,TRUE,"Widnes"}</definedName>
    <definedName name="iuiou" localSheetId="19" hidden="1">{#N/A,#N/A,TRUE,"Cover";#N/A,#N/A,TRUE,"Conts";#N/A,#N/A,TRUE,"VOS";#N/A,#N/A,TRUE,"Warrington";#N/A,#N/A,TRUE,"Widnes"}</definedName>
    <definedName name="iuiou" localSheetId="11" hidden="1">{#N/A,#N/A,TRUE,"Cover";#N/A,#N/A,TRUE,"Conts";#N/A,#N/A,TRUE,"VOS";#N/A,#N/A,TRUE,"Warrington";#N/A,#N/A,TRUE,"Widnes"}</definedName>
    <definedName name="iuiou" localSheetId="7" hidden="1">{#N/A,#N/A,TRUE,"Cover";#N/A,#N/A,TRUE,"Conts";#N/A,#N/A,TRUE,"VOS";#N/A,#N/A,TRUE,"Warrington";#N/A,#N/A,TRUE,"Widnes"}</definedName>
    <definedName name="iuiou" localSheetId="18" hidden="1">{#N/A,#N/A,TRUE,"Cover";#N/A,#N/A,TRUE,"Conts";#N/A,#N/A,TRUE,"VOS";#N/A,#N/A,TRUE,"Warrington";#N/A,#N/A,TRUE,"Widnes"}</definedName>
    <definedName name="iuiou" localSheetId="3" hidden="1">{#N/A,#N/A,TRUE,"Cover";#N/A,#N/A,TRUE,"Conts";#N/A,#N/A,TRUE,"VOS";#N/A,#N/A,TRUE,"Warrington";#N/A,#N/A,TRUE,"Widnes"}</definedName>
    <definedName name="iuiou" localSheetId="8" hidden="1">{#N/A,#N/A,TRUE,"Cover";#N/A,#N/A,TRUE,"Conts";#N/A,#N/A,TRUE,"VOS";#N/A,#N/A,TRUE,"Warrington";#N/A,#N/A,TRUE,"Widnes"}</definedName>
    <definedName name="iuiou" hidden="1">{#N/A,#N/A,TRUE,"Cover";#N/A,#N/A,TRUE,"Conts";#N/A,#N/A,TRUE,"VOS";#N/A,#N/A,TRUE,"Warrington";#N/A,#N/A,TRUE,"Widnes"}</definedName>
    <definedName name="iuk" localSheetId="9" hidden="1">{#N/A,#N/A,TRUE,"Cover";#N/A,#N/A,TRUE,"Conts";#N/A,#N/A,TRUE,"VOS";#N/A,#N/A,TRUE,"Warrington";#N/A,#N/A,TRUE,"Widnes"}</definedName>
    <definedName name="iuk" localSheetId="4" hidden="1">{#N/A,#N/A,TRUE,"Cover";#N/A,#N/A,TRUE,"Conts";#N/A,#N/A,TRUE,"VOS";#N/A,#N/A,TRUE,"Warrington";#N/A,#N/A,TRUE,"Widnes"}</definedName>
    <definedName name="iuk" localSheetId="19" hidden="1">{#N/A,#N/A,TRUE,"Cover";#N/A,#N/A,TRUE,"Conts";#N/A,#N/A,TRUE,"VOS";#N/A,#N/A,TRUE,"Warrington";#N/A,#N/A,TRUE,"Widnes"}</definedName>
    <definedName name="iuk" localSheetId="11" hidden="1">{#N/A,#N/A,TRUE,"Cover";#N/A,#N/A,TRUE,"Conts";#N/A,#N/A,TRUE,"VOS";#N/A,#N/A,TRUE,"Warrington";#N/A,#N/A,TRUE,"Widnes"}</definedName>
    <definedName name="iuk" localSheetId="7" hidden="1">{#N/A,#N/A,TRUE,"Cover";#N/A,#N/A,TRUE,"Conts";#N/A,#N/A,TRUE,"VOS";#N/A,#N/A,TRUE,"Warrington";#N/A,#N/A,TRUE,"Widnes"}</definedName>
    <definedName name="iuk" localSheetId="18" hidden="1">{#N/A,#N/A,TRUE,"Cover";#N/A,#N/A,TRUE,"Conts";#N/A,#N/A,TRUE,"VOS";#N/A,#N/A,TRUE,"Warrington";#N/A,#N/A,TRUE,"Widnes"}</definedName>
    <definedName name="iuk" localSheetId="3" hidden="1">{#N/A,#N/A,TRUE,"Cover";#N/A,#N/A,TRUE,"Conts";#N/A,#N/A,TRUE,"VOS";#N/A,#N/A,TRUE,"Warrington";#N/A,#N/A,TRUE,"Widnes"}</definedName>
    <definedName name="iuk" localSheetId="8" hidden="1">{#N/A,#N/A,TRUE,"Cover";#N/A,#N/A,TRUE,"Conts";#N/A,#N/A,TRUE,"VOS";#N/A,#N/A,TRUE,"Warrington";#N/A,#N/A,TRUE,"Widnes"}</definedName>
    <definedName name="iuk" hidden="1">{#N/A,#N/A,TRUE,"Cover";#N/A,#N/A,TRUE,"Conts";#N/A,#N/A,TRUE,"VOS";#N/A,#N/A,TRUE,"Warrington";#N/A,#N/A,TRUE,"Widnes"}</definedName>
    <definedName name="iukh" localSheetId="9" hidden="1">{#N/A,#N/A,TRUE,"Cover";#N/A,#N/A,TRUE,"Conts";#N/A,#N/A,TRUE,"VOS";#N/A,#N/A,TRUE,"Warrington";#N/A,#N/A,TRUE,"Widnes"}</definedName>
    <definedName name="iukh" localSheetId="4" hidden="1">{#N/A,#N/A,TRUE,"Cover";#N/A,#N/A,TRUE,"Conts";#N/A,#N/A,TRUE,"VOS";#N/A,#N/A,TRUE,"Warrington";#N/A,#N/A,TRUE,"Widnes"}</definedName>
    <definedName name="iukh" localSheetId="19" hidden="1">{#N/A,#N/A,TRUE,"Cover";#N/A,#N/A,TRUE,"Conts";#N/A,#N/A,TRUE,"VOS";#N/A,#N/A,TRUE,"Warrington";#N/A,#N/A,TRUE,"Widnes"}</definedName>
    <definedName name="iukh" localSheetId="11" hidden="1">{#N/A,#N/A,TRUE,"Cover";#N/A,#N/A,TRUE,"Conts";#N/A,#N/A,TRUE,"VOS";#N/A,#N/A,TRUE,"Warrington";#N/A,#N/A,TRUE,"Widnes"}</definedName>
    <definedName name="iukh" localSheetId="7" hidden="1">{#N/A,#N/A,TRUE,"Cover";#N/A,#N/A,TRUE,"Conts";#N/A,#N/A,TRUE,"VOS";#N/A,#N/A,TRUE,"Warrington";#N/A,#N/A,TRUE,"Widnes"}</definedName>
    <definedName name="iukh" localSheetId="18" hidden="1">{#N/A,#N/A,TRUE,"Cover";#N/A,#N/A,TRUE,"Conts";#N/A,#N/A,TRUE,"VOS";#N/A,#N/A,TRUE,"Warrington";#N/A,#N/A,TRUE,"Widnes"}</definedName>
    <definedName name="iukh" localSheetId="3" hidden="1">{#N/A,#N/A,TRUE,"Cover";#N/A,#N/A,TRUE,"Conts";#N/A,#N/A,TRUE,"VOS";#N/A,#N/A,TRUE,"Warrington";#N/A,#N/A,TRUE,"Widnes"}</definedName>
    <definedName name="iukh" localSheetId="8" hidden="1">{#N/A,#N/A,TRUE,"Cover";#N/A,#N/A,TRUE,"Conts";#N/A,#N/A,TRUE,"VOS";#N/A,#N/A,TRUE,"Warrington";#N/A,#N/A,TRUE,"Widnes"}</definedName>
    <definedName name="iukh" hidden="1">{#N/A,#N/A,TRUE,"Cover";#N/A,#N/A,TRUE,"Conts";#N/A,#N/A,TRUE,"VOS";#N/A,#N/A,TRUE,"Warrington";#N/A,#N/A,TRUE,"Widnes"}</definedName>
    <definedName name="iulouy" localSheetId="9" hidden="1">{#N/A,#N/A,TRUE,"Cover";#N/A,#N/A,TRUE,"Conts";#N/A,#N/A,TRUE,"VOS";#N/A,#N/A,TRUE,"Warrington";#N/A,#N/A,TRUE,"Widnes"}</definedName>
    <definedName name="iulouy" localSheetId="4" hidden="1">{#N/A,#N/A,TRUE,"Cover";#N/A,#N/A,TRUE,"Conts";#N/A,#N/A,TRUE,"VOS";#N/A,#N/A,TRUE,"Warrington";#N/A,#N/A,TRUE,"Widnes"}</definedName>
    <definedName name="iulouy" localSheetId="19" hidden="1">{#N/A,#N/A,TRUE,"Cover";#N/A,#N/A,TRUE,"Conts";#N/A,#N/A,TRUE,"VOS";#N/A,#N/A,TRUE,"Warrington";#N/A,#N/A,TRUE,"Widnes"}</definedName>
    <definedName name="iulouy" localSheetId="11" hidden="1">{#N/A,#N/A,TRUE,"Cover";#N/A,#N/A,TRUE,"Conts";#N/A,#N/A,TRUE,"VOS";#N/A,#N/A,TRUE,"Warrington";#N/A,#N/A,TRUE,"Widnes"}</definedName>
    <definedName name="iulouy" localSheetId="7" hidden="1">{#N/A,#N/A,TRUE,"Cover";#N/A,#N/A,TRUE,"Conts";#N/A,#N/A,TRUE,"VOS";#N/A,#N/A,TRUE,"Warrington";#N/A,#N/A,TRUE,"Widnes"}</definedName>
    <definedName name="iulouy" localSheetId="18" hidden="1">{#N/A,#N/A,TRUE,"Cover";#N/A,#N/A,TRUE,"Conts";#N/A,#N/A,TRUE,"VOS";#N/A,#N/A,TRUE,"Warrington";#N/A,#N/A,TRUE,"Widnes"}</definedName>
    <definedName name="iulouy" localSheetId="3" hidden="1">{#N/A,#N/A,TRUE,"Cover";#N/A,#N/A,TRUE,"Conts";#N/A,#N/A,TRUE,"VOS";#N/A,#N/A,TRUE,"Warrington";#N/A,#N/A,TRUE,"Widnes"}</definedName>
    <definedName name="iulouy" localSheetId="8" hidden="1">{#N/A,#N/A,TRUE,"Cover";#N/A,#N/A,TRUE,"Conts";#N/A,#N/A,TRUE,"VOS";#N/A,#N/A,TRUE,"Warrington";#N/A,#N/A,TRUE,"Widnes"}</definedName>
    <definedName name="iulouy" hidden="1">{#N/A,#N/A,TRUE,"Cover";#N/A,#N/A,TRUE,"Conts";#N/A,#N/A,TRUE,"VOS";#N/A,#N/A,TRUE,"Warrington";#N/A,#N/A,TRUE,"Widnes"}</definedName>
    <definedName name="jg" localSheetId="9" hidden="1">{#N/A,#N/A,TRUE,"Cover";#N/A,#N/A,TRUE,"Conts";#N/A,#N/A,TRUE,"VOS";#N/A,#N/A,TRUE,"Warrington";#N/A,#N/A,TRUE,"Widnes"}</definedName>
    <definedName name="jg" localSheetId="4" hidden="1">{#N/A,#N/A,TRUE,"Cover";#N/A,#N/A,TRUE,"Conts";#N/A,#N/A,TRUE,"VOS";#N/A,#N/A,TRUE,"Warrington";#N/A,#N/A,TRUE,"Widnes"}</definedName>
    <definedName name="jg" localSheetId="19" hidden="1">{#N/A,#N/A,TRUE,"Cover";#N/A,#N/A,TRUE,"Conts";#N/A,#N/A,TRUE,"VOS";#N/A,#N/A,TRUE,"Warrington";#N/A,#N/A,TRUE,"Widnes"}</definedName>
    <definedName name="jg" localSheetId="11" hidden="1">{#N/A,#N/A,TRUE,"Cover";#N/A,#N/A,TRUE,"Conts";#N/A,#N/A,TRUE,"VOS";#N/A,#N/A,TRUE,"Warrington";#N/A,#N/A,TRUE,"Widnes"}</definedName>
    <definedName name="jg" localSheetId="7" hidden="1">{#N/A,#N/A,TRUE,"Cover";#N/A,#N/A,TRUE,"Conts";#N/A,#N/A,TRUE,"VOS";#N/A,#N/A,TRUE,"Warrington";#N/A,#N/A,TRUE,"Widnes"}</definedName>
    <definedName name="jg" localSheetId="18" hidden="1">{#N/A,#N/A,TRUE,"Cover";#N/A,#N/A,TRUE,"Conts";#N/A,#N/A,TRUE,"VOS";#N/A,#N/A,TRUE,"Warrington";#N/A,#N/A,TRUE,"Widnes"}</definedName>
    <definedName name="jg" localSheetId="3" hidden="1">{#N/A,#N/A,TRUE,"Cover";#N/A,#N/A,TRUE,"Conts";#N/A,#N/A,TRUE,"VOS";#N/A,#N/A,TRUE,"Warrington";#N/A,#N/A,TRUE,"Widnes"}</definedName>
    <definedName name="jg" localSheetId="8" hidden="1">{#N/A,#N/A,TRUE,"Cover";#N/A,#N/A,TRUE,"Conts";#N/A,#N/A,TRUE,"VOS";#N/A,#N/A,TRUE,"Warrington";#N/A,#N/A,TRUE,"Widnes"}</definedName>
    <definedName name="jg" hidden="1">{#N/A,#N/A,TRUE,"Cover";#N/A,#N/A,TRUE,"Conts";#N/A,#N/A,TRUE,"VOS";#N/A,#N/A,TRUE,"Warrington";#N/A,#N/A,TRUE,"Widnes"}</definedName>
    <definedName name="jh" localSheetId="9" hidden="1">{#N/A,#N/A,TRUE,"Cover";#N/A,#N/A,TRUE,"Conts";#N/A,#N/A,TRUE,"VOS";#N/A,#N/A,TRUE,"Warrington";#N/A,#N/A,TRUE,"Widnes"}</definedName>
    <definedName name="jh" localSheetId="4" hidden="1">{#N/A,#N/A,TRUE,"Cover";#N/A,#N/A,TRUE,"Conts";#N/A,#N/A,TRUE,"VOS";#N/A,#N/A,TRUE,"Warrington";#N/A,#N/A,TRUE,"Widnes"}</definedName>
    <definedName name="jh" localSheetId="19" hidden="1">{#N/A,#N/A,TRUE,"Cover";#N/A,#N/A,TRUE,"Conts";#N/A,#N/A,TRUE,"VOS";#N/A,#N/A,TRUE,"Warrington";#N/A,#N/A,TRUE,"Widnes"}</definedName>
    <definedName name="jh" localSheetId="11" hidden="1">{#N/A,#N/A,TRUE,"Cover";#N/A,#N/A,TRUE,"Conts";#N/A,#N/A,TRUE,"VOS";#N/A,#N/A,TRUE,"Warrington";#N/A,#N/A,TRUE,"Widnes"}</definedName>
    <definedName name="jh" localSheetId="7" hidden="1">{#N/A,#N/A,TRUE,"Cover";#N/A,#N/A,TRUE,"Conts";#N/A,#N/A,TRUE,"VOS";#N/A,#N/A,TRUE,"Warrington";#N/A,#N/A,TRUE,"Widnes"}</definedName>
    <definedName name="jh" localSheetId="18" hidden="1">{#N/A,#N/A,TRUE,"Cover";#N/A,#N/A,TRUE,"Conts";#N/A,#N/A,TRUE,"VOS";#N/A,#N/A,TRUE,"Warrington";#N/A,#N/A,TRUE,"Widnes"}</definedName>
    <definedName name="jh" localSheetId="3" hidden="1">{#N/A,#N/A,TRUE,"Cover";#N/A,#N/A,TRUE,"Conts";#N/A,#N/A,TRUE,"VOS";#N/A,#N/A,TRUE,"Warrington";#N/A,#N/A,TRUE,"Widnes"}</definedName>
    <definedName name="jh" localSheetId="8" hidden="1">{#N/A,#N/A,TRUE,"Cover";#N/A,#N/A,TRUE,"Conts";#N/A,#N/A,TRUE,"VOS";#N/A,#N/A,TRUE,"Warrington";#N/A,#N/A,TRUE,"Widnes"}</definedName>
    <definedName name="jh" hidden="1">{#N/A,#N/A,TRUE,"Cover";#N/A,#N/A,TRUE,"Conts";#N/A,#N/A,TRUE,"VOS";#N/A,#N/A,TRUE,"Warrington";#N/A,#N/A,TRUE,"Widnes"}</definedName>
    <definedName name="jhg" localSheetId="9" hidden="1">{#N/A,#N/A,TRUE,"Cover";#N/A,#N/A,TRUE,"Conts";#N/A,#N/A,TRUE,"VOS";#N/A,#N/A,TRUE,"Warrington";#N/A,#N/A,TRUE,"Widnes"}</definedName>
    <definedName name="jhg" localSheetId="4" hidden="1">{#N/A,#N/A,TRUE,"Cover";#N/A,#N/A,TRUE,"Conts";#N/A,#N/A,TRUE,"VOS";#N/A,#N/A,TRUE,"Warrington";#N/A,#N/A,TRUE,"Widnes"}</definedName>
    <definedName name="jhg" localSheetId="19" hidden="1">{#N/A,#N/A,TRUE,"Cover";#N/A,#N/A,TRUE,"Conts";#N/A,#N/A,TRUE,"VOS";#N/A,#N/A,TRUE,"Warrington";#N/A,#N/A,TRUE,"Widnes"}</definedName>
    <definedName name="jhg" localSheetId="11" hidden="1">{#N/A,#N/A,TRUE,"Cover";#N/A,#N/A,TRUE,"Conts";#N/A,#N/A,TRUE,"VOS";#N/A,#N/A,TRUE,"Warrington";#N/A,#N/A,TRUE,"Widnes"}</definedName>
    <definedName name="jhg" localSheetId="7" hidden="1">{#N/A,#N/A,TRUE,"Cover";#N/A,#N/A,TRUE,"Conts";#N/A,#N/A,TRUE,"VOS";#N/A,#N/A,TRUE,"Warrington";#N/A,#N/A,TRUE,"Widnes"}</definedName>
    <definedName name="jhg" localSheetId="18" hidden="1">{#N/A,#N/A,TRUE,"Cover";#N/A,#N/A,TRUE,"Conts";#N/A,#N/A,TRUE,"VOS";#N/A,#N/A,TRUE,"Warrington";#N/A,#N/A,TRUE,"Widnes"}</definedName>
    <definedName name="jhg" localSheetId="3" hidden="1">{#N/A,#N/A,TRUE,"Cover";#N/A,#N/A,TRUE,"Conts";#N/A,#N/A,TRUE,"VOS";#N/A,#N/A,TRUE,"Warrington";#N/A,#N/A,TRUE,"Widnes"}</definedName>
    <definedName name="jhg" localSheetId="8" hidden="1">{#N/A,#N/A,TRUE,"Cover";#N/A,#N/A,TRUE,"Conts";#N/A,#N/A,TRUE,"VOS";#N/A,#N/A,TRUE,"Warrington";#N/A,#N/A,TRUE,"Widnes"}</definedName>
    <definedName name="jhg" hidden="1">{#N/A,#N/A,TRUE,"Cover";#N/A,#N/A,TRUE,"Conts";#N/A,#N/A,TRUE,"VOS";#N/A,#N/A,TRUE,"Warrington";#N/A,#N/A,TRUE,"Widnes"}</definedName>
    <definedName name="jk" localSheetId="9" hidden="1">{#N/A,#N/A,TRUE,"Cover";#N/A,#N/A,TRUE,"Conts";#N/A,#N/A,TRUE,"VOS";#N/A,#N/A,TRUE,"Warrington";#N/A,#N/A,TRUE,"Widnes"}</definedName>
    <definedName name="jk" localSheetId="4" hidden="1">{#N/A,#N/A,TRUE,"Cover";#N/A,#N/A,TRUE,"Conts";#N/A,#N/A,TRUE,"VOS";#N/A,#N/A,TRUE,"Warrington";#N/A,#N/A,TRUE,"Widnes"}</definedName>
    <definedName name="jk" localSheetId="19" hidden="1">{#N/A,#N/A,TRUE,"Cover";#N/A,#N/A,TRUE,"Conts";#N/A,#N/A,TRUE,"VOS";#N/A,#N/A,TRUE,"Warrington";#N/A,#N/A,TRUE,"Widnes"}</definedName>
    <definedName name="jk" localSheetId="11" hidden="1">{#N/A,#N/A,TRUE,"Cover";#N/A,#N/A,TRUE,"Conts";#N/A,#N/A,TRUE,"VOS";#N/A,#N/A,TRUE,"Warrington";#N/A,#N/A,TRUE,"Widnes"}</definedName>
    <definedName name="jk" localSheetId="7" hidden="1">{#N/A,#N/A,TRUE,"Cover";#N/A,#N/A,TRUE,"Conts";#N/A,#N/A,TRUE,"VOS";#N/A,#N/A,TRUE,"Warrington";#N/A,#N/A,TRUE,"Widnes"}</definedName>
    <definedName name="jk" localSheetId="18" hidden="1">{#N/A,#N/A,TRUE,"Cover";#N/A,#N/A,TRUE,"Conts";#N/A,#N/A,TRUE,"VOS";#N/A,#N/A,TRUE,"Warrington";#N/A,#N/A,TRUE,"Widnes"}</definedName>
    <definedName name="jk" localSheetId="3" hidden="1">{#N/A,#N/A,TRUE,"Cover";#N/A,#N/A,TRUE,"Conts";#N/A,#N/A,TRUE,"VOS";#N/A,#N/A,TRUE,"Warrington";#N/A,#N/A,TRUE,"Widnes"}</definedName>
    <definedName name="jk" localSheetId="8" hidden="1">{#N/A,#N/A,TRUE,"Cover";#N/A,#N/A,TRUE,"Conts";#N/A,#N/A,TRUE,"VOS";#N/A,#N/A,TRUE,"Warrington";#N/A,#N/A,TRUE,"Widnes"}</definedName>
    <definedName name="jk" hidden="1">{#N/A,#N/A,TRUE,"Cover";#N/A,#N/A,TRUE,"Conts";#N/A,#N/A,TRUE,"VOS";#N/A,#N/A,TRUE,"Warrington";#N/A,#N/A,TRUE,"Widnes"}</definedName>
    <definedName name="jk.j.oi" localSheetId="9" hidden="1">{#N/A,#N/A,TRUE,"Cover";#N/A,#N/A,TRUE,"Conts";#N/A,#N/A,TRUE,"VOS";#N/A,#N/A,TRUE,"Warrington";#N/A,#N/A,TRUE,"Widnes"}</definedName>
    <definedName name="jk.j.oi" localSheetId="4" hidden="1">{#N/A,#N/A,TRUE,"Cover";#N/A,#N/A,TRUE,"Conts";#N/A,#N/A,TRUE,"VOS";#N/A,#N/A,TRUE,"Warrington";#N/A,#N/A,TRUE,"Widnes"}</definedName>
    <definedName name="jk.j.oi" localSheetId="19" hidden="1">{#N/A,#N/A,TRUE,"Cover";#N/A,#N/A,TRUE,"Conts";#N/A,#N/A,TRUE,"VOS";#N/A,#N/A,TRUE,"Warrington";#N/A,#N/A,TRUE,"Widnes"}</definedName>
    <definedName name="jk.j.oi" localSheetId="11" hidden="1">{#N/A,#N/A,TRUE,"Cover";#N/A,#N/A,TRUE,"Conts";#N/A,#N/A,TRUE,"VOS";#N/A,#N/A,TRUE,"Warrington";#N/A,#N/A,TRUE,"Widnes"}</definedName>
    <definedName name="jk.j.oi" localSheetId="7" hidden="1">{#N/A,#N/A,TRUE,"Cover";#N/A,#N/A,TRUE,"Conts";#N/A,#N/A,TRUE,"VOS";#N/A,#N/A,TRUE,"Warrington";#N/A,#N/A,TRUE,"Widnes"}</definedName>
    <definedName name="jk.j.oi" localSheetId="18" hidden="1">{#N/A,#N/A,TRUE,"Cover";#N/A,#N/A,TRUE,"Conts";#N/A,#N/A,TRUE,"VOS";#N/A,#N/A,TRUE,"Warrington";#N/A,#N/A,TRUE,"Widnes"}</definedName>
    <definedName name="jk.j.oi" localSheetId="3" hidden="1">{#N/A,#N/A,TRUE,"Cover";#N/A,#N/A,TRUE,"Conts";#N/A,#N/A,TRUE,"VOS";#N/A,#N/A,TRUE,"Warrington";#N/A,#N/A,TRUE,"Widnes"}</definedName>
    <definedName name="jk.j.oi" localSheetId="8" hidden="1">{#N/A,#N/A,TRUE,"Cover";#N/A,#N/A,TRUE,"Conts";#N/A,#N/A,TRUE,"VOS";#N/A,#N/A,TRUE,"Warrington";#N/A,#N/A,TRUE,"Widnes"}</definedName>
    <definedName name="jk.j.oi" hidden="1">{#N/A,#N/A,TRUE,"Cover";#N/A,#N/A,TRUE,"Conts";#N/A,#N/A,TRUE,"VOS";#N/A,#N/A,TRUE,"Warrington";#N/A,#N/A,TRUE,"Widnes"}</definedName>
    <definedName name="JKGKJHK" localSheetId="9" hidden="1">{#N/A,#N/A,TRUE,"Cover";#N/A,#N/A,TRUE,"Conts";#N/A,#N/A,TRUE,"VOS";#N/A,#N/A,TRUE,"Warrington";#N/A,#N/A,TRUE,"Widnes"}</definedName>
    <definedName name="JKGKJHK" localSheetId="4" hidden="1">{#N/A,#N/A,TRUE,"Cover";#N/A,#N/A,TRUE,"Conts";#N/A,#N/A,TRUE,"VOS";#N/A,#N/A,TRUE,"Warrington";#N/A,#N/A,TRUE,"Widnes"}</definedName>
    <definedName name="JKGKJHK" localSheetId="19" hidden="1">{#N/A,#N/A,TRUE,"Cover";#N/A,#N/A,TRUE,"Conts";#N/A,#N/A,TRUE,"VOS";#N/A,#N/A,TRUE,"Warrington";#N/A,#N/A,TRUE,"Widnes"}</definedName>
    <definedName name="JKGKJHK" localSheetId="11" hidden="1">{#N/A,#N/A,TRUE,"Cover";#N/A,#N/A,TRUE,"Conts";#N/A,#N/A,TRUE,"VOS";#N/A,#N/A,TRUE,"Warrington";#N/A,#N/A,TRUE,"Widnes"}</definedName>
    <definedName name="JKGKJHK" localSheetId="7" hidden="1">{#N/A,#N/A,TRUE,"Cover";#N/A,#N/A,TRUE,"Conts";#N/A,#N/A,TRUE,"VOS";#N/A,#N/A,TRUE,"Warrington";#N/A,#N/A,TRUE,"Widnes"}</definedName>
    <definedName name="JKGKJHK" localSheetId="18" hidden="1">{#N/A,#N/A,TRUE,"Cover";#N/A,#N/A,TRUE,"Conts";#N/A,#N/A,TRUE,"VOS";#N/A,#N/A,TRUE,"Warrington";#N/A,#N/A,TRUE,"Widnes"}</definedName>
    <definedName name="JKGKJHK" localSheetId="3" hidden="1">{#N/A,#N/A,TRUE,"Cover";#N/A,#N/A,TRUE,"Conts";#N/A,#N/A,TRUE,"VOS";#N/A,#N/A,TRUE,"Warrington";#N/A,#N/A,TRUE,"Widnes"}</definedName>
    <definedName name="JKGKJHK" localSheetId="8" hidden="1">{#N/A,#N/A,TRUE,"Cover";#N/A,#N/A,TRUE,"Conts";#N/A,#N/A,TRUE,"VOS";#N/A,#N/A,TRUE,"Warrington";#N/A,#N/A,TRUE,"Widnes"}</definedName>
    <definedName name="JKGKJHK" hidden="1">{#N/A,#N/A,TRUE,"Cover";#N/A,#N/A,TRUE,"Conts";#N/A,#N/A,TRUE,"VOS";#N/A,#N/A,TRUE,"Warrington";#N/A,#N/A,TRUE,"Widnes"}</definedName>
    <definedName name="jkljljkl" localSheetId="9" hidden="1">{#N/A,#N/A,TRUE,"Cover";#N/A,#N/A,TRUE,"Conts";#N/A,#N/A,TRUE,"VOS";#N/A,#N/A,TRUE,"Warrington";#N/A,#N/A,TRUE,"Widnes"}</definedName>
    <definedName name="jkljljkl" localSheetId="4" hidden="1">{#N/A,#N/A,TRUE,"Cover";#N/A,#N/A,TRUE,"Conts";#N/A,#N/A,TRUE,"VOS";#N/A,#N/A,TRUE,"Warrington";#N/A,#N/A,TRUE,"Widnes"}</definedName>
    <definedName name="jkljljkl" localSheetId="19" hidden="1">{#N/A,#N/A,TRUE,"Cover";#N/A,#N/A,TRUE,"Conts";#N/A,#N/A,TRUE,"VOS";#N/A,#N/A,TRUE,"Warrington";#N/A,#N/A,TRUE,"Widnes"}</definedName>
    <definedName name="jkljljkl" localSheetId="11" hidden="1">{#N/A,#N/A,TRUE,"Cover";#N/A,#N/A,TRUE,"Conts";#N/A,#N/A,TRUE,"VOS";#N/A,#N/A,TRUE,"Warrington";#N/A,#N/A,TRUE,"Widnes"}</definedName>
    <definedName name="jkljljkl" localSheetId="7" hidden="1">{#N/A,#N/A,TRUE,"Cover";#N/A,#N/A,TRUE,"Conts";#N/A,#N/A,TRUE,"VOS";#N/A,#N/A,TRUE,"Warrington";#N/A,#N/A,TRUE,"Widnes"}</definedName>
    <definedName name="jkljljkl" localSheetId="18" hidden="1">{#N/A,#N/A,TRUE,"Cover";#N/A,#N/A,TRUE,"Conts";#N/A,#N/A,TRUE,"VOS";#N/A,#N/A,TRUE,"Warrington";#N/A,#N/A,TRUE,"Widnes"}</definedName>
    <definedName name="jkljljkl" localSheetId="3" hidden="1">{#N/A,#N/A,TRUE,"Cover";#N/A,#N/A,TRUE,"Conts";#N/A,#N/A,TRUE,"VOS";#N/A,#N/A,TRUE,"Warrington";#N/A,#N/A,TRUE,"Widnes"}</definedName>
    <definedName name="jkljljkl" localSheetId="8" hidden="1">{#N/A,#N/A,TRUE,"Cover";#N/A,#N/A,TRUE,"Conts";#N/A,#N/A,TRUE,"VOS";#N/A,#N/A,TRUE,"Warrington";#N/A,#N/A,TRUE,"Widnes"}</definedName>
    <definedName name="jkljljkl" hidden="1">{#N/A,#N/A,TRUE,"Cover";#N/A,#N/A,TRUE,"Conts";#N/A,#N/A,TRUE,"VOS";#N/A,#N/A,TRUE,"Warrington";#N/A,#N/A,TRUE,"Widnes"}</definedName>
    <definedName name="jktrujij" localSheetId="9" hidden="1">{#N/A,#N/A,TRUE,"Cover";#N/A,#N/A,TRUE,"Conts";#N/A,#N/A,TRUE,"VOS";#N/A,#N/A,TRUE,"Warrington";#N/A,#N/A,TRUE,"Widnes"}</definedName>
    <definedName name="jktrujij" localSheetId="4" hidden="1">{#N/A,#N/A,TRUE,"Cover";#N/A,#N/A,TRUE,"Conts";#N/A,#N/A,TRUE,"VOS";#N/A,#N/A,TRUE,"Warrington";#N/A,#N/A,TRUE,"Widnes"}</definedName>
    <definedName name="jktrujij" localSheetId="19" hidden="1">{#N/A,#N/A,TRUE,"Cover";#N/A,#N/A,TRUE,"Conts";#N/A,#N/A,TRUE,"VOS";#N/A,#N/A,TRUE,"Warrington";#N/A,#N/A,TRUE,"Widnes"}</definedName>
    <definedName name="jktrujij" localSheetId="11" hidden="1">{#N/A,#N/A,TRUE,"Cover";#N/A,#N/A,TRUE,"Conts";#N/A,#N/A,TRUE,"VOS";#N/A,#N/A,TRUE,"Warrington";#N/A,#N/A,TRUE,"Widnes"}</definedName>
    <definedName name="jktrujij" localSheetId="7" hidden="1">{#N/A,#N/A,TRUE,"Cover";#N/A,#N/A,TRUE,"Conts";#N/A,#N/A,TRUE,"VOS";#N/A,#N/A,TRUE,"Warrington";#N/A,#N/A,TRUE,"Widnes"}</definedName>
    <definedName name="jktrujij" localSheetId="18" hidden="1">{#N/A,#N/A,TRUE,"Cover";#N/A,#N/A,TRUE,"Conts";#N/A,#N/A,TRUE,"VOS";#N/A,#N/A,TRUE,"Warrington";#N/A,#N/A,TRUE,"Widnes"}</definedName>
    <definedName name="jktrujij" localSheetId="3" hidden="1">{#N/A,#N/A,TRUE,"Cover";#N/A,#N/A,TRUE,"Conts";#N/A,#N/A,TRUE,"VOS";#N/A,#N/A,TRUE,"Warrington";#N/A,#N/A,TRUE,"Widnes"}</definedName>
    <definedName name="jktrujij" localSheetId="8" hidden="1">{#N/A,#N/A,TRUE,"Cover";#N/A,#N/A,TRUE,"Conts";#N/A,#N/A,TRUE,"VOS";#N/A,#N/A,TRUE,"Warrington";#N/A,#N/A,TRUE,"Widnes"}</definedName>
    <definedName name="jktrujij" hidden="1">{#N/A,#N/A,TRUE,"Cover";#N/A,#N/A,TRUE,"Conts";#N/A,#N/A,TRUE,"VOS";#N/A,#N/A,TRUE,"Warrington";#N/A,#N/A,TRUE,"Widnes"}</definedName>
    <definedName name="jktukk" localSheetId="9" hidden="1">{#N/A,#N/A,TRUE,"Cover";#N/A,#N/A,TRUE,"Conts";#N/A,#N/A,TRUE,"VOS";#N/A,#N/A,TRUE,"Warrington";#N/A,#N/A,TRUE,"Widnes"}</definedName>
    <definedName name="jktukk" localSheetId="4" hidden="1">{#N/A,#N/A,TRUE,"Cover";#N/A,#N/A,TRUE,"Conts";#N/A,#N/A,TRUE,"VOS";#N/A,#N/A,TRUE,"Warrington";#N/A,#N/A,TRUE,"Widnes"}</definedName>
    <definedName name="jktukk" localSheetId="19" hidden="1">{#N/A,#N/A,TRUE,"Cover";#N/A,#N/A,TRUE,"Conts";#N/A,#N/A,TRUE,"VOS";#N/A,#N/A,TRUE,"Warrington";#N/A,#N/A,TRUE,"Widnes"}</definedName>
    <definedName name="jktukk" localSheetId="11" hidden="1">{#N/A,#N/A,TRUE,"Cover";#N/A,#N/A,TRUE,"Conts";#N/A,#N/A,TRUE,"VOS";#N/A,#N/A,TRUE,"Warrington";#N/A,#N/A,TRUE,"Widnes"}</definedName>
    <definedName name="jktukk" localSheetId="7" hidden="1">{#N/A,#N/A,TRUE,"Cover";#N/A,#N/A,TRUE,"Conts";#N/A,#N/A,TRUE,"VOS";#N/A,#N/A,TRUE,"Warrington";#N/A,#N/A,TRUE,"Widnes"}</definedName>
    <definedName name="jktukk" localSheetId="18" hidden="1">{#N/A,#N/A,TRUE,"Cover";#N/A,#N/A,TRUE,"Conts";#N/A,#N/A,TRUE,"VOS";#N/A,#N/A,TRUE,"Warrington";#N/A,#N/A,TRUE,"Widnes"}</definedName>
    <definedName name="jktukk" localSheetId="3" hidden="1">{#N/A,#N/A,TRUE,"Cover";#N/A,#N/A,TRUE,"Conts";#N/A,#N/A,TRUE,"VOS";#N/A,#N/A,TRUE,"Warrington";#N/A,#N/A,TRUE,"Widnes"}</definedName>
    <definedName name="jktukk" localSheetId="8" hidden="1">{#N/A,#N/A,TRUE,"Cover";#N/A,#N/A,TRUE,"Conts";#N/A,#N/A,TRUE,"VOS";#N/A,#N/A,TRUE,"Warrington";#N/A,#N/A,TRUE,"Widnes"}</definedName>
    <definedName name="jktukk" hidden="1">{#N/A,#N/A,TRUE,"Cover";#N/A,#N/A,TRUE,"Conts";#N/A,#N/A,TRUE,"VOS";#N/A,#N/A,TRUE,"Warrington";#N/A,#N/A,TRUE,"Widnes"}</definedName>
    <definedName name="jky" localSheetId="9" hidden="1">{#N/A,#N/A,TRUE,"Cover";#N/A,#N/A,TRUE,"Conts";#N/A,#N/A,TRUE,"VOS";#N/A,#N/A,TRUE,"Warrington";#N/A,#N/A,TRUE,"Widnes"}</definedName>
    <definedName name="jky" localSheetId="4" hidden="1">{#N/A,#N/A,TRUE,"Cover";#N/A,#N/A,TRUE,"Conts";#N/A,#N/A,TRUE,"VOS";#N/A,#N/A,TRUE,"Warrington";#N/A,#N/A,TRUE,"Widnes"}</definedName>
    <definedName name="jky" localSheetId="19" hidden="1">{#N/A,#N/A,TRUE,"Cover";#N/A,#N/A,TRUE,"Conts";#N/A,#N/A,TRUE,"VOS";#N/A,#N/A,TRUE,"Warrington";#N/A,#N/A,TRUE,"Widnes"}</definedName>
    <definedName name="jky" localSheetId="11" hidden="1">{#N/A,#N/A,TRUE,"Cover";#N/A,#N/A,TRUE,"Conts";#N/A,#N/A,TRUE,"VOS";#N/A,#N/A,TRUE,"Warrington";#N/A,#N/A,TRUE,"Widnes"}</definedName>
    <definedName name="jky" localSheetId="7" hidden="1">{#N/A,#N/A,TRUE,"Cover";#N/A,#N/A,TRUE,"Conts";#N/A,#N/A,TRUE,"VOS";#N/A,#N/A,TRUE,"Warrington";#N/A,#N/A,TRUE,"Widnes"}</definedName>
    <definedName name="jky" localSheetId="18" hidden="1">{#N/A,#N/A,TRUE,"Cover";#N/A,#N/A,TRUE,"Conts";#N/A,#N/A,TRUE,"VOS";#N/A,#N/A,TRUE,"Warrington";#N/A,#N/A,TRUE,"Widnes"}</definedName>
    <definedName name="jky" localSheetId="3" hidden="1">{#N/A,#N/A,TRUE,"Cover";#N/A,#N/A,TRUE,"Conts";#N/A,#N/A,TRUE,"VOS";#N/A,#N/A,TRUE,"Warrington";#N/A,#N/A,TRUE,"Widnes"}</definedName>
    <definedName name="jky" localSheetId="8" hidden="1">{#N/A,#N/A,TRUE,"Cover";#N/A,#N/A,TRUE,"Conts";#N/A,#N/A,TRUE,"VOS";#N/A,#N/A,TRUE,"Warrington";#N/A,#N/A,TRUE,"Widnes"}</definedName>
    <definedName name="jky" hidden="1">{#N/A,#N/A,TRUE,"Cover";#N/A,#N/A,TRUE,"Conts";#N/A,#N/A,TRUE,"VOS";#N/A,#N/A,TRUE,"Warrington";#N/A,#N/A,TRUE,"Widnes"}</definedName>
    <definedName name="jtyhjswjy" localSheetId="9" hidden="1">{#N/A,#N/A,TRUE,"Cover";#N/A,#N/A,TRUE,"Conts";#N/A,#N/A,TRUE,"VOS";#N/A,#N/A,TRUE,"Warrington";#N/A,#N/A,TRUE,"Widnes"}</definedName>
    <definedName name="jtyhjswjy" localSheetId="4" hidden="1">{#N/A,#N/A,TRUE,"Cover";#N/A,#N/A,TRUE,"Conts";#N/A,#N/A,TRUE,"VOS";#N/A,#N/A,TRUE,"Warrington";#N/A,#N/A,TRUE,"Widnes"}</definedName>
    <definedName name="jtyhjswjy" localSheetId="19" hidden="1">{#N/A,#N/A,TRUE,"Cover";#N/A,#N/A,TRUE,"Conts";#N/A,#N/A,TRUE,"VOS";#N/A,#N/A,TRUE,"Warrington";#N/A,#N/A,TRUE,"Widnes"}</definedName>
    <definedName name="jtyhjswjy" localSheetId="11" hidden="1">{#N/A,#N/A,TRUE,"Cover";#N/A,#N/A,TRUE,"Conts";#N/A,#N/A,TRUE,"VOS";#N/A,#N/A,TRUE,"Warrington";#N/A,#N/A,TRUE,"Widnes"}</definedName>
    <definedName name="jtyhjswjy" localSheetId="7" hidden="1">{#N/A,#N/A,TRUE,"Cover";#N/A,#N/A,TRUE,"Conts";#N/A,#N/A,TRUE,"VOS";#N/A,#N/A,TRUE,"Warrington";#N/A,#N/A,TRUE,"Widnes"}</definedName>
    <definedName name="jtyhjswjy" localSheetId="18" hidden="1">{#N/A,#N/A,TRUE,"Cover";#N/A,#N/A,TRUE,"Conts";#N/A,#N/A,TRUE,"VOS";#N/A,#N/A,TRUE,"Warrington";#N/A,#N/A,TRUE,"Widnes"}</definedName>
    <definedName name="jtyhjswjy" localSheetId="3" hidden="1">{#N/A,#N/A,TRUE,"Cover";#N/A,#N/A,TRUE,"Conts";#N/A,#N/A,TRUE,"VOS";#N/A,#N/A,TRUE,"Warrington";#N/A,#N/A,TRUE,"Widnes"}</definedName>
    <definedName name="jtyhjswjy" localSheetId="8" hidden="1">{#N/A,#N/A,TRUE,"Cover";#N/A,#N/A,TRUE,"Conts";#N/A,#N/A,TRUE,"VOS";#N/A,#N/A,TRUE,"Warrington";#N/A,#N/A,TRUE,"Widnes"}</definedName>
    <definedName name="jtyhjswjy" hidden="1">{#N/A,#N/A,TRUE,"Cover";#N/A,#N/A,TRUE,"Conts";#N/A,#N/A,TRUE,"VOS";#N/A,#N/A,TRUE,"Warrington";#N/A,#N/A,TRUE,"Widnes"}</definedName>
    <definedName name="jyoti" localSheetId="19" hidden="1">{#N/A,#N/A,FALSE,"mpph1";#N/A,#N/A,FALSE,"mpmseb";#N/A,#N/A,FALSE,"mpph2"}</definedName>
    <definedName name="jyoti" localSheetId="11" hidden="1">{#N/A,#N/A,FALSE,"mpph1";#N/A,#N/A,FALSE,"mpmseb";#N/A,#N/A,FALSE,"mpph2"}</definedName>
    <definedName name="jyoti" localSheetId="18" hidden="1">{#N/A,#N/A,FALSE,"mpph1";#N/A,#N/A,FALSE,"mpmseb";#N/A,#N/A,FALSE,"mpph2"}</definedName>
    <definedName name="jyoti" hidden="1">{#N/A,#N/A,FALSE,"mpph1";#N/A,#N/A,FALSE,"mpmseb";#N/A,#N/A,FALSE,"mpph2"}</definedName>
    <definedName name="k" localSheetId="9" hidden="1">{#N/A,#N/A,TRUE,"Cover";#N/A,#N/A,TRUE,"Conts";#N/A,#N/A,TRUE,"VOS";#N/A,#N/A,TRUE,"Warrington";#N/A,#N/A,TRUE,"Widnes"}</definedName>
    <definedName name="k" localSheetId="4" hidden="1">{#N/A,#N/A,TRUE,"Cover";#N/A,#N/A,TRUE,"Conts";#N/A,#N/A,TRUE,"VOS";#N/A,#N/A,TRUE,"Warrington";#N/A,#N/A,TRUE,"Widnes"}</definedName>
    <definedName name="k" localSheetId="19" hidden="1">{#N/A,#N/A,TRUE,"Cover";#N/A,#N/A,TRUE,"Conts";#N/A,#N/A,TRUE,"VOS";#N/A,#N/A,TRUE,"Warrington";#N/A,#N/A,TRUE,"Widnes"}</definedName>
    <definedName name="k" localSheetId="11" hidden="1">{#N/A,#N/A,TRUE,"Cover";#N/A,#N/A,TRUE,"Conts";#N/A,#N/A,TRUE,"VOS";#N/A,#N/A,TRUE,"Warrington";#N/A,#N/A,TRUE,"Widnes"}</definedName>
    <definedName name="k" localSheetId="7" hidden="1">{#N/A,#N/A,TRUE,"Cover";#N/A,#N/A,TRUE,"Conts";#N/A,#N/A,TRUE,"VOS";#N/A,#N/A,TRUE,"Warrington";#N/A,#N/A,TRUE,"Widnes"}</definedName>
    <definedName name="k" localSheetId="18" hidden="1">{#N/A,#N/A,TRUE,"Cover";#N/A,#N/A,TRUE,"Conts";#N/A,#N/A,TRUE,"VOS";#N/A,#N/A,TRUE,"Warrington";#N/A,#N/A,TRUE,"Widnes"}</definedName>
    <definedName name="k" localSheetId="3" hidden="1">{#N/A,#N/A,TRUE,"Cover";#N/A,#N/A,TRUE,"Conts";#N/A,#N/A,TRUE,"VOS";#N/A,#N/A,TRUE,"Warrington";#N/A,#N/A,TRUE,"Widnes"}</definedName>
    <definedName name="k" localSheetId="8" hidden="1">{#N/A,#N/A,TRUE,"Cover";#N/A,#N/A,TRUE,"Conts";#N/A,#N/A,TRUE,"VOS";#N/A,#N/A,TRUE,"Warrington";#N/A,#N/A,TRUE,"Widnes"}</definedName>
    <definedName name="k" hidden="1">{#N/A,#N/A,TRUE,"Cover";#N/A,#N/A,TRUE,"Conts";#N/A,#N/A,TRUE,"VOS";#N/A,#N/A,TRUE,"Warrington";#N/A,#N/A,TRUE,"Widnes"}</definedName>
    <definedName name="K9B_1" localSheetId="9">'[70]Channel Invert'!$D$11:$E$543</definedName>
    <definedName name="K9B_1" localSheetId="7">'[33]Channel Invert'!$D$11:$E$543</definedName>
    <definedName name="K9B_1">'[33]Channel Invert'!$D$11:$E$543</definedName>
    <definedName name="K9B_2" localSheetId="9">'[70]Channel Invert'!$D$544:$E$1393</definedName>
    <definedName name="K9B_2" localSheetId="7">'[33]Channel Invert'!$D$544:$E$1393</definedName>
    <definedName name="K9B_2">'[33]Channel Invert'!$D$544:$E$1393</definedName>
    <definedName name="KALIP2"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ALIP2"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kgjfgjgj" localSheetId="9" hidden="1">{#N/A,#N/A,TRUE,"Cover";#N/A,#N/A,TRUE,"Conts";#N/A,#N/A,TRUE,"VOS";#N/A,#N/A,TRUE,"Warrington";#N/A,#N/A,TRUE,"Widnes"}</definedName>
    <definedName name="kgjfgjgj" localSheetId="4" hidden="1">{#N/A,#N/A,TRUE,"Cover";#N/A,#N/A,TRUE,"Conts";#N/A,#N/A,TRUE,"VOS";#N/A,#N/A,TRUE,"Warrington";#N/A,#N/A,TRUE,"Widnes"}</definedName>
    <definedName name="kgjfgjgj" localSheetId="19" hidden="1">{#N/A,#N/A,TRUE,"Cover";#N/A,#N/A,TRUE,"Conts";#N/A,#N/A,TRUE,"VOS";#N/A,#N/A,TRUE,"Warrington";#N/A,#N/A,TRUE,"Widnes"}</definedName>
    <definedName name="kgjfgjgj" localSheetId="11" hidden="1">{#N/A,#N/A,TRUE,"Cover";#N/A,#N/A,TRUE,"Conts";#N/A,#N/A,TRUE,"VOS";#N/A,#N/A,TRUE,"Warrington";#N/A,#N/A,TRUE,"Widnes"}</definedName>
    <definedName name="kgjfgjgj" localSheetId="7" hidden="1">{#N/A,#N/A,TRUE,"Cover";#N/A,#N/A,TRUE,"Conts";#N/A,#N/A,TRUE,"VOS";#N/A,#N/A,TRUE,"Warrington";#N/A,#N/A,TRUE,"Widnes"}</definedName>
    <definedName name="kgjfgjgj" localSheetId="18" hidden="1">{#N/A,#N/A,TRUE,"Cover";#N/A,#N/A,TRUE,"Conts";#N/A,#N/A,TRUE,"VOS";#N/A,#N/A,TRUE,"Warrington";#N/A,#N/A,TRUE,"Widnes"}</definedName>
    <definedName name="kgjfgjgj" localSheetId="3" hidden="1">{#N/A,#N/A,TRUE,"Cover";#N/A,#N/A,TRUE,"Conts";#N/A,#N/A,TRUE,"VOS";#N/A,#N/A,TRUE,"Warrington";#N/A,#N/A,TRUE,"Widnes"}</definedName>
    <definedName name="kgjfgjgj" localSheetId="8" hidden="1">{#N/A,#N/A,TRUE,"Cover";#N/A,#N/A,TRUE,"Conts";#N/A,#N/A,TRUE,"VOS";#N/A,#N/A,TRUE,"Warrington";#N/A,#N/A,TRUE,"Widnes"}</definedName>
    <definedName name="kgjfgjgj" hidden="1">{#N/A,#N/A,TRUE,"Cover";#N/A,#N/A,TRUE,"Conts";#N/A,#N/A,TRUE,"VOS";#N/A,#N/A,TRUE,"Warrington";#N/A,#N/A,TRUE,"Widnes"}</definedName>
    <definedName name="khgfkhgf" localSheetId="9" hidden="1">{#N/A,#N/A,TRUE,"Cover";#N/A,#N/A,TRUE,"Conts";#N/A,#N/A,TRUE,"VOS";#N/A,#N/A,TRUE,"Warrington";#N/A,#N/A,TRUE,"Widnes"}</definedName>
    <definedName name="khgfkhgf" localSheetId="4" hidden="1">{#N/A,#N/A,TRUE,"Cover";#N/A,#N/A,TRUE,"Conts";#N/A,#N/A,TRUE,"VOS";#N/A,#N/A,TRUE,"Warrington";#N/A,#N/A,TRUE,"Widnes"}</definedName>
    <definedName name="khgfkhgf" localSheetId="19" hidden="1">{#N/A,#N/A,TRUE,"Cover";#N/A,#N/A,TRUE,"Conts";#N/A,#N/A,TRUE,"VOS";#N/A,#N/A,TRUE,"Warrington";#N/A,#N/A,TRUE,"Widnes"}</definedName>
    <definedName name="khgfkhgf" localSheetId="11" hidden="1">{#N/A,#N/A,TRUE,"Cover";#N/A,#N/A,TRUE,"Conts";#N/A,#N/A,TRUE,"VOS";#N/A,#N/A,TRUE,"Warrington";#N/A,#N/A,TRUE,"Widnes"}</definedName>
    <definedName name="khgfkhgf" localSheetId="7" hidden="1">{#N/A,#N/A,TRUE,"Cover";#N/A,#N/A,TRUE,"Conts";#N/A,#N/A,TRUE,"VOS";#N/A,#N/A,TRUE,"Warrington";#N/A,#N/A,TRUE,"Widnes"}</definedName>
    <definedName name="khgfkhgf" localSheetId="18" hidden="1">{#N/A,#N/A,TRUE,"Cover";#N/A,#N/A,TRUE,"Conts";#N/A,#N/A,TRUE,"VOS";#N/A,#N/A,TRUE,"Warrington";#N/A,#N/A,TRUE,"Widnes"}</definedName>
    <definedName name="khgfkhgf" localSheetId="3" hidden="1">{#N/A,#N/A,TRUE,"Cover";#N/A,#N/A,TRUE,"Conts";#N/A,#N/A,TRUE,"VOS";#N/A,#N/A,TRUE,"Warrington";#N/A,#N/A,TRUE,"Widnes"}</definedName>
    <definedName name="khgfkhgf" localSheetId="8" hidden="1">{#N/A,#N/A,TRUE,"Cover";#N/A,#N/A,TRUE,"Conts";#N/A,#N/A,TRUE,"VOS";#N/A,#N/A,TRUE,"Warrington";#N/A,#N/A,TRUE,"Widnes"}</definedName>
    <definedName name="khgfkhgf" hidden="1">{#N/A,#N/A,TRUE,"Cover";#N/A,#N/A,TRUE,"Conts";#N/A,#N/A,TRUE,"VOS";#N/A,#N/A,TRUE,"Warrington";#N/A,#N/A,TRUE,"Widnes"}</definedName>
    <definedName name="kj" localSheetId="9" hidden="1">{#N/A,#N/A,TRUE,"Cover";#N/A,#N/A,TRUE,"Conts";#N/A,#N/A,TRUE,"VOS";#N/A,#N/A,TRUE,"Warrington";#N/A,#N/A,TRUE,"Widnes"}</definedName>
    <definedName name="kj" localSheetId="4" hidden="1">{#N/A,#N/A,TRUE,"Cover";#N/A,#N/A,TRUE,"Conts";#N/A,#N/A,TRUE,"VOS";#N/A,#N/A,TRUE,"Warrington";#N/A,#N/A,TRUE,"Widnes"}</definedName>
    <definedName name="kj" localSheetId="19" hidden="1">{#N/A,#N/A,TRUE,"Cover";#N/A,#N/A,TRUE,"Conts";#N/A,#N/A,TRUE,"VOS";#N/A,#N/A,TRUE,"Warrington";#N/A,#N/A,TRUE,"Widnes"}</definedName>
    <definedName name="kj" localSheetId="11" hidden="1">{#N/A,#N/A,TRUE,"Cover";#N/A,#N/A,TRUE,"Conts";#N/A,#N/A,TRUE,"VOS";#N/A,#N/A,TRUE,"Warrington";#N/A,#N/A,TRUE,"Widnes"}</definedName>
    <definedName name="kj" localSheetId="7" hidden="1">{#N/A,#N/A,TRUE,"Cover";#N/A,#N/A,TRUE,"Conts";#N/A,#N/A,TRUE,"VOS";#N/A,#N/A,TRUE,"Warrington";#N/A,#N/A,TRUE,"Widnes"}</definedName>
    <definedName name="kj" localSheetId="18" hidden="1">{#N/A,#N/A,TRUE,"Cover";#N/A,#N/A,TRUE,"Conts";#N/A,#N/A,TRUE,"VOS";#N/A,#N/A,TRUE,"Warrington";#N/A,#N/A,TRUE,"Widnes"}</definedName>
    <definedName name="kj" localSheetId="3" hidden="1">{#N/A,#N/A,TRUE,"Cover";#N/A,#N/A,TRUE,"Conts";#N/A,#N/A,TRUE,"VOS";#N/A,#N/A,TRUE,"Warrington";#N/A,#N/A,TRUE,"Widnes"}</definedName>
    <definedName name="kj" localSheetId="8" hidden="1">{#N/A,#N/A,TRUE,"Cover";#N/A,#N/A,TRUE,"Conts";#N/A,#N/A,TRUE,"VOS";#N/A,#N/A,TRUE,"Warrington";#N/A,#N/A,TRUE,"Widnes"}</definedName>
    <definedName name="kj" hidden="1">{#N/A,#N/A,TRUE,"Cover";#N/A,#N/A,TRUE,"Conts";#N/A,#N/A,TRUE,"VOS";#N/A,#N/A,TRUE,"Warrington";#N/A,#N/A,TRUE,"Widnes"}</definedName>
    <definedName name="kjhkj" localSheetId="9" hidden="1">{#N/A,#N/A,FALSE,"SumG";#N/A,#N/A,FALSE,"ElecG";#N/A,#N/A,FALSE,"MechG";#N/A,#N/A,FALSE,"GeotG";#N/A,#N/A,FALSE,"PrcsG";#N/A,#N/A,FALSE,"TunnG";#N/A,#N/A,FALSE,"CivlG";#N/A,#N/A,FALSE,"NtwkG";#N/A,#N/A,FALSE,"EstgG";#N/A,#N/A,FALSE,"PEngG"}</definedName>
    <definedName name="kjhkj" localSheetId="4" hidden="1">{#N/A,#N/A,FALSE,"SumG";#N/A,#N/A,FALSE,"ElecG";#N/A,#N/A,FALSE,"MechG";#N/A,#N/A,FALSE,"GeotG";#N/A,#N/A,FALSE,"PrcsG";#N/A,#N/A,FALSE,"TunnG";#N/A,#N/A,FALSE,"CivlG";#N/A,#N/A,FALSE,"NtwkG";#N/A,#N/A,FALSE,"EstgG";#N/A,#N/A,FALSE,"PEngG"}</definedName>
    <definedName name="kjhkj" localSheetId="19" hidden="1">{#N/A,#N/A,FALSE,"SumG";#N/A,#N/A,FALSE,"ElecG";#N/A,#N/A,FALSE,"MechG";#N/A,#N/A,FALSE,"GeotG";#N/A,#N/A,FALSE,"PrcsG";#N/A,#N/A,FALSE,"TunnG";#N/A,#N/A,FALSE,"CivlG";#N/A,#N/A,FALSE,"NtwkG";#N/A,#N/A,FALSE,"EstgG";#N/A,#N/A,FALSE,"PEngG"}</definedName>
    <definedName name="kjhkj" localSheetId="11" hidden="1">{#N/A,#N/A,FALSE,"SumG";#N/A,#N/A,FALSE,"ElecG";#N/A,#N/A,FALSE,"MechG";#N/A,#N/A,FALSE,"GeotG";#N/A,#N/A,FALSE,"PrcsG";#N/A,#N/A,FALSE,"TunnG";#N/A,#N/A,FALSE,"CivlG";#N/A,#N/A,FALSE,"NtwkG";#N/A,#N/A,FALSE,"EstgG";#N/A,#N/A,FALSE,"PEngG"}</definedName>
    <definedName name="kjhkj" localSheetId="7" hidden="1">{#N/A,#N/A,FALSE,"SumG";#N/A,#N/A,FALSE,"ElecG";#N/A,#N/A,FALSE,"MechG";#N/A,#N/A,FALSE,"GeotG";#N/A,#N/A,FALSE,"PrcsG";#N/A,#N/A,FALSE,"TunnG";#N/A,#N/A,FALSE,"CivlG";#N/A,#N/A,FALSE,"NtwkG";#N/A,#N/A,FALSE,"EstgG";#N/A,#N/A,FALSE,"PEngG"}</definedName>
    <definedName name="kjhkj" localSheetId="18" hidden="1">{#N/A,#N/A,FALSE,"SumG";#N/A,#N/A,FALSE,"ElecG";#N/A,#N/A,FALSE,"MechG";#N/A,#N/A,FALSE,"GeotG";#N/A,#N/A,FALSE,"PrcsG";#N/A,#N/A,FALSE,"TunnG";#N/A,#N/A,FALSE,"CivlG";#N/A,#N/A,FALSE,"NtwkG";#N/A,#N/A,FALSE,"EstgG";#N/A,#N/A,FALSE,"PEngG"}</definedName>
    <definedName name="kjhkj" localSheetId="3"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'[29]TOTAL MHRS'!$A$3:$O$68</definedName>
    <definedName name="kklmlk" localSheetId="9" hidden="1">{#N/A,#N/A,TRUE,"Cover";#N/A,#N/A,TRUE,"Conts";#N/A,#N/A,TRUE,"VOS";#N/A,#N/A,TRUE,"Warrington";#N/A,#N/A,TRUE,"Widnes"}</definedName>
    <definedName name="kklmlk" localSheetId="4" hidden="1">{#N/A,#N/A,TRUE,"Cover";#N/A,#N/A,TRUE,"Conts";#N/A,#N/A,TRUE,"VOS";#N/A,#N/A,TRUE,"Warrington";#N/A,#N/A,TRUE,"Widnes"}</definedName>
    <definedName name="kklmlk" localSheetId="19" hidden="1">{#N/A,#N/A,TRUE,"Cover";#N/A,#N/A,TRUE,"Conts";#N/A,#N/A,TRUE,"VOS";#N/A,#N/A,TRUE,"Warrington";#N/A,#N/A,TRUE,"Widnes"}</definedName>
    <definedName name="kklmlk" localSheetId="11" hidden="1">{#N/A,#N/A,TRUE,"Cover";#N/A,#N/A,TRUE,"Conts";#N/A,#N/A,TRUE,"VOS";#N/A,#N/A,TRUE,"Warrington";#N/A,#N/A,TRUE,"Widnes"}</definedName>
    <definedName name="kklmlk" localSheetId="7" hidden="1">{#N/A,#N/A,TRUE,"Cover";#N/A,#N/A,TRUE,"Conts";#N/A,#N/A,TRUE,"VOS";#N/A,#N/A,TRUE,"Warrington";#N/A,#N/A,TRUE,"Widnes"}</definedName>
    <definedName name="kklmlk" localSheetId="18" hidden="1">{#N/A,#N/A,TRUE,"Cover";#N/A,#N/A,TRUE,"Conts";#N/A,#N/A,TRUE,"VOS";#N/A,#N/A,TRUE,"Warrington";#N/A,#N/A,TRUE,"Widnes"}</definedName>
    <definedName name="kklmlk" localSheetId="3" hidden="1">{#N/A,#N/A,TRUE,"Cover";#N/A,#N/A,TRUE,"Conts";#N/A,#N/A,TRUE,"VOS";#N/A,#N/A,TRUE,"Warrington";#N/A,#N/A,TRUE,"Widnes"}</definedName>
    <definedName name="kklmlk" localSheetId="8" hidden="1">{#N/A,#N/A,TRUE,"Cover";#N/A,#N/A,TRUE,"Conts";#N/A,#N/A,TRUE,"VOS";#N/A,#N/A,TRUE,"Warrington";#N/A,#N/A,TRUE,"Widnes"}</definedName>
    <definedName name="kklmlk" hidden="1">{#N/A,#N/A,TRUE,"Cover";#N/A,#N/A,TRUE,"Conts";#N/A,#N/A,TRUE,"VOS";#N/A,#N/A,TRUE,"Warrington";#N/A,#N/A,TRUE,"Widnes"}</definedName>
    <definedName name="kpi" localSheetId="9">#REF!</definedName>
    <definedName name="kpi" localSheetId="4">#REF!</definedName>
    <definedName name="kpi" localSheetId="19">#REF!</definedName>
    <definedName name="kpi" localSheetId="6">#REF!</definedName>
    <definedName name="kpi" localSheetId="7">#REF!</definedName>
    <definedName name="kpi" localSheetId="3">#REF!</definedName>
    <definedName name="kpi">#REF!</definedName>
    <definedName name="kryk" localSheetId="9" hidden="1">{#N/A,#N/A,TRUE,"Cover";#N/A,#N/A,TRUE,"Conts";#N/A,#N/A,TRUE,"VOS";#N/A,#N/A,TRUE,"Warrington";#N/A,#N/A,TRUE,"Widnes"}</definedName>
    <definedName name="kryk" localSheetId="4" hidden="1">{#N/A,#N/A,TRUE,"Cover";#N/A,#N/A,TRUE,"Conts";#N/A,#N/A,TRUE,"VOS";#N/A,#N/A,TRUE,"Warrington";#N/A,#N/A,TRUE,"Widnes"}</definedName>
    <definedName name="kryk" localSheetId="19" hidden="1">{#N/A,#N/A,TRUE,"Cover";#N/A,#N/A,TRUE,"Conts";#N/A,#N/A,TRUE,"VOS";#N/A,#N/A,TRUE,"Warrington";#N/A,#N/A,TRUE,"Widnes"}</definedName>
    <definedName name="kryk" localSheetId="11" hidden="1">{#N/A,#N/A,TRUE,"Cover";#N/A,#N/A,TRUE,"Conts";#N/A,#N/A,TRUE,"VOS";#N/A,#N/A,TRUE,"Warrington";#N/A,#N/A,TRUE,"Widnes"}</definedName>
    <definedName name="kryk" localSheetId="7" hidden="1">{#N/A,#N/A,TRUE,"Cover";#N/A,#N/A,TRUE,"Conts";#N/A,#N/A,TRUE,"VOS";#N/A,#N/A,TRUE,"Warrington";#N/A,#N/A,TRUE,"Widnes"}</definedName>
    <definedName name="kryk" localSheetId="18" hidden="1">{#N/A,#N/A,TRUE,"Cover";#N/A,#N/A,TRUE,"Conts";#N/A,#N/A,TRUE,"VOS";#N/A,#N/A,TRUE,"Warrington";#N/A,#N/A,TRUE,"Widnes"}</definedName>
    <definedName name="kryk" localSheetId="3" hidden="1">{#N/A,#N/A,TRUE,"Cover";#N/A,#N/A,TRUE,"Conts";#N/A,#N/A,TRUE,"VOS";#N/A,#N/A,TRUE,"Warrington";#N/A,#N/A,TRUE,"Widnes"}</definedName>
    <definedName name="kryk" localSheetId="8" hidden="1">{#N/A,#N/A,TRUE,"Cover";#N/A,#N/A,TRUE,"Conts";#N/A,#N/A,TRUE,"VOS";#N/A,#N/A,TRUE,"Warrington";#N/A,#N/A,TRUE,"Widnes"}</definedName>
    <definedName name="kryk" hidden="1">{#N/A,#N/A,TRUE,"Cover";#N/A,#N/A,TRUE,"Conts";#N/A,#N/A,TRUE,"VOS";#N/A,#N/A,TRUE,"Warrington";#N/A,#N/A,TRUE,"Widnes"}</definedName>
    <definedName name="KV">#REF!</definedName>
    <definedName name="KYSTH" localSheetId="9" hidden="1">{#N/A,#N/A,TRUE,"Cover";#N/A,#N/A,TRUE,"Conts";#N/A,#N/A,TRUE,"VOS";#N/A,#N/A,TRUE,"Warrington";#N/A,#N/A,TRUE,"Widnes"}</definedName>
    <definedName name="KYSTH" localSheetId="4" hidden="1">{#N/A,#N/A,TRUE,"Cover";#N/A,#N/A,TRUE,"Conts";#N/A,#N/A,TRUE,"VOS";#N/A,#N/A,TRUE,"Warrington";#N/A,#N/A,TRUE,"Widnes"}</definedName>
    <definedName name="KYSTH" localSheetId="19" hidden="1">{#N/A,#N/A,TRUE,"Cover";#N/A,#N/A,TRUE,"Conts";#N/A,#N/A,TRUE,"VOS";#N/A,#N/A,TRUE,"Warrington";#N/A,#N/A,TRUE,"Widnes"}</definedName>
    <definedName name="KYSTH" localSheetId="11" hidden="1">{#N/A,#N/A,TRUE,"Cover";#N/A,#N/A,TRUE,"Conts";#N/A,#N/A,TRUE,"VOS";#N/A,#N/A,TRUE,"Warrington";#N/A,#N/A,TRUE,"Widnes"}</definedName>
    <definedName name="KYSTH" localSheetId="7" hidden="1">{#N/A,#N/A,TRUE,"Cover";#N/A,#N/A,TRUE,"Conts";#N/A,#N/A,TRUE,"VOS";#N/A,#N/A,TRUE,"Warrington";#N/A,#N/A,TRUE,"Widnes"}</definedName>
    <definedName name="KYSTH" localSheetId="18" hidden="1">{#N/A,#N/A,TRUE,"Cover";#N/A,#N/A,TRUE,"Conts";#N/A,#N/A,TRUE,"VOS";#N/A,#N/A,TRUE,"Warrington";#N/A,#N/A,TRUE,"Widnes"}</definedName>
    <definedName name="KYSTH" localSheetId="3" hidden="1">{#N/A,#N/A,TRUE,"Cover";#N/A,#N/A,TRUE,"Conts";#N/A,#N/A,TRUE,"VOS";#N/A,#N/A,TRUE,"Warrington";#N/A,#N/A,TRUE,"Widnes"}</definedName>
    <definedName name="KYSTH" localSheetId="8" hidden="1">{#N/A,#N/A,TRUE,"Cover";#N/A,#N/A,TRUE,"Conts";#N/A,#N/A,TRUE,"VOS";#N/A,#N/A,TRUE,"Warrington";#N/A,#N/A,TRUE,"Widnes"}</definedName>
    <definedName name="KYSTH" hidden="1">{#N/A,#N/A,TRUE,"Cover";#N/A,#N/A,TRUE,"Conts";#N/A,#N/A,TRUE,"VOS";#N/A,#N/A,TRUE,"Warrington";#N/A,#N/A,TRUE,"Widnes"}</definedName>
    <definedName name="l" localSheetId="9" hidden="1">{#N/A,#N/A,TRUE,"Cover";#N/A,#N/A,TRUE,"Conts";#N/A,#N/A,TRUE,"VOS";#N/A,#N/A,TRUE,"Warrington";#N/A,#N/A,TRUE,"Widnes"}</definedName>
    <definedName name="l" localSheetId="4" hidden="1">{#N/A,#N/A,TRUE,"Cover";#N/A,#N/A,TRUE,"Conts";#N/A,#N/A,TRUE,"VOS";#N/A,#N/A,TRUE,"Warrington";#N/A,#N/A,TRUE,"Widnes"}</definedName>
    <definedName name="l" localSheetId="19" hidden="1">{#N/A,#N/A,TRUE,"Cover";#N/A,#N/A,TRUE,"Conts";#N/A,#N/A,TRUE,"VOS";#N/A,#N/A,TRUE,"Warrington";#N/A,#N/A,TRUE,"Widnes"}</definedName>
    <definedName name="l" localSheetId="11" hidden="1">{#N/A,#N/A,TRUE,"Cover";#N/A,#N/A,TRUE,"Conts";#N/A,#N/A,TRUE,"VOS";#N/A,#N/A,TRUE,"Warrington";#N/A,#N/A,TRUE,"Widnes"}</definedName>
    <definedName name="l" localSheetId="7" hidden="1">{#N/A,#N/A,TRUE,"Cover";#N/A,#N/A,TRUE,"Conts";#N/A,#N/A,TRUE,"VOS";#N/A,#N/A,TRUE,"Warrington";#N/A,#N/A,TRUE,"Widnes"}</definedName>
    <definedName name="l" localSheetId="18" hidden="1">{#N/A,#N/A,TRUE,"Cover";#N/A,#N/A,TRUE,"Conts";#N/A,#N/A,TRUE,"VOS";#N/A,#N/A,TRUE,"Warrington";#N/A,#N/A,TRUE,"Widnes"}</definedName>
    <definedName name="l" localSheetId="3" hidden="1">{#N/A,#N/A,TRUE,"Cover";#N/A,#N/A,TRUE,"Conts";#N/A,#N/A,TRUE,"VOS";#N/A,#N/A,TRUE,"Warrington";#N/A,#N/A,TRUE,"Widnes"}</definedName>
    <definedName name="l" localSheetId="8" hidden="1">{#N/A,#N/A,TRUE,"Cover";#N/A,#N/A,TRUE,"Conts";#N/A,#N/A,TRUE,"VOS";#N/A,#N/A,TRUE,"Warrington";#N/A,#N/A,TRUE,"Widnes"}</definedName>
    <definedName name="l" hidden="1">{#N/A,#N/A,TRUE,"Cover";#N/A,#N/A,TRUE,"Conts";#N/A,#N/A,TRUE,"VOS";#N/A,#N/A,TRUE,"Warrington";#N/A,#N/A,TRUE,"Widnes"}</definedName>
    <definedName name="Lab">#N/A</definedName>
    <definedName name="LAB_PART" localSheetId="9">[37]RATES!$E$65</definedName>
    <definedName name="LAB_PART" localSheetId="3">[35]RATES!$E$65</definedName>
    <definedName name="LAB_PART">[34]RATES!$E$65</definedName>
    <definedName name="LAB_UPLIFT" localSheetId="9">[37]RATES!$G$65</definedName>
    <definedName name="LAB_UPLIFT" localSheetId="3">[35]RATES!$G$65</definedName>
    <definedName name="LAB_UPLIFT">[34]RATES!$G$65</definedName>
    <definedName name="LCUR">#REF!</definedName>
    <definedName name="le">#REF!</definedName>
    <definedName name="level" localSheetId="9" hidden="1">{#N/A,#N/A,TRUE,"Cover";#N/A,#N/A,TRUE,"Conts";#N/A,#N/A,TRUE,"VOS";#N/A,#N/A,TRUE,"Warrington";#N/A,#N/A,TRUE,"Widnes"}</definedName>
    <definedName name="level" localSheetId="4" hidden="1">{#N/A,#N/A,TRUE,"Cover";#N/A,#N/A,TRUE,"Conts";#N/A,#N/A,TRUE,"VOS";#N/A,#N/A,TRUE,"Warrington";#N/A,#N/A,TRUE,"Widnes"}</definedName>
    <definedName name="level" localSheetId="19" hidden="1">{#N/A,#N/A,TRUE,"Cover";#N/A,#N/A,TRUE,"Conts";#N/A,#N/A,TRUE,"VOS";#N/A,#N/A,TRUE,"Warrington";#N/A,#N/A,TRUE,"Widnes"}</definedName>
    <definedName name="level" localSheetId="11" hidden="1">{#N/A,#N/A,TRUE,"Cover";#N/A,#N/A,TRUE,"Conts";#N/A,#N/A,TRUE,"VOS";#N/A,#N/A,TRUE,"Warrington";#N/A,#N/A,TRUE,"Widnes"}</definedName>
    <definedName name="level" localSheetId="7" hidden="1">{#N/A,#N/A,TRUE,"Cover";#N/A,#N/A,TRUE,"Conts";#N/A,#N/A,TRUE,"VOS";#N/A,#N/A,TRUE,"Warrington";#N/A,#N/A,TRUE,"Widnes"}</definedName>
    <definedName name="level" localSheetId="18" hidden="1">{#N/A,#N/A,TRUE,"Cover";#N/A,#N/A,TRUE,"Conts";#N/A,#N/A,TRUE,"VOS";#N/A,#N/A,TRUE,"Warrington";#N/A,#N/A,TRUE,"Widnes"}</definedName>
    <definedName name="level" localSheetId="3" hidden="1">{#N/A,#N/A,TRUE,"Cover";#N/A,#N/A,TRUE,"Conts";#N/A,#N/A,TRUE,"VOS";#N/A,#N/A,TRUE,"Warrington";#N/A,#N/A,TRUE,"Widnes"}</definedName>
    <definedName name="level" localSheetId="8" hidden="1">{#N/A,#N/A,TRUE,"Cover";#N/A,#N/A,TRUE,"Conts";#N/A,#N/A,TRUE,"VOS";#N/A,#N/A,TRUE,"Warrington";#N/A,#N/A,TRUE,"Widnes"}</definedName>
    <definedName name="level" hidden="1">{#N/A,#N/A,TRUE,"Cover";#N/A,#N/A,TRUE,"Conts";#N/A,#N/A,TRUE,"VOS";#N/A,#N/A,TRUE,"Warrington";#N/A,#N/A,TRUE,"Widnes"}</definedName>
    <definedName name="level3" localSheetId="9" hidden="1">{#N/A,#N/A,TRUE,"Cover";#N/A,#N/A,TRUE,"Conts";#N/A,#N/A,TRUE,"VOS";#N/A,#N/A,TRUE,"Warrington";#N/A,#N/A,TRUE,"Widnes"}</definedName>
    <definedName name="level3" localSheetId="4" hidden="1">{#N/A,#N/A,TRUE,"Cover";#N/A,#N/A,TRUE,"Conts";#N/A,#N/A,TRUE,"VOS";#N/A,#N/A,TRUE,"Warrington";#N/A,#N/A,TRUE,"Widnes"}</definedName>
    <definedName name="level3" localSheetId="19" hidden="1">{#N/A,#N/A,TRUE,"Cover";#N/A,#N/A,TRUE,"Conts";#N/A,#N/A,TRUE,"VOS";#N/A,#N/A,TRUE,"Warrington";#N/A,#N/A,TRUE,"Widnes"}</definedName>
    <definedName name="level3" localSheetId="11" hidden="1">{#N/A,#N/A,TRUE,"Cover";#N/A,#N/A,TRUE,"Conts";#N/A,#N/A,TRUE,"VOS";#N/A,#N/A,TRUE,"Warrington";#N/A,#N/A,TRUE,"Widnes"}</definedName>
    <definedName name="level3" localSheetId="7" hidden="1">{#N/A,#N/A,TRUE,"Cover";#N/A,#N/A,TRUE,"Conts";#N/A,#N/A,TRUE,"VOS";#N/A,#N/A,TRUE,"Warrington";#N/A,#N/A,TRUE,"Widnes"}</definedName>
    <definedName name="level3" localSheetId="18" hidden="1">{#N/A,#N/A,TRUE,"Cover";#N/A,#N/A,TRUE,"Conts";#N/A,#N/A,TRUE,"VOS";#N/A,#N/A,TRUE,"Warrington";#N/A,#N/A,TRUE,"Widnes"}</definedName>
    <definedName name="level3" localSheetId="3" hidden="1">{#N/A,#N/A,TRUE,"Cover";#N/A,#N/A,TRUE,"Conts";#N/A,#N/A,TRUE,"VOS";#N/A,#N/A,TRUE,"Warrington";#N/A,#N/A,TRUE,"Widnes"}</definedName>
    <definedName name="level3" localSheetId="8" hidden="1">{#N/A,#N/A,TRUE,"Cover";#N/A,#N/A,TRUE,"Conts";#N/A,#N/A,TRUE,"VOS";#N/A,#N/A,TRUE,"Warrington";#N/A,#N/A,TRUE,"Widnes"}</definedName>
    <definedName name="level3" hidden="1">{#N/A,#N/A,TRUE,"Cover";#N/A,#N/A,TRUE,"Conts";#N/A,#N/A,TRUE,"VOS";#N/A,#N/A,TRUE,"Warrington";#N/A,#N/A,TRUE,"Widnes"}</definedName>
    <definedName name="lgoguliu" localSheetId="9" hidden="1">{#N/A,#N/A,TRUE,"Cover";#N/A,#N/A,TRUE,"Conts";#N/A,#N/A,TRUE,"VOS";#N/A,#N/A,TRUE,"Warrington";#N/A,#N/A,TRUE,"Widnes"}</definedName>
    <definedName name="lgoguliu" localSheetId="4" hidden="1">{#N/A,#N/A,TRUE,"Cover";#N/A,#N/A,TRUE,"Conts";#N/A,#N/A,TRUE,"VOS";#N/A,#N/A,TRUE,"Warrington";#N/A,#N/A,TRUE,"Widnes"}</definedName>
    <definedName name="lgoguliu" localSheetId="19" hidden="1">{#N/A,#N/A,TRUE,"Cover";#N/A,#N/A,TRUE,"Conts";#N/A,#N/A,TRUE,"VOS";#N/A,#N/A,TRUE,"Warrington";#N/A,#N/A,TRUE,"Widnes"}</definedName>
    <definedName name="lgoguliu" localSheetId="11" hidden="1">{#N/A,#N/A,TRUE,"Cover";#N/A,#N/A,TRUE,"Conts";#N/A,#N/A,TRUE,"VOS";#N/A,#N/A,TRUE,"Warrington";#N/A,#N/A,TRUE,"Widnes"}</definedName>
    <definedName name="lgoguliu" localSheetId="7" hidden="1">{#N/A,#N/A,TRUE,"Cover";#N/A,#N/A,TRUE,"Conts";#N/A,#N/A,TRUE,"VOS";#N/A,#N/A,TRUE,"Warrington";#N/A,#N/A,TRUE,"Widnes"}</definedName>
    <definedName name="lgoguliu" localSheetId="18" hidden="1">{#N/A,#N/A,TRUE,"Cover";#N/A,#N/A,TRUE,"Conts";#N/A,#N/A,TRUE,"VOS";#N/A,#N/A,TRUE,"Warrington";#N/A,#N/A,TRUE,"Widnes"}</definedName>
    <definedName name="lgoguliu" localSheetId="3" hidden="1">{#N/A,#N/A,TRUE,"Cover";#N/A,#N/A,TRUE,"Conts";#N/A,#N/A,TRUE,"VOS";#N/A,#N/A,TRUE,"Warrington";#N/A,#N/A,TRUE,"Widnes"}</definedName>
    <definedName name="lgoguliu" localSheetId="8" hidden="1">{#N/A,#N/A,TRUE,"Cover";#N/A,#N/A,TRUE,"Conts";#N/A,#N/A,TRUE,"VOS";#N/A,#N/A,TRUE,"Warrington";#N/A,#N/A,TRUE,"Widnes"}</definedName>
    <definedName name="lgoguliu" hidden="1">{#N/A,#N/A,TRUE,"Cover";#N/A,#N/A,TRUE,"Conts";#N/A,#N/A,TRUE,"VOS";#N/A,#N/A,TRUE,"Warrington";#N/A,#N/A,TRUE,"Widnes"}</definedName>
    <definedName name="LIABILITY">#REF!</definedName>
    <definedName name="Lib_Range" localSheetId="9">#REF!</definedName>
    <definedName name="Lib_Range" localSheetId="7">#REF!</definedName>
    <definedName name="Lib_Range">#REF!</definedName>
    <definedName name="lieu">#REF!</definedName>
    <definedName name="LIST2">#REF!</definedName>
    <definedName name="listo">#REF!</definedName>
    <definedName name="listp">#REF!</definedName>
    <definedName name="lkjikjoi" localSheetId="9" hidden="1">{#N/A,#N/A,TRUE,"Cover";#N/A,#N/A,TRUE,"Conts";#N/A,#N/A,TRUE,"VOS";#N/A,#N/A,TRUE,"Warrington";#N/A,#N/A,TRUE,"Widnes"}</definedName>
    <definedName name="lkjikjoi" localSheetId="4" hidden="1">{#N/A,#N/A,TRUE,"Cover";#N/A,#N/A,TRUE,"Conts";#N/A,#N/A,TRUE,"VOS";#N/A,#N/A,TRUE,"Warrington";#N/A,#N/A,TRUE,"Widnes"}</definedName>
    <definedName name="lkjikjoi" localSheetId="19" hidden="1">{#N/A,#N/A,TRUE,"Cover";#N/A,#N/A,TRUE,"Conts";#N/A,#N/A,TRUE,"VOS";#N/A,#N/A,TRUE,"Warrington";#N/A,#N/A,TRUE,"Widnes"}</definedName>
    <definedName name="lkjikjoi" localSheetId="11" hidden="1">{#N/A,#N/A,TRUE,"Cover";#N/A,#N/A,TRUE,"Conts";#N/A,#N/A,TRUE,"VOS";#N/A,#N/A,TRUE,"Warrington";#N/A,#N/A,TRUE,"Widnes"}</definedName>
    <definedName name="lkjikjoi" localSheetId="7" hidden="1">{#N/A,#N/A,TRUE,"Cover";#N/A,#N/A,TRUE,"Conts";#N/A,#N/A,TRUE,"VOS";#N/A,#N/A,TRUE,"Warrington";#N/A,#N/A,TRUE,"Widnes"}</definedName>
    <definedName name="lkjikjoi" localSheetId="18" hidden="1">{#N/A,#N/A,TRUE,"Cover";#N/A,#N/A,TRUE,"Conts";#N/A,#N/A,TRUE,"VOS";#N/A,#N/A,TRUE,"Warrington";#N/A,#N/A,TRUE,"Widnes"}</definedName>
    <definedName name="lkjikjoi" localSheetId="3" hidden="1">{#N/A,#N/A,TRUE,"Cover";#N/A,#N/A,TRUE,"Conts";#N/A,#N/A,TRUE,"VOS";#N/A,#N/A,TRUE,"Warrington";#N/A,#N/A,TRUE,"Widnes"}</definedName>
    <definedName name="lkjikjoi" localSheetId="8" hidden="1">{#N/A,#N/A,TRUE,"Cover";#N/A,#N/A,TRUE,"Conts";#N/A,#N/A,TRUE,"VOS";#N/A,#N/A,TRUE,"Warrington";#N/A,#N/A,TRUE,"Widnes"}</definedName>
    <definedName name="lkjikjoi" hidden="1">{#N/A,#N/A,TRUE,"Cover";#N/A,#N/A,TRUE,"Conts";#N/A,#N/A,TRUE,"VOS";#N/A,#N/A,TRUE,"Warrington";#N/A,#N/A,TRUE,"Widnes"}</definedName>
    <definedName name="LKL" localSheetId="9" hidden="1">{#N/A,#N/A,FALSE,"SumG";#N/A,#N/A,FALSE,"ElecG";#N/A,#N/A,FALSE,"MechG";#N/A,#N/A,FALSE,"GeotG";#N/A,#N/A,FALSE,"PrcsG";#N/A,#N/A,FALSE,"TunnG";#N/A,#N/A,FALSE,"CivlG";#N/A,#N/A,FALSE,"NtwkG";#N/A,#N/A,FALSE,"EstgG";#N/A,#N/A,FALSE,"PEngG"}</definedName>
    <definedName name="LKL" localSheetId="4" hidden="1">{#N/A,#N/A,FALSE,"SumG";#N/A,#N/A,FALSE,"ElecG";#N/A,#N/A,FALSE,"MechG";#N/A,#N/A,FALSE,"GeotG";#N/A,#N/A,FALSE,"PrcsG";#N/A,#N/A,FALSE,"TunnG";#N/A,#N/A,FALSE,"CivlG";#N/A,#N/A,FALSE,"NtwkG";#N/A,#N/A,FALSE,"EstgG";#N/A,#N/A,FALSE,"PEngG"}</definedName>
    <definedName name="LKL" localSheetId="19" hidden="1">{#N/A,#N/A,FALSE,"SumG";#N/A,#N/A,FALSE,"ElecG";#N/A,#N/A,FALSE,"MechG";#N/A,#N/A,FALSE,"GeotG";#N/A,#N/A,FALSE,"PrcsG";#N/A,#N/A,FALSE,"TunnG";#N/A,#N/A,FALSE,"CivlG";#N/A,#N/A,FALSE,"NtwkG";#N/A,#N/A,FALSE,"EstgG";#N/A,#N/A,FALSE,"PEngG"}</definedName>
    <definedName name="LKL" localSheetId="11" hidden="1">{#N/A,#N/A,FALSE,"SumG";#N/A,#N/A,FALSE,"ElecG";#N/A,#N/A,FALSE,"MechG";#N/A,#N/A,FALSE,"GeotG";#N/A,#N/A,FALSE,"PrcsG";#N/A,#N/A,FALSE,"TunnG";#N/A,#N/A,FALSE,"CivlG";#N/A,#N/A,FALSE,"NtwkG";#N/A,#N/A,FALSE,"EstgG";#N/A,#N/A,FALSE,"PEngG"}</definedName>
    <definedName name="LKL" localSheetId="7" hidden="1">{#N/A,#N/A,FALSE,"SumG";#N/A,#N/A,FALSE,"ElecG";#N/A,#N/A,FALSE,"MechG";#N/A,#N/A,FALSE,"GeotG";#N/A,#N/A,FALSE,"PrcsG";#N/A,#N/A,FALSE,"TunnG";#N/A,#N/A,FALSE,"CivlG";#N/A,#N/A,FALSE,"NtwkG";#N/A,#N/A,FALSE,"EstgG";#N/A,#N/A,FALSE,"PEngG"}</definedName>
    <definedName name="LKL" localSheetId="18" hidden="1">{#N/A,#N/A,FALSE,"SumG";#N/A,#N/A,FALSE,"ElecG";#N/A,#N/A,FALSE,"MechG";#N/A,#N/A,FALSE,"GeotG";#N/A,#N/A,FALSE,"PrcsG";#N/A,#N/A,FALSE,"TunnG";#N/A,#N/A,FALSE,"CivlG";#N/A,#N/A,FALSE,"NtwkG";#N/A,#N/A,FALSE,"EstgG";#N/A,#N/A,FALSE,"PEngG"}</definedName>
    <definedName name="LKL" localSheetId="3"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llll" localSheetId="19" hidden="1">{#N/A,#N/A,FALSE,"Pricing";#N/A,#N/A,FALSE,"Summary";#N/A,#N/A,FALSE,"CompProd";#N/A,#N/A,FALSE,"CompJobhrs";#N/A,#N/A,FALSE,"Escalation";#N/A,#N/A,FALSE,"Contingency";#N/A,#N/A,FALSE,"GM";#N/A,#N/A,FALSE,"CompWage";#N/A,#N/A,FALSE,"costSum"}</definedName>
    <definedName name="lllll" localSheetId="11" hidden="1">{#N/A,#N/A,FALSE,"Pricing";#N/A,#N/A,FALSE,"Summary";#N/A,#N/A,FALSE,"CompProd";#N/A,#N/A,FALSE,"CompJobhrs";#N/A,#N/A,FALSE,"Escalation";#N/A,#N/A,FALSE,"Contingency";#N/A,#N/A,FALSE,"GM";#N/A,#N/A,FALSE,"CompWage";#N/A,#N/A,FALSE,"costSum"}</definedName>
    <definedName name="lllll" localSheetId="18" hidden="1">{#N/A,#N/A,FALSE,"Pricing";#N/A,#N/A,FALSE,"Summary";#N/A,#N/A,FALSE,"CompProd";#N/A,#N/A,FALSE,"CompJobhrs";#N/A,#N/A,FALSE,"Escalation";#N/A,#N/A,FALSE,"Contingency";#N/A,#N/A,FALSE,"GM";#N/A,#N/A,FALSE,"CompWage";#N/A,#N/A,FALSE,"costSum"}</definedName>
    <definedName name="lllll" hidden="1">{#N/A,#N/A,FALSE,"Pricing";#N/A,#N/A,FALSE,"Summary";#N/A,#N/A,FALSE,"CompProd";#N/A,#N/A,FALSE,"CompJobhrs";#N/A,#N/A,FALSE,"Escalation";#N/A,#N/A,FALSE,"Contingency";#N/A,#N/A,FALSE,"GM";#N/A,#N/A,FALSE,"CompWage";#N/A,#N/A,FALSE,"costSum"}</definedName>
    <definedName name="Location" localSheetId="9">City&amp;" "&amp;State</definedName>
    <definedName name="Location" localSheetId="4">City&amp;" "&amp;State</definedName>
    <definedName name="Location" localSheetId="19">City&amp;" "&amp;State</definedName>
    <definedName name="Location" localSheetId="11">City&amp;" "&amp;State</definedName>
    <definedName name="Location" localSheetId="7">City&amp;" "&amp;State</definedName>
    <definedName name="Location" localSheetId="18">City&amp;" "&amp;State</definedName>
    <definedName name="Location" localSheetId="17">City&amp;" "&amp;State</definedName>
    <definedName name="Location" localSheetId="3">City&amp;" "&amp;State</definedName>
    <definedName name="Location" localSheetId="8">City&amp;" "&amp;State</definedName>
    <definedName name="Location">City&amp;" "&amp;State</definedName>
    <definedName name="LP">#REF!</definedName>
    <definedName name="m" localSheetId="9" hidden="1">#REF!</definedName>
    <definedName name="m" localSheetId="7" hidden="1">#REF!</definedName>
    <definedName name="M">#REF!</definedName>
    <definedName name="ma" localSheetId="9" hidden="1">{#N/A,#N/A,TRUE,"Cover";#N/A,#N/A,TRUE,"Conts";#N/A,#N/A,TRUE,"VOS";#N/A,#N/A,TRUE,"Warrington";#N/A,#N/A,TRUE,"Widnes"}</definedName>
    <definedName name="ma" localSheetId="4" hidden="1">{#N/A,#N/A,TRUE,"Cover";#N/A,#N/A,TRUE,"Conts";#N/A,#N/A,TRUE,"VOS";#N/A,#N/A,TRUE,"Warrington";#N/A,#N/A,TRUE,"Widnes"}</definedName>
    <definedName name="ma" localSheetId="19" hidden="1">{#N/A,#N/A,TRUE,"Cover";#N/A,#N/A,TRUE,"Conts";#N/A,#N/A,TRUE,"VOS";#N/A,#N/A,TRUE,"Warrington";#N/A,#N/A,TRUE,"Widnes"}</definedName>
    <definedName name="ma" localSheetId="11" hidden="1">{#N/A,#N/A,TRUE,"Cover";#N/A,#N/A,TRUE,"Conts";#N/A,#N/A,TRUE,"VOS";#N/A,#N/A,TRUE,"Warrington";#N/A,#N/A,TRUE,"Widnes"}</definedName>
    <definedName name="ma" localSheetId="7" hidden="1">{#N/A,#N/A,TRUE,"Cover";#N/A,#N/A,TRUE,"Conts";#N/A,#N/A,TRUE,"VOS";#N/A,#N/A,TRUE,"Warrington";#N/A,#N/A,TRUE,"Widnes"}</definedName>
    <definedName name="ma" localSheetId="18" hidden="1">{#N/A,#N/A,TRUE,"Cover";#N/A,#N/A,TRUE,"Conts";#N/A,#N/A,TRUE,"VOS";#N/A,#N/A,TRUE,"Warrington";#N/A,#N/A,TRUE,"Widnes"}</definedName>
    <definedName name="ma" localSheetId="3" hidden="1">{#N/A,#N/A,TRUE,"Cover";#N/A,#N/A,TRUE,"Conts";#N/A,#N/A,TRUE,"VOS";#N/A,#N/A,TRUE,"Warrington";#N/A,#N/A,TRUE,"Widnes"}</definedName>
    <definedName name="ma" localSheetId="8" hidden="1">{#N/A,#N/A,TRUE,"Cover";#N/A,#N/A,TRUE,"Conts";#N/A,#N/A,TRUE,"VOS";#N/A,#N/A,TRUE,"Warrington";#N/A,#N/A,TRUE,"Widnes"}</definedName>
    <definedName name="ma" hidden="1">{#N/A,#N/A,TRUE,"Cover";#N/A,#N/A,TRUE,"Conts";#N/A,#N/A,TRUE,"VOS";#N/A,#N/A,TRUE,"Warrington";#N/A,#N/A,TRUE,"Widnes"}</definedName>
    <definedName name="MACH606">[1]BASE!$F$740:$AF$844</definedName>
    <definedName name="MAL.F.F.HESAP2" localSheetId="19" hidden="1">{#N/A,#N/A,FALSE,"ihz. icmal";#N/A,#N/A,FALSE,"avans";#N/A,#N/A,FALSE,"mal_FF_icm";#N/A,#N/A,FALSE,"fat_ihz";#N/A,#N/A,FALSE,"söz_fiy_fark";#N/A,#N/A,FALSE,"kap2"}</definedName>
    <definedName name="MAL.F.F.HESAP2" localSheetId="11" hidden="1">{#N/A,#N/A,FALSE,"ihz. icmal";#N/A,#N/A,FALSE,"avans";#N/A,#N/A,FALSE,"mal_FF_icm";#N/A,#N/A,FALSE,"fat_ihz";#N/A,#N/A,FALSE,"söz_fiy_fark";#N/A,#N/A,FALSE,"kap2"}</definedName>
    <definedName name="MAL.F.F.HESAP2" localSheetId="18" hidden="1">{#N/A,#N/A,FALSE,"ihz. icmal";#N/A,#N/A,FALSE,"avans";#N/A,#N/A,FALSE,"mal_FF_icm";#N/A,#N/A,FALSE,"fat_ihz";#N/A,#N/A,FALSE,"söz_fiy_fark";#N/A,#N/A,FALSE,"kap2"}</definedName>
    <definedName name="MAL.F.F.HESAP2" hidden="1">{#N/A,#N/A,FALSE,"ihz. icmal";#N/A,#N/A,FALSE,"avans";#N/A,#N/A,FALSE,"mal_FF_icm";#N/A,#N/A,FALSE,"fat_ihz";#N/A,#N/A,FALSE,"söz_fiy_fark";#N/A,#N/A,FALSE,"kap2"}</definedName>
    <definedName name="MAL.F.F.HESAP3"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HESAP3"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MAL.F.F3" localSheetId="19" hidden="1">{#N/A,#N/A,FALSE,"ihz. icmal";#N/A,#N/A,FALSE,"avans";#N/A,#N/A,FALSE,"mal_FF_icm";#N/A,#N/A,FALSE,"fat_ihz";#N/A,#N/A,FALSE,"söz_fiy_fark";#N/A,#N/A,FALSE,"kap2"}</definedName>
    <definedName name="MAL.F.F3" localSheetId="11" hidden="1">{#N/A,#N/A,FALSE,"ihz. icmal";#N/A,#N/A,FALSE,"avans";#N/A,#N/A,FALSE,"mal_FF_icm";#N/A,#N/A,FALSE,"fat_ihz";#N/A,#N/A,FALSE,"söz_fiy_fark";#N/A,#N/A,FALSE,"kap2"}</definedName>
    <definedName name="MAL.F.F3" localSheetId="18" hidden="1">{#N/A,#N/A,FALSE,"ihz. icmal";#N/A,#N/A,FALSE,"avans";#N/A,#N/A,FALSE,"mal_FF_icm";#N/A,#N/A,FALSE,"fat_ihz";#N/A,#N/A,FALSE,"söz_fiy_fark";#N/A,#N/A,FALSE,"kap2"}</definedName>
    <definedName name="MAL.F.F3" hidden="1">{#N/A,#N/A,FALSE,"ihz. icmal";#N/A,#N/A,FALSE,"avans";#N/A,#N/A,FALSE,"mal_FF_icm";#N/A,#N/A,FALSE,"fat_ihz";#N/A,#N/A,FALSE,"söz_fiy_fark";#N/A,#N/A,FALSE,"kap2"}</definedName>
    <definedName name="MAL.F.F4" localSheetId="19" hidden="1">{#N/A,#N/A,FALSE,"ihz. icmal";#N/A,#N/A,FALSE,"avans";#N/A,#N/A,FALSE,"mal_FF_icm";#N/A,#N/A,FALSE,"fat_ihz";#N/A,#N/A,FALSE,"söz_fiy_fark";#N/A,#N/A,FALSE,"kap2"}</definedName>
    <definedName name="MAL.F.F4" localSheetId="11" hidden="1">{#N/A,#N/A,FALSE,"ihz. icmal";#N/A,#N/A,FALSE,"avans";#N/A,#N/A,FALSE,"mal_FF_icm";#N/A,#N/A,FALSE,"fat_ihz";#N/A,#N/A,FALSE,"söz_fiy_fark";#N/A,#N/A,FALSE,"kap2"}</definedName>
    <definedName name="MAL.F.F4" localSheetId="18" hidden="1">{#N/A,#N/A,FALSE,"ihz. icmal";#N/A,#N/A,FALSE,"avans";#N/A,#N/A,FALSE,"mal_FF_icm";#N/A,#N/A,FALSE,"fat_ihz";#N/A,#N/A,FALSE,"söz_fiy_fark";#N/A,#N/A,FALSE,"kap2"}</definedName>
    <definedName name="MAL.F.F4" hidden="1">{#N/A,#N/A,FALSE,"ihz. icmal";#N/A,#N/A,FALSE,"avans";#N/A,#N/A,FALSE,"mal_FF_icm";#N/A,#N/A,FALSE,"fat_ihz";#N/A,#N/A,FALSE,"söz_fiy_fark";#N/A,#N/A,FALSE,"kap2"}</definedName>
    <definedName name="man">#REF!</definedName>
    <definedName name="MAN_SALE">#REF!</definedName>
    <definedName name="Manhole" localSheetId="9">'[39]Manhole Sch'!$F$12:$Q$20</definedName>
    <definedName name="Manhole" localSheetId="7">'[36]Manhole Sch'!$F$12:$Q$20</definedName>
    <definedName name="Manhole">'[36]Manhole Sch'!$F$12:$Q$20</definedName>
    <definedName name="MANP_CHT">#REF!</definedName>
    <definedName name="MANUEL_INPUT" localSheetId="9">#REF!</definedName>
    <definedName name="MANUEL_INPUT" localSheetId="7">#REF!</definedName>
    <definedName name="MANUEL_INPUT">#REF!</definedName>
    <definedName name="Marathe" localSheetId="19" hidden="1">{#N/A,#N/A,FALSE,"mpph1";#N/A,#N/A,FALSE,"mpmseb";#N/A,#N/A,FALSE,"mpph2"}</definedName>
    <definedName name="Marathe" localSheetId="11" hidden="1">{#N/A,#N/A,FALSE,"mpph1";#N/A,#N/A,FALSE,"mpmseb";#N/A,#N/A,FALSE,"mpph2"}</definedName>
    <definedName name="Marathe" localSheetId="18" hidden="1">{#N/A,#N/A,FALSE,"mpph1";#N/A,#N/A,FALSE,"mpmseb";#N/A,#N/A,FALSE,"mpph2"}</definedName>
    <definedName name="Marathe" hidden="1">{#N/A,#N/A,FALSE,"mpph1";#N/A,#N/A,FALSE,"mpmseb";#N/A,#N/A,FALSE,"mpph2"}</definedName>
    <definedName name="masontry" localSheetId="9" hidden="1">{#N/A,#N/A,FALSE,"C3";#N/A,#N/A,FALSE,"D2-17";#N/A,#N/A,FALSE,"C2-17";#N/A,#N/A,FALSE,"C2-CIVIL";#N/A,#N/A,FALSE,"D1-C1 contract";#N/A,#N/A,FALSE,"D1-CIVIL";#N/A,#N/A,FALSE,"C1 hourly";#N/A,#N/A,FALSE,"C1 contract";#N/A,#N/A,FALSE,"D1-C1 hourly"}</definedName>
    <definedName name="masontry" localSheetId="4" hidden="1">{#N/A,#N/A,FALSE,"C3";#N/A,#N/A,FALSE,"D2-17";#N/A,#N/A,FALSE,"C2-17";#N/A,#N/A,FALSE,"C2-CIVIL";#N/A,#N/A,FALSE,"D1-C1 contract";#N/A,#N/A,FALSE,"D1-CIVIL";#N/A,#N/A,FALSE,"C1 hourly";#N/A,#N/A,FALSE,"C1 contract";#N/A,#N/A,FALSE,"D1-C1 hourly"}</definedName>
    <definedName name="masontry" localSheetId="19" hidden="1">{#N/A,#N/A,FALSE,"C3";#N/A,#N/A,FALSE,"D2-17";#N/A,#N/A,FALSE,"C2-17";#N/A,#N/A,FALSE,"C2-CIVIL";#N/A,#N/A,FALSE,"D1-C1 contract";#N/A,#N/A,FALSE,"D1-CIVIL";#N/A,#N/A,FALSE,"C1 hourly";#N/A,#N/A,FALSE,"C1 contract";#N/A,#N/A,FALSE,"D1-C1 hourly"}</definedName>
    <definedName name="masontry" localSheetId="11" hidden="1">{#N/A,#N/A,FALSE,"C3";#N/A,#N/A,FALSE,"D2-17";#N/A,#N/A,FALSE,"C2-17";#N/A,#N/A,FALSE,"C2-CIVIL";#N/A,#N/A,FALSE,"D1-C1 contract";#N/A,#N/A,FALSE,"D1-CIVIL";#N/A,#N/A,FALSE,"C1 hourly";#N/A,#N/A,FALSE,"C1 contract";#N/A,#N/A,FALSE,"D1-C1 hourly"}</definedName>
    <definedName name="masontry" localSheetId="7" hidden="1">{#N/A,#N/A,FALSE,"C3";#N/A,#N/A,FALSE,"D2-17";#N/A,#N/A,FALSE,"C2-17";#N/A,#N/A,FALSE,"C2-CIVIL";#N/A,#N/A,FALSE,"D1-C1 contract";#N/A,#N/A,FALSE,"D1-CIVIL";#N/A,#N/A,FALSE,"C1 hourly";#N/A,#N/A,FALSE,"C1 contract";#N/A,#N/A,FALSE,"D1-C1 hourly"}</definedName>
    <definedName name="masontry" localSheetId="18" hidden="1">{#N/A,#N/A,FALSE,"C3";#N/A,#N/A,FALSE,"D2-17";#N/A,#N/A,FALSE,"C2-17";#N/A,#N/A,FALSE,"C2-CIVIL";#N/A,#N/A,FALSE,"D1-C1 contract";#N/A,#N/A,FALSE,"D1-CIVIL";#N/A,#N/A,FALSE,"C1 hourly";#N/A,#N/A,FALSE,"C1 contract";#N/A,#N/A,FALSE,"D1-C1 hourly"}</definedName>
    <definedName name="masontry" localSheetId="3"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_SALE">#REF!</definedName>
    <definedName name="Material" localSheetId="9">City&amp;" "&amp;State</definedName>
    <definedName name="Material" localSheetId="4">City&amp;" "&amp;State</definedName>
    <definedName name="Material" localSheetId="19">City&amp;" "&amp;State</definedName>
    <definedName name="Material" localSheetId="11">City&amp;" "&amp;State</definedName>
    <definedName name="Material" localSheetId="7">City&amp;" "&amp;State</definedName>
    <definedName name="Material" localSheetId="18">City&amp;" "&amp;State</definedName>
    <definedName name="Material" localSheetId="17">City&amp;" "&amp;State</definedName>
    <definedName name="Material" localSheetId="3">City&amp;" "&amp;State</definedName>
    <definedName name="Material" localSheetId="8">City&amp;" "&amp;State</definedName>
    <definedName name="Material">City&amp;" "&amp;State</definedName>
    <definedName name="MATL_PART" localSheetId="9">[37]RATES!$E$67</definedName>
    <definedName name="MATL_PART" localSheetId="3">[35]RATES!$E$67</definedName>
    <definedName name="MATL_PART">[34]RATES!$E$67</definedName>
    <definedName name="MCBDB" localSheetId="19" hidden="1">{#N/A,#N/A,FALSE,"mpph1";#N/A,#N/A,FALSE,"mpmseb";#N/A,#N/A,FALSE,"mpph2"}</definedName>
    <definedName name="MCBDB" localSheetId="11" hidden="1">{#N/A,#N/A,FALSE,"mpph1";#N/A,#N/A,FALSE,"mpmseb";#N/A,#N/A,FALSE,"mpph2"}</definedName>
    <definedName name="MCBDB" localSheetId="18" hidden="1">{#N/A,#N/A,FALSE,"mpph1";#N/A,#N/A,FALSE,"mpmseb";#N/A,#N/A,FALSE,"mpph2"}</definedName>
    <definedName name="MCBDB" hidden="1">{#N/A,#N/A,FALSE,"mpph1";#N/A,#N/A,FALSE,"mpmseb";#N/A,#N/A,FALSE,"mpph2"}</definedName>
    <definedName name="MECH">'[1]POWERPOINT REFORMATED'!$C$116:$M$143</definedName>
    <definedName name="MEP" localSheetId="9" hidden="1">{#N/A,#N/A,TRUE,"Front";#N/A,#N/A,TRUE,"Simple Letter";#N/A,#N/A,TRUE,"Inside";#N/A,#N/A,TRUE,"Contents";#N/A,#N/A,TRUE,"Basis";#N/A,#N/A,TRUE,"Inclusions";#N/A,#N/A,TRUE,"Exclusions";#N/A,#N/A,TRUE,"Areas";#N/A,#N/A,TRUE,"Summary";#N/A,#N/A,TRUE,"Detail"}</definedName>
    <definedName name="MEP" localSheetId="4" hidden="1">{#N/A,#N/A,TRUE,"Front";#N/A,#N/A,TRUE,"Simple Letter";#N/A,#N/A,TRUE,"Inside";#N/A,#N/A,TRUE,"Contents";#N/A,#N/A,TRUE,"Basis";#N/A,#N/A,TRUE,"Inclusions";#N/A,#N/A,TRUE,"Exclusions";#N/A,#N/A,TRUE,"Areas";#N/A,#N/A,TRUE,"Summary";#N/A,#N/A,TRUE,"Detail"}</definedName>
    <definedName name="MEP" localSheetId="19" hidden="1">{#N/A,#N/A,TRUE,"Front";#N/A,#N/A,TRUE,"Simple Letter";#N/A,#N/A,TRUE,"Inside";#N/A,#N/A,TRUE,"Contents";#N/A,#N/A,TRUE,"Basis";#N/A,#N/A,TRUE,"Inclusions";#N/A,#N/A,TRUE,"Exclusions";#N/A,#N/A,TRUE,"Areas";#N/A,#N/A,TRUE,"Summary";#N/A,#N/A,TRUE,"Detail"}</definedName>
    <definedName name="MEP" localSheetId="11" hidden="1">{#N/A,#N/A,TRUE,"Front";#N/A,#N/A,TRUE,"Simple Letter";#N/A,#N/A,TRUE,"Inside";#N/A,#N/A,TRUE,"Contents";#N/A,#N/A,TRUE,"Basis";#N/A,#N/A,TRUE,"Inclusions";#N/A,#N/A,TRUE,"Exclusions";#N/A,#N/A,TRUE,"Areas";#N/A,#N/A,TRUE,"Summary";#N/A,#N/A,TRUE,"Detail"}</definedName>
    <definedName name="MEP" localSheetId="7" hidden="1">{#N/A,#N/A,TRUE,"Front";#N/A,#N/A,TRUE,"Simple Letter";#N/A,#N/A,TRUE,"Inside";#N/A,#N/A,TRUE,"Contents";#N/A,#N/A,TRUE,"Basis";#N/A,#N/A,TRUE,"Inclusions";#N/A,#N/A,TRUE,"Exclusions";#N/A,#N/A,TRUE,"Areas";#N/A,#N/A,TRUE,"Summary";#N/A,#N/A,TRUE,"Detail"}</definedName>
    <definedName name="MEP" localSheetId="18" hidden="1">{#N/A,#N/A,TRUE,"Front";#N/A,#N/A,TRUE,"Simple Letter";#N/A,#N/A,TRUE,"Inside";#N/A,#N/A,TRUE,"Contents";#N/A,#N/A,TRUE,"Basis";#N/A,#N/A,TRUE,"Inclusions";#N/A,#N/A,TRUE,"Exclusions";#N/A,#N/A,TRUE,"Areas";#N/A,#N/A,TRUE,"Summary";#N/A,#N/A,TRUE,"Detail"}</definedName>
    <definedName name="MEP" localSheetId="3"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9" hidden="1">{#N/A,#N/A,FALSE,"C3";#N/A,#N/A,FALSE,"D2-17";#N/A,#N/A,FALSE,"C2-17";#N/A,#N/A,FALSE,"C2-CIVIL";#N/A,#N/A,FALSE,"D1-C1 contract";#N/A,#N/A,FALSE,"D1-CIVIL";#N/A,#N/A,FALSE,"C1 hourly";#N/A,#N/A,FALSE,"C1 contract";#N/A,#N/A,FALSE,"D1-C1 hourly"}</definedName>
    <definedName name="METEO" localSheetId="4" hidden="1">{#N/A,#N/A,FALSE,"C3";#N/A,#N/A,FALSE,"D2-17";#N/A,#N/A,FALSE,"C2-17";#N/A,#N/A,FALSE,"C2-CIVIL";#N/A,#N/A,FALSE,"D1-C1 contract";#N/A,#N/A,FALSE,"D1-CIVIL";#N/A,#N/A,FALSE,"C1 hourly";#N/A,#N/A,FALSE,"C1 contract";#N/A,#N/A,FALSE,"D1-C1 hourly"}</definedName>
    <definedName name="METEO" localSheetId="19" hidden="1">{#N/A,#N/A,FALSE,"C3";#N/A,#N/A,FALSE,"D2-17";#N/A,#N/A,FALSE,"C2-17";#N/A,#N/A,FALSE,"C2-CIVIL";#N/A,#N/A,FALSE,"D1-C1 contract";#N/A,#N/A,FALSE,"D1-CIVIL";#N/A,#N/A,FALSE,"C1 hourly";#N/A,#N/A,FALSE,"C1 contract";#N/A,#N/A,FALSE,"D1-C1 hourly"}</definedName>
    <definedName name="METEO" localSheetId="11" hidden="1">{#N/A,#N/A,FALSE,"C3";#N/A,#N/A,FALSE,"D2-17";#N/A,#N/A,FALSE,"C2-17";#N/A,#N/A,FALSE,"C2-CIVIL";#N/A,#N/A,FALSE,"D1-C1 contract";#N/A,#N/A,FALSE,"D1-CIVIL";#N/A,#N/A,FALSE,"C1 hourly";#N/A,#N/A,FALSE,"C1 contract";#N/A,#N/A,FALSE,"D1-C1 hourly"}</definedName>
    <definedName name="METEO" localSheetId="7" hidden="1">{#N/A,#N/A,FALSE,"C3";#N/A,#N/A,FALSE,"D2-17";#N/A,#N/A,FALSE,"C2-17";#N/A,#N/A,FALSE,"C2-CIVIL";#N/A,#N/A,FALSE,"D1-C1 contract";#N/A,#N/A,FALSE,"D1-CIVIL";#N/A,#N/A,FALSE,"C1 hourly";#N/A,#N/A,FALSE,"C1 contract";#N/A,#N/A,FALSE,"D1-C1 hourly"}</definedName>
    <definedName name="METEO" localSheetId="18" hidden="1">{#N/A,#N/A,FALSE,"C3";#N/A,#N/A,FALSE,"D2-17";#N/A,#N/A,FALSE,"C2-17";#N/A,#N/A,FALSE,"C2-CIVIL";#N/A,#N/A,FALSE,"D1-C1 contract";#N/A,#N/A,FALSE,"D1-CIVIL";#N/A,#N/A,FALSE,"C1 hourly";#N/A,#N/A,FALSE,"C1 contract";#N/A,#N/A,FALSE,"D1-C1 hourly"}</definedName>
    <definedName name="METEO" localSheetId="3"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h">#REF!</definedName>
    <definedName name="MINOR__BUILDING__WORKS" localSheetId="9">'[16]Build-up'!#REF!</definedName>
    <definedName name="MINOR__BUILDING__WORKS">'[16]Build-up'!#REF!</definedName>
    <definedName name="MK">#REF!</definedName>
    <definedName name="mmmm" hidden="1">#REF!</definedName>
    <definedName name="Month_Return">[37]Table!$D$6</definedName>
    <definedName name="mortor">#N/A</definedName>
    <definedName name="MR">#REF!</definedName>
    <definedName name="MS_DW_1" localSheetId="9">'[42]D Wall ~ Moorgate Shaft'!$O$6</definedName>
    <definedName name="MS_DW_1" localSheetId="3">'[39]D Wall ~ Moorgate Shaft'!$O$6</definedName>
    <definedName name="MS_DW_1">'[38]D Wall ~ Moorgate Shaft'!$O$6</definedName>
    <definedName name="MS_DW_10" localSheetId="9">'[42]D Wall ~ Moorgate Shaft'!$O$190</definedName>
    <definedName name="MS_DW_10" localSheetId="3">'[39]D Wall ~ Moorgate Shaft'!$O$190</definedName>
    <definedName name="MS_DW_10">'[38]D Wall ~ Moorgate Shaft'!$O$190</definedName>
    <definedName name="MS_DW_13" localSheetId="9">'[42]D Wall ~ Moorgate Shaft'!$O$229</definedName>
    <definedName name="MS_DW_13" localSheetId="3">'[39]D Wall ~ Moorgate Shaft'!$O$229</definedName>
    <definedName name="MS_DW_13">'[38]D Wall ~ Moorgate Shaft'!$O$229</definedName>
    <definedName name="MS_DW_14" localSheetId="9">'[42]D Wall ~ Moorgate Shaft'!$O$246</definedName>
    <definedName name="MS_DW_14" localSheetId="3">'[39]D Wall ~ Moorgate Shaft'!$O$246</definedName>
    <definedName name="MS_DW_14">'[38]D Wall ~ Moorgate Shaft'!$O$246</definedName>
    <definedName name="MS_DW_15" localSheetId="9">'[42]D Wall ~ Moorgate Shaft'!$O$281</definedName>
    <definedName name="MS_DW_15" localSheetId="3">'[39]D Wall ~ Moorgate Shaft'!$O$281</definedName>
    <definedName name="MS_DW_15">'[38]D Wall ~ Moorgate Shaft'!$O$281</definedName>
    <definedName name="MS_DW_16" localSheetId="9">'[42]D Wall ~ Moorgate Shaft'!$O$288</definedName>
    <definedName name="MS_DW_16" localSheetId="3">'[39]D Wall ~ Moorgate Shaft'!$O$288</definedName>
    <definedName name="MS_DW_16">'[38]D Wall ~ Moorgate Shaft'!$O$288</definedName>
    <definedName name="MS_DW_2" localSheetId="9">'[42]D Wall ~ Moorgate Shaft'!$O$24</definedName>
    <definedName name="MS_DW_2" localSheetId="3">'[39]D Wall ~ Moorgate Shaft'!$O$24</definedName>
    <definedName name="MS_DW_2">'[38]D Wall ~ Moorgate Shaft'!$O$24</definedName>
    <definedName name="MS_DW_3" localSheetId="9">'[42]D Wall ~ Moorgate Shaft'!$O$59</definedName>
    <definedName name="MS_DW_3" localSheetId="3">'[39]D Wall ~ Moorgate Shaft'!$O$59</definedName>
    <definedName name="MS_DW_3">'[38]D Wall ~ Moorgate Shaft'!$O$59</definedName>
    <definedName name="MS_DW_4" localSheetId="9">'[42]D Wall ~ Moorgate Shaft'!$O$102</definedName>
    <definedName name="MS_DW_4" localSheetId="3">'[39]D Wall ~ Moorgate Shaft'!$O$102</definedName>
    <definedName name="MS_DW_4">'[38]D Wall ~ Moorgate Shaft'!$O$102</definedName>
    <definedName name="MS_DW_5" localSheetId="9">'[42]D Wall ~ Moorgate Shaft'!$O$110</definedName>
    <definedName name="MS_DW_5" localSheetId="3">'[39]D Wall ~ Moorgate Shaft'!$O$110</definedName>
    <definedName name="MS_DW_5">'[38]D Wall ~ Moorgate Shaft'!$O$110</definedName>
    <definedName name="MS_DW_6" localSheetId="9">'[42]D Wall ~ Moorgate Shaft'!$O$126</definedName>
    <definedName name="MS_DW_6" localSheetId="3">'[39]D Wall ~ Moorgate Shaft'!$O$126</definedName>
    <definedName name="MS_DW_6">'[38]D Wall ~ Moorgate Shaft'!$O$126</definedName>
    <definedName name="MS_DW_7" localSheetId="9">'[42]D Wall ~ Moorgate Shaft'!$O$146</definedName>
    <definedName name="MS_DW_7" localSheetId="3">'[39]D Wall ~ Moorgate Shaft'!$O$146</definedName>
    <definedName name="MS_DW_7">'[38]D Wall ~ Moorgate Shaft'!$O$146</definedName>
    <definedName name="MS_DW_8" localSheetId="9">'[42]D Wall ~ Moorgate Shaft'!$O$161</definedName>
    <definedName name="MS_DW_8" localSheetId="3">'[39]D Wall ~ Moorgate Shaft'!$O$161</definedName>
    <definedName name="MS_DW_8">'[38]D Wall ~ Moorgate Shaft'!$O$161</definedName>
    <definedName name="MS_DW_9" localSheetId="9">'[42]D Wall ~ Moorgate Shaft'!$O$177</definedName>
    <definedName name="MS_DW_9" localSheetId="3">'[39]D Wall ~ Moorgate Shaft'!$O$177</definedName>
    <definedName name="MS_DW_9">'[38]D Wall ~ Moorgate Shaft'!$O$177</definedName>
    <definedName name="MST">#REF!</definedName>
    <definedName name="mul">#REF!</definedName>
    <definedName name="name">#REF!</definedName>
    <definedName name="nddddddddf" localSheetId="9" hidden="1">{#N/A,#N/A,TRUE,"Cover";#N/A,#N/A,TRUE,"Conts";#N/A,#N/A,TRUE,"VOS";#N/A,#N/A,TRUE,"Warrington";#N/A,#N/A,TRUE,"Widnes"}</definedName>
    <definedName name="nddddddddf" localSheetId="4" hidden="1">{#N/A,#N/A,TRUE,"Cover";#N/A,#N/A,TRUE,"Conts";#N/A,#N/A,TRUE,"VOS";#N/A,#N/A,TRUE,"Warrington";#N/A,#N/A,TRUE,"Widnes"}</definedName>
    <definedName name="nddddddddf" localSheetId="19" hidden="1">{#N/A,#N/A,TRUE,"Cover";#N/A,#N/A,TRUE,"Conts";#N/A,#N/A,TRUE,"VOS";#N/A,#N/A,TRUE,"Warrington";#N/A,#N/A,TRUE,"Widnes"}</definedName>
    <definedName name="nddddddddf" localSheetId="11" hidden="1">{#N/A,#N/A,TRUE,"Cover";#N/A,#N/A,TRUE,"Conts";#N/A,#N/A,TRUE,"VOS";#N/A,#N/A,TRUE,"Warrington";#N/A,#N/A,TRUE,"Widnes"}</definedName>
    <definedName name="nddddddddf" localSheetId="7" hidden="1">{#N/A,#N/A,TRUE,"Cover";#N/A,#N/A,TRUE,"Conts";#N/A,#N/A,TRUE,"VOS";#N/A,#N/A,TRUE,"Warrington";#N/A,#N/A,TRUE,"Widnes"}</definedName>
    <definedName name="nddddddddf" localSheetId="18" hidden="1">{#N/A,#N/A,TRUE,"Cover";#N/A,#N/A,TRUE,"Conts";#N/A,#N/A,TRUE,"VOS";#N/A,#N/A,TRUE,"Warrington";#N/A,#N/A,TRUE,"Widnes"}</definedName>
    <definedName name="nddddddddf" localSheetId="3" hidden="1">{#N/A,#N/A,TRUE,"Cover";#N/A,#N/A,TRUE,"Conts";#N/A,#N/A,TRUE,"VOS";#N/A,#N/A,TRUE,"Warrington";#N/A,#N/A,TRUE,"Widnes"}</definedName>
    <definedName name="nddddddddf" localSheetId="8" hidden="1">{#N/A,#N/A,TRUE,"Cover";#N/A,#N/A,TRUE,"Conts";#N/A,#N/A,TRUE,"VOS";#N/A,#N/A,TRUE,"Warrington";#N/A,#N/A,TRUE,"Widnes"}</definedName>
    <definedName name="nddddddddf" hidden="1">{#N/A,#N/A,TRUE,"Cover";#N/A,#N/A,TRUE,"Conts";#N/A,#N/A,TRUE,"VOS";#N/A,#N/A,TRUE,"Warrington";#N/A,#N/A,TRUE,"Widnes"}</definedName>
    <definedName name="New">#REF!</definedName>
    <definedName name="nnn" localSheetId="9" hidden="1">{#N/A,#N/A,FALSE,"SumD";#N/A,#N/A,FALSE,"ElecD";#N/A,#N/A,FALSE,"MechD";#N/A,#N/A,FALSE,"GeotD";#N/A,#N/A,FALSE,"PrcsD";#N/A,#N/A,FALSE,"TunnD";#N/A,#N/A,FALSE,"CivlD";#N/A,#N/A,FALSE,"NtwkD";#N/A,#N/A,FALSE,"EstgD";#N/A,#N/A,FALSE,"PEngD"}</definedName>
    <definedName name="nnn" localSheetId="4" hidden="1">{#N/A,#N/A,FALSE,"SumD";#N/A,#N/A,FALSE,"ElecD";#N/A,#N/A,FALSE,"MechD";#N/A,#N/A,FALSE,"GeotD";#N/A,#N/A,FALSE,"PrcsD";#N/A,#N/A,FALSE,"TunnD";#N/A,#N/A,FALSE,"CivlD";#N/A,#N/A,FALSE,"NtwkD";#N/A,#N/A,FALSE,"EstgD";#N/A,#N/A,FALSE,"PEngD"}</definedName>
    <definedName name="nnn" localSheetId="19" hidden="1">{#N/A,#N/A,FALSE,"SumD";#N/A,#N/A,FALSE,"ElecD";#N/A,#N/A,FALSE,"MechD";#N/A,#N/A,FALSE,"GeotD";#N/A,#N/A,FALSE,"PrcsD";#N/A,#N/A,FALSE,"TunnD";#N/A,#N/A,FALSE,"CivlD";#N/A,#N/A,FALSE,"NtwkD";#N/A,#N/A,FALSE,"EstgD";#N/A,#N/A,FALSE,"PEngD"}</definedName>
    <definedName name="nnn" localSheetId="11" hidden="1">{#N/A,#N/A,FALSE,"SumD";#N/A,#N/A,FALSE,"ElecD";#N/A,#N/A,FALSE,"MechD";#N/A,#N/A,FALSE,"GeotD";#N/A,#N/A,FALSE,"PrcsD";#N/A,#N/A,FALSE,"TunnD";#N/A,#N/A,FALSE,"CivlD";#N/A,#N/A,FALSE,"NtwkD";#N/A,#N/A,FALSE,"EstgD";#N/A,#N/A,FALSE,"PEngD"}</definedName>
    <definedName name="nnn" localSheetId="7" hidden="1">{#N/A,#N/A,FALSE,"SumD";#N/A,#N/A,FALSE,"ElecD";#N/A,#N/A,FALSE,"MechD";#N/A,#N/A,FALSE,"GeotD";#N/A,#N/A,FALSE,"PrcsD";#N/A,#N/A,FALSE,"TunnD";#N/A,#N/A,FALSE,"CivlD";#N/A,#N/A,FALSE,"NtwkD";#N/A,#N/A,FALSE,"EstgD";#N/A,#N/A,FALSE,"PEngD"}</definedName>
    <definedName name="nnn" localSheetId="18" hidden="1">{#N/A,#N/A,FALSE,"SumD";#N/A,#N/A,FALSE,"ElecD";#N/A,#N/A,FALSE,"MechD";#N/A,#N/A,FALSE,"GeotD";#N/A,#N/A,FALSE,"PrcsD";#N/A,#N/A,FALSE,"TunnD";#N/A,#N/A,FALSE,"CivlD";#N/A,#N/A,FALSE,"NtwkD";#N/A,#N/A,FALSE,"EstgD";#N/A,#N/A,FALSE,"PEngD"}</definedName>
    <definedName name="nnn" localSheetId="3"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nnnn" localSheetId="19" hidden="1">{#N/A,#N/A,FALSE,"SumG";#N/A,#N/A,FALSE,"ElecG";#N/A,#N/A,FALSE,"MechG";#N/A,#N/A,FALSE,"GeotG";#N/A,#N/A,FALSE,"PrcsG";#N/A,#N/A,FALSE,"TunnG";#N/A,#N/A,FALSE,"CivlG";#N/A,#N/A,FALSE,"NtwkG";#N/A,#N/A,FALSE,"EstgG";#N/A,#N/A,FALSE,"PEngG"}</definedName>
    <definedName name="nnnnn" localSheetId="11" hidden="1">{#N/A,#N/A,FALSE,"SumG";#N/A,#N/A,FALSE,"ElecG";#N/A,#N/A,FALSE,"MechG";#N/A,#N/A,FALSE,"GeotG";#N/A,#N/A,FALSE,"PrcsG";#N/A,#N/A,FALSE,"TunnG";#N/A,#N/A,FALSE,"CivlG";#N/A,#N/A,FALSE,"NtwkG";#N/A,#N/A,FALSE,"EstgG";#N/A,#N/A,FALSE,"PEngG"}</definedName>
    <definedName name="nnnnn" localSheetId="18" hidden="1">{#N/A,#N/A,FALSE,"SumG";#N/A,#N/A,FALSE,"ElecG";#N/A,#N/A,FALSE,"MechG";#N/A,#N/A,FALSE,"GeotG";#N/A,#N/A,FALSE,"PrcsG";#N/A,#N/A,FALSE,"TunnG";#N/A,#N/A,FALSE,"CivlG";#N/A,#N/A,FALSE,"NtwkG";#N/A,#N/A,FALSE,"EstgG";#N/A,#N/A,FALSE,"PEngG"}</definedName>
    <definedName name="nnnnn" hidden="1">{#N/A,#N/A,FALSE,"SumG";#N/A,#N/A,FALSE,"ElecG";#N/A,#N/A,FALSE,"MechG";#N/A,#N/A,FALSE,"GeotG";#N/A,#N/A,FALSE,"PrcsG";#N/A,#N/A,FALSE,"TunnG";#N/A,#N/A,FALSE,"CivlG";#N/A,#N/A,FALSE,"NtwkG";#N/A,#N/A,FALSE,"EstgG";#N/A,#N/A,FALSE,"PEngG"}</definedName>
    <definedName name="no.1" localSheetId="9" hidden="1">{#N/A,#N/A,TRUE,"Cover";#N/A,#N/A,TRUE,"Conts";#N/A,#N/A,TRUE,"VOS";#N/A,#N/A,TRUE,"Warrington";#N/A,#N/A,TRUE,"Widnes"}</definedName>
    <definedName name="no.1" localSheetId="4" hidden="1">{#N/A,#N/A,TRUE,"Cover";#N/A,#N/A,TRUE,"Conts";#N/A,#N/A,TRUE,"VOS";#N/A,#N/A,TRUE,"Warrington";#N/A,#N/A,TRUE,"Widnes"}</definedName>
    <definedName name="no.1" localSheetId="19" hidden="1">{#N/A,#N/A,TRUE,"Cover";#N/A,#N/A,TRUE,"Conts";#N/A,#N/A,TRUE,"VOS";#N/A,#N/A,TRUE,"Warrington";#N/A,#N/A,TRUE,"Widnes"}</definedName>
    <definedName name="no.1" localSheetId="11" hidden="1">{#N/A,#N/A,TRUE,"Cover";#N/A,#N/A,TRUE,"Conts";#N/A,#N/A,TRUE,"VOS";#N/A,#N/A,TRUE,"Warrington";#N/A,#N/A,TRUE,"Widnes"}</definedName>
    <definedName name="no.1" localSheetId="7" hidden="1">{#N/A,#N/A,TRUE,"Cover";#N/A,#N/A,TRUE,"Conts";#N/A,#N/A,TRUE,"VOS";#N/A,#N/A,TRUE,"Warrington";#N/A,#N/A,TRUE,"Widnes"}</definedName>
    <definedName name="no.1" localSheetId="18" hidden="1">{#N/A,#N/A,TRUE,"Cover";#N/A,#N/A,TRUE,"Conts";#N/A,#N/A,TRUE,"VOS";#N/A,#N/A,TRUE,"Warrington";#N/A,#N/A,TRUE,"Widnes"}</definedName>
    <definedName name="no.1" localSheetId="3" hidden="1">{#N/A,#N/A,TRUE,"Cover";#N/A,#N/A,TRUE,"Conts";#N/A,#N/A,TRUE,"VOS";#N/A,#N/A,TRUE,"Warrington";#N/A,#N/A,TRUE,"Widnes"}</definedName>
    <definedName name="no.1" localSheetId="8" hidden="1">{#N/A,#N/A,TRUE,"Cover";#N/A,#N/A,TRUE,"Conts";#N/A,#N/A,TRUE,"VOS";#N/A,#N/A,TRUE,"Warrington";#N/A,#N/A,TRUE,"Widnes"}</definedName>
    <definedName name="no.1" hidden="1">{#N/A,#N/A,TRUE,"Cover";#N/A,#N/A,TRUE,"Conts";#N/A,#N/A,TRUE,"VOS";#N/A,#N/A,TRUE,"Warrington";#N/A,#N/A,TRUE,"Widnes"}</definedName>
    <definedName name="o9u0piupi" localSheetId="9" hidden="1">{#N/A,#N/A,TRUE,"Cover";#N/A,#N/A,TRUE,"Conts";#N/A,#N/A,TRUE,"VOS";#N/A,#N/A,TRUE,"Warrington";#N/A,#N/A,TRUE,"Widnes"}</definedName>
    <definedName name="o9u0piupi" localSheetId="4" hidden="1">{#N/A,#N/A,TRUE,"Cover";#N/A,#N/A,TRUE,"Conts";#N/A,#N/A,TRUE,"VOS";#N/A,#N/A,TRUE,"Warrington";#N/A,#N/A,TRUE,"Widnes"}</definedName>
    <definedName name="o9u0piupi" localSheetId="19" hidden="1">{#N/A,#N/A,TRUE,"Cover";#N/A,#N/A,TRUE,"Conts";#N/A,#N/A,TRUE,"VOS";#N/A,#N/A,TRUE,"Warrington";#N/A,#N/A,TRUE,"Widnes"}</definedName>
    <definedName name="o9u0piupi" localSheetId="11" hidden="1">{#N/A,#N/A,TRUE,"Cover";#N/A,#N/A,TRUE,"Conts";#N/A,#N/A,TRUE,"VOS";#N/A,#N/A,TRUE,"Warrington";#N/A,#N/A,TRUE,"Widnes"}</definedName>
    <definedName name="o9u0piupi" localSheetId="7" hidden="1">{#N/A,#N/A,TRUE,"Cover";#N/A,#N/A,TRUE,"Conts";#N/A,#N/A,TRUE,"VOS";#N/A,#N/A,TRUE,"Warrington";#N/A,#N/A,TRUE,"Widnes"}</definedName>
    <definedName name="o9u0piupi" localSheetId="18" hidden="1">{#N/A,#N/A,TRUE,"Cover";#N/A,#N/A,TRUE,"Conts";#N/A,#N/A,TRUE,"VOS";#N/A,#N/A,TRUE,"Warrington";#N/A,#N/A,TRUE,"Widnes"}</definedName>
    <definedName name="o9u0piupi" localSheetId="3" hidden="1">{#N/A,#N/A,TRUE,"Cover";#N/A,#N/A,TRUE,"Conts";#N/A,#N/A,TRUE,"VOS";#N/A,#N/A,TRUE,"Warrington";#N/A,#N/A,TRUE,"Widnes"}</definedName>
    <definedName name="o9u0piupi" localSheetId="8" hidden="1">{#N/A,#N/A,TRUE,"Cover";#N/A,#N/A,TRUE,"Conts";#N/A,#N/A,TRUE,"VOS";#N/A,#N/A,TRUE,"Warrington";#N/A,#N/A,TRUE,"Widnes"}</definedName>
    <definedName name="o9u0piupi" hidden="1">{#N/A,#N/A,TRUE,"Cover";#N/A,#N/A,TRUE,"Conts";#N/A,#N/A,TRUE,"VOS";#N/A,#N/A,TRUE,"Warrington";#N/A,#N/A,TRUE,"Widnes"}</definedName>
    <definedName name="OD">#REF!</definedName>
    <definedName name="OH">#REF!</definedName>
    <definedName name="oi" localSheetId="9" hidden="1">{#N/A,#N/A,TRUE,"Cover";#N/A,#N/A,TRUE,"Conts";#N/A,#N/A,TRUE,"VOS";#N/A,#N/A,TRUE,"Warrington";#N/A,#N/A,TRUE,"Widnes"}</definedName>
    <definedName name="oi" localSheetId="4" hidden="1">{#N/A,#N/A,TRUE,"Cover";#N/A,#N/A,TRUE,"Conts";#N/A,#N/A,TRUE,"VOS";#N/A,#N/A,TRUE,"Warrington";#N/A,#N/A,TRUE,"Widnes"}</definedName>
    <definedName name="oi" localSheetId="19" hidden="1">{#N/A,#N/A,TRUE,"Cover";#N/A,#N/A,TRUE,"Conts";#N/A,#N/A,TRUE,"VOS";#N/A,#N/A,TRUE,"Warrington";#N/A,#N/A,TRUE,"Widnes"}</definedName>
    <definedName name="oi" localSheetId="11" hidden="1">{#N/A,#N/A,TRUE,"Cover";#N/A,#N/A,TRUE,"Conts";#N/A,#N/A,TRUE,"VOS";#N/A,#N/A,TRUE,"Warrington";#N/A,#N/A,TRUE,"Widnes"}</definedName>
    <definedName name="oi" localSheetId="7" hidden="1">{#N/A,#N/A,TRUE,"Cover";#N/A,#N/A,TRUE,"Conts";#N/A,#N/A,TRUE,"VOS";#N/A,#N/A,TRUE,"Warrington";#N/A,#N/A,TRUE,"Widnes"}</definedName>
    <definedName name="oi" localSheetId="18" hidden="1">{#N/A,#N/A,TRUE,"Cover";#N/A,#N/A,TRUE,"Conts";#N/A,#N/A,TRUE,"VOS";#N/A,#N/A,TRUE,"Warrington";#N/A,#N/A,TRUE,"Widnes"}</definedName>
    <definedName name="oi" localSheetId="3" hidden="1">{#N/A,#N/A,TRUE,"Cover";#N/A,#N/A,TRUE,"Conts";#N/A,#N/A,TRUE,"VOS";#N/A,#N/A,TRUE,"Warrington";#N/A,#N/A,TRUE,"Widnes"}</definedName>
    <definedName name="oi" localSheetId="8" hidden="1">{#N/A,#N/A,TRUE,"Cover";#N/A,#N/A,TRUE,"Conts";#N/A,#N/A,TRUE,"VOS";#N/A,#N/A,TRUE,"Warrington";#N/A,#N/A,TRUE,"Widnes"}</definedName>
    <definedName name="oi" hidden="1">{#N/A,#N/A,TRUE,"Cover";#N/A,#N/A,TRUE,"Conts";#N/A,#N/A,TRUE,"VOS";#N/A,#N/A,TRUE,"Warrington";#N/A,#N/A,TRUE,"Widnes"}</definedName>
    <definedName name="opogd" localSheetId="9" hidden="1">{#N/A,#N/A,TRUE,"Cover";#N/A,#N/A,TRUE,"Conts";#N/A,#N/A,TRUE,"VOS";#N/A,#N/A,TRUE,"Warrington";#N/A,#N/A,TRUE,"Widnes"}</definedName>
    <definedName name="opogd" localSheetId="4" hidden="1">{#N/A,#N/A,TRUE,"Cover";#N/A,#N/A,TRUE,"Conts";#N/A,#N/A,TRUE,"VOS";#N/A,#N/A,TRUE,"Warrington";#N/A,#N/A,TRUE,"Widnes"}</definedName>
    <definedName name="opogd" localSheetId="19" hidden="1">{#N/A,#N/A,TRUE,"Cover";#N/A,#N/A,TRUE,"Conts";#N/A,#N/A,TRUE,"VOS";#N/A,#N/A,TRUE,"Warrington";#N/A,#N/A,TRUE,"Widnes"}</definedName>
    <definedName name="opogd" localSheetId="11" hidden="1">{#N/A,#N/A,TRUE,"Cover";#N/A,#N/A,TRUE,"Conts";#N/A,#N/A,TRUE,"VOS";#N/A,#N/A,TRUE,"Warrington";#N/A,#N/A,TRUE,"Widnes"}</definedName>
    <definedName name="opogd" localSheetId="7" hidden="1">{#N/A,#N/A,TRUE,"Cover";#N/A,#N/A,TRUE,"Conts";#N/A,#N/A,TRUE,"VOS";#N/A,#N/A,TRUE,"Warrington";#N/A,#N/A,TRUE,"Widnes"}</definedName>
    <definedName name="opogd" localSheetId="18" hidden="1">{#N/A,#N/A,TRUE,"Cover";#N/A,#N/A,TRUE,"Conts";#N/A,#N/A,TRUE,"VOS";#N/A,#N/A,TRUE,"Warrington";#N/A,#N/A,TRUE,"Widnes"}</definedName>
    <definedName name="opogd" localSheetId="3" hidden="1">{#N/A,#N/A,TRUE,"Cover";#N/A,#N/A,TRUE,"Conts";#N/A,#N/A,TRUE,"VOS";#N/A,#N/A,TRUE,"Warrington";#N/A,#N/A,TRUE,"Widnes"}</definedName>
    <definedName name="opogd" localSheetId="8" hidden="1">{#N/A,#N/A,TRUE,"Cover";#N/A,#N/A,TRUE,"Conts";#N/A,#N/A,TRUE,"VOS";#N/A,#N/A,TRUE,"Warrington";#N/A,#N/A,TRUE,"Widnes"}</definedName>
    <definedName name="opogd" hidden="1">{#N/A,#N/A,TRUE,"Cover";#N/A,#N/A,TRUE,"Conts";#N/A,#N/A,TRUE,"VOS";#N/A,#N/A,TRUE,"Warrington";#N/A,#N/A,TRUE,"Widnes"}</definedName>
    <definedName name="ORBC" localSheetId="9">#REF!</definedName>
    <definedName name="ORBC" localSheetId="7">#REF!</definedName>
    <definedName name="ORBC">#REF!</definedName>
    <definedName name="ORBQ" localSheetId="9">#REF!</definedName>
    <definedName name="ORBQ" localSheetId="7">#REF!</definedName>
    <definedName name="ORBQ">#REF!</definedName>
    <definedName name="osdnvkls" localSheetId="9" hidden="1">'[71]Labor abs-NMR'!$I$1:$I$7</definedName>
    <definedName name="osdnvkls" localSheetId="3" hidden="1">'[41]Labor abs-NMR'!$I$1:$I$7</definedName>
    <definedName name="osdnvkls" hidden="1">'[40]Labor abs-NMR'!$I$1:$I$7</definedName>
    <definedName name="OSM" localSheetId="19" hidden="1">{#N/A,#N/A,FALSE,"TELEFON"}</definedName>
    <definedName name="OSM" localSheetId="11" hidden="1">{#N/A,#N/A,FALSE,"TELEFON"}</definedName>
    <definedName name="OSM" localSheetId="18" hidden="1">{#N/A,#N/A,FALSE,"TELEFON"}</definedName>
    <definedName name="OSM" hidden="1">{#N/A,#N/A,FALSE,"TELEFON"}</definedName>
    <definedName name="OVER">OFFSET('[42]attach(2)'!$D2,0,0,1,14)</definedName>
    <definedName name="p" localSheetId="9" hidden="1">#REF!</definedName>
    <definedName name="p" localSheetId="7" hidden="1">#REF!</definedName>
    <definedName name="p" hidden="1">#REF!</definedName>
    <definedName name="P1R" localSheetId="9">'[26]Fill this out first...'!#REF!</definedName>
    <definedName name="P1R">'[24]Fill this out first...'!#REF!</definedName>
    <definedName name="P2R" localSheetId="9">'[26]Fill this out first...'!#REF!</definedName>
    <definedName name="P2R">'[24]Fill this out first...'!#REF!</definedName>
    <definedName name="P3R" localSheetId="9">'[26]Fill this out first...'!#REF!</definedName>
    <definedName name="P3R">'[24]Fill this out first...'!#REF!</definedName>
    <definedName name="P4R" localSheetId="9">'[26]Fill this out first...'!#REF!</definedName>
    <definedName name="P4R">'[24]Fill this out first...'!#REF!</definedName>
    <definedName name="P5R" localSheetId="9">'[26]Fill this out first...'!#REF!</definedName>
    <definedName name="P5R">'[24]Fill this out first...'!#REF!</definedName>
    <definedName name="p7y" localSheetId="9" hidden="1">{#N/A,#N/A,TRUE,"Cover";#N/A,#N/A,TRUE,"Conts";#N/A,#N/A,TRUE,"VOS";#N/A,#N/A,TRUE,"Warrington";#N/A,#N/A,TRUE,"Widnes"}</definedName>
    <definedName name="p7y" localSheetId="4" hidden="1">{#N/A,#N/A,TRUE,"Cover";#N/A,#N/A,TRUE,"Conts";#N/A,#N/A,TRUE,"VOS";#N/A,#N/A,TRUE,"Warrington";#N/A,#N/A,TRUE,"Widnes"}</definedName>
    <definedName name="p7y" localSheetId="19" hidden="1">{#N/A,#N/A,TRUE,"Cover";#N/A,#N/A,TRUE,"Conts";#N/A,#N/A,TRUE,"VOS";#N/A,#N/A,TRUE,"Warrington";#N/A,#N/A,TRUE,"Widnes"}</definedName>
    <definedName name="p7y" localSheetId="11" hidden="1">{#N/A,#N/A,TRUE,"Cover";#N/A,#N/A,TRUE,"Conts";#N/A,#N/A,TRUE,"VOS";#N/A,#N/A,TRUE,"Warrington";#N/A,#N/A,TRUE,"Widnes"}</definedName>
    <definedName name="p7y" localSheetId="7" hidden="1">{#N/A,#N/A,TRUE,"Cover";#N/A,#N/A,TRUE,"Conts";#N/A,#N/A,TRUE,"VOS";#N/A,#N/A,TRUE,"Warrington";#N/A,#N/A,TRUE,"Widnes"}</definedName>
    <definedName name="p7y" localSheetId="18" hidden="1">{#N/A,#N/A,TRUE,"Cover";#N/A,#N/A,TRUE,"Conts";#N/A,#N/A,TRUE,"VOS";#N/A,#N/A,TRUE,"Warrington";#N/A,#N/A,TRUE,"Widnes"}</definedName>
    <definedName name="p7y" localSheetId="3" hidden="1">{#N/A,#N/A,TRUE,"Cover";#N/A,#N/A,TRUE,"Conts";#N/A,#N/A,TRUE,"VOS";#N/A,#N/A,TRUE,"Warrington";#N/A,#N/A,TRUE,"Widnes"}</definedName>
    <definedName name="p7y" localSheetId="8" hidden="1">{#N/A,#N/A,TRUE,"Cover";#N/A,#N/A,TRUE,"Conts";#N/A,#N/A,TRUE,"VOS";#N/A,#N/A,TRUE,"Warrington";#N/A,#N/A,TRUE,"Widnes"}</definedName>
    <definedName name="p7y" hidden="1">{#N/A,#N/A,TRUE,"Cover";#N/A,#N/A,TRUE,"Conts";#N/A,#N/A,TRUE,"VOS";#N/A,#N/A,TRUE,"Warrington";#N/A,#N/A,TRUE,"Widnes"}</definedName>
    <definedName name="pafegseg" localSheetId="9" hidden="1">{#N/A,#N/A,TRUE,"Cover";#N/A,#N/A,TRUE,"Conts";#N/A,#N/A,TRUE,"VOS";#N/A,#N/A,TRUE,"Warrington";#N/A,#N/A,TRUE,"Widnes"}</definedName>
    <definedName name="pafegseg" localSheetId="4" hidden="1">{#N/A,#N/A,TRUE,"Cover";#N/A,#N/A,TRUE,"Conts";#N/A,#N/A,TRUE,"VOS";#N/A,#N/A,TRUE,"Warrington";#N/A,#N/A,TRUE,"Widnes"}</definedName>
    <definedName name="pafegseg" localSheetId="19" hidden="1">{#N/A,#N/A,TRUE,"Cover";#N/A,#N/A,TRUE,"Conts";#N/A,#N/A,TRUE,"VOS";#N/A,#N/A,TRUE,"Warrington";#N/A,#N/A,TRUE,"Widnes"}</definedName>
    <definedName name="pafegseg" localSheetId="11" hidden="1">{#N/A,#N/A,TRUE,"Cover";#N/A,#N/A,TRUE,"Conts";#N/A,#N/A,TRUE,"VOS";#N/A,#N/A,TRUE,"Warrington";#N/A,#N/A,TRUE,"Widnes"}</definedName>
    <definedName name="pafegseg" localSheetId="7" hidden="1">{#N/A,#N/A,TRUE,"Cover";#N/A,#N/A,TRUE,"Conts";#N/A,#N/A,TRUE,"VOS";#N/A,#N/A,TRUE,"Warrington";#N/A,#N/A,TRUE,"Widnes"}</definedName>
    <definedName name="pafegseg" localSheetId="18" hidden="1">{#N/A,#N/A,TRUE,"Cover";#N/A,#N/A,TRUE,"Conts";#N/A,#N/A,TRUE,"VOS";#N/A,#N/A,TRUE,"Warrington";#N/A,#N/A,TRUE,"Widnes"}</definedName>
    <definedName name="pafegseg" localSheetId="3" hidden="1">{#N/A,#N/A,TRUE,"Cover";#N/A,#N/A,TRUE,"Conts";#N/A,#N/A,TRUE,"VOS";#N/A,#N/A,TRUE,"Warrington";#N/A,#N/A,TRUE,"Widnes"}</definedName>
    <definedName name="pafegseg" localSheetId="8" hidden="1">{#N/A,#N/A,TRUE,"Cover";#N/A,#N/A,TRUE,"Conts";#N/A,#N/A,TRUE,"VOS";#N/A,#N/A,TRUE,"Warrington";#N/A,#N/A,TRUE,"Widnes"}</definedName>
    <definedName name="pafegseg" hidden="1">{#N/A,#N/A,TRUE,"Cover";#N/A,#N/A,TRUE,"Conts";#N/A,#N/A,TRUE,"VOS";#N/A,#N/A,TRUE,"Warrington";#N/A,#N/A,TRUE,"Widnes"}</definedName>
    <definedName name="PAM" localSheetId="26">#REF!</definedName>
    <definedName name="PAM" localSheetId="25">#REF!</definedName>
    <definedName name="PAM">#REF!</definedName>
    <definedName name="PAN_TILES" localSheetId="9">#REF!</definedName>
    <definedName name="PAN_TILES" localSheetId="7">#REF!</definedName>
    <definedName name="PAN_TILES">#REF!</definedName>
    <definedName name="PANEL">#REF!</definedName>
    <definedName name="Pavement_Type" localSheetId="9">[18]Road_Schedule!$Q$4:$X$6</definedName>
    <definedName name="Pavement_Type" localSheetId="3">[18]Road_Schedule!$Q$4:$X$6</definedName>
    <definedName name="Pavement_Type">[17]Road_Schedule!$Q$4:$X$6</definedName>
    <definedName name="PCA" localSheetId="9" hidden="1">{#N/A,#N/A,FALSE,"C3";#N/A,#N/A,FALSE,"D2-17";#N/A,#N/A,FALSE,"C2-17";#N/A,#N/A,FALSE,"C2-CIVIL";#N/A,#N/A,FALSE,"D1-C1 contract";#N/A,#N/A,FALSE,"D1-CIVIL";#N/A,#N/A,FALSE,"C1 hourly";#N/A,#N/A,FALSE,"C1 contract";#N/A,#N/A,FALSE,"D1-C1 hourly"}</definedName>
    <definedName name="PCA" localSheetId="4" hidden="1">{#N/A,#N/A,FALSE,"C3";#N/A,#N/A,FALSE,"D2-17";#N/A,#N/A,FALSE,"C2-17";#N/A,#N/A,FALSE,"C2-CIVIL";#N/A,#N/A,FALSE,"D1-C1 contract";#N/A,#N/A,FALSE,"D1-CIVIL";#N/A,#N/A,FALSE,"C1 hourly";#N/A,#N/A,FALSE,"C1 contract";#N/A,#N/A,FALSE,"D1-C1 hourly"}</definedName>
    <definedName name="PCA" localSheetId="19" hidden="1">{#N/A,#N/A,FALSE,"C3";#N/A,#N/A,FALSE,"D2-17";#N/A,#N/A,FALSE,"C2-17";#N/A,#N/A,FALSE,"C2-CIVIL";#N/A,#N/A,FALSE,"D1-C1 contract";#N/A,#N/A,FALSE,"D1-CIVIL";#N/A,#N/A,FALSE,"C1 hourly";#N/A,#N/A,FALSE,"C1 contract";#N/A,#N/A,FALSE,"D1-C1 hourly"}</definedName>
    <definedName name="PCA" localSheetId="11" hidden="1">{#N/A,#N/A,FALSE,"C3";#N/A,#N/A,FALSE,"D2-17";#N/A,#N/A,FALSE,"C2-17";#N/A,#N/A,FALSE,"C2-CIVIL";#N/A,#N/A,FALSE,"D1-C1 contract";#N/A,#N/A,FALSE,"D1-CIVIL";#N/A,#N/A,FALSE,"C1 hourly";#N/A,#N/A,FALSE,"C1 contract";#N/A,#N/A,FALSE,"D1-C1 hourly"}</definedName>
    <definedName name="PCA" localSheetId="7" hidden="1">{#N/A,#N/A,FALSE,"C3";#N/A,#N/A,FALSE,"D2-17";#N/A,#N/A,FALSE,"C2-17";#N/A,#N/A,FALSE,"C2-CIVIL";#N/A,#N/A,FALSE,"D1-C1 contract";#N/A,#N/A,FALSE,"D1-CIVIL";#N/A,#N/A,FALSE,"C1 hourly";#N/A,#N/A,FALSE,"C1 contract";#N/A,#N/A,FALSE,"D1-C1 hourly"}</definedName>
    <definedName name="PCA" localSheetId="18" hidden="1">{#N/A,#N/A,FALSE,"C3";#N/A,#N/A,FALSE,"D2-17";#N/A,#N/A,FALSE,"C2-17";#N/A,#N/A,FALSE,"C2-CIVIL";#N/A,#N/A,FALSE,"D1-C1 contract";#N/A,#N/A,FALSE,"D1-CIVIL";#N/A,#N/A,FALSE,"C1 hourly";#N/A,#N/A,FALSE,"C1 contract";#N/A,#N/A,FALSE,"D1-C1 hourly"}</definedName>
    <definedName name="PCA" localSheetId="3"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CT">'[43]9008'!#REF!</definedName>
    <definedName name="PDDO609">[1]BASE!$F$1292:$AF$1396</definedName>
    <definedName name="PDMGR608">[1]BASE!$F$1108:$AF$1212</definedName>
    <definedName name="pdpdls" hidden="1">#REF!</definedName>
    <definedName name="pedestals">#REF!</definedName>
    <definedName name="perbolag" localSheetId="9" hidden="1">{#N/A,#N/A,FALSE,"intag";#N/A,#N/A,FALSE,"budg";#N/A,#N/A,FALSE,"samtl"}</definedName>
    <definedName name="perbolag" localSheetId="4" hidden="1">{#N/A,#N/A,FALSE,"intag";#N/A,#N/A,FALSE,"budg";#N/A,#N/A,FALSE,"samtl"}</definedName>
    <definedName name="perbolag" localSheetId="19" hidden="1">{#N/A,#N/A,FALSE,"intag";#N/A,#N/A,FALSE,"budg";#N/A,#N/A,FALSE,"samtl"}</definedName>
    <definedName name="perbolag" localSheetId="11" hidden="1">{#N/A,#N/A,FALSE,"intag";#N/A,#N/A,FALSE,"budg";#N/A,#N/A,FALSE,"samtl"}</definedName>
    <definedName name="perbolag" localSheetId="7" hidden="1">{#N/A,#N/A,FALSE,"intag";#N/A,#N/A,FALSE,"budg";#N/A,#N/A,FALSE,"samtl"}</definedName>
    <definedName name="perbolag" localSheetId="18" hidden="1">{#N/A,#N/A,FALSE,"intag";#N/A,#N/A,FALSE,"budg";#N/A,#N/A,FALSE,"samtl"}</definedName>
    <definedName name="perbolag" localSheetId="3" hidden="1">{#N/A,#N/A,FALSE,"intag";#N/A,#N/A,FALSE,"budg";#N/A,#N/A,FALSE,"samtl"}</definedName>
    <definedName name="perbolag" localSheetId="8" hidden="1">{#N/A,#N/A,FALSE,"intag";#N/A,#N/A,FALSE,"budg";#N/A,#N/A,FALSE,"samtl"}</definedName>
    <definedName name="perbolag" hidden="1">{#N/A,#N/A,FALSE,"intag";#N/A,#N/A,FALSE,"budg";#N/A,#N/A,FALSE,"samtl"}</definedName>
    <definedName name="perbolagneu" localSheetId="9" hidden="1">{#N/A,#N/A,FALSE,"intag";#N/A,#N/A,FALSE,"budg";#N/A,#N/A,FALSE,"samtl"}</definedName>
    <definedName name="perbolagneu" localSheetId="4" hidden="1">{#N/A,#N/A,FALSE,"intag";#N/A,#N/A,FALSE,"budg";#N/A,#N/A,FALSE,"samtl"}</definedName>
    <definedName name="perbolagneu" localSheetId="19" hidden="1">{#N/A,#N/A,FALSE,"intag";#N/A,#N/A,FALSE,"budg";#N/A,#N/A,FALSE,"samtl"}</definedName>
    <definedName name="perbolagneu" localSheetId="11" hidden="1">{#N/A,#N/A,FALSE,"intag";#N/A,#N/A,FALSE,"budg";#N/A,#N/A,FALSE,"samtl"}</definedName>
    <definedName name="perbolagneu" localSheetId="7" hidden="1">{#N/A,#N/A,FALSE,"intag";#N/A,#N/A,FALSE,"budg";#N/A,#N/A,FALSE,"samtl"}</definedName>
    <definedName name="perbolagneu" localSheetId="18" hidden="1">{#N/A,#N/A,FALSE,"intag";#N/A,#N/A,FALSE,"budg";#N/A,#N/A,FALSE,"samtl"}</definedName>
    <definedName name="perbolagneu" localSheetId="3" hidden="1">{#N/A,#N/A,FALSE,"intag";#N/A,#N/A,FALSE,"budg";#N/A,#N/A,FALSE,"samtl"}</definedName>
    <definedName name="perbolagneu" localSheetId="8" hidden="1">{#N/A,#N/A,FALSE,"intag";#N/A,#N/A,FALSE,"budg";#N/A,#N/A,FALSE,"samtl"}</definedName>
    <definedName name="perbolagneu" hidden="1">{#N/A,#N/A,FALSE,"intag";#N/A,#N/A,FALSE,"budg";#N/A,#N/A,FALSE,"samtl"}</definedName>
    <definedName name="Period_Return">[37]Table!$D$2</definedName>
    <definedName name="PG">#REF!</definedName>
    <definedName name="PhaseCode" localSheetId="9">'[26]Fill this out first...'!$D$17</definedName>
    <definedName name="PhaseCode">'[24]Fill this out first...'!$D$17</definedName>
    <definedName name="PILE_1_MOOR" localSheetId="9">'[42]Moorgate Piling'!$O$5</definedName>
    <definedName name="PILE_1_MOOR" localSheetId="3">'[39]Moorgate Piling'!$O$5</definedName>
    <definedName name="PILE_1_MOOR">'[38]Moorgate Piling'!$O$5</definedName>
    <definedName name="PILE_10_Moor" localSheetId="9">'[42]Moorgate Piling'!$O$236</definedName>
    <definedName name="PILE_10_Moor" localSheetId="3">'[39]Moorgate Piling'!$O$236</definedName>
    <definedName name="PILE_10_Moor">'[38]Moorgate Piling'!$O$236</definedName>
    <definedName name="PILE_11_Moor" localSheetId="9">'[42]Moorgate Piling'!$O$250</definedName>
    <definedName name="PILE_11_Moor" localSheetId="3">'[39]Moorgate Piling'!$O$250</definedName>
    <definedName name="PILE_11_Moor">'[38]Moorgate Piling'!$O$250</definedName>
    <definedName name="PILE_12_Moor" localSheetId="9">'[42]Moorgate Piling'!$O$264</definedName>
    <definedName name="PILE_12_Moor" localSheetId="3">'[39]Moorgate Piling'!$O$264</definedName>
    <definedName name="PILE_12_Moor">'[38]Moorgate Piling'!$O$264</definedName>
    <definedName name="PILE_2_LUL" localSheetId="9">'[42]Moorgate Piling'!$O$85</definedName>
    <definedName name="PILE_2_LUL" localSheetId="3">'[39]Moorgate Piling'!$O$85</definedName>
    <definedName name="PILE_2_LUL">'[38]Moorgate Piling'!$O$85</definedName>
    <definedName name="PILE_2_Moor" localSheetId="9">'[42]Moorgate Piling'!$O$45</definedName>
    <definedName name="PILE_2_Moor" localSheetId="3">'[39]Moorgate Piling'!$O$45</definedName>
    <definedName name="PILE_2_Moor">'[38]Moorgate Piling'!$O$45</definedName>
    <definedName name="PILE_2a_LUL" localSheetId="9">'[42]Moorgate Piling'!$O$125</definedName>
    <definedName name="PILE_2a_LUL" localSheetId="3">'[39]Moorgate Piling'!$O$125</definedName>
    <definedName name="PILE_2a_LUL">'[38]Moorgate Piling'!$O$125</definedName>
    <definedName name="PILE_3_Moor" localSheetId="9">'[42]Moorgate Piling'!$O$170</definedName>
    <definedName name="PILE_3_Moor" localSheetId="3">'[39]Moorgate Piling'!$O$170</definedName>
    <definedName name="PILE_3_Moor">'[38]Moorgate Piling'!$O$170</definedName>
    <definedName name="PILE_4_Moor" localSheetId="9">'[42]Moorgate Piling'!$O$192</definedName>
    <definedName name="PILE_4_Moor" localSheetId="3">'[39]Moorgate Piling'!$O$192</definedName>
    <definedName name="PILE_4_Moor">'[38]Moorgate Piling'!$O$192</definedName>
    <definedName name="PILE_5_Moor" localSheetId="9">'[42]Moorgate Piling'!$O$201</definedName>
    <definedName name="PILE_5_Moor" localSheetId="3">'[39]Moorgate Piling'!$O$201</definedName>
    <definedName name="PILE_5_Moor">'[38]Moorgate Piling'!$O$201</definedName>
    <definedName name="PILE_6_Moor" localSheetId="9">'[42]Moorgate Piling'!$O$208</definedName>
    <definedName name="PILE_6_Moor" localSheetId="3">'[39]Moorgate Piling'!$O$208</definedName>
    <definedName name="PILE_6_Moor">'[38]Moorgate Piling'!$O$208</definedName>
    <definedName name="PILE_7_Moor" localSheetId="9">'[42]Moorgate Piling'!$O$215</definedName>
    <definedName name="PILE_7_Moor" localSheetId="3">'[39]Moorgate Piling'!$O$215</definedName>
    <definedName name="PILE_7_Moor">'[38]Moorgate Piling'!$O$215</definedName>
    <definedName name="PILE_8_Moor" localSheetId="9">'[42]Moorgate Piling'!$O$222</definedName>
    <definedName name="PILE_8_Moor" localSheetId="3">'[39]Moorgate Piling'!$O$222</definedName>
    <definedName name="PILE_8_Moor">'[38]Moorgate Piling'!$O$222</definedName>
    <definedName name="PILE_9_Moor" localSheetId="9">'[42]Moorgate Piling'!$O$229</definedName>
    <definedName name="PILE_9_Moor" localSheetId="3">'[39]Moorgate Piling'!$O$229</definedName>
    <definedName name="PILE_9_Moor">'[38]Moorgate Piling'!$O$229</definedName>
    <definedName name="PIPE">'[1]POWERPOINT REFORMATED'!$C$144:$M$171</definedName>
    <definedName name="PipeClass" localSheetId="9">'[18]CESMM3 class'!$B$7:$C$14</definedName>
    <definedName name="PipeClass" localSheetId="3">'[18]CESMM3 class'!$B$7:$C$14</definedName>
    <definedName name="PipeClass">'[17]CESMM3 class'!$B$7:$C$14</definedName>
    <definedName name="PIPENG617">[1]BASE!$F$1844:$AF$1948</definedName>
    <definedName name="PipeSize" localSheetId="9">'[72]Pipe Schedule'!$C$7:$W$15</definedName>
    <definedName name="PipeSize" localSheetId="7">'[44]Pipe Schedule'!$C$7:$W$15</definedName>
    <definedName name="PipeSize">'[44]Pipe Schedule'!$C$7:$W$15</definedName>
    <definedName name="PipeSizeFRP" localSheetId="9">'[72]Pipe Schedule'!$B$44:$Q$88</definedName>
    <definedName name="PipeSizeFRP" localSheetId="7">'[44]Pipe Schedule'!$B$44:$Q$88</definedName>
    <definedName name="PipeSizeFRP">'[44]Pipe Schedule'!$B$44:$Q$88</definedName>
    <definedName name="Pkg_col" localSheetId="9">#REF!</definedName>
    <definedName name="Pkg_col" localSheetId="7">#REF!</definedName>
    <definedName name="Pkg_col">#REF!</definedName>
    <definedName name="pkml" localSheetId="9" hidden="1">{#N/A,#N/A,TRUE,"Cover";#N/A,#N/A,TRUE,"Conts";#N/A,#N/A,TRUE,"VOS";#N/A,#N/A,TRUE,"Warrington";#N/A,#N/A,TRUE,"Widnes"}</definedName>
    <definedName name="pkml" localSheetId="4" hidden="1">{#N/A,#N/A,TRUE,"Cover";#N/A,#N/A,TRUE,"Conts";#N/A,#N/A,TRUE,"VOS";#N/A,#N/A,TRUE,"Warrington";#N/A,#N/A,TRUE,"Widnes"}</definedName>
    <definedName name="pkml" localSheetId="19" hidden="1">{#N/A,#N/A,TRUE,"Cover";#N/A,#N/A,TRUE,"Conts";#N/A,#N/A,TRUE,"VOS";#N/A,#N/A,TRUE,"Warrington";#N/A,#N/A,TRUE,"Widnes"}</definedName>
    <definedName name="pkml" localSheetId="11" hidden="1">{#N/A,#N/A,TRUE,"Cover";#N/A,#N/A,TRUE,"Conts";#N/A,#N/A,TRUE,"VOS";#N/A,#N/A,TRUE,"Warrington";#N/A,#N/A,TRUE,"Widnes"}</definedName>
    <definedName name="pkml" localSheetId="7" hidden="1">{#N/A,#N/A,TRUE,"Cover";#N/A,#N/A,TRUE,"Conts";#N/A,#N/A,TRUE,"VOS";#N/A,#N/A,TRUE,"Warrington";#N/A,#N/A,TRUE,"Widnes"}</definedName>
    <definedName name="pkml" localSheetId="18" hidden="1">{#N/A,#N/A,TRUE,"Cover";#N/A,#N/A,TRUE,"Conts";#N/A,#N/A,TRUE,"VOS";#N/A,#N/A,TRUE,"Warrington";#N/A,#N/A,TRUE,"Widnes"}</definedName>
    <definedName name="pkml" localSheetId="3" hidden="1">{#N/A,#N/A,TRUE,"Cover";#N/A,#N/A,TRUE,"Conts";#N/A,#N/A,TRUE,"VOS";#N/A,#N/A,TRUE,"Warrington";#N/A,#N/A,TRUE,"Widnes"}</definedName>
    <definedName name="pkml" localSheetId="8" hidden="1">{#N/A,#N/A,TRUE,"Cover";#N/A,#N/A,TRUE,"Conts";#N/A,#N/A,TRUE,"VOS";#N/A,#N/A,TRUE,"Warrington";#N/A,#N/A,TRUE,"Widnes"}</definedName>
    <definedName name="pkml" hidden="1">{#N/A,#N/A,TRUE,"Cover";#N/A,#N/A,TRUE,"Conts";#N/A,#N/A,TRUE,"VOS";#N/A,#N/A,TRUE,"Warrington";#N/A,#N/A,TRUE,"Widnes"}</definedName>
    <definedName name="PLAN">'[1]POWERPOINT REFORMATED'!$C$172:$M$199</definedName>
    <definedName name="PLANNED">#REF!</definedName>
    <definedName name="PLANT_PART" localSheetId="9">[37]RATES!$E$66</definedName>
    <definedName name="PLANT_PART" localSheetId="3">[35]RATES!$E$66</definedName>
    <definedName name="PLANT_PART">[34]RATES!$E$66</definedName>
    <definedName name="PLANT_UPLIFT" localSheetId="9">[37]RATES!$G$66</definedName>
    <definedName name="PLANT_UPLIFT" localSheetId="3">[35]RATES!$G$66</definedName>
    <definedName name="PLANT_UPLIFT">[34]RATES!$G$66</definedName>
    <definedName name="PLAT" localSheetId="9" hidden="1">{#N/A,#N/A,TRUE,"Cover";#N/A,#N/A,TRUE,"Conts";#N/A,#N/A,TRUE,"VOS";#N/A,#N/A,TRUE,"Warrington";#N/A,#N/A,TRUE,"Widnes"}</definedName>
    <definedName name="PLAT" localSheetId="4" hidden="1">{#N/A,#N/A,TRUE,"Cover";#N/A,#N/A,TRUE,"Conts";#N/A,#N/A,TRUE,"VOS";#N/A,#N/A,TRUE,"Warrington";#N/A,#N/A,TRUE,"Widnes"}</definedName>
    <definedName name="PLAT" localSheetId="19" hidden="1">{#N/A,#N/A,TRUE,"Cover";#N/A,#N/A,TRUE,"Conts";#N/A,#N/A,TRUE,"VOS";#N/A,#N/A,TRUE,"Warrington";#N/A,#N/A,TRUE,"Widnes"}</definedName>
    <definedName name="PLAT" localSheetId="11" hidden="1">{#N/A,#N/A,TRUE,"Cover";#N/A,#N/A,TRUE,"Conts";#N/A,#N/A,TRUE,"VOS";#N/A,#N/A,TRUE,"Warrington";#N/A,#N/A,TRUE,"Widnes"}</definedName>
    <definedName name="PLAT" localSheetId="7" hidden="1">{#N/A,#N/A,TRUE,"Cover";#N/A,#N/A,TRUE,"Conts";#N/A,#N/A,TRUE,"VOS";#N/A,#N/A,TRUE,"Warrington";#N/A,#N/A,TRUE,"Widnes"}</definedName>
    <definedName name="PLAT" localSheetId="18" hidden="1">{#N/A,#N/A,TRUE,"Cover";#N/A,#N/A,TRUE,"Conts";#N/A,#N/A,TRUE,"VOS";#N/A,#N/A,TRUE,"Warrington";#N/A,#N/A,TRUE,"Widnes"}</definedName>
    <definedName name="PLAT" localSheetId="3" hidden="1">{#N/A,#N/A,TRUE,"Cover";#N/A,#N/A,TRUE,"Conts";#N/A,#N/A,TRUE,"VOS";#N/A,#N/A,TRUE,"Warrington";#N/A,#N/A,TRUE,"Widnes"}</definedName>
    <definedName name="PLAT" localSheetId="8" hidden="1">{#N/A,#N/A,TRUE,"Cover";#N/A,#N/A,TRUE,"Conts";#N/A,#N/A,TRUE,"VOS";#N/A,#N/A,TRUE,"Warrington";#N/A,#N/A,TRUE,"Widnes"}</definedName>
    <definedName name="PLAT" hidden="1">{#N/A,#N/A,TRUE,"Cover";#N/A,#N/A,TRUE,"Conts";#N/A,#N/A,TRUE,"VOS";#N/A,#N/A,TRUE,"Warrington";#N/A,#N/A,TRUE,"Widnes"}</definedName>
    <definedName name="PLATFORM" localSheetId="9" hidden="1">{#N/A,#N/A,TRUE,"Cover";#N/A,#N/A,TRUE,"Conts";#N/A,#N/A,TRUE,"VOS";#N/A,#N/A,TRUE,"Warrington";#N/A,#N/A,TRUE,"Widnes"}</definedName>
    <definedName name="PLATFORM" localSheetId="4" hidden="1">{#N/A,#N/A,TRUE,"Cover";#N/A,#N/A,TRUE,"Conts";#N/A,#N/A,TRUE,"VOS";#N/A,#N/A,TRUE,"Warrington";#N/A,#N/A,TRUE,"Widnes"}</definedName>
    <definedName name="PLATFORM" localSheetId="19" hidden="1">{#N/A,#N/A,TRUE,"Cover";#N/A,#N/A,TRUE,"Conts";#N/A,#N/A,TRUE,"VOS";#N/A,#N/A,TRUE,"Warrington";#N/A,#N/A,TRUE,"Widnes"}</definedName>
    <definedName name="PLATFORM" localSheetId="11" hidden="1">{#N/A,#N/A,TRUE,"Cover";#N/A,#N/A,TRUE,"Conts";#N/A,#N/A,TRUE,"VOS";#N/A,#N/A,TRUE,"Warrington";#N/A,#N/A,TRUE,"Widnes"}</definedName>
    <definedName name="PLATFORM" localSheetId="7" hidden="1">{#N/A,#N/A,TRUE,"Cover";#N/A,#N/A,TRUE,"Conts";#N/A,#N/A,TRUE,"VOS";#N/A,#N/A,TRUE,"Warrington";#N/A,#N/A,TRUE,"Widnes"}</definedName>
    <definedName name="PLATFORM" localSheetId="18" hidden="1">{#N/A,#N/A,TRUE,"Cover";#N/A,#N/A,TRUE,"Conts";#N/A,#N/A,TRUE,"VOS";#N/A,#N/A,TRUE,"Warrington";#N/A,#N/A,TRUE,"Widnes"}</definedName>
    <definedName name="PLATFORM" localSheetId="3" hidden="1">{#N/A,#N/A,TRUE,"Cover";#N/A,#N/A,TRUE,"Conts";#N/A,#N/A,TRUE,"VOS";#N/A,#N/A,TRUE,"Warrington";#N/A,#N/A,TRUE,"Widnes"}</definedName>
    <definedName name="PLATFORM" localSheetId="8" hidden="1">{#N/A,#N/A,TRUE,"Cover";#N/A,#N/A,TRUE,"Conts";#N/A,#N/A,TRUE,"VOS";#N/A,#N/A,TRUE,"Warrington";#N/A,#N/A,TRUE,"Widnes"}</definedName>
    <definedName name="PLATFORM" hidden="1">{#N/A,#N/A,TRUE,"Cover";#N/A,#N/A,TRUE,"Conts";#N/A,#N/A,TRUE,"VOS";#N/A,#N/A,TRUE,"Warrington";#N/A,#N/A,TRUE,"Widnes"}</definedName>
    <definedName name="PLJK" hidden="1">#REF!</definedName>
    <definedName name="pmlr27" localSheetId="9">[73]Rates!$M$252</definedName>
    <definedName name="pmlr27" localSheetId="3">[46]Rates!$M$252</definedName>
    <definedName name="pmlr27">[45]Rates!$M$252</definedName>
    <definedName name="pmlr28" localSheetId="9">[73]Rates!$M$257</definedName>
    <definedName name="pmlr28" localSheetId="3">[46]Rates!$M$257</definedName>
    <definedName name="pmlr28">[45]Rates!$M$257</definedName>
    <definedName name="pmlr29" localSheetId="9">[73]Rates!$M$262</definedName>
    <definedName name="pmlr29" localSheetId="3">[46]Rates!$M$262</definedName>
    <definedName name="pmlr29">[45]Rates!$M$262</definedName>
    <definedName name="pmlr63" localSheetId="9">[73]Rates!$M$770</definedName>
    <definedName name="pmlr63" localSheetId="3">[46]Rates!$M$770</definedName>
    <definedName name="pmlr63">[45]Rates!$M$770</definedName>
    <definedName name="point1" localSheetId="9">#REF!</definedName>
    <definedName name="point1" localSheetId="7">#REF!</definedName>
    <definedName name="point1">#REF!</definedName>
    <definedName name="pojboijioljn" localSheetId="9" hidden="1">{#N/A,#N/A,TRUE,"Cover";#N/A,#N/A,TRUE,"Conts";#N/A,#N/A,TRUE,"VOS";#N/A,#N/A,TRUE,"Warrington";#N/A,#N/A,TRUE,"Widnes"}</definedName>
    <definedName name="pojboijioljn" localSheetId="4" hidden="1">{#N/A,#N/A,TRUE,"Cover";#N/A,#N/A,TRUE,"Conts";#N/A,#N/A,TRUE,"VOS";#N/A,#N/A,TRUE,"Warrington";#N/A,#N/A,TRUE,"Widnes"}</definedName>
    <definedName name="pojboijioljn" localSheetId="19" hidden="1">{#N/A,#N/A,TRUE,"Cover";#N/A,#N/A,TRUE,"Conts";#N/A,#N/A,TRUE,"VOS";#N/A,#N/A,TRUE,"Warrington";#N/A,#N/A,TRUE,"Widnes"}</definedName>
    <definedName name="pojboijioljn" localSheetId="11" hidden="1">{#N/A,#N/A,TRUE,"Cover";#N/A,#N/A,TRUE,"Conts";#N/A,#N/A,TRUE,"VOS";#N/A,#N/A,TRUE,"Warrington";#N/A,#N/A,TRUE,"Widnes"}</definedName>
    <definedName name="pojboijioljn" localSheetId="7" hidden="1">{#N/A,#N/A,TRUE,"Cover";#N/A,#N/A,TRUE,"Conts";#N/A,#N/A,TRUE,"VOS";#N/A,#N/A,TRUE,"Warrington";#N/A,#N/A,TRUE,"Widnes"}</definedName>
    <definedName name="pojboijioljn" localSheetId="18" hidden="1">{#N/A,#N/A,TRUE,"Cover";#N/A,#N/A,TRUE,"Conts";#N/A,#N/A,TRUE,"VOS";#N/A,#N/A,TRUE,"Warrington";#N/A,#N/A,TRUE,"Widnes"}</definedName>
    <definedName name="pojboijioljn" localSheetId="3" hidden="1">{#N/A,#N/A,TRUE,"Cover";#N/A,#N/A,TRUE,"Conts";#N/A,#N/A,TRUE,"VOS";#N/A,#N/A,TRUE,"Warrington";#N/A,#N/A,TRUE,"Widnes"}</definedName>
    <definedName name="pojboijioljn" localSheetId="8" hidden="1">{#N/A,#N/A,TRUE,"Cover";#N/A,#N/A,TRUE,"Conts";#N/A,#N/A,TRUE,"VOS";#N/A,#N/A,TRUE,"Warrington";#N/A,#N/A,TRUE,"Widnes"}</definedName>
    <definedName name="pojboijioljn" hidden="1">{#N/A,#N/A,TRUE,"Cover";#N/A,#N/A,TRUE,"Conts";#N/A,#N/A,TRUE,"VOS";#N/A,#N/A,TRUE,"Warrington";#N/A,#N/A,TRUE,"Widnes"}</definedName>
    <definedName name="Pos_Neg_Obs" localSheetId="9">#REF!</definedName>
    <definedName name="Pos_Neg_Obs" localSheetId="4">#REF!</definedName>
    <definedName name="Pos_Neg_Obs" localSheetId="19">#REF!</definedName>
    <definedName name="Pos_Neg_Obs" localSheetId="7">#REF!</definedName>
    <definedName name="Pos_Neg_Obs" localSheetId="3">#REF!</definedName>
    <definedName name="Pos_Neg_Obs">#REF!</definedName>
    <definedName name="PP">#REF!</definedName>
    <definedName name="ppok" localSheetId="9" hidden="1">{#N/A,#N/A,TRUE,"Cover";#N/A,#N/A,TRUE,"Conts";#N/A,#N/A,TRUE,"VOS";#N/A,#N/A,TRUE,"Warrington";#N/A,#N/A,TRUE,"Widnes"}</definedName>
    <definedName name="ppok" localSheetId="4" hidden="1">{#N/A,#N/A,TRUE,"Cover";#N/A,#N/A,TRUE,"Conts";#N/A,#N/A,TRUE,"VOS";#N/A,#N/A,TRUE,"Warrington";#N/A,#N/A,TRUE,"Widnes"}</definedName>
    <definedName name="ppok" localSheetId="19" hidden="1">{#N/A,#N/A,TRUE,"Cover";#N/A,#N/A,TRUE,"Conts";#N/A,#N/A,TRUE,"VOS";#N/A,#N/A,TRUE,"Warrington";#N/A,#N/A,TRUE,"Widnes"}</definedName>
    <definedName name="ppok" localSheetId="11" hidden="1">{#N/A,#N/A,TRUE,"Cover";#N/A,#N/A,TRUE,"Conts";#N/A,#N/A,TRUE,"VOS";#N/A,#N/A,TRUE,"Warrington";#N/A,#N/A,TRUE,"Widnes"}</definedName>
    <definedName name="ppok" localSheetId="7" hidden="1">{#N/A,#N/A,TRUE,"Cover";#N/A,#N/A,TRUE,"Conts";#N/A,#N/A,TRUE,"VOS";#N/A,#N/A,TRUE,"Warrington";#N/A,#N/A,TRUE,"Widnes"}</definedName>
    <definedName name="ppok" localSheetId="18" hidden="1">{#N/A,#N/A,TRUE,"Cover";#N/A,#N/A,TRUE,"Conts";#N/A,#N/A,TRUE,"VOS";#N/A,#N/A,TRUE,"Warrington";#N/A,#N/A,TRUE,"Widnes"}</definedName>
    <definedName name="ppok" localSheetId="3" hidden="1">{#N/A,#N/A,TRUE,"Cover";#N/A,#N/A,TRUE,"Conts";#N/A,#N/A,TRUE,"VOS";#N/A,#N/A,TRUE,"Warrington";#N/A,#N/A,TRUE,"Widnes"}</definedName>
    <definedName name="ppok" localSheetId="8" hidden="1">{#N/A,#N/A,TRUE,"Cover";#N/A,#N/A,TRUE,"Conts";#N/A,#N/A,TRUE,"VOS";#N/A,#N/A,TRUE,"Warrington";#N/A,#N/A,TRUE,"Widnes"}</definedName>
    <definedName name="ppok" hidden="1">{#N/A,#N/A,TRUE,"Cover";#N/A,#N/A,TRUE,"Conts";#N/A,#N/A,TRUE,"VOS";#N/A,#N/A,TRUE,"Warrington";#N/A,#N/A,TRUE,"Widnes"}</definedName>
    <definedName name="pr">#REF!</definedName>
    <definedName name="PrevYears" localSheetId="9">'[26]Fill this out first...'!#REF!</definedName>
    <definedName name="PrevYears">'[24]Fill this out first...'!#REF!</definedName>
    <definedName name="_xlnm.Print_Area" localSheetId="20">CCO!$B$2:$K$16</definedName>
    <definedName name="_xlnm.Print_Area" localSheetId="9">'FIR Summary'!$A$2:$H$210</definedName>
    <definedName name="_xlnm.Print_Area" localSheetId="0">'General Information'!$B$2:$F$24</definedName>
    <definedName name="_xlnm.Print_Area" localSheetId="4">HSE!$B$2:$AJ$30</definedName>
    <definedName name="_xlnm.Print_Area" localSheetId="5">'HSE-Stat'!$B$2:$J$22</definedName>
    <definedName name="_xlnm.Print_Area" localSheetId="12">'Invoice Log'!$C$2:$AH$23</definedName>
    <definedName name="_xlnm.Print_Area" localSheetId="19">Issues!$B$3:$K$15</definedName>
    <definedName name="_xlnm.Print_Area" localSheetId="16">Manpower!$B$3:$AC$26</definedName>
    <definedName name="_xlnm.Print_Area" localSheetId="11">'Material Status'!$B$2:$Z$112</definedName>
    <definedName name="_xlnm.Print_Area" localSheetId="13">Milestones!$B$2:$I$11</definedName>
    <definedName name="_xlnm.Print_Area" localSheetId="26">'OLD BOQ'!$A$1:$H$608</definedName>
    <definedName name="_xlnm.Print_Area" localSheetId="15">'Physical-Chart Data'!$B$2:$M$30</definedName>
    <definedName name="_xlnm.Print_Area" localSheetId="10">Procurement!$B$2:$T$31</definedName>
    <definedName name="_xlnm.Print_Area" localSheetId="14">Progress!$B$2:$Q$16</definedName>
    <definedName name="_xlnm.Print_Area" localSheetId="6">Quality!$A$1:$AG$52</definedName>
    <definedName name="_xlnm.Print_Area" localSheetId="7">'Quality-Stat'!$B$2:$H$47</definedName>
    <definedName name="_xlnm.Print_Area" localSheetId="18">'Risk Register'!$B$2:$AH$52</definedName>
    <definedName name="_xlnm.Print_Area" localSheetId="2">SPI!$B$2:$I$25</definedName>
    <definedName name="_xlnm.Print_Area" localSheetId="25">'STANDBY BOQ'!$A$1:$H$600</definedName>
    <definedName name="_xlnm.Print_Area" localSheetId="21">Testing!$B$2:$M$8</definedName>
    <definedName name="_xlnm.Print_Area" localSheetId="24">'TOTAL ITEMS FOR ZONE A&amp;B'!$A$1:$D$14</definedName>
    <definedName name="_xlnm.Print_Area" localSheetId="17">'Weekly Manpower'!$B$3:$CU$26</definedName>
    <definedName name="_xlnm.Print_Area" localSheetId="3">'Weekly Progress Photos'!$B$2:$M$29</definedName>
    <definedName name="_xlnm.Print_Area" localSheetId="1">'Weekly Progress Report'!$B$2:$AJ$96</definedName>
    <definedName name="_xlnm.Print_Area" localSheetId="8">'Weekly Quality'!$A$1:$BF$70</definedName>
    <definedName name="_xlnm.Print_Area">#REF!</definedName>
    <definedName name="PRINT_AREA_MI" localSheetId="9">#REF!</definedName>
    <definedName name="PRINT_AREA_MI" localSheetId="4">#REF!</definedName>
    <definedName name="PRINT_AREA_MI" localSheetId="19">#REF!</definedName>
    <definedName name="PRINT_AREA_MI" localSheetId="6">#REF!</definedName>
    <definedName name="PRINT_AREA_MI" localSheetId="7">#REF!</definedName>
    <definedName name="PRINT_AREA_MI" localSheetId="3">#REF!</definedName>
    <definedName name="PRINT_AREA_MI">#REF!</definedName>
    <definedName name="Print_Range" localSheetId="9">#REF!</definedName>
    <definedName name="Print_Range">#REF!</definedName>
    <definedName name="_xlnm.Print_Titles" localSheetId="9">'FIR Summary'!$5:$5</definedName>
    <definedName name="_xlnm.Print_Titles" localSheetId="26">'OLD BOQ'!$1:$5</definedName>
    <definedName name="_xlnm.Print_Titles" localSheetId="18">'Risk Register'!$6:$10</definedName>
    <definedName name="_xlnm.Print_Titles" localSheetId="25">'STANDBY BOQ'!$1:$5</definedName>
    <definedName name="_xlnm.Print_Titles">#REF!</definedName>
    <definedName name="Print_Titles_MI" localSheetId="9">#REF!</definedName>
    <definedName name="Print_Titles_MI" localSheetId="7">#REF!</definedName>
    <definedName name="Print_Titles_MI">#REF!</definedName>
    <definedName name="PROC660">[1]BASE!$F$2212:$AF$2316</definedName>
    <definedName name="PROCESS">'[1]POWERPOINT REFORMATED'!$C$200:$M$227</definedName>
    <definedName name="prog" hidden="1">#REF!</definedName>
    <definedName name="PROGSUM">#REF!</definedName>
    <definedName name="ProjCostRptSTPChnge">'[47]Proj Cost Rpt'!#REF!</definedName>
    <definedName name="ProjectLocation" localSheetId="9">'[26]Fill this out first...'!$D$10</definedName>
    <definedName name="ProjectLocation">'[24]Fill this out first...'!$D$10</definedName>
    <definedName name="ProjectNumber" localSheetId="9">'[26]Fill this out first...'!$D$16</definedName>
    <definedName name="ProjectNumber">'[24]Fill this out first...'!$D$16</definedName>
    <definedName name="PROJECTS">'[1]POWERPOINT REFORMATED'!$C$228:$M$255</definedName>
    <definedName name="ProjectSubtitle" localSheetId="9">'[26]Fill this out first...'!$D$9</definedName>
    <definedName name="ProjectSubtitle">'[24]Fill this out first...'!$D$9</definedName>
    <definedName name="ProjectTitle" localSheetId="9">'[26]Fill this out first...'!$D$8</definedName>
    <definedName name="ProjectTitle">'[24]Fill this out first...'!$D$8</definedName>
    <definedName name="pswyry" localSheetId="9" hidden="1">{#N/A,#N/A,TRUE,"Cover";#N/A,#N/A,TRUE,"Conts";#N/A,#N/A,TRUE,"VOS";#N/A,#N/A,TRUE,"Warrington";#N/A,#N/A,TRUE,"Widnes"}</definedName>
    <definedName name="pswyry" localSheetId="4" hidden="1">{#N/A,#N/A,TRUE,"Cover";#N/A,#N/A,TRUE,"Conts";#N/A,#N/A,TRUE,"VOS";#N/A,#N/A,TRUE,"Warrington";#N/A,#N/A,TRUE,"Widnes"}</definedName>
    <definedName name="pswyry" localSheetId="19" hidden="1">{#N/A,#N/A,TRUE,"Cover";#N/A,#N/A,TRUE,"Conts";#N/A,#N/A,TRUE,"VOS";#N/A,#N/A,TRUE,"Warrington";#N/A,#N/A,TRUE,"Widnes"}</definedName>
    <definedName name="pswyry" localSheetId="11" hidden="1">{#N/A,#N/A,TRUE,"Cover";#N/A,#N/A,TRUE,"Conts";#N/A,#N/A,TRUE,"VOS";#N/A,#N/A,TRUE,"Warrington";#N/A,#N/A,TRUE,"Widnes"}</definedName>
    <definedName name="pswyry" localSheetId="7" hidden="1">{#N/A,#N/A,TRUE,"Cover";#N/A,#N/A,TRUE,"Conts";#N/A,#N/A,TRUE,"VOS";#N/A,#N/A,TRUE,"Warrington";#N/A,#N/A,TRUE,"Widnes"}</definedName>
    <definedName name="pswyry" localSheetId="18" hidden="1">{#N/A,#N/A,TRUE,"Cover";#N/A,#N/A,TRUE,"Conts";#N/A,#N/A,TRUE,"VOS";#N/A,#N/A,TRUE,"Warrington";#N/A,#N/A,TRUE,"Widnes"}</definedName>
    <definedName name="pswyry" localSheetId="3" hidden="1">{#N/A,#N/A,TRUE,"Cover";#N/A,#N/A,TRUE,"Conts";#N/A,#N/A,TRUE,"VOS";#N/A,#N/A,TRUE,"Warrington";#N/A,#N/A,TRUE,"Widnes"}</definedName>
    <definedName name="pswyry" localSheetId="8" hidden="1">{#N/A,#N/A,TRUE,"Cover";#N/A,#N/A,TRUE,"Conts";#N/A,#N/A,TRUE,"VOS";#N/A,#N/A,TRUE,"Warrington";#N/A,#N/A,TRUE,"Widnes"}</definedName>
    <definedName name="pswyry" hidden="1">{#N/A,#N/A,TRUE,"Cover";#N/A,#N/A,TRUE,"Conts";#N/A,#N/A,TRUE,"VOS";#N/A,#N/A,TRUE,"Warrington";#N/A,#N/A,TRUE,"Widnes"}</definedName>
    <definedName name="puy" localSheetId="9" hidden="1">{#N/A,#N/A,TRUE,"Cover";#N/A,#N/A,TRUE,"Conts";#N/A,#N/A,TRUE,"VOS";#N/A,#N/A,TRUE,"Warrington";#N/A,#N/A,TRUE,"Widnes"}</definedName>
    <definedName name="puy" localSheetId="4" hidden="1">{#N/A,#N/A,TRUE,"Cover";#N/A,#N/A,TRUE,"Conts";#N/A,#N/A,TRUE,"VOS";#N/A,#N/A,TRUE,"Warrington";#N/A,#N/A,TRUE,"Widnes"}</definedName>
    <definedName name="puy" localSheetId="19" hidden="1">{#N/A,#N/A,TRUE,"Cover";#N/A,#N/A,TRUE,"Conts";#N/A,#N/A,TRUE,"VOS";#N/A,#N/A,TRUE,"Warrington";#N/A,#N/A,TRUE,"Widnes"}</definedName>
    <definedName name="puy" localSheetId="11" hidden="1">{#N/A,#N/A,TRUE,"Cover";#N/A,#N/A,TRUE,"Conts";#N/A,#N/A,TRUE,"VOS";#N/A,#N/A,TRUE,"Warrington";#N/A,#N/A,TRUE,"Widnes"}</definedName>
    <definedName name="puy" localSheetId="7" hidden="1">{#N/A,#N/A,TRUE,"Cover";#N/A,#N/A,TRUE,"Conts";#N/A,#N/A,TRUE,"VOS";#N/A,#N/A,TRUE,"Warrington";#N/A,#N/A,TRUE,"Widnes"}</definedName>
    <definedName name="puy" localSheetId="18" hidden="1">{#N/A,#N/A,TRUE,"Cover";#N/A,#N/A,TRUE,"Conts";#N/A,#N/A,TRUE,"VOS";#N/A,#N/A,TRUE,"Warrington";#N/A,#N/A,TRUE,"Widnes"}</definedName>
    <definedName name="puy" localSheetId="3" hidden="1">{#N/A,#N/A,TRUE,"Cover";#N/A,#N/A,TRUE,"Conts";#N/A,#N/A,TRUE,"VOS";#N/A,#N/A,TRUE,"Warrington";#N/A,#N/A,TRUE,"Widnes"}</definedName>
    <definedName name="puy" localSheetId="8" hidden="1">{#N/A,#N/A,TRUE,"Cover";#N/A,#N/A,TRUE,"Conts";#N/A,#N/A,TRUE,"VOS";#N/A,#N/A,TRUE,"Warrington";#N/A,#N/A,TRUE,"Widnes"}</definedName>
    <definedName name="puy" hidden="1">{#N/A,#N/A,TRUE,"Cover";#N/A,#N/A,TRUE,"Conts";#N/A,#N/A,TRUE,"VOS";#N/A,#N/A,TRUE,"Warrington";#N/A,#N/A,TRUE,"Widnes"}</definedName>
    <definedName name="q3tqtq" localSheetId="9" hidden="1">{#N/A,#N/A,TRUE,"Cover";#N/A,#N/A,TRUE,"Conts";#N/A,#N/A,TRUE,"VOS";#N/A,#N/A,TRUE,"Warrington";#N/A,#N/A,TRUE,"Widnes"}</definedName>
    <definedName name="q3tqtq" localSheetId="4" hidden="1">{#N/A,#N/A,TRUE,"Cover";#N/A,#N/A,TRUE,"Conts";#N/A,#N/A,TRUE,"VOS";#N/A,#N/A,TRUE,"Warrington";#N/A,#N/A,TRUE,"Widnes"}</definedName>
    <definedName name="q3tqtq" localSheetId="19" hidden="1">{#N/A,#N/A,TRUE,"Cover";#N/A,#N/A,TRUE,"Conts";#N/A,#N/A,TRUE,"VOS";#N/A,#N/A,TRUE,"Warrington";#N/A,#N/A,TRUE,"Widnes"}</definedName>
    <definedName name="q3tqtq" localSheetId="11" hidden="1">{#N/A,#N/A,TRUE,"Cover";#N/A,#N/A,TRUE,"Conts";#N/A,#N/A,TRUE,"VOS";#N/A,#N/A,TRUE,"Warrington";#N/A,#N/A,TRUE,"Widnes"}</definedName>
    <definedName name="q3tqtq" localSheetId="7" hidden="1">{#N/A,#N/A,TRUE,"Cover";#N/A,#N/A,TRUE,"Conts";#N/A,#N/A,TRUE,"VOS";#N/A,#N/A,TRUE,"Warrington";#N/A,#N/A,TRUE,"Widnes"}</definedName>
    <definedName name="q3tqtq" localSheetId="18" hidden="1">{#N/A,#N/A,TRUE,"Cover";#N/A,#N/A,TRUE,"Conts";#N/A,#N/A,TRUE,"VOS";#N/A,#N/A,TRUE,"Warrington";#N/A,#N/A,TRUE,"Widnes"}</definedName>
    <definedName name="q3tqtq" localSheetId="3" hidden="1">{#N/A,#N/A,TRUE,"Cover";#N/A,#N/A,TRUE,"Conts";#N/A,#N/A,TRUE,"VOS";#N/A,#N/A,TRUE,"Warrington";#N/A,#N/A,TRUE,"Widnes"}</definedName>
    <definedName name="q3tqtq" localSheetId="8" hidden="1">{#N/A,#N/A,TRUE,"Cover";#N/A,#N/A,TRUE,"Conts";#N/A,#N/A,TRUE,"VOS";#N/A,#N/A,TRUE,"Warrington";#N/A,#N/A,TRUE,"Widnes"}</definedName>
    <definedName name="q3tqtq" hidden="1">{#N/A,#N/A,TRUE,"Cover";#N/A,#N/A,TRUE,"Conts";#N/A,#N/A,TRUE,"VOS";#N/A,#N/A,TRUE,"Warrington";#N/A,#N/A,TRUE,"Widnes"}</definedName>
    <definedName name="q5ttyr" localSheetId="9" hidden="1">{#N/A,#N/A,TRUE,"Cover";#N/A,#N/A,TRUE,"Conts";#N/A,#N/A,TRUE,"VOS";#N/A,#N/A,TRUE,"Warrington";#N/A,#N/A,TRUE,"Widnes"}</definedName>
    <definedName name="q5ttyr" localSheetId="4" hidden="1">{#N/A,#N/A,TRUE,"Cover";#N/A,#N/A,TRUE,"Conts";#N/A,#N/A,TRUE,"VOS";#N/A,#N/A,TRUE,"Warrington";#N/A,#N/A,TRUE,"Widnes"}</definedName>
    <definedName name="q5ttyr" localSheetId="19" hidden="1">{#N/A,#N/A,TRUE,"Cover";#N/A,#N/A,TRUE,"Conts";#N/A,#N/A,TRUE,"VOS";#N/A,#N/A,TRUE,"Warrington";#N/A,#N/A,TRUE,"Widnes"}</definedName>
    <definedName name="q5ttyr" localSheetId="11" hidden="1">{#N/A,#N/A,TRUE,"Cover";#N/A,#N/A,TRUE,"Conts";#N/A,#N/A,TRUE,"VOS";#N/A,#N/A,TRUE,"Warrington";#N/A,#N/A,TRUE,"Widnes"}</definedName>
    <definedName name="q5ttyr" localSheetId="7" hidden="1">{#N/A,#N/A,TRUE,"Cover";#N/A,#N/A,TRUE,"Conts";#N/A,#N/A,TRUE,"VOS";#N/A,#N/A,TRUE,"Warrington";#N/A,#N/A,TRUE,"Widnes"}</definedName>
    <definedName name="q5ttyr" localSheetId="18" hidden="1">{#N/A,#N/A,TRUE,"Cover";#N/A,#N/A,TRUE,"Conts";#N/A,#N/A,TRUE,"VOS";#N/A,#N/A,TRUE,"Warrington";#N/A,#N/A,TRUE,"Widnes"}</definedName>
    <definedName name="q5ttyr" localSheetId="3" hidden="1">{#N/A,#N/A,TRUE,"Cover";#N/A,#N/A,TRUE,"Conts";#N/A,#N/A,TRUE,"VOS";#N/A,#N/A,TRUE,"Warrington";#N/A,#N/A,TRUE,"Widnes"}</definedName>
    <definedName name="q5ttyr" localSheetId="8" hidden="1">{#N/A,#N/A,TRUE,"Cover";#N/A,#N/A,TRUE,"Conts";#N/A,#N/A,TRUE,"VOS";#N/A,#N/A,TRUE,"Warrington";#N/A,#N/A,TRUE,"Widnes"}</definedName>
    <definedName name="q5ttyr" hidden="1">{#N/A,#N/A,TRUE,"Cover";#N/A,#N/A,TRUE,"Conts";#N/A,#N/A,TRUE,"VOS";#N/A,#N/A,TRUE,"Warrington";#N/A,#N/A,TRUE,"Widnes"}</definedName>
    <definedName name="QAHSE">'[1]POWERPOINT REFORMATED'!$C$256:$M$283</definedName>
    <definedName name="QP">#REF!</definedName>
    <definedName name="qq">'[29]REG-BASIS'!$C$3:$S$150</definedName>
    <definedName name="qqq" localSheetId="9" hidden="1">{#N/A,#N/A,TRUE,"Cover";#N/A,#N/A,TRUE,"Conts";#N/A,#N/A,TRUE,"VOS";#N/A,#N/A,TRUE,"Warrington";#N/A,#N/A,TRUE,"Widnes"}</definedName>
    <definedName name="qqq" localSheetId="4" hidden="1">{#N/A,#N/A,TRUE,"Cover";#N/A,#N/A,TRUE,"Conts";#N/A,#N/A,TRUE,"VOS";#N/A,#N/A,TRUE,"Warrington";#N/A,#N/A,TRUE,"Widnes"}</definedName>
    <definedName name="qqq" localSheetId="19" hidden="1">{#N/A,#N/A,TRUE,"Cover";#N/A,#N/A,TRUE,"Conts";#N/A,#N/A,TRUE,"VOS";#N/A,#N/A,TRUE,"Warrington";#N/A,#N/A,TRUE,"Widnes"}</definedName>
    <definedName name="qqq" localSheetId="11" hidden="1">{#N/A,#N/A,TRUE,"Cover";#N/A,#N/A,TRUE,"Conts";#N/A,#N/A,TRUE,"VOS";#N/A,#N/A,TRUE,"Warrington";#N/A,#N/A,TRUE,"Widnes"}</definedName>
    <definedName name="qqq" localSheetId="7" hidden="1">{#N/A,#N/A,TRUE,"Cover";#N/A,#N/A,TRUE,"Conts";#N/A,#N/A,TRUE,"VOS";#N/A,#N/A,TRUE,"Warrington";#N/A,#N/A,TRUE,"Widnes"}</definedName>
    <definedName name="qqq" localSheetId="18" hidden="1">{#N/A,#N/A,TRUE,"Cover";#N/A,#N/A,TRUE,"Conts";#N/A,#N/A,TRUE,"VOS";#N/A,#N/A,TRUE,"Warrington";#N/A,#N/A,TRUE,"Widnes"}</definedName>
    <definedName name="qqq" localSheetId="3" hidden="1">{#N/A,#N/A,TRUE,"Cover";#N/A,#N/A,TRUE,"Conts";#N/A,#N/A,TRUE,"VOS";#N/A,#N/A,TRUE,"Warrington";#N/A,#N/A,TRUE,"Widnes"}</definedName>
    <definedName name="qqq" localSheetId="8" hidden="1">{#N/A,#N/A,TRUE,"Cover";#N/A,#N/A,TRUE,"Conts";#N/A,#N/A,TRUE,"VOS";#N/A,#N/A,TRUE,"Warrington";#N/A,#N/A,TRUE,"Widnes"}</definedName>
    <definedName name="qqq" hidden="1">{#N/A,#N/A,TRUE,"Cover";#N/A,#N/A,TRUE,"Conts";#N/A,#N/A,TRUE,"VOS";#N/A,#N/A,TRUE,"Warrington";#N/A,#N/A,TRUE,"Widnes"}</definedName>
    <definedName name="qrt" localSheetId="9" hidden="1">{#N/A,#N/A,TRUE,"Cover";#N/A,#N/A,TRUE,"Conts";#N/A,#N/A,TRUE,"VOS";#N/A,#N/A,TRUE,"Warrington";#N/A,#N/A,TRUE,"Widnes"}</definedName>
    <definedName name="qrt" localSheetId="4" hidden="1">{#N/A,#N/A,TRUE,"Cover";#N/A,#N/A,TRUE,"Conts";#N/A,#N/A,TRUE,"VOS";#N/A,#N/A,TRUE,"Warrington";#N/A,#N/A,TRUE,"Widnes"}</definedName>
    <definedName name="qrt" localSheetId="19" hidden="1">{#N/A,#N/A,TRUE,"Cover";#N/A,#N/A,TRUE,"Conts";#N/A,#N/A,TRUE,"VOS";#N/A,#N/A,TRUE,"Warrington";#N/A,#N/A,TRUE,"Widnes"}</definedName>
    <definedName name="qrt" localSheetId="11" hidden="1">{#N/A,#N/A,TRUE,"Cover";#N/A,#N/A,TRUE,"Conts";#N/A,#N/A,TRUE,"VOS";#N/A,#N/A,TRUE,"Warrington";#N/A,#N/A,TRUE,"Widnes"}</definedName>
    <definedName name="qrt" localSheetId="7" hidden="1">{#N/A,#N/A,TRUE,"Cover";#N/A,#N/A,TRUE,"Conts";#N/A,#N/A,TRUE,"VOS";#N/A,#N/A,TRUE,"Warrington";#N/A,#N/A,TRUE,"Widnes"}</definedName>
    <definedName name="qrt" localSheetId="18" hidden="1">{#N/A,#N/A,TRUE,"Cover";#N/A,#N/A,TRUE,"Conts";#N/A,#N/A,TRUE,"VOS";#N/A,#N/A,TRUE,"Warrington";#N/A,#N/A,TRUE,"Widnes"}</definedName>
    <definedName name="qrt" localSheetId="3" hidden="1">{#N/A,#N/A,TRUE,"Cover";#N/A,#N/A,TRUE,"Conts";#N/A,#N/A,TRUE,"VOS";#N/A,#N/A,TRUE,"Warrington";#N/A,#N/A,TRUE,"Widnes"}</definedName>
    <definedName name="qrt" localSheetId="8" hidden="1">{#N/A,#N/A,TRUE,"Cover";#N/A,#N/A,TRUE,"Conts";#N/A,#N/A,TRUE,"VOS";#N/A,#N/A,TRUE,"Warrington";#N/A,#N/A,TRUE,"Widnes"}</definedName>
    <definedName name="qrt" hidden="1">{#N/A,#N/A,TRUE,"Cover";#N/A,#N/A,TRUE,"Conts";#N/A,#N/A,TRUE,"VOS";#N/A,#N/A,TRUE,"Warrington";#N/A,#N/A,TRUE,"Widnes"}</definedName>
    <definedName name="qttyry" localSheetId="9" hidden="1">{#N/A,#N/A,TRUE,"Cover";#N/A,#N/A,TRUE,"Conts";#N/A,#N/A,TRUE,"VOS";#N/A,#N/A,TRUE,"Warrington";#N/A,#N/A,TRUE,"Widnes"}</definedName>
    <definedName name="qttyry" localSheetId="4" hidden="1">{#N/A,#N/A,TRUE,"Cover";#N/A,#N/A,TRUE,"Conts";#N/A,#N/A,TRUE,"VOS";#N/A,#N/A,TRUE,"Warrington";#N/A,#N/A,TRUE,"Widnes"}</definedName>
    <definedName name="qttyry" localSheetId="19" hidden="1">{#N/A,#N/A,TRUE,"Cover";#N/A,#N/A,TRUE,"Conts";#N/A,#N/A,TRUE,"VOS";#N/A,#N/A,TRUE,"Warrington";#N/A,#N/A,TRUE,"Widnes"}</definedName>
    <definedName name="qttyry" localSheetId="11" hidden="1">{#N/A,#N/A,TRUE,"Cover";#N/A,#N/A,TRUE,"Conts";#N/A,#N/A,TRUE,"VOS";#N/A,#N/A,TRUE,"Warrington";#N/A,#N/A,TRUE,"Widnes"}</definedName>
    <definedName name="qttyry" localSheetId="7" hidden="1">{#N/A,#N/A,TRUE,"Cover";#N/A,#N/A,TRUE,"Conts";#N/A,#N/A,TRUE,"VOS";#N/A,#N/A,TRUE,"Warrington";#N/A,#N/A,TRUE,"Widnes"}</definedName>
    <definedName name="qttyry" localSheetId="18" hidden="1">{#N/A,#N/A,TRUE,"Cover";#N/A,#N/A,TRUE,"Conts";#N/A,#N/A,TRUE,"VOS";#N/A,#N/A,TRUE,"Warrington";#N/A,#N/A,TRUE,"Widnes"}</definedName>
    <definedName name="qttyry" localSheetId="3" hidden="1">{#N/A,#N/A,TRUE,"Cover";#N/A,#N/A,TRUE,"Conts";#N/A,#N/A,TRUE,"VOS";#N/A,#N/A,TRUE,"Warrington";#N/A,#N/A,TRUE,"Widnes"}</definedName>
    <definedName name="qttyry" localSheetId="8" hidden="1">{#N/A,#N/A,TRUE,"Cover";#N/A,#N/A,TRUE,"Conts";#N/A,#N/A,TRUE,"VOS";#N/A,#N/A,TRUE,"Warrington";#N/A,#N/A,TRUE,"Widnes"}</definedName>
    <definedName name="qttyry" hidden="1">{#N/A,#N/A,TRUE,"Cover";#N/A,#N/A,TRUE,"Conts";#N/A,#N/A,TRUE,"VOS";#N/A,#N/A,TRUE,"Warrington";#N/A,#N/A,TRUE,"Widnes"}</definedName>
    <definedName name="qtyhytrh" localSheetId="9" hidden="1">{#N/A,#N/A,TRUE,"Cover";#N/A,#N/A,TRUE,"Conts";#N/A,#N/A,TRUE,"VOS";#N/A,#N/A,TRUE,"Warrington";#N/A,#N/A,TRUE,"Widnes"}</definedName>
    <definedName name="qtyhytrh" localSheetId="4" hidden="1">{#N/A,#N/A,TRUE,"Cover";#N/A,#N/A,TRUE,"Conts";#N/A,#N/A,TRUE,"VOS";#N/A,#N/A,TRUE,"Warrington";#N/A,#N/A,TRUE,"Widnes"}</definedName>
    <definedName name="qtyhytrh" localSheetId="19" hidden="1">{#N/A,#N/A,TRUE,"Cover";#N/A,#N/A,TRUE,"Conts";#N/A,#N/A,TRUE,"VOS";#N/A,#N/A,TRUE,"Warrington";#N/A,#N/A,TRUE,"Widnes"}</definedName>
    <definedName name="qtyhytrh" localSheetId="11" hidden="1">{#N/A,#N/A,TRUE,"Cover";#N/A,#N/A,TRUE,"Conts";#N/A,#N/A,TRUE,"VOS";#N/A,#N/A,TRUE,"Warrington";#N/A,#N/A,TRUE,"Widnes"}</definedName>
    <definedName name="qtyhytrh" localSheetId="7" hidden="1">{#N/A,#N/A,TRUE,"Cover";#N/A,#N/A,TRUE,"Conts";#N/A,#N/A,TRUE,"VOS";#N/A,#N/A,TRUE,"Warrington";#N/A,#N/A,TRUE,"Widnes"}</definedName>
    <definedName name="qtyhytrh" localSheetId="18" hidden="1">{#N/A,#N/A,TRUE,"Cover";#N/A,#N/A,TRUE,"Conts";#N/A,#N/A,TRUE,"VOS";#N/A,#N/A,TRUE,"Warrington";#N/A,#N/A,TRUE,"Widnes"}</definedName>
    <definedName name="qtyhytrh" localSheetId="3" hidden="1">{#N/A,#N/A,TRUE,"Cover";#N/A,#N/A,TRUE,"Conts";#N/A,#N/A,TRUE,"VOS";#N/A,#N/A,TRUE,"Warrington";#N/A,#N/A,TRUE,"Widnes"}</definedName>
    <definedName name="qtyhytrh" localSheetId="8" hidden="1">{#N/A,#N/A,TRUE,"Cover";#N/A,#N/A,TRUE,"Conts";#N/A,#N/A,TRUE,"VOS";#N/A,#N/A,TRUE,"Warrington";#N/A,#N/A,TRUE,"Widnes"}</definedName>
    <definedName name="qtyhytrh" hidden="1">{#N/A,#N/A,TRUE,"Cover";#N/A,#N/A,TRUE,"Conts";#N/A,#N/A,TRUE,"VOS";#N/A,#N/A,TRUE,"Warrington";#N/A,#N/A,TRUE,"Widnes"}</definedName>
    <definedName name="qtyu" localSheetId="9" hidden="1">{#N/A,#N/A,TRUE,"Cover";#N/A,#N/A,TRUE,"Conts";#N/A,#N/A,TRUE,"VOS";#N/A,#N/A,TRUE,"Warrington";#N/A,#N/A,TRUE,"Widnes"}</definedName>
    <definedName name="qtyu" localSheetId="4" hidden="1">{#N/A,#N/A,TRUE,"Cover";#N/A,#N/A,TRUE,"Conts";#N/A,#N/A,TRUE,"VOS";#N/A,#N/A,TRUE,"Warrington";#N/A,#N/A,TRUE,"Widnes"}</definedName>
    <definedName name="qtyu" localSheetId="19" hidden="1">{#N/A,#N/A,TRUE,"Cover";#N/A,#N/A,TRUE,"Conts";#N/A,#N/A,TRUE,"VOS";#N/A,#N/A,TRUE,"Warrington";#N/A,#N/A,TRUE,"Widnes"}</definedName>
    <definedName name="qtyu" localSheetId="11" hidden="1">{#N/A,#N/A,TRUE,"Cover";#N/A,#N/A,TRUE,"Conts";#N/A,#N/A,TRUE,"VOS";#N/A,#N/A,TRUE,"Warrington";#N/A,#N/A,TRUE,"Widnes"}</definedName>
    <definedName name="qtyu" localSheetId="7" hidden="1">{#N/A,#N/A,TRUE,"Cover";#N/A,#N/A,TRUE,"Conts";#N/A,#N/A,TRUE,"VOS";#N/A,#N/A,TRUE,"Warrington";#N/A,#N/A,TRUE,"Widnes"}</definedName>
    <definedName name="qtyu" localSheetId="18" hidden="1">{#N/A,#N/A,TRUE,"Cover";#N/A,#N/A,TRUE,"Conts";#N/A,#N/A,TRUE,"VOS";#N/A,#N/A,TRUE,"Warrington";#N/A,#N/A,TRUE,"Widnes"}</definedName>
    <definedName name="qtyu" localSheetId="3" hidden="1">{#N/A,#N/A,TRUE,"Cover";#N/A,#N/A,TRUE,"Conts";#N/A,#N/A,TRUE,"VOS";#N/A,#N/A,TRUE,"Warrington";#N/A,#N/A,TRUE,"Widnes"}</definedName>
    <definedName name="qtyu" localSheetId="8" hidden="1">{#N/A,#N/A,TRUE,"Cover";#N/A,#N/A,TRUE,"Conts";#N/A,#N/A,TRUE,"VOS";#N/A,#N/A,TRUE,"Warrington";#N/A,#N/A,TRUE,"Widnes"}</definedName>
    <definedName name="qtyu" hidden="1">{#N/A,#N/A,TRUE,"Cover";#N/A,#N/A,TRUE,"Conts";#N/A,#N/A,TRUE,"VOS";#N/A,#N/A,TRUE,"Warrington";#N/A,#N/A,TRUE,"Widnes"}</definedName>
    <definedName name="qtyyut" localSheetId="9" hidden="1">{#N/A,#N/A,TRUE,"Cover";#N/A,#N/A,TRUE,"Conts";#N/A,#N/A,TRUE,"VOS";#N/A,#N/A,TRUE,"Warrington";#N/A,#N/A,TRUE,"Widnes"}</definedName>
    <definedName name="qtyyut" localSheetId="4" hidden="1">{#N/A,#N/A,TRUE,"Cover";#N/A,#N/A,TRUE,"Conts";#N/A,#N/A,TRUE,"VOS";#N/A,#N/A,TRUE,"Warrington";#N/A,#N/A,TRUE,"Widnes"}</definedName>
    <definedName name="qtyyut" localSheetId="19" hidden="1">{#N/A,#N/A,TRUE,"Cover";#N/A,#N/A,TRUE,"Conts";#N/A,#N/A,TRUE,"VOS";#N/A,#N/A,TRUE,"Warrington";#N/A,#N/A,TRUE,"Widnes"}</definedName>
    <definedName name="qtyyut" localSheetId="11" hidden="1">{#N/A,#N/A,TRUE,"Cover";#N/A,#N/A,TRUE,"Conts";#N/A,#N/A,TRUE,"VOS";#N/A,#N/A,TRUE,"Warrington";#N/A,#N/A,TRUE,"Widnes"}</definedName>
    <definedName name="qtyyut" localSheetId="7" hidden="1">{#N/A,#N/A,TRUE,"Cover";#N/A,#N/A,TRUE,"Conts";#N/A,#N/A,TRUE,"VOS";#N/A,#N/A,TRUE,"Warrington";#N/A,#N/A,TRUE,"Widnes"}</definedName>
    <definedName name="qtyyut" localSheetId="18" hidden="1">{#N/A,#N/A,TRUE,"Cover";#N/A,#N/A,TRUE,"Conts";#N/A,#N/A,TRUE,"VOS";#N/A,#N/A,TRUE,"Warrington";#N/A,#N/A,TRUE,"Widnes"}</definedName>
    <definedName name="qtyyut" localSheetId="3" hidden="1">{#N/A,#N/A,TRUE,"Cover";#N/A,#N/A,TRUE,"Conts";#N/A,#N/A,TRUE,"VOS";#N/A,#N/A,TRUE,"Warrington";#N/A,#N/A,TRUE,"Widnes"}</definedName>
    <definedName name="qtyyut" localSheetId="8" hidden="1">{#N/A,#N/A,TRUE,"Cover";#N/A,#N/A,TRUE,"Conts";#N/A,#N/A,TRUE,"VOS";#N/A,#N/A,TRUE,"Warrington";#N/A,#N/A,TRUE,"Widnes"}</definedName>
    <definedName name="qtyyut" hidden="1">{#N/A,#N/A,TRUE,"Cover";#N/A,#N/A,TRUE,"Conts";#N/A,#N/A,TRUE,"VOS";#N/A,#N/A,TRUE,"Warrington";#N/A,#N/A,TRUE,"Widnes"}</definedName>
    <definedName name="qtyyyhh" localSheetId="9" hidden="1">{#N/A,#N/A,TRUE,"Cover";#N/A,#N/A,TRUE,"Conts";#N/A,#N/A,TRUE,"VOS";#N/A,#N/A,TRUE,"Warrington";#N/A,#N/A,TRUE,"Widnes"}</definedName>
    <definedName name="qtyyyhh" localSheetId="4" hidden="1">{#N/A,#N/A,TRUE,"Cover";#N/A,#N/A,TRUE,"Conts";#N/A,#N/A,TRUE,"VOS";#N/A,#N/A,TRUE,"Warrington";#N/A,#N/A,TRUE,"Widnes"}</definedName>
    <definedName name="qtyyyhh" localSheetId="19" hidden="1">{#N/A,#N/A,TRUE,"Cover";#N/A,#N/A,TRUE,"Conts";#N/A,#N/A,TRUE,"VOS";#N/A,#N/A,TRUE,"Warrington";#N/A,#N/A,TRUE,"Widnes"}</definedName>
    <definedName name="qtyyyhh" localSheetId="11" hidden="1">{#N/A,#N/A,TRUE,"Cover";#N/A,#N/A,TRUE,"Conts";#N/A,#N/A,TRUE,"VOS";#N/A,#N/A,TRUE,"Warrington";#N/A,#N/A,TRUE,"Widnes"}</definedName>
    <definedName name="qtyyyhh" localSheetId="7" hidden="1">{#N/A,#N/A,TRUE,"Cover";#N/A,#N/A,TRUE,"Conts";#N/A,#N/A,TRUE,"VOS";#N/A,#N/A,TRUE,"Warrington";#N/A,#N/A,TRUE,"Widnes"}</definedName>
    <definedName name="qtyyyhh" localSheetId="18" hidden="1">{#N/A,#N/A,TRUE,"Cover";#N/A,#N/A,TRUE,"Conts";#N/A,#N/A,TRUE,"VOS";#N/A,#N/A,TRUE,"Warrington";#N/A,#N/A,TRUE,"Widnes"}</definedName>
    <definedName name="qtyyyhh" localSheetId="3" hidden="1">{#N/A,#N/A,TRUE,"Cover";#N/A,#N/A,TRUE,"Conts";#N/A,#N/A,TRUE,"VOS";#N/A,#N/A,TRUE,"Warrington";#N/A,#N/A,TRUE,"Widnes"}</definedName>
    <definedName name="qtyyyhh" localSheetId="8" hidden="1">{#N/A,#N/A,TRUE,"Cover";#N/A,#N/A,TRUE,"Conts";#N/A,#N/A,TRUE,"VOS";#N/A,#N/A,TRUE,"Warrington";#N/A,#N/A,TRUE,"Widnes"}</definedName>
    <definedName name="qtyyyhh" hidden="1">{#N/A,#N/A,TRUE,"Cover";#N/A,#N/A,TRUE,"Conts";#N/A,#N/A,TRUE,"VOS";#N/A,#N/A,TRUE,"Warrington";#N/A,#N/A,TRUE,"Widnes"}</definedName>
    <definedName name="qw">#REF!</definedName>
    <definedName name="ra">#N/A</definedName>
    <definedName name="rad">#REF!</definedName>
    <definedName name="rasgg" localSheetId="9" hidden="1">{#N/A,#N/A,TRUE,"Cover";#N/A,#N/A,TRUE,"Conts";#N/A,#N/A,TRUE,"VOS";#N/A,#N/A,TRUE,"Warrington";#N/A,#N/A,TRUE,"Widnes"}</definedName>
    <definedName name="rasgg" localSheetId="4" hidden="1">{#N/A,#N/A,TRUE,"Cover";#N/A,#N/A,TRUE,"Conts";#N/A,#N/A,TRUE,"VOS";#N/A,#N/A,TRUE,"Warrington";#N/A,#N/A,TRUE,"Widnes"}</definedName>
    <definedName name="rasgg" localSheetId="19" hidden="1">{#N/A,#N/A,TRUE,"Cover";#N/A,#N/A,TRUE,"Conts";#N/A,#N/A,TRUE,"VOS";#N/A,#N/A,TRUE,"Warrington";#N/A,#N/A,TRUE,"Widnes"}</definedName>
    <definedName name="rasgg" localSheetId="11" hidden="1">{#N/A,#N/A,TRUE,"Cover";#N/A,#N/A,TRUE,"Conts";#N/A,#N/A,TRUE,"VOS";#N/A,#N/A,TRUE,"Warrington";#N/A,#N/A,TRUE,"Widnes"}</definedName>
    <definedName name="rasgg" localSheetId="7" hidden="1">{#N/A,#N/A,TRUE,"Cover";#N/A,#N/A,TRUE,"Conts";#N/A,#N/A,TRUE,"VOS";#N/A,#N/A,TRUE,"Warrington";#N/A,#N/A,TRUE,"Widnes"}</definedName>
    <definedName name="rasgg" localSheetId="18" hidden="1">{#N/A,#N/A,TRUE,"Cover";#N/A,#N/A,TRUE,"Conts";#N/A,#N/A,TRUE,"VOS";#N/A,#N/A,TRUE,"Warrington";#N/A,#N/A,TRUE,"Widnes"}</definedName>
    <definedName name="rasgg" localSheetId="3" hidden="1">{#N/A,#N/A,TRUE,"Cover";#N/A,#N/A,TRUE,"Conts";#N/A,#N/A,TRUE,"VOS";#N/A,#N/A,TRUE,"Warrington";#N/A,#N/A,TRUE,"Widnes"}</definedName>
    <definedName name="rasgg" localSheetId="8" hidden="1">{#N/A,#N/A,TRUE,"Cover";#N/A,#N/A,TRUE,"Conts";#N/A,#N/A,TRUE,"VOS";#N/A,#N/A,TRUE,"Warrington";#N/A,#N/A,TRUE,"Widnes"}</definedName>
    <definedName name="rasgg" hidden="1">{#N/A,#N/A,TRUE,"Cover";#N/A,#N/A,TRUE,"Conts";#N/A,#N/A,TRUE,"VOS";#N/A,#N/A,TRUE,"Warrington";#N/A,#N/A,TRUE,"Widnes"}</definedName>
    <definedName name="Rate">#N/A</definedName>
    <definedName name="RATE1">#REF!</definedName>
    <definedName name="ravi">#REF!</definedName>
    <definedName name="RCP">#REF!</definedName>
    <definedName name="RcpPipes" localSheetId="9">'[72]Pipe Schedule'!$C$5:$Z$19</definedName>
    <definedName name="RcpPipes" localSheetId="7">'[44]Pipe Schedule'!$C$5:$Z$19</definedName>
    <definedName name="RcpPipes">'[44]Pipe Schedule'!$C$5:$Z$19</definedName>
    <definedName name="RcpPipes2" localSheetId="9">'[72]Pipe Schedule'!$C$21:$Y$37</definedName>
    <definedName name="RcpPipes2" localSheetId="7">'[44]Pipe Schedule'!$C$21:$Y$37</definedName>
    <definedName name="RcpPipes2">'[44]Pipe Schedule'!$C$21:$Y$37</definedName>
    <definedName name="RD" localSheetId="9">#REF!</definedName>
    <definedName name="RD" localSheetId="7">#REF!</definedName>
    <definedName name="RD">#REF!</definedName>
    <definedName name="rdegsegrg" localSheetId="9" hidden="1">{#N/A,#N/A,TRUE,"Cover";#N/A,#N/A,TRUE,"Conts";#N/A,#N/A,TRUE,"VOS";#N/A,#N/A,TRUE,"Warrington";#N/A,#N/A,TRUE,"Widnes"}</definedName>
    <definedName name="rdegsegrg" localSheetId="4" hidden="1">{#N/A,#N/A,TRUE,"Cover";#N/A,#N/A,TRUE,"Conts";#N/A,#N/A,TRUE,"VOS";#N/A,#N/A,TRUE,"Warrington";#N/A,#N/A,TRUE,"Widnes"}</definedName>
    <definedName name="rdegsegrg" localSheetId="19" hidden="1">{#N/A,#N/A,TRUE,"Cover";#N/A,#N/A,TRUE,"Conts";#N/A,#N/A,TRUE,"VOS";#N/A,#N/A,TRUE,"Warrington";#N/A,#N/A,TRUE,"Widnes"}</definedName>
    <definedName name="rdegsegrg" localSheetId="11" hidden="1">{#N/A,#N/A,TRUE,"Cover";#N/A,#N/A,TRUE,"Conts";#N/A,#N/A,TRUE,"VOS";#N/A,#N/A,TRUE,"Warrington";#N/A,#N/A,TRUE,"Widnes"}</definedName>
    <definedName name="rdegsegrg" localSheetId="7" hidden="1">{#N/A,#N/A,TRUE,"Cover";#N/A,#N/A,TRUE,"Conts";#N/A,#N/A,TRUE,"VOS";#N/A,#N/A,TRUE,"Warrington";#N/A,#N/A,TRUE,"Widnes"}</definedName>
    <definedName name="rdegsegrg" localSheetId="18" hidden="1">{#N/A,#N/A,TRUE,"Cover";#N/A,#N/A,TRUE,"Conts";#N/A,#N/A,TRUE,"VOS";#N/A,#N/A,TRUE,"Warrington";#N/A,#N/A,TRUE,"Widnes"}</definedName>
    <definedName name="rdegsegrg" localSheetId="3" hidden="1">{#N/A,#N/A,TRUE,"Cover";#N/A,#N/A,TRUE,"Conts";#N/A,#N/A,TRUE,"VOS";#N/A,#N/A,TRUE,"Warrington";#N/A,#N/A,TRUE,"Widnes"}</definedName>
    <definedName name="rdegsegrg" localSheetId="8"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9">#REF!</definedName>
    <definedName name="_xlnm.Recorder" localSheetId="7">#REF!</definedName>
    <definedName name="_xlnm.Recorder">#REF!</definedName>
    <definedName name="REDUCEDQUANTS" localSheetId="26">#REF!</definedName>
    <definedName name="REDUCEDQUANTS" localSheetId="25">#REF!</definedName>
    <definedName name="REDUCEDQUANTS">#REF!</definedName>
    <definedName name="Reinforcement" localSheetId="9">'[66]RCBC Reinforcement'!$G$5:$S$77</definedName>
    <definedName name="Reinforcement" localSheetId="7">'[15]RCBC Reinforcement'!$G$5:$S$77</definedName>
    <definedName name="Reinforcement">'[15]RCBC Reinforcement'!$G$5:$S$77</definedName>
    <definedName name="REMOVE">#N/A</definedName>
    <definedName name="requi">#REF!</definedName>
    <definedName name="rer" localSheetId="9" hidden="1">{#N/A,#N/A,TRUE,"Cover";#N/A,#N/A,TRUE,"Conts";#N/A,#N/A,TRUE,"VOS";#N/A,#N/A,TRUE,"Warrington";#N/A,#N/A,TRUE,"Widnes"}</definedName>
    <definedName name="rer" localSheetId="4" hidden="1">{#N/A,#N/A,TRUE,"Cover";#N/A,#N/A,TRUE,"Conts";#N/A,#N/A,TRUE,"VOS";#N/A,#N/A,TRUE,"Warrington";#N/A,#N/A,TRUE,"Widnes"}</definedName>
    <definedName name="rer" localSheetId="19" hidden="1">{#N/A,#N/A,TRUE,"Cover";#N/A,#N/A,TRUE,"Conts";#N/A,#N/A,TRUE,"VOS";#N/A,#N/A,TRUE,"Warrington";#N/A,#N/A,TRUE,"Widnes"}</definedName>
    <definedName name="rer" localSheetId="11" hidden="1">{#N/A,#N/A,TRUE,"Cover";#N/A,#N/A,TRUE,"Conts";#N/A,#N/A,TRUE,"VOS";#N/A,#N/A,TRUE,"Warrington";#N/A,#N/A,TRUE,"Widnes"}</definedName>
    <definedName name="rer" localSheetId="7" hidden="1">{#N/A,#N/A,TRUE,"Cover";#N/A,#N/A,TRUE,"Conts";#N/A,#N/A,TRUE,"VOS";#N/A,#N/A,TRUE,"Warrington";#N/A,#N/A,TRUE,"Widnes"}</definedName>
    <definedName name="rer" localSheetId="18" hidden="1">{#N/A,#N/A,TRUE,"Cover";#N/A,#N/A,TRUE,"Conts";#N/A,#N/A,TRUE,"VOS";#N/A,#N/A,TRUE,"Warrington";#N/A,#N/A,TRUE,"Widnes"}</definedName>
    <definedName name="rer" localSheetId="3" hidden="1">{#N/A,#N/A,TRUE,"Cover";#N/A,#N/A,TRUE,"Conts";#N/A,#N/A,TRUE,"VOS";#N/A,#N/A,TRUE,"Warrington";#N/A,#N/A,TRUE,"Widnes"}</definedName>
    <definedName name="rer" localSheetId="8" hidden="1">{#N/A,#N/A,TRUE,"Cover";#N/A,#N/A,TRUE,"Conts";#N/A,#N/A,TRUE,"VOS";#N/A,#N/A,TRUE,"Warrington";#N/A,#N/A,TRUE,"Widnes"}</definedName>
    <definedName name="rer" hidden="1">{#N/A,#N/A,TRUE,"Cover";#N/A,#N/A,TRUE,"Conts";#N/A,#N/A,TRUE,"VOS";#N/A,#N/A,TRUE,"Warrington";#N/A,#N/A,TRUE,"Widnes"}</definedName>
    <definedName name="RES" localSheetId="9">[64]WorkBreakDown!#REF!</definedName>
    <definedName name="RES">[12]WorkBreakDown!#REF!</definedName>
    <definedName name="Resources">#REF!</definedName>
    <definedName name="rghhythy" localSheetId="9" hidden="1">{#N/A,#N/A,TRUE,"Cover";#N/A,#N/A,TRUE,"Conts";#N/A,#N/A,TRUE,"VOS";#N/A,#N/A,TRUE,"Warrington";#N/A,#N/A,TRUE,"Widnes"}</definedName>
    <definedName name="rghhythy" localSheetId="4" hidden="1">{#N/A,#N/A,TRUE,"Cover";#N/A,#N/A,TRUE,"Conts";#N/A,#N/A,TRUE,"VOS";#N/A,#N/A,TRUE,"Warrington";#N/A,#N/A,TRUE,"Widnes"}</definedName>
    <definedName name="rghhythy" localSheetId="19" hidden="1">{#N/A,#N/A,TRUE,"Cover";#N/A,#N/A,TRUE,"Conts";#N/A,#N/A,TRUE,"VOS";#N/A,#N/A,TRUE,"Warrington";#N/A,#N/A,TRUE,"Widnes"}</definedName>
    <definedName name="rghhythy" localSheetId="11" hidden="1">{#N/A,#N/A,TRUE,"Cover";#N/A,#N/A,TRUE,"Conts";#N/A,#N/A,TRUE,"VOS";#N/A,#N/A,TRUE,"Warrington";#N/A,#N/A,TRUE,"Widnes"}</definedName>
    <definedName name="rghhythy" localSheetId="7" hidden="1">{#N/A,#N/A,TRUE,"Cover";#N/A,#N/A,TRUE,"Conts";#N/A,#N/A,TRUE,"VOS";#N/A,#N/A,TRUE,"Warrington";#N/A,#N/A,TRUE,"Widnes"}</definedName>
    <definedName name="rghhythy" localSheetId="18" hidden="1">{#N/A,#N/A,TRUE,"Cover";#N/A,#N/A,TRUE,"Conts";#N/A,#N/A,TRUE,"VOS";#N/A,#N/A,TRUE,"Warrington";#N/A,#N/A,TRUE,"Widnes"}</definedName>
    <definedName name="rghhythy" localSheetId="3" hidden="1">{#N/A,#N/A,TRUE,"Cover";#N/A,#N/A,TRUE,"Conts";#N/A,#N/A,TRUE,"VOS";#N/A,#N/A,TRUE,"Warrington";#N/A,#N/A,TRUE,"Widnes"}</definedName>
    <definedName name="rghhythy" localSheetId="8" hidden="1">{#N/A,#N/A,TRUE,"Cover";#N/A,#N/A,TRUE,"Conts";#N/A,#N/A,TRUE,"VOS";#N/A,#N/A,TRUE,"Warrington";#N/A,#N/A,TRUE,"Widnes"}</definedName>
    <definedName name="rghhythy" hidden="1">{#N/A,#N/A,TRUE,"Cover";#N/A,#N/A,TRUE,"Conts";#N/A,#N/A,TRUE,"VOS";#N/A,#N/A,TRUE,"Warrington";#N/A,#N/A,TRUE,"Widnes"}</definedName>
    <definedName name="rhyuyi" localSheetId="9" hidden="1">{#N/A,#N/A,TRUE,"Cover";#N/A,#N/A,TRUE,"Conts";#N/A,#N/A,TRUE,"VOS";#N/A,#N/A,TRUE,"Warrington";#N/A,#N/A,TRUE,"Widnes"}</definedName>
    <definedName name="rhyuyi" localSheetId="4" hidden="1">{#N/A,#N/A,TRUE,"Cover";#N/A,#N/A,TRUE,"Conts";#N/A,#N/A,TRUE,"VOS";#N/A,#N/A,TRUE,"Warrington";#N/A,#N/A,TRUE,"Widnes"}</definedName>
    <definedName name="rhyuyi" localSheetId="19" hidden="1">{#N/A,#N/A,TRUE,"Cover";#N/A,#N/A,TRUE,"Conts";#N/A,#N/A,TRUE,"VOS";#N/A,#N/A,TRUE,"Warrington";#N/A,#N/A,TRUE,"Widnes"}</definedName>
    <definedName name="rhyuyi" localSheetId="11" hidden="1">{#N/A,#N/A,TRUE,"Cover";#N/A,#N/A,TRUE,"Conts";#N/A,#N/A,TRUE,"VOS";#N/A,#N/A,TRUE,"Warrington";#N/A,#N/A,TRUE,"Widnes"}</definedName>
    <definedName name="rhyuyi" localSheetId="7" hidden="1">{#N/A,#N/A,TRUE,"Cover";#N/A,#N/A,TRUE,"Conts";#N/A,#N/A,TRUE,"VOS";#N/A,#N/A,TRUE,"Warrington";#N/A,#N/A,TRUE,"Widnes"}</definedName>
    <definedName name="rhyuyi" localSheetId="18" hidden="1">{#N/A,#N/A,TRUE,"Cover";#N/A,#N/A,TRUE,"Conts";#N/A,#N/A,TRUE,"VOS";#N/A,#N/A,TRUE,"Warrington";#N/A,#N/A,TRUE,"Widnes"}</definedName>
    <definedName name="rhyuyi" localSheetId="3" hidden="1">{#N/A,#N/A,TRUE,"Cover";#N/A,#N/A,TRUE,"Conts";#N/A,#N/A,TRUE,"VOS";#N/A,#N/A,TRUE,"Warrington";#N/A,#N/A,TRUE,"Widnes"}</definedName>
    <definedName name="rhyuyi" localSheetId="8" hidden="1">{#N/A,#N/A,TRUE,"Cover";#N/A,#N/A,TRUE,"Conts";#N/A,#N/A,TRUE,"VOS";#N/A,#N/A,TRUE,"Warrington";#N/A,#N/A,TRUE,"Widnes"}</definedName>
    <definedName name="rhyuyi" hidden="1">{#N/A,#N/A,TRUE,"Cover";#N/A,#N/A,TRUE,"Conts";#N/A,#N/A,TRUE,"VOS";#N/A,#N/A,TRUE,"Warrington";#N/A,#N/A,TRUE,"Widnes"}</definedName>
    <definedName name="RID" localSheetId="9">[64]WorkBreakDown!#REF!</definedName>
    <definedName name="RID">[12]WorkBreakDown!#REF!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2</definedName>
    <definedName name="RiskExcelReportsGoInNewWorkbook">TRUE</definedName>
    <definedName name="RiskExcelReportsToGenerate">0</definedName>
    <definedName name="RiskFixedSeed">1</definedName>
    <definedName name="RiskGenerateExcelReportsAtEndOfSimulation">FALSE</definedName>
    <definedName name="RiskHasSettings">TRUE</definedName>
    <definedName name="RiskMinimizeOnStart">FALSE</definedName>
    <definedName name="RiskMonitorConvergence">FALSE</definedName>
    <definedName name="RiskMultipleCPUSupportEnabled" hidden="1">TRUE</definedName>
    <definedName name="RiskNumIterations">1000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1</definedName>
    <definedName name="RiskTemplateSheetName">"myTemplate"</definedName>
    <definedName name="RiskUpdateDisplay">FALSE</definedName>
    <definedName name="RiskUseDifferentSeedForEachSim">FALSE</definedName>
    <definedName name="RiskUseFixedSeed">FALSE</definedName>
    <definedName name="RiskUseMultipleCPUs" hidden="1">FALSE</definedName>
    <definedName name="Road_Name" localSheetId="9">[18]Road_Schedule!$C$4:$L$59</definedName>
    <definedName name="Road_Name" localSheetId="3">[18]Road_Schedule!$C$4:$L$59</definedName>
    <definedName name="Road_Name">[17]Road_Schedule!$C$4:$L$59</definedName>
    <definedName name="rolly" localSheetId="9">#REF!</definedName>
    <definedName name="rolly" localSheetId="7">#REF!</definedName>
    <definedName name="rolly">#REF!</definedName>
    <definedName name="ROOF" localSheetId="9">'[16]Build-up'!#REF!</definedName>
    <definedName name="ROOF">'[16]Build-up'!#REF!</definedName>
    <definedName name="Roof_Water_proofing">#REF!</definedName>
    <definedName name="rouble3" hidden="1">#REF!</definedName>
    <definedName name="rouble5" hidden="1">#REF!</definedName>
    <definedName name="RR" localSheetId="9" hidden="1">{#N/A,#N/A,FALSE,"C3";#N/A,#N/A,FALSE,"D2-17";#N/A,#N/A,FALSE,"C2-17";#N/A,#N/A,FALSE,"C2-CIVIL";#N/A,#N/A,FALSE,"D1-C1 contract";#N/A,#N/A,FALSE,"D1-CIVIL";#N/A,#N/A,FALSE,"C1 hourly";#N/A,#N/A,FALSE,"C1 contract";#N/A,#N/A,FALSE,"D1-C1 hourly"}</definedName>
    <definedName name="RR" localSheetId="4" hidden="1">{#N/A,#N/A,FALSE,"C3";#N/A,#N/A,FALSE,"D2-17";#N/A,#N/A,FALSE,"C2-17";#N/A,#N/A,FALSE,"C2-CIVIL";#N/A,#N/A,FALSE,"D1-C1 contract";#N/A,#N/A,FALSE,"D1-CIVIL";#N/A,#N/A,FALSE,"C1 hourly";#N/A,#N/A,FALSE,"C1 contract";#N/A,#N/A,FALSE,"D1-C1 hourly"}</definedName>
    <definedName name="RR" localSheetId="19" hidden="1">{#N/A,#N/A,FALSE,"C3";#N/A,#N/A,FALSE,"D2-17";#N/A,#N/A,FALSE,"C2-17";#N/A,#N/A,FALSE,"C2-CIVIL";#N/A,#N/A,FALSE,"D1-C1 contract";#N/A,#N/A,FALSE,"D1-CIVIL";#N/A,#N/A,FALSE,"C1 hourly";#N/A,#N/A,FALSE,"C1 contract";#N/A,#N/A,FALSE,"D1-C1 hourly"}</definedName>
    <definedName name="RR" localSheetId="11" hidden="1">{#N/A,#N/A,FALSE,"C3";#N/A,#N/A,FALSE,"D2-17";#N/A,#N/A,FALSE,"C2-17";#N/A,#N/A,FALSE,"C2-CIVIL";#N/A,#N/A,FALSE,"D1-C1 contract";#N/A,#N/A,FALSE,"D1-CIVIL";#N/A,#N/A,FALSE,"C1 hourly";#N/A,#N/A,FALSE,"C1 contract";#N/A,#N/A,FALSE,"D1-C1 hourly"}</definedName>
    <definedName name="RR" localSheetId="7" hidden="1">{#N/A,#N/A,FALSE,"C3";#N/A,#N/A,FALSE,"D2-17";#N/A,#N/A,FALSE,"C2-17";#N/A,#N/A,FALSE,"C2-CIVIL";#N/A,#N/A,FALSE,"D1-C1 contract";#N/A,#N/A,FALSE,"D1-CIVIL";#N/A,#N/A,FALSE,"C1 hourly";#N/A,#N/A,FALSE,"C1 contract";#N/A,#N/A,FALSE,"D1-C1 hourly"}</definedName>
    <definedName name="RR" localSheetId="18" hidden="1">{#N/A,#N/A,FALSE,"C3";#N/A,#N/A,FALSE,"D2-17";#N/A,#N/A,FALSE,"C2-17";#N/A,#N/A,FALSE,"C2-CIVIL";#N/A,#N/A,FALSE,"D1-C1 contract";#N/A,#N/A,FALSE,"D1-CIVIL";#N/A,#N/A,FALSE,"C1 hourly";#N/A,#N/A,FALSE,"C1 contract";#N/A,#N/A,FALSE,"D1-C1 hourly"}</definedName>
    <definedName name="RR" localSheetId="3"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9" hidden="1">{#N/A,#N/A,TRUE,"Cover";#N/A,#N/A,TRUE,"Conts";#N/A,#N/A,TRUE,"VOS";#N/A,#N/A,TRUE,"Warrington";#N/A,#N/A,TRUE,"Widnes"}</definedName>
    <definedName name="rrr" localSheetId="4" hidden="1">{#N/A,#N/A,TRUE,"Cover";#N/A,#N/A,TRUE,"Conts";#N/A,#N/A,TRUE,"VOS";#N/A,#N/A,TRUE,"Warrington";#N/A,#N/A,TRUE,"Widnes"}</definedName>
    <definedName name="rrr" localSheetId="19" hidden="1">{#N/A,#N/A,TRUE,"Cover";#N/A,#N/A,TRUE,"Conts";#N/A,#N/A,TRUE,"VOS";#N/A,#N/A,TRUE,"Warrington";#N/A,#N/A,TRUE,"Widnes"}</definedName>
    <definedName name="rrr" localSheetId="11" hidden="1">{#N/A,#N/A,TRUE,"Cover";#N/A,#N/A,TRUE,"Conts";#N/A,#N/A,TRUE,"VOS";#N/A,#N/A,TRUE,"Warrington";#N/A,#N/A,TRUE,"Widnes"}</definedName>
    <definedName name="rrr" localSheetId="7" hidden="1">{#N/A,#N/A,TRUE,"Cover";#N/A,#N/A,TRUE,"Conts";#N/A,#N/A,TRUE,"VOS";#N/A,#N/A,TRUE,"Warrington";#N/A,#N/A,TRUE,"Widnes"}</definedName>
    <definedName name="rrr" localSheetId="18" hidden="1">{#N/A,#N/A,TRUE,"Cover";#N/A,#N/A,TRUE,"Conts";#N/A,#N/A,TRUE,"VOS";#N/A,#N/A,TRUE,"Warrington";#N/A,#N/A,TRUE,"Widnes"}</definedName>
    <definedName name="rrr" localSheetId="3" hidden="1">{#N/A,#N/A,TRUE,"Cover";#N/A,#N/A,TRUE,"Conts";#N/A,#N/A,TRUE,"VOS";#N/A,#N/A,TRUE,"Warrington";#N/A,#N/A,TRUE,"Widnes"}</definedName>
    <definedName name="rrr" localSheetId="8" hidden="1">{#N/A,#N/A,TRUE,"Cover";#N/A,#N/A,TRUE,"Conts";#N/A,#N/A,TRUE,"VOS";#N/A,#N/A,TRUE,"Warrington";#N/A,#N/A,TRUE,"Widnes"}</definedName>
    <definedName name="rrr" hidden="1">{#N/A,#N/A,TRUE,"Cover";#N/A,#N/A,TRUE,"Conts";#N/A,#N/A,TRUE,"VOS";#N/A,#N/A,TRUE,"Warrington";#N/A,#N/A,TRUE,"Widnes"}</definedName>
    <definedName name="rrrr" localSheetId="9" hidden="1">{#N/A,#N/A,TRUE,"Cover";#N/A,#N/A,TRUE,"Conts";#N/A,#N/A,TRUE,"VOS";#N/A,#N/A,TRUE,"Warrington";#N/A,#N/A,TRUE,"Widnes"}</definedName>
    <definedName name="rrrr" localSheetId="4" hidden="1">{#N/A,#N/A,TRUE,"Cover";#N/A,#N/A,TRUE,"Conts";#N/A,#N/A,TRUE,"VOS";#N/A,#N/A,TRUE,"Warrington";#N/A,#N/A,TRUE,"Widnes"}</definedName>
    <definedName name="rrrr" localSheetId="19" hidden="1">{#N/A,#N/A,TRUE,"Cover";#N/A,#N/A,TRUE,"Conts";#N/A,#N/A,TRUE,"VOS";#N/A,#N/A,TRUE,"Warrington";#N/A,#N/A,TRUE,"Widnes"}</definedName>
    <definedName name="rrrr" localSheetId="11" hidden="1">{#N/A,#N/A,TRUE,"Cover";#N/A,#N/A,TRUE,"Conts";#N/A,#N/A,TRUE,"VOS";#N/A,#N/A,TRUE,"Warrington";#N/A,#N/A,TRUE,"Widnes"}</definedName>
    <definedName name="rrrr" localSheetId="7" hidden="1">{#N/A,#N/A,TRUE,"Cover";#N/A,#N/A,TRUE,"Conts";#N/A,#N/A,TRUE,"VOS";#N/A,#N/A,TRUE,"Warrington";#N/A,#N/A,TRUE,"Widnes"}</definedName>
    <definedName name="rrrr" localSheetId="18" hidden="1">{#N/A,#N/A,TRUE,"Cover";#N/A,#N/A,TRUE,"Conts";#N/A,#N/A,TRUE,"VOS";#N/A,#N/A,TRUE,"Warrington";#N/A,#N/A,TRUE,"Widnes"}</definedName>
    <definedName name="rrrr" localSheetId="3" hidden="1">{#N/A,#N/A,TRUE,"Cover";#N/A,#N/A,TRUE,"Conts";#N/A,#N/A,TRUE,"VOS";#N/A,#N/A,TRUE,"Warrington";#N/A,#N/A,TRUE,"Widnes"}</definedName>
    <definedName name="rrrr" localSheetId="8" hidden="1">{#N/A,#N/A,TRUE,"Cover";#N/A,#N/A,TRUE,"Conts";#N/A,#N/A,TRUE,"VOS";#N/A,#N/A,TRUE,"Warrington";#N/A,#N/A,TRUE,"Widnes"}</definedName>
    <definedName name="rrrr" hidden="1">{#N/A,#N/A,TRUE,"Cover";#N/A,#N/A,TRUE,"Conts";#N/A,#N/A,TRUE,"VOS";#N/A,#N/A,TRUE,"Warrington";#N/A,#N/A,TRUE,"Widnes"}</definedName>
    <definedName name="rrrrr" localSheetId="9" hidden="1">{#N/A,#N/A,TRUE,"Cover";#N/A,#N/A,TRUE,"Conts";#N/A,#N/A,TRUE,"VOS";#N/A,#N/A,TRUE,"Warrington";#N/A,#N/A,TRUE,"Widnes"}</definedName>
    <definedName name="rrrrr" localSheetId="4" hidden="1">{#N/A,#N/A,TRUE,"Cover";#N/A,#N/A,TRUE,"Conts";#N/A,#N/A,TRUE,"VOS";#N/A,#N/A,TRUE,"Warrington";#N/A,#N/A,TRUE,"Widnes"}</definedName>
    <definedName name="rrrrr" localSheetId="19" hidden="1">{#N/A,#N/A,TRUE,"Cover";#N/A,#N/A,TRUE,"Conts";#N/A,#N/A,TRUE,"VOS";#N/A,#N/A,TRUE,"Warrington";#N/A,#N/A,TRUE,"Widnes"}</definedName>
    <definedName name="rrrrr" localSheetId="11" hidden="1">{#N/A,#N/A,TRUE,"Cover";#N/A,#N/A,TRUE,"Conts";#N/A,#N/A,TRUE,"VOS";#N/A,#N/A,TRUE,"Warrington";#N/A,#N/A,TRUE,"Widnes"}</definedName>
    <definedName name="rrrrr" localSheetId="7" hidden="1">{#N/A,#N/A,TRUE,"Cover";#N/A,#N/A,TRUE,"Conts";#N/A,#N/A,TRUE,"VOS";#N/A,#N/A,TRUE,"Warrington";#N/A,#N/A,TRUE,"Widnes"}</definedName>
    <definedName name="rrrrr" localSheetId="18" hidden="1">{#N/A,#N/A,TRUE,"Cover";#N/A,#N/A,TRUE,"Conts";#N/A,#N/A,TRUE,"VOS";#N/A,#N/A,TRUE,"Warrington";#N/A,#N/A,TRUE,"Widnes"}</definedName>
    <definedName name="rrrrr" localSheetId="3" hidden="1">{#N/A,#N/A,TRUE,"Cover";#N/A,#N/A,TRUE,"Conts";#N/A,#N/A,TRUE,"VOS";#N/A,#N/A,TRUE,"Warrington";#N/A,#N/A,TRUE,"Widnes"}</definedName>
    <definedName name="rrrrr" localSheetId="8" hidden="1">{#N/A,#N/A,TRUE,"Cover";#N/A,#N/A,TRUE,"Conts";#N/A,#N/A,TRUE,"VOS";#N/A,#N/A,TRUE,"Warrington";#N/A,#N/A,TRUE,"Widnes"}</definedName>
    <definedName name="rrrrr" hidden="1">{#N/A,#N/A,TRUE,"Cover";#N/A,#N/A,TRUE,"Conts";#N/A,#N/A,TRUE,"VOS";#N/A,#N/A,TRUE,"Warrington";#N/A,#N/A,TRUE,"Widnes"}</definedName>
    <definedName name="rrrrrrr" localSheetId="9" hidden="1">{#N/A,#N/A,TRUE,"Cover";#N/A,#N/A,TRUE,"Conts";#N/A,#N/A,TRUE,"VOS";#N/A,#N/A,TRUE,"Warrington";#N/A,#N/A,TRUE,"Widnes"}</definedName>
    <definedName name="rrrrrrr" localSheetId="4" hidden="1">{#N/A,#N/A,TRUE,"Cover";#N/A,#N/A,TRUE,"Conts";#N/A,#N/A,TRUE,"VOS";#N/A,#N/A,TRUE,"Warrington";#N/A,#N/A,TRUE,"Widnes"}</definedName>
    <definedName name="rrrrrrr" localSheetId="19" hidden="1">{#N/A,#N/A,TRUE,"Cover";#N/A,#N/A,TRUE,"Conts";#N/A,#N/A,TRUE,"VOS";#N/A,#N/A,TRUE,"Warrington";#N/A,#N/A,TRUE,"Widnes"}</definedName>
    <definedName name="rrrrrrr" localSheetId="11" hidden="1">{#N/A,#N/A,TRUE,"Cover";#N/A,#N/A,TRUE,"Conts";#N/A,#N/A,TRUE,"VOS";#N/A,#N/A,TRUE,"Warrington";#N/A,#N/A,TRUE,"Widnes"}</definedName>
    <definedName name="rrrrrrr" localSheetId="7" hidden="1">{#N/A,#N/A,TRUE,"Cover";#N/A,#N/A,TRUE,"Conts";#N/A,#N/A,TRUE,"VOS";#N/A,#N/A,TRUE,"Warrington";#N/A,#N/A,TRUE,"Widnes"}</definedName>
    <definedName name="rrrrrrr" localSheetId="18" hidden="1">{#N/A,#N/A,TRUE,"Cover";#N/A,#N/A,TRUE,"Conts";#N/A,#N/A,TRUE,"VOS";#N/A,#N/A,TRUE,"Warrington";#N/A,#N/A,TRUE,"Widnes"}</definedName>
    <definedName name="rrrrrrr" localSheetId="3" hidden="1">{#N/A,#N/A,TRUE,"Cover";#N/A,#N/A,TRUE,"Conts";#N/A,#N/A,TRUE,"VOS";#N/A,#N/A,TRUE,"Warrington";#N/A,#N/A,TRUE,"Widnes"}</definedName>
    <definedName name="rrrrrrr" localSheetId="8" hidden="1">{#N/A,#N/A,TRUE,"Cover";#N/A,#N/A,TRUE,"Conts";#N/A,#N/A,TRUE,"VOS";#N/A,#N/A,TRUE,"Warrington";#N/A,#N/A,TRUE,"Widnes"}</definedName>
    <definedName name="rrrrrrr" hidden="1">{#N/A,#N/A,TRUE,"Cover";#N/A,#N/A,TRUE,"Conts";#N/A,#N/A,TRUE,"VOS";#N/A,#N/A,TRUE,"Warrington";#N/A,#N/A,TRUE,"Widnes"}</definedName>
    <definedName name="rrrrrrrrrr" localSheetId="9" hidden="1">{#N/A,#N/A,TRUE,"Cover";#N/A,#N/A,TRUE,"Conts";#N/A,#N/A,TRUE,"VOS";#N/A,#N/A,TRUE,"Warrington";#N/A,#N/A,TRUE,"Widnes"}</definedName>
    <definedName name="rrrrrrrrrr" localSheetId="4" hidden="1">{#N/A,#N/A,TRUE,"Cover";#N/A,#N/A,TRUE,"Conts";#N/A,#N/A,TRUE,"VOS";#N/A,#N/A,TRUE,"Warrington";#N/A,#N/A,TRUE,"Widnes"}</definedName>
    <definedName name="rrrrrrrrrr" localSheetId="19" hidden="1">{#N/A,#N/A,TRUE,"Cover";#N/A,#N/A,TRUE,"Conts";#N/A,#N/A,TRUE,"VOS";#N/A,#N/A,TRUE,"Warrington";#N/A,#N/A,TRUE,"Widnes"}</definedName>
    <definedName name="rrrrrrrrrr" localSheetId="11" hidden="1">{#N/A,#N/A,TRUE,"Cover";#N/A,#N/A,TRUE,"Conts";#N/A,#N/A,TRUE,"VOS";#N/A,#N/A,TRUE,"Warrington";#N/A,#N/A,TRUE,"Widnes"}</definedName>
    <definedName name="rrrrrrrrrr" localSheetId="7" hidden="1">{#N/A,#N/A,TRUE,"Cover";#N/A,#N/A,TRUE,"Conts";#N/A,#N/A,TRUE,"VOS";#N/A,#N/A,TRUE,"Warrington";#N/A,#N/A,TRUE,"Widnes"}</definedName>
    <definedName name="rrrrrrrrrr" localSheetId="18" hidden="1">{#N/A,#N/A,TRUE,"Cover";#N/A,#N/A,TRUE,"Conts";#N/A,#N/A,TRUE,"VOS";#N/A,#N/A,TRUE,"Warrington";#N/A,#N/A,TRUE,"Widnes"}</definedName>
    <definedName name="rrrrrrrrrr" localSheetId="3" hidden="1">{#N/A,#N/A,TRUE,"Cover";#N/A,#N/A,TRUE,"Conts";#N/A,#N/A,TRUE,"VOS";#N/A,#N/A,TRUE,"Warrington";#N/A,#N/A,TRUE,"Widnes"}</definedName>
    <definedName name="rrrrrrrrrr" localSheetId="8" hidden="1">{#N/A,#N/A,TRUE,"Cover";#N/A,#N/A,TRUE,"Conts";#N/A,#N/A,TRUE,"VOS";#N/A,#N/A,TRUE,"Warrington";#N/A,#N/A,TRUE,"Widnes"}</definedName>
    <definedName name="rrrrrrrrrr" hidden="1">{#N/A,#N/A,TRUE,"Cover";#N/A,#N/A,TRUE,"Conts";#N/A,#N/A,TRUE,"VOS";#N/A,#N/A,TRUE,"Warrington";#N/A,#N/A,TRUE,"Widnes"}</definedName>
    <definedName name="rrttt" localSheetId="9" hidden="1">{#N/A,#N/A,TRUE,"Cover";#N/A,#N/A,TRUE,"Conts";#N/A,#N/A,TRUE,"VOS";#N/A,#N/A,TRUE,"Warrington";#N/A,#N/A,TRUE,"Widnes"}</definedName>
    <definedName name="rrttt" localSheetId="4" hidden="1">{#N/A,#N/A,TRUE,"Cover";#N/A,#N/A,TRUE,"Conts";#N/A,#N/A,TRUE,"VOS";#N/A,#N/A,TRUE,"Warrington";#N/A,#N/A,TRUE,"Widnes"}</definedName>
    <definedName name="rrttt" localSheetId="19" hidden="1">{#N/A,#N/A,TRUE,"Cover";#N/A,#N/A,TRUE,"Conts";#N/A,#N/A,TRUE,"VOS";#N/A,#N/A,TRUE,"Warrington";#N/A,#N/A,TRUE,"Widnes"}</definedName>
    <definedName name="rrttt" localSheetId="11" hidden="1">{#N/A,#N/A,TRUE,"Cover";#N/A,#N/A,TRUE,"Conts";#N/A,#N/A,TRUE,"VOS";#N/A,#N/A,TRUE,"Warrington";#N/A,#N/A,TRUE,"Widnes"}</definedName>
    <definedName name="rrttt" localSheetId="7" hidden="1">{#N/A,#N/A,TRUE,"Cover";#N/A,#N/A,TRUE,"Conts";#N/A,#N/A,TRUE,"VOS";#N/A,#N/A,TRUE,"Warrington";#N/A,#N/A,TRUE,"Widnes"}</definedName>
    <definedName name="rrttt" localSheetId="18" hidden="1">{#N/A,#N/A,TRUE,"Cover";#N/A,#N/A,TRUE,"Conts";#N/A,#N/A,TRUE,"VOS";#N/A,#N/A,TRUE,"Warrington";#N/A,#N/A,TRUE,"Widnes"}</definedName>
    <definedName name="rrttt" localSheetId="3" hidden="1">{#N/A,#N/A,TRUE,"Cover";#N/A,#N/A,TRUE,"Conts";#N/A,#N/A,TRUE,"VOS";#N/A,#N/A,TRUE,"Warrington";#N/A,#N/A,TRUE,"Widnes"}</definedName>
    <definedName name="rrttt" localSheetId="8" hidden="1">{#N/A,#N/A,TRUE,"Cover";#N/A,#N/A,TRUE,"Conts";#N/A,#N/A,TRUE,"VOS";#N/A,#N/A,TRUE,"Warrington";#N/A,#N/A,TRUE,"Widnes"}</definedName>
    <definedName name="rrttt" hidden="1">{#N/A,#N/A,TRUE,"Cover";#N/A,#N/A,TRUE,"Conts";#N/A,#N/A,TRUE,"VOS";#N/A,#N/A,TRUE,"Warrington";#N/A,#N/A,TRUE,"Widnes"}</definedName>
    <definedName name="rt" localSheetId="9" hidden="1">{#N/A,#N/A,TRUE,"Cover";#N/A,#N/A,TRUE,"Conts";#N/A,#N/A,TRUE,"VOS";#N/A,#N/A,TRUE,"Warrington";#N/A,#N/A,TRUE,"Widnes"}</definedName>
    <definedName name="rt" localSheetId="4" hidden="1">{#N/A,#N/A,TRUE,"Cover";#N/A,#N/A,TRUE,"Conts";#N/A,#N/A,TRUE,"VOS";#N/A,#N/A,TRUE,"Warrington";#N/A,#N/A,TRUE,"Widnes"}</definedName>
    <definedName name="rt" localSheetId="19" hidden="1">{#N/A,#N/A,TRUE,"Cover";#N/A,#N/A,TRUE,"Conts";#N/A,#N/A,TRUE,"VOS";#N/A,#N/A,TRUE,"Warrington";#N/A,#N/A,TRUE,"Widnes"}</definedName>
    <definedName name="rt" localSheetId="11" hidden="1">{#N/A,#N/A,TRUE,"Cover";#N/A,#N/A,TRUE,"Conts";#N/A,#N/A,TRUE,"VOS";#N/A,#N/A,TRUE,"Warrington";#N/A,#N/A,TRUE,"Widnes"}</definedName>
    <definedName name="rt" localSheetId="7" hidden="1">{#N/A,#N/A,TRUE,"Cover";#N/A,#N/A,TRUE,"Conts";#N/A,#N/A,TRUE,"VOS";#N/A,#N/A,TRUE,"Warrington";#N/A,#N/A,TRUE,"Widnes"}</definedName>
    <definedName name="rt" localSheetId="18" hidden="1">{#N/A,#N/A,TRUE,"Cover";#N/A,#N/A,TRUE,"Conts";#N/A,#N/A,TRUE,"VOS";#N/A,#N/A,TRUE,"Warrington";#N/A,#N/A,TRUE,"Widnes"}</definedName>
    <definedName name="rt" localSheetId="3" hidden="1">{#N/A,#N/A,TRUE,"Cover";#N/A,#N/A,TRUE,"Conts";#N/A,#N/A,TRUE,"VOS";#N/A,#N/A,TRUE,"Warrington";#N/A,#N/A,TRUE,"Widnes"}</definedName>
    <definedName name="rt" localSheetId="8" hidden="1">{#N/A,#N/A,TRUE,"Cover";#N/A,#N/A,TRUE,"Conts";#N/A,#N/A,TRUE,"VOS";#N/A,#N/A,TRUE,"Warrington";#N/A,#N/A,TRUE,"Widnes"}</definedName>
    <definedName name="rt" hidden="1">{#N/A,#N/A,TRUE,"Cover";#N/A,#N/A,TRUE,"Conts";#N/A,#N/A,TRUE,"VOS";#N/A,#N/A,TRUE,"Warrington";#N/A,#N/A,TRUE,"Widnes"}</definedName>
    <definedName name="rthsrhs" localSheetId="9" hidden="1">{#N/A,#N/A,TRUE,"Cover";#N/A,#N/A,TRUE,"Conts";#N/A,#N/A,TRUE,"VOS";#N/A,#N/A,TRUE,"Warrington";#N/A,#N/A,TRUE,"Widnes"}</definedName>
    <definedName name="rthsrhs" localSheetId="4" hidden="1">{#N/A,#N/A,TRUE,"Cover";#N/A,#N/A,TRUE,"Conts";#N/A,#N/A,TRUE,"VOS";#N/A,#N/A,TRUE,"Warrington";#N/A,#N/A,TRUE,"Widnes"}</definedName>
    <definedName name="rthsrhs" localSheetId="19" hidden="1">{#N/A,#N/A,TRUE,"Cover";#N/A,#N/A,TRUE,"Conts";#N/A,#N/A,TRUE,"VOS";#N/A,#N/A,TRUE,"Warrington";#N/A,#N/A,TRUE,"Widnes"}</definedName>
    <definedName name="rthsrhs" localSheetId="11" hidden="1">{#N/A,#N/A,TRUE,"Cover";#N/A,#N/A,TRUE,"Conts";#N/A,#N/A,TRUE,"VOS";#N/A,#N/A,TRUE,"Warrington";#N/A,#N/A,TRUE,"Widnes"}</definedName>
    <definedName name="rthsrhs" localSheetId="7" hidden="1">{#N/A,#N/A,TRUE,"Cover";#N/A,#N/A,TRUE,"Conts";#N/A,#N/A,TRUE,"VOS";#N/A,#N/A,TRUE,"Warrington";#N/A,#N/A,TRUE,"Widnes"}</definedName>
    <definedName name="rthsrhs" localSheetId="18" hidden="1">{#N/A,#N/A,TRUE,"Cover";#N/A,#N/A,TRUE,"Conts";#N/A,#N/A,TRUE,"VOS";#N/A,#N/A,TRUE,"Warrington";#N/A,#N/A,TRUE,"Widnes"}</definedName>
    <definedName name="rthsrhs" localSheetId="3" hidden="1">{#N/A,#N/A,TRUE,"Cover";#N/A,#N/A,TRUE,"Conts";#N/A,#N/A,TRUE,"VOS";#N/A,#N/A,TRUE,"Warrington";#N/A,#N/A,TRUE,"Widnes"}</definedName>
    <definedName name="rthsrhs" localSheetId="8" hidden="1">{#N/A,#N/A,TRUE,"Cover";#N/A,#N/A,TRUE,"Conts";#N/A,#N/A,TRUE,"VOS";#N/A,#N/A,TRUE,"Warrington";#N/A,#N/A,TRUE,"Widnes"}</definedName>
    <definedName name="rthsrhs" hidden="1">{#N/A,#N/A,TRUE,"Cover";#N/A,#N/A,TRUE,"Conts";#N/A,#N/A,TRUE,"VOS";#N/A,#N/A,TRUE,"Warrington";#N/A,#N/A,TRUE,"Widnes"}</definedName>
    <definedName name="RTRGJHJ" localSheetId="9" hidden="1">{#N/A,#N/A,TRUE,"Cover";#N/A,#N/A,TRUE,"Conts";#N/A,#N/A,TRUE,"VOS";#N/A,#N/A,TRUE,"Warrington";#N/A,#N/A,TRUE,"Widnes"}</definedName>
    <definedName name="RTRGJHJ" localSheetId="4" hidden="1">{#N/A,#N/A,TRUE,"Cover";#N/A,#N/A,TRUE,"Conts";#N/A,#N/A,TRUE,"VOS";#N/A,#N/A,TRUE,"Warrington";#N/A,#N/A,TRUE,"Widnes"}</definedName>
    <definedName name="RTRGJHJ" localSheetId="19" hidden="1">{#N/A,#N/A,TRUE,"Cover";#N/A,#N/A,TRUE,"Conts";#N/A,#N/A,TRUE,"VOS";#N/A,#N/A,TRUE,"Warrington";#N/A,#N/A,TRUE,"Widnes"}</definedName>
    <definedName name="RTRGJHJ" localSheetId="11" hidden="1">{#N/A,#N/A,TRUE,"Cover";#N/A,#N/A,TRUE,"Conts";#N/A,#N/A,TRUE,"VOS";#N/A,#N/A,TRUE,"Warrington";#N/A,#N/A,TRUE,"Widnes"}</definedName>
    <definedName name="RTRGJHJ" localSheetId="7" hidden="1">{#N/A,#N/A,TRUE,"Cover";#N/A,#N/A,TRUE,"Conts";#N/A,#N/A,TRUE,"VOS";#N/A,#N/A,TRUE,"Warrington";#N/A,#N/A,TRUE,"Widnes"}</definedName>
    <definedName name="RTRGJHJ" localSheetId="18" hidden="1">{#N/A,#N/A,TRUE,"Cover";#N/A,#N/A,TRUE,"Conts";#N/A,#N/A,TRUE,"VOS";#N/A,#N/A,TRUE,"Warrington";#N/A,#N/A,TRUE,"Widnes"}</definedName>
    <definedName name="RTRGJHJ" localSheetId="3" hidden="1">{#N/A,#N/A,TRUE,"Cover";#N/A,#N/A,TRUE,"Conts";#N/A,#N/A,TRUE,"VOS";#N/A,#N/A,TRUE,"Warrington";#N/A,#N/A,TRUE,"Widnes"}</definedName>
    <definedName name="RTRGJHJ" localSheetId="8" hidden="1">{#N/A,#N/A,TRUE,"Cover";#N/A,#N/A,TRUE,"Conts";#N/A,#N/A,TRUE,"VOS";#N/A,#N/A,TRUE,"Warrington";#N/A,#N/A,TRUE,"Widnes"}</definedName>
    <definedName name="RTRGJHJ" hidden="1">{#N/A,#N/A,TRUE,"Cover";#N/A,#N/A,TRUE,"Conts";#N/A,#N/A,TRUE,"VOS";#N/A,#N/A,TRUE,"Warrington";#N/A,#N/A,TRUE,"Widnes"}</definedName>
    <definedName name="rtryj" localSheetId="9" hidden="1">{#N/A,#N/A,TRUE,"Cover";#N/A,#N/A,TRUE,"Conts";#N/A,#N/A,TRUE,"VOS";#N/A,#N/A,TRUE,"Warrington";#N/A,#N/A,TRUE,"Widnes"}</definedName>
    <definedName name="rtryj" localSheetId="4" hidden="1">{#N/A,#N/A,TRUE,"Cover";#N/A,#N/A,TRUE,"Conts";#N/A,#N/A,TRUE,"VOS";#N/A,#N/A,TRUE,"Warrington";#N/A,#N/A,TRUE,"Widnes"}</definedName>
    <definedName name="rtryj" localSheetId="19" hidden="1">{#N/A,#N/A,TRUE,"Cover";#N/A,#N/A,TRUE,"Conts";#N/A,#N/A,TRUE,"VOS";#N/A,#N/A,TRUE,"Warrington";#N/A,#N/A,TRUE,"Widnes"}</definedName>
    <definedName name="rtryj" localSheetId="11" hidden="1">{#N/A,#N/A,TRUE,"Cover";#N/A,#N/A,TRUE,"Conts";#N/A,#N/A,TRUE,"VOS";#N/A,#N/A,TRUE,"Warrington";#N/A,#N/A,TRUE,"Widnes"}</definedName>
    <definedName name="rtryj" localSheetId="7" hidden="1">{#N/A,#N/A,TRUE,"Cover";#N/A,#N/A,TRUE,"Conts";#N/A,#N/A,TRUE,"VOS";#N/A,#N/A,TRUE,"Warrington";#N/A,#N/A,TRUE,"Widnes"}</definedName>
    <definedName name="rtryj" localSheetId="18" hidden="1">{#N/A,#N/A,TRUE,"Cover";#N/A,#N/A,TRUE,"Conts";#N/A,#N/A,TRUE,"VOS";#N/A,#N/A,TRUE,"Warrington";#N/A,#N/A,TRUE,"Widnes"}</definedName>
    <definedName name="rtryj" localSheetId="3" hidden="1">{#N/A,#N/A,TRUE,"Cover";#N/A,#N/A,TRUE,"Conts";#N/A,#N/A,TRUE,"VOS";#N/A,#N/A,TRUE,"Warrington";#N/A,#N/A,TRUE,"Widnes"}</definedName>
    <definedName name="rtryj" localSheetId="8" hidden="1">{#N/A,#N/A,TRUE,"Cover";#N/A,#N/A,TRUE,"Conts";#N/A,#N/A,TRUE,"VOS";#N/A,#N/A,TRUE,"Warrington";#N/A,#N/A,TRUE,"Widnes"}</definedName>
    <definedName name="rtryj" hidden="1">{#N/A,#N/A,TRUE,"Cover";#N/A,#N/A,TRUE,"Conts";#N/A,#N/A,TRUE,"VOS";#N/A,#N/A,TRUE,"Warrington";#N/A,#N/A,TRUE,"Widnes"}</definedName>
    <definedName name="rturudu" localSheetId="9" hidden="1">{#N/A,#N/A,TRUE,"Cover";#N/A,#N/A,TRUE,"Conts";#N/A,#N/A,TRUE,"VOS";#N/A,#N/A,TRUE,"Warrington";#N/A,#N/A,TRUE,"Widnes"}</definedName>
    <definedName name="rturudu" localSheetId="4" hidden="1">{#N/A,#N/A,TRUE,"Cover";#N/A,#N/A,TRUE,"Conts";#N/A,#N/A,TRUE,"VOS";#N/A,#N/A,TRUE,"Warrington";#N/A,#N/A,TRUE,"Widnes"}</definedName>
    <definedName name="rturudu" localSheetId="19" hidden="1">{#N/A,#N/A,TRUE,"Cover";#N/A,#N/A,TRUE,"Conts";#N/A,#N/A,TRUE,"VOS";#N/A,#N/A,TRUE,"Warrington";#N/A,#N/A,TRUE,"Widnes"}</definedName>
    <definedName name="rturudu" localSheetId="11" hidden="1">{#N/A,#N/A,TRUE,"Cover";#N/A,#N/A,TRUE,"Conts";#N/A,#N/A,TRUE,"VOS";#N/A,#N/A,TRUE,"Warrington";#N/A,#N/A,TRUE,"Widnes"}</definedName>
    <definedName name="rturudu" localSheetId="7" hidden="1">{#N/A,#N/A,TRUE,"Cover";#N/A,#N/A,TRUE,"Conts";#N/A,#N/A,TRUE,"VOS";#N/A,#N/A,TRUE,"Warrington";#N/A,#N/A,TRUE,"Widnes"}</definedName>
    <definedName name="rturudu" localSheetId="18" hidden="1">{#N/A,#N/A,TRUE,"Cover";#N/A,#N/A,TRUE,"Conts";#N/A,#N/A,TRUE,"VOS";#N/A,#N/A,TRUE,"Warrington";#N/A,#N/A,TRUE,"Widnes"}</definedName>
    <definedName name="rturudu" localSheetId="3" hidden="1">{#N/A,#N/A,TRUE,"Cover";#N/A,#N/A,TRUE,"Conts";#N/A,#N/A,TRUE,"VOS";#N/A,#N/A,TRUE,"Warrington";#N/A,#N/A,TRUE,"Widnes"}</definedName>
    <definedName name="rturudu" localSheetId="8" hidden="1">{#N/A,#N/A,TRUE,"Cover";#N/A,#N/A,TRUE,"Conts";#N/A,#N/A,TRUE,"VOS";#N/A,#N/A,TRUE,"Warrington";#N/A,#N/A,TRUE,"Widnes"}</definedName>
    <definedName name="rturudu" hidden="1">{#N/A,#N/A,TRUE,"Cover";#N/A,#N/A,TRUE,"Conts";#N/A,#N/A,TRUE,"VOS";#N/A,#N/A,TRUE,"Warrington";#N/A,#N/A,TRUE,"Widnes"}</definedName>
    <definedName name="rtysh" localSheetId="9" hidden="1">{#N/A,#N/A,TRUE,"Cover";#N/A,#N/A,TRUE,"Conts";#N/A,#N/A,TRUE,"VOS";#N/A,#N/A,TRUE,"Warrington";#N/A,#N/A,TRUE,"Widnes"}</definedName>
    <definedName name="rtysh" localSheetId="4" hidden="1">{#N/A,#N/A,TRUE,"Cover";#N/A,#N/A,TRUE,"Conts";#N/A,#N/A,TRUE,"VOS";#N/A,#N/A,TRUE,"Warrington";#N/A,#N/A,TRUE,"Widnes"}</definedName>
    <definedName name="rtysh" localSheetId="19" hidden="1">{#N/A,#N/A,TRUE,"Cover";#N/A,#N/A,TRUE,"Conts";#N/A,#N/A,TRUE,"VOS";#N/A,#N/A,TRUE,"Warrington";#N/A,#N/A,TRUE,"Widnes"}</definedName>
    <definedName name="rtysh" localSheetId="11" hidden="1">{#N/A,#N/A,TRUE,"Cover";#N/A,#N/A,TRUE,"Conts";#N/A,#N/A,TRUE,"VOS";#N/A,#N/A,TRUE,"Warrington";#N/A,#N/A,TRUE,"Widnes"}</definedName>
    <definedName name="rtysh" localSheetId="7" hidden="1">{#N/A,#N/A,TRUE,"Cover";#N/A,#N/A,TRUE,"Conts";#N/A,#N/A,TRUE,"VOS";#N/A,#N/A,TRUE,"Warrington";#N/A,#N/A,TRUE,"Widnes"}</definedName>
    <definedName name="rtysh" localSheetId="18" hidden="1">{#N/A,#N/A,TRUE,"Cover";#N/A,#N/A,TRUE,"Conts";#N/A,#N/A,TRUE,"VOS";#N/A,#N/A,TRUE,"Warrington";#N/A,#N/A,TRUE,"Widnes"}</definedName>
    <definedName name="rtysh" localSheetId="3" hidden="1">{#N/A,#N/A,TRUE,"Cover";#N/A,#N/A,TRUE,"Conts";#N/A,#N/A,TRUE,"VOS";#N/A,#N/A,TRUE,"Warrington";#N/A,#N/A,TRUE,"Widnes"}</definedName>
    <definedName name="rtysh" localSheetId="8" hidden="1">{#N/A,#N/A,TRUE,"Cover";#N/A,#N/A,TRUE,"Conts";#N/A,#N/A,TRUE,"VOS";#N/A,#N/A,TRUE,"Warrington";#N/A,#N/A,TRUE,"Widnes"}</definedName>
    <definedName name="rtysh" hidden="1">{#N/A,#N/A,TRUE,"Cover";#N/A,#N/A,TRUE,"Conts";#N/A,#N/A,TRUE,"VOS";#N/A,#N/A,TRUE,"Warrington";#N/A,#N/A,TRUE,"Widnes"}</definedName>
    <definedName name="RUT" localSheetId="9">[64]WorkBreakDown!#REF!</definedName>
    <definedName name="RUT">[12]WorkBreakDown!#REF!</definedName>
    <definedName name="rwt" localSheetId="9" hidden="1">{#N/A,#N/A,TRUE,"Cover";#N/A,#N/A,TRUE,"Conts";#N/A,#N/A,TRUE,"VOS";#N/A,#N/A,TRUE,"Warrington";#N/A,#N/A,TRUE,"Widnes"}</definedName>
    <definedName name="rwt" localSheetId="4" hidden="1">{#N/A,#N/A,TRUE,"Cover";#N/A,#N/A,TRUE,"Conts";#N/A,#N/A,TRUE,"VOS";#N/A,#N/A,TRUE,"Warrington";#N/A,#N/A,TRUE,"Widnes"}</definedName>
    <definedName name="rwt" localSheetId="19" hidden="1">{#N/A,#N/A,TRUE,"Cover";#N/A,#N/A,TRUE,"Conts";#N/A,#N/A,TRUE,"VOS";#N/A,#N/A,TRUE,"Warrington";#N/A,#N/A,TRUE,"Widnes"}</definedName>
    <definedName name="rwt" localSheetId="11" hidden="1">{#N/A,#N/A,TRUE,"Cover";#N/A,#N/A,TRUE,"Conts";#N/A,#N/A,TRUE,"VOS";#N/A,#N/A,TRUE,"Warrington";#N/A,#N/A,TRUE,"Widnes"}</definedName>
    <definedName name="rwt" localSheetId="7" hidden="1">{#N/A,#N/A,TRUE,"Cover";#N/A,#N/A,TRUE,"Conts";#N/A,#N/A,TRUE,"VOS";#N/A,#N/A,TRUE,"Warrington";#N/A,#N/A,TRUE,"Widnes"}</definedName>
    <definedName name="rwt" localSheetId="18" hidden="1">{#N/A,#N/A,TRUE,"Cover";#N/A,#N/A,TRUE,"Conts";#N/A,#N/A,TRUE,"VOS";#N/A,#N/A,TRUE,"Warrington";#N/A,#N/A,TRUE,"Widnes"}</definedName>
    <definedName name="rwt" localSheetId="3" hidden="1">{#N/A,#N/A,TRUE,"Cover";#N/A,#N/A,TRUE,"Conts";#N/A,#N/A,TRUE,"VOS";#N/A,#N/A,TRUE,"Warrington";#N/A,#N/A,TRUE,"Widnes"}</definedName>
    <definedName name="rwt" localSheetId="8" hidden="1">{#N/A,#N/A,TRUE,"Cover";#N/A,#N/A,TRUE,"Conts";#N/A,#N/A,TRUE,"VOS";#N/A,#N/A,TRUE,"Warrington";#N/A,#N/A,TRUE,"Widnes"}</definedName>
    <definedName name="rwt" hidden="1">{#N/A,#N/A,TRUE,"Cover";#N/A,#N/A,TRUE,"Conts";#N/A,#N/A,TRUE,"VOS";#N/A,#N/A,TRUE,"Warrington";#N/A,#N/A,TRUE,"Widnes"}</definedName>
    <definedName name="ryeru" localSheetId="9" hidden="1">{#N/A,#N/A,TRUE,"Cover";#N/A,#N/A,TRUE,"Conts";#N/A,#N/A,TRUE,"VOS";#N/A,#N/A,TRUE,"Warrington";#N/A,#N/A,TRUE,"Widnes"}</definedName>
    <definedName name="ryeru" localSheetId="4" hidden="1">{#N/A,#N/A,TRUE,"Cover";#N/A,#N/A,TRUE,"Conts";#N/A,#N/A,TRUE,"VOS";#N/A,#N/A,TRUE,"Warrington";#N/A,#N/A,TRUE,"Widnes"}</definedName>
    <definedName name="ryeru" localSheetId="19" hidden="1">{#N/A,#N/A,TRUE,"Cover";#N/A,#N/A,TRUE,"Conts";#N/A,#N/A,TRUE,"VOS";#N/A,#N/A,TRUE,"Warrington";#N/A,#N/A,TRUE,"Widnes"}</definedName>
    <definedName name="ryeru" localSheetId="11" hidden="1">{#N/A,#N/A,TRUE,"Cover";#N/A,#N/A,TRUE,"Conts";#N/A,#N/A,TRUE,"VOS";#N/A,#N/A,TRUE,"Warrington";#N/A,#N/A,TRUE,"Widnes"}</definedName>
    <definedName name="ryeru" localSheetId="7" hidden="1">{#N/A,#N/A,TRUE,"Cover";#N/A,#N/A,TRUE,"Conts";#N/A,#N/A,TRUE,"VOS";#N/A,#N/A,TRUE,"Warrington";#N/A,#N/A,TRUE,"Widnes"}</definedName>
    <definedName name="ryeru" localSheetId="18" hidden="1">{#N/A,#N/A,TRUE,"Cover";#N/A,#N/A,TRUE,"Conts";#N/A,#N/A,TRUE,"VOS";#N/A,#N/A,TRUE,"Warrington";#N/A,#N/A,TRUE,"Widnes"}</definedName>
    <definedName name="ryeru" localSheetId="3" hidden="1">{#N/A,#N/A,TRUE,"Cover";#N/A,#N/A,TRUE,"Conts";#N/A,#N/A,TRUE,"VOS";#N/A,#N/A,TRUE,"Warrington";#N/A,#N/A,TRUE,"Widnes"}</definedName>
    <definedName name="ryeru" localSheetId="8" hidden="1">{#N/A,#N/A,TRUE,"Cover";#N/A,#N/A,TRUE,"Conts";#N/A,#N/A,TRUE,"VOS";#N/A,#N/A,TRUE,"Warrington";#N/A,#N/A,TRUE,"Widnes"}</definedName>
    <definedName name="ryeru" hidden="1">{#N/A,#N/A,TRUE,"Cover";#N/A,#N/A,TRUE,"Conts";#N/A,#N/A,TRUE,"VOS";#N/A,#N/A,TRUE,"Warrington";#N/A,#N/A,TRUE,"Widnes"}</definedName>
    <definedName name="rysrtryftry" localSheetId="9" hidden="1">{#N/A,#N/A,TRUE,"Cover";#N/A,#N/A,TRUE,"Conts";#N/A,#N/A,TRUE,"VOS";#N/A,#N/A,TRUE,"Warrington";#N/A,#N/A,TRUE,"Widnes"}</definedName>
    <definedName name="rysrtryftry" localSheetId="4" hidden="1">{#N/A,#N/A,TRUE,"Cover";#N/A,#N/A,TRUE,"Conts";#N/A,#N/A,TRUE,"VOS";#N/A,#N/A,TRUE,"Warrington";#N/A,#N/A,TRUE,"Widnes"}</definedName>
    <definedName name="rysrtryftry" localSheetId="19" hidden="1">{#N/A,#N/A,TRUE,"Cover";#N/A,#N/A,TRUE,"Conts";#N/A,#N/A,TRUE,"VOS";#N/A,#N/A,TRUE,"Warrington";#N/A,#N/A,TRUE,"Widnes"}</definedName>
    <definedName name="rysrtryftry" localSheetId="11" hidden="1">{#N/A,#N/A,TRUE,"Cover";#N/A,#N/A,TRUE,"Conts";#N/A,#N/A,TRUE,"VOS";#N/A,#N/A,TRUE,"Warrington";#N/A,#N/A,TRUE,"Widnes"}</definedName>
    <definedName name="rysrtryftry" localSheetId="7" hidden="1">{#N/A,#N/A,TRUE,"Cover";#N/A,#N/A,TRUE,"Conts";#N/A,#N/A,TRUE,"VOS";#N/A,#N/A,TRUE,"Warrington";#N/A,#N/A,TRUE,"Widnes"}</definedName>
    <definedName name="rysrtryftry" localSheetId="18" hidden="1">{#N/A,#N/A,TRUE,"Cover";#N/A,#N/A,TRUE,"Conts";#N/A,#N/A,TRUE,"VOS";#N/A,#N/A,TRUE,"Warrington";#N/A,#N/A,TRUE,"Widnes"}</definedName>
    <definedName name="rysrtryftry" localSheetId="3" hidden="1">{#N/A,#N/A,TRUE,"Cover";#N/A,#N/A,TRUE,"Conts";#N/A,#N/A,TRUE,"VOS";#N/A,#N/A,TRUE,"Warrington";#N/A,#N/A,TRUE,"Widnes"}</definedName>
    <definedName name="rysrtryftry" localSheetId="8" hidden="1">{#N/A,#N/A,TRUE,"Cover";#N/A,#N/A,TRUE,"Conts";#N/A,#N/A,TRUE,"VOS";#N/A,#N/A,TRUE,"Warrington";#N/A,#N/A,TRUE,"Widnes"}</definedName>
    <definedName name="rysrtryftry" hidden="1">{#N/A,#N/A,TRUE,"Cover";#N/A,#N/A,TRUE,"Conts";#N/A,#N/A,TRUE,"VOS";#N/A,#N/A,TRUE,"Warrington";#N/A,#N/A,TRUE,"Widnes"}</definedName>
    <definedName name="s">OFFSET(#REF!,0,0,1,14)</definedName>
    <definedName name="S.Alacan"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lacan"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HAKAN"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HAKAN"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ŞAN.DIŞ.İHZ.TUT."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ŞAN.DIŞ.İHZ.TUT."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PBEXrevision" hidden="1">3</definedName>
    <definedName name="SAPBEXsysID" hidden="1">"B01"</definedName>
    <definedName name="SAPBEXwbID" hidden="1">"1OKLBDAAGJ3NPBUSNNGRFDKQH"</definedName>
    <definedName name="SAR">#REF!</definedName>
    <definedName name="sasda"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asda"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SC_REY_OA">'[48]380KV GIS'!$A$1:$AI$88</definedName>
    <definedName name="SC_SST_OA">#REF!</definedName>
    <definedName name="scad">'[26]BSEA PLANNED'!$G$2029:$AI$2133</definedName>
    <definedName name="scarce" localSheetId="9" hidden="1">{#N/A,#N/A,FALSE,"Summary";#N/A,#N/A,FALSE,"3TJ";#N/A,#N/A,FALSE,"3TN";#N/A,#N/A,FALSE,"3TP";#N/A,#N/A,FALSE,"3SJ";#N/A,#N/A,FALSE,"3CJ";#N/A,#N/A,FALSE,"3CN";#N/A,#N/A,FALSE,"3CP";#N/A,#N/A,FALSE,"3A"}</definedName>
    <definedName name="scarce" localSheetId="4" hidden="1">{#N/A,#N/A,FALSE,"Summary";#N/A,#N/A,FALSE,"3TJ";#N/A,#N/A,FALSE,"3TN";#N/A,#N/A,FALSE,"3TP";#N/A,#N/A,FALSE,"3SJ";#N/A,#N/A,FALSE,"3CJ";#N/A,#N/A,FALSE,"3CN";#N/A,#N/A,FALSE,"3CP";#N/A,#N/A,FALSE,"3A"}</definedName>
    <definedName name="scarce" localSheetId="19" hidden="1">{#N/A,#N/A,FALSE,"Summary";#N/A,#N/A,FALSE,"3TJ";#N/A,#N/A,FALSE,"3TN";#N/A,#N/A,FALSE,"3TP";#N/A,#N/A,FALSE,"3SJ";#N/A,#N/A,FALSE,"3CJ";#N/A,#N/A,FALSE,"3CN";#N/A,#N/A,FALSE,"3CP";#N/A,#N/A,FALSE,"3A"}</definedName>
    <definedName name="scarce" localSheetId="11" hidden="1">{#N/A,#N/A,FALSE,"Summary";#N/A,#N/A,FALSE,"3TJ";#N/A,#N/A,FALSE,"3TN";#N/A,#N/A,FALSE,"3TP";#N/A,#N/A,FALSE,"3SJ";#N/A,#N/A,FALSE,"3CJ";#N/A,#N/A,FALSE,"3CN";#N/A,#N/A,FALSE,"3CP";#N/A,#N/A,FALSE,"3A"}</definedName>
    <definedName name="scarce" localSheetId="7" hidden="1">{#N/A,#N/A,FALSE,"Summary";#N/A,#N/A,FALSE,"3TJ";#N/A,#N/A,FALSE,"3TN";#N/A,#N/A,FALSE,"3TP";#N/A,#N/A,FALSE,"3SJ";#N/A,#N/A,FALSE,"3CJ";#N/A,#N/A,FALSE,"3CN";#N/A,#N/A,FALSE,"3CP";#N/A,#N/A,FALSE,"3A"}</definedName>
    <definedName name="scarce" localSheetId="18" hidden="1">{#N/A,#N/A,FALSE,"Summary";#N/A,#N/A,FALSE,"3TJ";#N/A,#N/A,FALSE,"3TN";#N/A,#N/A,FALSE,"3TP";#N/A,#N/A,FALSE,"3SJ";#N/A,#N/A,FALSE,"3CJ";#N/A,#N/A,FALSE,"3CN";#N/A,#N/A,FALSE,"3CP";#N/A,#N/A,FALSE,"3A"}</definedName>
    <definedName name="scarce" localSheetId="3"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CC">#REF!</definedName>
    <definedName name="SCUR_IND">#REF!</definedName>
    <definedName name="SCUR_OA">#REF!</definedName>
    <definedName name="SCUR_OUTD">#REF!</definedName>
    <definedName name="scvdrg">'[26]BSEA PLANNED'!$G$1661:$AI$1765</definedName>
    <definedName name="scveng">'[26]BSEA PLANNED'!$G$1477:$AI$1581</definedName>
    <definedName name="sd" localSheetId="19" hidden="1">{#N/A,#N/A,FALSE,"SumG";#N/A,#N/A,FALSE,"ElecG";#N/A,#N/A,FALSE,"MechG";#N/A,#N/A,FALSE,"GeotG";#N/A,#N/A,FALSE,"PrcsG";#N/A,#N/A,FALSE,"TunnG";#N/A,#N/A,FALSE,"CivlG";#N/A,#N/A,FALSE,"NtwkG";#N/A,#N/A,FALSE,"EstgG";#N/A,#N/A,FALSE,"PEngG"}</definedName>
    <definedName name="sd" localSheetId="11" hidden="1">{#N/A,#N/A,FALSE,"SumG";#N/A,#N/A,FALSE,"ElecG";#N/A,#N/A,FALSE,"MechG";#N/A,#N/A,FALSE,"GeotG";#N/A,#N/A,FALSE,"PrcsG";#N/A,#N/A,FALSE,"TunnG";#N/A,#N/A,FALSE,"CivlG";#N/A,#N/A,FALSE,"NtwkG";#N/A,#N/A,FALSE,"EstgG";#N/A,#N/A,FALSE,"PEngG"}</definedName>
    <definedName name="sd" localSheetId="18" hidden="1">{#N/A,#N/A,FALSE,"SumG";#N/A,#N/A,FALSE,"ElecG";#N/A,#N/A,FALSE,"MechG";#N/A,#N/A,FALSE,"GeotG";#N/A,#N/A,FALSE,"PrcsG";#N/A,#N/A,FALSE,"TunnG";#N/A,#N/A,FALSE,"CivlG";#N/A,#N/A,FALSE,"NtwkG";#N/A,#N/A,FALSE,"EstgG";#N/A,#N/A,FALSE,"PEngG"}</definedName>
    <definedName name="sd" hidden="1">{#N/A,#N/A,FALSE,"SumG";#N/A,#N/A,FALSE,"ElecG";#N/A,#N/A,FALSE,"MechG";#N/A,#N/A,FALSE,"GeotG";#N/A,#N/A,FALSE,"PrcsG";#N/A,#N/A,FALSE,"TunnG";#N/A,#N/A,FALSE,"CivlG";#N/A,#N/A,FALSE,"NtwkG";#N/A,#N/A,FALSE,"EstgG";#N/A,#N/A,FALSE,"PEngG"}</definedName>
    <definedName name="SDD" hidden="1">#REF!</definedName>
    <definedName name="sdefegdeg" localSheetId="9" hidden="1">{#N/A,#N/A,TRUE,"Cover";#N/A,#N/A,TRUE,"Conts";#N/A,#N/A,TRUE,"VOS";#N/A,#N/A,TRUE,"Warrington";#N/A,#N/A,TRUE,"Widnes"}</definedName>
    <definedName name="sdefegdeg" localSheetId="4" hidden="1">{#N/A,#N/A,TRUE,"Cover";#N/A,#N/A,TRUE,"Conts";#N/A,#N/A,TRUE,"VOS";#N/A,#N/A,TRUE,"Warrington";#N/A,#N/A,TRUE,"Widnes"}</definedName>
    <definedName name="sdefegdeg" localSheetId="19" hidden="1">{#N/A,#N/A,TRUE,"Cover";#N/A,#N/A,TRUE,"Conts";#N/A,#N/A,TRUE,"VOS";#N/A,#N/A,TRUE,"Warrington";#N/A,#N/A,TRUE,"Widnes"}</definedName>
    <definedName name="sdefegdeg" localSheetId="11" hidden="1">{#N/A,#N/A,TRUE,"Cover";#N/A,#N/A,TRUE,"Conts";#N/A,#N/A,TRUE,"VOS";#N/A,#N/A,TRUE,"Warrington";#N/A,#N/A,TRUE,"Widnes"}</definedName>
    <definedName name="sdefegdeg" localSheetId="7" hidden="1">{#N/A,#N/A,TRUE,"Cover";#N/A,#N/A,TRUE,"Conts";#N/A,#N/A,TRUE,"VOS";#N/A,#N/A,TRUE,"Warrington";#N/A,#N/A,TRUE,"Widnes"}</definedName>
    <definedName name="sdefegdeg" localSheetId="18" hidden="1">{#N/A,#N/A,TRUE,"Cover";#N/A,#N/A,TRUE,"Conts";#N/A,#N/A,TRUE,"VOS";#N/A,#N/A,TRUE,"Warrington";#N/A,#N/A,TRUE,"Widnes"}</definedName>
    <definedName name="sdefegdeg" localSheetId="3" hidden="1">{#N/A,#N/A,TRUE,"Cover";#N/A,#N/A,TRUE,"Conts";#N/A,#N/A,TRUE,"VOS";#N/A,#N/A,TRUE,"Warrington";#N/A,#N/A,TRUE,"Widnes"}</definedName>
    <definedName name="sdefegdeg" localSheetId="8" hidden="1">{#N/A,#N/A,TRUE,"Cover";#N/A,#N/A,TRUE,"Conts";#N/A,#N/A,TRUE,"VOS";#N/A,#N/A,TRUE,"Warrington";#N/A,#N/A,TRUE,"Widnes"}</definedName>
    <definedName name="sdefegdeg" hidden="1">{#N/A,#N/A,TRUE,"Cover";#N/A,#N/A,TRUE,"Conts";#N/A,#N/A,TRUE,"VOS";#N/A,#N/A,TRUE,"Warrington";#N/A,#N/A,TRUE,"Widnes"}</definedName>
    <definedName name="sdf" localSheetId="9" hidden="1">{#N/A,#N/A,TRUE,"Cover";#N/A,#N/A,TRUE,"Conts";#N/A,#N/A,TRUE,"VOS";#N/A,#N/A,TRUE,"Warrington";#N/A,#N/A,TRUE,"Widnes"}</definedName>
    <definedName name="sdf" localSheetId="4" hidden="1">{#N/A,#N/A,TRUE,"Cover";#N/A,#N/A,TRUE,"Conts";#N/A,#N/A,TRUE,"VOS";#N/A,#N/A,TRUE,"Warrington";#N/A,#N/A,TRUE,"Widnes"}</definedName>
    <definedName name="sdf" localSheetId="19" hidden="1">{#N/A,#N/A,TRUE,"Cover";#N/A,#N/A,TRUE,"Conts";#N/A,#N/A,TRUE,"VOS";#N/A,#N/A,TRUE,"Warrington";#N/A,#N/A,TRUE,"Widnes"}</definedName>
    <definedName name="sdf" localSheetId="11" hidden="1">{#N/A,#N/A,TRUE,"Cover";#N/A,#N/A,TRUE,"Conts";#N/A,#N/A,TRUE,"VOS";#N/A,#N/A,TRUE,"Warrington";#N/A,#N/A,TRUE,"Widnes"}</definedName>
    <definedName name="sdf" localSheetId="7" hidden="1">{#N/A,#N/A,TRUE,"Cover";#N/A,#N/A,TRUE,"Conts";#N/A,#N/A,TRUE,"VOS";#N/A,#N/A,TRUE,"Warrington";#N/A,#N/A,TRUE,"Widnes"}</definedName>
    <definedName name="sdf" localSheetId="18" hidden="1">{#N/A,#N/A,TRUE,"Cover";#N/A,#N/A,TRUE,"Conts";#N/A,#N/A,TRUE,"VOS";#N/A,#N/A,TRUE,"Warrington";#N/A,#N/A,TRUE,"Widnes"}</definedName>
    <definedName name="sdf" localSheetId="3" hidden="1">{#N/A,#N/A,TRUE,"Cover";#N/A,#N/A,TRUE,"Conts";#N/A,#N/A,TRUE,"VOS";#N/A,#N/A,TRUE,"Warrington";#N/A,#N/A,TRUE,"Widnes"}</definedName>
    <definedName name="sdf" localSheetId="8" hidden="1">{#N/A,#N/A,TRUE,"Cover";#N/A,#N/A,TRUE,"Conts";#N/A,#N/A,TRUE,"VOS";#N/A,#N/A,TRUE,"Warrington";#N/A,#N/A,TRUE,"Widnes"}</definedName>
    <definedName name="sdf" hidden="1">{#N/A,#N/A,TRUE,"Cover";#N/A,#N/A,TRUE,"Conts";#N/A,#N/A,TRUE,"VOS";#N/A,#N/A,TRUE,"Warrington";#N/A,#N/A,TRUE,"Widnes"}</definedName>
    <definedName name="sdhydfyftuu" localSheetId="9" hidden="1">{#N/A,#N/A,TRUE,"Cover";#N/A,#N/A,TRUE,"Conts";#N/A,#N/A,TRUE,"VOS";#N/A,#N/A,TRUE,"Warrington";#N/A,#N/A,TRUE,"Widnes"}</definedName>
    <definedName name="sdhydfyftuu" localSheetId="4" hidden="1">{#N/A,#N/A,TRUE,"Cover";#N/A,#N/A,TRUE,"Conts";#N/A,#N/A,TRUE,"VOS";#N/A,#N/A,TRUE,"Warrington";#N/A,#N/A,TRUE,"Widnes"}</definedName>
    <definedName name="sdhydfyftuu" localSheetId="19" hidden="1">{#N/A,#N/A,TRUE,"Cover";#N/A,#N/A,TRUE,"Conts";#N/A,#N/A,TRUE,"VOS";#N/A,#N/A,TRUE,"Warrington";#N/A,#N/A,TRUE,"Widnes"}</definedName>
    <definedName name="sdhydfyftuu" localSheetId="11" hidden="1">{#N/A,#N/A,TRUE,"Cover";#N/A,#N/A,TRUE,"Conts";#N/A,#N/A,TRUE,"VOS";#N/A,#N/A,TRUE,"Warrington";#N/A,#N/A,TRUE,"Widnes"}</definedName>
    <definedName name="sdhydfyftuu" localSheetId="7" hidden="1">{#N/A,#N/A,TRUE,"Cover";#N/A,#N/A,TRUE,"Conts";#N/A,#N/A,TRUE,"VOS";#N/A,#N/A,TRUE,"Warrington";#N/A,#N/A,TRUE,"Widnes"}</definedName>
    <definedName name="sdhydfyftuu" localSheetId="18" hidden="1">{#N/A,#N/A,TRUE,"Cover";#N/A,#N/A,TRUE,"Conts";#N/A,#N/A,TRUE,"VOS";#N/A,#N/A,TRUE,"Warrington";#N/A,#N/A,TRUE,"Widnes"}</definedName>
    <definedName name="sdhydfyftuu" localSheetId="3" hidden="1">{#N/A,#N/A,TRUE,"Cover";#N/A,#N/A,TRUE,"Conts";#N/A,#N/A,TRUE,"VOS";#N/A,#N/A,TRUE,"Warrington";#N/A,#N/A,TRUE,"Widnes"}</definedName>
    <definedName name="sdhydfyftuu" localSheetId="8" hidden="1">{#N/A,#N/A,TRUE,"Cover";#N/A,#N/A,TRUE,"Conts";#N/A,#N/A,TRUE,"VOS";#N/A,#N/A,TRUE,"Warrington";#N/A,#N/A,TRUE,"Widnes"}</definedName>
    <definedName name="sdhydfyftuu" hidden="1">{#N/A,#N/A,TRUE,"Cover";#N/A,#N/A,TRUE,"Conts";#N/A,#N/A,TRUE,"VOS";#N/A,#N/A,TRUE,"Warrington";#N/A,#N/A,TRUE,"Widnes"}</definedName>
    <definedName name="sdsds"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dsds"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se" hidden="1">#REF!</definedName>
    <definedName name="selecdrg">'[26]BSEA PLANNED'!$G$189:$AI$293</definedName>
    <definedName name="seleceng">'[26]BSEA PLANNED'!$G$5:$AI$188</definedName>
    <definedName name="Selected_Month">[37]Table!$D$4</definedName>
    <definedName name="Selected_Name">[37]MR!$B$1</definedName>
    <definedName name="Selling_Price" localSheetId="9">'[74]5'!$AN$1</definedName>
    <definedName name="Selling_Price" localSheetId="3">'[50]5'!$AN$1</definedName>
    <definedName name="Selling_Price">'[49]5'!$AN$1</definedName>
    <definedName name="Services2" localSheetId="9" hidden="1">{#N/A,#N/A,FALSE,"Pricing";#N/A,#N/A,FALSE,"Summary";#N/A,#N/A,FALSE,"CompProd";#N/A,#N/A,FALSE,"CompJobhrs";#N/A,#N/A,FALSE,"Escalation";#N/A,#N/A,FALSE,"Contingency";#N/A,#N/A,FALSE,"GM";#N/A,#N/A,FALSE,"CompWage";#N/A,#N/A,FALSE,"costSum"}</definedName>
    <definedName name="Services2" localSheetId="4" hidden="1">{#N/A,#N/A,FALSE,"Pricing";#N/A,#N/A,FALSE,"Summary";#N/A,#N/A,FALSE,"CompProd";#N/A,#N/A,FALSE,"CompJobhrs";#N/A,#N/A,FALSE,"Escalation";#N/A,#N/A,FALSE,"Contingency";#N/A,#N/A,FALSE,"GM";#N/A,#N/A,FALSE,"CompWage";#N/A,#N/A,FALSE,"costSum"}</definedName>
    <definedName name="Services2" localSheetId="19" hidden="1">{#N/A,#N/A,FALSE,"Pricing";#N/A,#N/A,FALSE,"Summary";#N/A,#N/A,FALSE,"CompProd";#N/A,#N/A,FALSE,"CompJobhrs";#N/A,#N/A,FALSE,"Escalation";#N/A,#N/A,FALSE,"Contingency";#N/A,#N/A,FALSE,"GM";#N/A,#N/A,FALSE,"CompWage";#N/A,#N/A,FALSE,"costSum"}</definedName>
    <definedName name="Services2" localSheetId="11" hidden="1">{#N/A,#N/A,FALSE,"Pricing";#N/A,#N/A,FALSE,"Summary";#N/A,#N/A,FALSE,"CompProd";#N/A,#N/A,FALSE,"CompJobhrs";#N/A,#N/A,FALSE,"Escalation";#N/A,#N/A,FALSE,"Contingency";#N/A,#N/A,FALSE,"GM";#N/A,#N/A,FALSE,"CompWage";#N/A,#N/A,FALSE,"costSum"}</definedName>
    <definedName name="Services2" localSheetId="7" hidden="1">{#N/A,#N/A,FALSE,"Pricing";#N/A,#N/A,FALSE,"Summary";#N/A,#N/A,FALSE,"CompProd";#N/A,#N/A,FALSE,"CompJobhrs";#N/A,#N/A,FALSE,"Escalation";#N/A,#N/A,FALSE,"Contingency";#N/A,#N/A,FALSE,"GM";#N/A,#N/A,FALSE,"CompWage";#N/A,#N/A,FALSE,"costSum"}</definedName>
    <definedName name="Services2" localSheetId="18" hidden="1">{#N/A,#N/A,FALSE,"Pricing";#N/A,#N/A,FALSE,"Summary";#N/A,#N/A,FALSE,"CompProd";#N/A,#N/A,FALSE,"CompJobhrs";#N/A,#N/A,FALSE,"Escalation";#N/A,#N/A,FALSE,"Contingency";#N/A,#N/A,FALSE,"GM";#N/A,#N/A,FALSE,"CompWage";#N/A,#N/A,FALSE,"costSum"}</definedName>
    <definedName name="Services2" localSheetId="3"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9" hidden="1">{#N/A,#N/A,TRUE,"Cover";#N/A,#N/A,TRUE,"Conts";#N/A,#N/A,TRUE,"VOS";#N/A,#N/A,TRUE,"Warrington";#N/A,#N/A,TRUE,"Widnes"}</definedName>
    <definedName name="setdydy" localSheetId="4" hidden="1">{#N/A,#N/A,TRUE,"Cover";#N/A,#N/A,TRUE,"Conts";#N/A,#N/A,TRUE,"VOS";#N/A,#N/A,TRUE,"Warrington";#N/A,#N/A,TRUE,"Widnes"}</definedName>
    <definedName name="setdydy" localSheetId="19" hidden="1">{#N/A,#N/A,TRUE,"Cover";#N/A,#N/A,TRUE,"Conts";#N/A,#N/A,TRUE,"VOS";#N/A,#N/A,TRUE,"Warrington";#N/A,#N/A,TRUE,"Widnes"}</definedName>
    <definedName name="setdydy" localSheetId="11" hidden="1">{#N/A,#N/A,TRUE,"Cover";#N/A,#N/A,TRUE,"Conts";#N/A,#N/A,TRUE,"VOS";#N/A,#N/A,TRUE,"Warrington";#N/A,#N/A,TRUE,"Widnes"}</definedName>
    <definedName name="setdydy" localSheetId="7" hidden="1">{#N/A,#N/A,TRUE,"Cover";#N/A,#N/A,TRUE,"Conts";#N/A,#N/A,TRUE,"VOS";#N/A,#N/A,TRUE,"Warrington";#N/A,#N/A,TRUE,"Widnes"}</definedName>
    <definedName name="setdydy" localSheetId="18" hidden="1">{#N/A,#N/A,TRUE,"Cover";#N/A,#N/A,TRUE,"Conts";#N/A,#N/A,TRUE,"VOS";#N/A,#N/A,TRUE,"Warrington";#N/A,#N/A,TRUE,"Widnes"}</definedName>
    <definedName name="setdydy" localSheetId="3" hidden="1">{#N/A,#N/A,TRUE,"Cover";#N/A,#N/A,TRUE,"Conts";#N/A,#N/A,TRUE,"VOS";#N/A,#N/A,TRUE,"Warrington";#N/A,#N/A,TRUE,"Widnes"}</definedName>
    <definedName name="setdydy" localSheetId="8" hidden="1">{#N/A,#N/A,TRUE,"Cover";#N/A,#N/A,TRUE,"Conts";#N/A,#N/A,TRUE,"VOS";#N/A,#N/A,TRUE,"Warrington";#N/A,#N/A,TRUE,"Widnes"}</definedName>
    <definedName name="setdydy" hidden="1">{#N/A,#N/A,TRUE,"Cover";#N/A,#N/A,TRUE,"Conts";#N/A,#N/A,TRUE,"VOS";#N/A,#N/A,TRUE,"Warrington";#N/A,#N/A,TRUE,"Widnes"}</definedName>
    <definedName name="Sewer" localSheetId="9">'FIR Summary'!#REF!</definedName>
    <definedName name="Sewer" localSheetId="7">#REF!</definedName>
    <definedName name="Sewer">#REF!</definedName>
    <definedName name="sffff" localSheetId="9" hidden="1">{#N/A,#N/A,FALSE,"SumD";#N/A,#N/A,FALSE,"ElecD";#N/A,#N/A,FALSE,"MechD";#N/A,#N/A,FALSE,"GeotD";#N/A,#N/A,FALSE,"PrcsD";#N/A,#N/A,FALSE,"TunnD";#N/A,#N/A,FALSE,"CivlD";#N/A,#N/A,FALSE,"NtwkD";#N/A,#N/A,FALSE,"EstgD";#N/A,#N/A,FALSE,"PEngD"}</definedName>
    <definedName name="sffff" localSheetId="4" hidden="1">{#N/A,#N/A,FALSE,"SumD";#N/A,#N/A,FALSE,"ElecD";#N/A,#N/A,FALSE,"MechD";#N/A,#N/A,FALSE,"GeotD";#N/A,#N/A,FALSE,"PrcsD";#N/A,#N/A,FALSE,"TunnD";#N/A,#N/A,FALSE,"CivlD";#N/A,#N/A,FALSE,"NtwkD";#N/A,#N/A,FALSE,"EstgD";#N/A,#N/A,FALSE,"PEngD"}</definedName>
    <definedName name="sffff" localSheetId="19" hidden="1">{#N/A,#N/A,FALSE,"SumD";#N/A,#N/A,FALSE,"ElecD";#N/A,#N/A,FALSE,"MechD";#N/A,#N/A,FALSE,"GeotD";#N/A,#N/A,FALSE,"PrcsD";#N/A,#N/A,FALSE,"TunnD";#N/A,#N/A,FALSE,"CivlD";#N/A,#N/A,FALSE,"NtwkD";#N/A,#N/A,FALSE,"EstgD";#N/A,#N/A,FALSE,"PEngD"}</definedName>
    <definedName name="sffff" localSheetId="11" hidden="1">{#N/A,#N/A,FALSE,"SumD";#N/A,#N/A,FALSE,"ElecD";#N/A,#N/A,FALSE,"MechD";#N/A,#N/A,FALSE,"GeotD";#N/A,#N/A,FALSE,"PrcsD";#N/A,#N/A,FALSE,"TunnD";#N/A,#N/A,FALSE,"CivlD";#N/A,#N/A,FALSE,"NtwkD";#N/A,#N/A,FALSE,"EstgD";#N/A,#N/A,FALSE,"PEngD"}</definedName>
    <definedName name="sffff" localSheetId="7" hidden="1">{#N/A,#N/A,FALSE,"SumD";#N/A,#N/A,FALSE,"ElecD";#N/A,#N/A,FALSE,"MechD";#N/A,#N/A,FALSE,"GeotD";#N/A,#N/A,FALSE,"PrcsD";#N/A,#N/A,FALSE,"TunnD";#N/A,#N/A,FALSE,"CivlD";#N/A,#N/A,FALSE,"NtwkD";#N/A,#N/A,FALSE,"EstgD";#N/A,#N/A,FALSE,"PEngD"}</definedName>
    <definedName name="sffff" localSheetId="18" hidden="1">{#N/A,#N/A,FALSE,"SumD";#N/A,#N/A,FALSE,"ElecD";#N/A,#N/A,FALSE,"MechD";#N/A,#N/A,FALSE,"GeotD";#N/A,#N/A,FALSE,"PrcsD";#N/A,#N/A,FALSE,"TunnD";#N/A,#N/A,FALSE,"CivlD";#N/A,#N/A,FALSE,"NtwkD";#N/A,#N/A,FALSE,"EstgD";#N/A,#N/A,FALSE,"PEngD"}</definedName>
    <definedName name="sffff" localSheetId="3"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9" hidden="1">{#N/A,#N/A,TRUE,"Cover";#N/A,#N/A,TRUE,"Conts";#N/A,#N/A,TRUE,"VOS";#N/A,#N/A,TRUE,"Warrington";#N/A,#N/A,TRUE,"Widnes"}</definedName>
    <definedName name="sfhdfj" localSheetId="4" hidden="1">{#N/A,#N/A,TRUE,"Cover";#N/A,#N/A,TRUE,"Conts";#N/A,#N/A,TRUE,"VOS";#N/A,#N/A,TRUE,"Warrington";#N/A,#N/A,TRUE,"Widnes"}</definedName>
    <definedName name="sfhdfj" localSheetId="19" hidden="1">{#N/A,#N/A,TRUE,"Cover";#N/A,#N/A,TRUE,"Conts";#N/A,#N/A,TRUE,"VOS";#N/A,#N/A,TRUE,"Warrington";#N/A,#N/A,TRUE,"Widnes"}</definedName>
    <definedName name="sfhdfj" localSheetId="11" hidden="1">{#N/A,#N/A,TRUE,"Cover";#N/A,#N/A,TRUE,"Conts";#N/A,#N/A,TRUE,"VOS";#N/A,#N/A,TRUE,"Warrington";#N/A,#N/A,TRUE,"Widnes"}</definedName>
    <definedName name="sfhdfj" localSheetId="7" hidden="1">{#N/A,#N/A,TRUE,"Cover";#N/A,#N/A,TRUE,"Conts";#N/A,#N/A,TRUE,"VOS";#N/A,#N/A,TRUE,"Warrington";#N/A,#N/A,TRUE,"Widnes"}</definedName>
    <definedName name="sfhdfj" localSheetId="18" hidden="1">{#N/A,#N/A,TRUE,"Cover";#N/A,#N/A,TRUE,"Conts";#N/A,#N/A,TRUE,"VOS";#N/A,#N/A,TRUE,"Warrington";#N/A,#N/A,TRUE,"Widnes"}</definedName>
    <definedName name="sfhdfj" localSheetId="3" hidden="1">{#N/A,#N/A,TRUE,"Cover";#N/A,#N/A,TRUE,"Conts";#N/A,#N/A,TRUE,"VOS";#N/A,#N/A,TRUE,"Warrington";#N/A,#N/A,TRUE,"Widnes"}</definedName>
    <definedName name="sfhdfj" localSheetId="8" hidden="1">{#N/A,#N/A,TRUE,"Cover";#N/A,#N/A,TRUE,"Conts";#N/A,#N/A,TRUE,"VOS";#N/A,#N/A,TRUE,"Warrington";#N/A,#N/A,TRUE,"Widnes"}</definedName>
    <definedName name="sfhdfj" hidden="1">{#N/A,#N/A,TRUE,"Cover";#N/A,#N/A,TRUE,"Conts";#N/A,#N/A,TRUE,"VOS";#N/A,#N/A,TRUE,"Warrington";#N/A,#N/A,TRUE,"Widnes"}</definedName>
    <definedName name="SFR">#REF!</definedName>
    <definedName name="SFSAF">#REF!</definedName>
    <definedName name="sgsegegrt" localSheetId="9" hidden="1">{#N/A,#N/A,TRUE,"Cover";#N/A,#N/A,TRUE,"Conts";#N/A,#N/A,TRUE,"VOS";#N/A,#N/A,TRUE,"Warrington";#N/A,#N/A,TRUE,"Widnes"}</definedName>
    <definedName name="sgsegegrt" localSheetId="4" hidden="1">{#N/A,#N/A,TRUE,"Cover";#N/A,#N/A,TRUE,"Conts";#N/A,#N/A,TRUE,"VOS";#N/A,#N/A,TRUE,"Warrington";#N/A,#N/A,TRUE,"Widnes"}</definedName>
    <definedName name="sgsegegrt" localSheetId="19" hidden="1">{#N/A,#N/A,TRUE,"Cover";#N/A,#N/A,TRUE,"Conts";#N/A,#N/A,TRUE,"VOS";#N/A,#N/A,TRUE,"Warrington";#N/A,#N/A,TRUE,"Widnes"}</definedName>
    <definedName name="sgsegegrt" localSheetId="11" hidden="1">{#N/A,#N/A,TRUE,"Cover";#N/A,#N/A,TRUE,"Conts";#N/A,#N/A,TRUE,"VOS";#N/A,#N/A,TRUE,"Warrington";#N/A,#N/A,TRUE,"Widnes"}</definedName>
    <definedName name="sgsegegrt" localSheetId="7" hidden="1">{#N/A,#N/A,TRUE,"Cover";#N/A,#N/A,TRUE,"Conts";#N/A,#N/A,TRUE,"VOS";#N/A,#N/A,TRUE,"Warrington";#N/A,#N/A,TRUE,"Widnes"}</definedName>
    <definedName name="sgsegegrt" localSheetId="18" hidden="1">{#N/A,#N/A,TRUE,"Cover";#N/A,#N/A,TRUE,"Conts";#N/A,#N/A,TRUE,"VOS";#N/A,#N/A,TRUE,"Warrington";#N/A,#N/A,TRUE,"Widnes"}</definedName>
    <definedName name="sgsegegrt" localSheetId="3" hidden="1">{#N/A,#N/A,TRUE,"Cover";#N/A,#N/A,TRUE,"Conts";#N/A,#N/A,TRUE,"VOS";#N/A,#N/A,TRUE,"Warrington";#N/A,#N/A,TRUE,"Widnes"}</definedName>
    <definedName name="sgsegegrt" localSheetId="8" hidden="1">{#N/A,#N/A,TRUE,"Cover";#N/A,#N/A,TRUE,"Conts";#N/A,#N/A,TRUE,"VOS";#N/A,#N/A,TRUE,"Warrington";#N/A,#N/A,TRUE,"Widnes"}</definedName>
    <definedName name="sgsegegrt" hidden="1">{#N/A,#N/A,TRUE,"Cover";#N/A,#N/A,TRUE,"Conts";#N/A,#N/A,TRUE,"VOS";#N/A,#N/A,TRUE,"Warrington";#N/A,#N/A,TRUE,"Widnes"}</definedName>
    <definedName name="sgsghju" localSheetId="9" hidden="1">{#N/A,#N/A,TRUE,"Cover";#N/A,#N/A,TRUE,"Conts";#N/A,#N/A,TRUE,"VOS";#N/A,#N/A,TRUE,"Warrington";#N/A,#N/A,TRUE,"Widnes"}</definedName>
    <definedName name="sgsghju" localSheetId="4" hidden="1">{#N/A,#N/A,TRUE,"Cover";#N/A,#N/A,TRUE,"Conts";#N/A,#N/A,TRUE,"VOS";#N/A,#N/A,TRUE,"Warrington";#N/A,#N/A,TRUE,"Widnes"}</definedName>
    <definedName name="sgsghju" localSheetId="19" hidden="1">{#N/A,#N/A,TRUE,"Cover";#N/A,#N/A,TRUE,"Conts";#N/A,#N/A,TRUE,"VOS";#N/A,#N/A,TRUE,"Warrington";#N/A,#N/A,TRUE,"Widnes"}</definedName>
    <definedName name="sgsghju" localSheetId="11" hidden="1">{#N/A,#N/A,TRUE,"Cover";#N/A,#N/A,TRUE,"Conts";#N/A,#N/A,TRUE,"VOS";#N/A,#N/A,TRUE,"Warrington";#N/A,#N/A,TRUE,"Widnes"}</definedName>
    <definedName name="sgsghju" localSheetId="7" hidden="1">{#N/A,#N/A,TRUE,"Cover";#N/A,#N/A,TRUE,"Conts";#N/A,#N/A,TRUE,"VOS";#N/A,#N/A,TRUE,"Warrington";#N/A,#N/A,TRUE,"Widnes"}</definedName>
    <definedName name="sgsghju" localSheetId="18" hidden="1">{#N/A,#N/A,TRUE,"Cover";#N/A,#N/A,TRUE,"Conts";#N/A,#N/A,TRUE,"VOS";#N/A,#N/A,TRUE,"Warrington";#N/A,#N/A,TRUE,"Widnes"}</definedName>
    <definedName name="sgsghju" localSheetId="3" hidden="1">{#N/A,#N/A,TRUE,"Cover";#N/A,#N/A,TRUE,"Conts";#N/A,#N/A,TRUE,"VOS";#N/A,#N/A,TRUE,"Warrington";#N/A,#N/A,TRUE,"Widnes"}</definedName>
    <definedName name="sgsghju" localSheetId="8" hidden="1">{#N/A,#N/A,TRUE,"Cover";#N/A,#N/A,TRUE,"Conts";#N/A,#N/A,TRUE,"VOS";#N/A,#N/A,TRUE,"Warrington";#N/A,#N/A,TRUE,"Widnes"}</definedName>
    <definedName name="sgsghju" hidden="1">{#N/A,#N/A,TRUE,"Cover";#N/A,#N/A,TRUE,"Conts";#N/A,#N/A,TRUE,"VOS";#N/A,#N/A,TRUE,"Warrington";#N/A,#N/A,TRUE,"Widnes"}</definedName>
    <definedName name="sgsgr" localSheetId="9" hidden="1">{#N/A,#N/A,TRUE,"Cover";#N/A,#N/A,TRUE,"Conts";#N/A,#N/A,TRUE,"VOS";#N/A,#N/A,TRUE,"Warrington";#N/A,#N/A,TRUE,"Widnes"}</definedName>
    <definedName name="sgsgr" localSheetId="4" hidden="1">{#N/A,#N/A,TRUE,"Cover";#N/A,#N/A,TRUE,"Conts";#N/A,#N/A,TRUE,"VOS";#N/A,#N/A,TRUE,"Warrington";#N/A,#N/A,TRUE,"Widnes"}</definedName>
    <definedName name="sgsgr" localSheetId="19" hidden="1">{#N/A,#N/A,TRUE,"Cover";#N/A,#N/A,TRUE,"Conts";#N/A,#N/A,TRUE,"VOS";#N/A,#N/A,TRUE,"Warrington";#N/A,#N/A,TRUE,"Widnes"}</definedName>
    <definedName name="sgsgr" localSheetId="11" hidden="1">{#N/A,#N/A,TRUE,"Cover";#N/A,#N/A,TRUE,"Conts";#N/A,#N/A,TRUE,"VOS";#N/A,#N/A,TRUE,"Warrington";#N/A,#N/A,TRUE,"Widnes"}</definedName>
    <definedName name="sgsgr" localSheetId="7" hidden="1">{#N/A,#N/A,TRUE,"Cover";#N/A,#N/A,TRUE,"Conts";#N/A,#N/A,TRUE,"VOS";#N/A,#N/A,TRUE,"Warrington";#N/A,#N/A,TRUE,"Widnes"}</definedName>
    <definedName name="sgsgr" localSheetId="18" hidden="1">{#N/A,#N/A,TRUE,"Cover";#N/A,#N/A,TRUE,"Conts";#N/A,#N/A,TRUE,"VOS";#N/A,#N/A,TRUE,"Warrington";#N/A,#N/A,TRUE,"Widnes"}</definedName>
    <definedName name="sgsgr" localSheetId="3" hidden="1">{#N/A,#N/A,TRUE,"Cover";#N/A,#N/A,TRUE,"Conts";#N/A,#N/A,TRUE,"VOS";#N/A,#N/A,TRUE,"Warrington";#N/A,#N/A,TRUE,"Widnes"}</definedName>
    <definedName name="sgsgr" localSheetId="8" hidden="1">{#N/A,#N/A,TRUE,"Cover";#N/A,#N/A,TRUE,"Conts";#N/A,#N/A,TRUE,"VOS";#N/A,#N/A,TRUE,"Warrington";#N/A,#N/A,TRUE,"Widnes"}</definedName>
    <definedName name="sgsgr" hidden="1">{#N/A,#N/A,TRUE,"Cover";#N/A,#N/A,TRUE,"Conts";#N/A,#N/A,TRUE,"VOS";#N/A,#N/A,TRUE,"Warrington";#N/A,#N/A,TRUE,"Widnes"}</definedName>
    <definedName name="sheet" localSheetId="9" hidden="1">{#N/A,#N/A,TRUE,"Cover";#N/A,#N/A,TRUE,"Conts";#N/A,#N/A,TRUE,"VOS";#N/A,#N/A,TRUE,"Warrington";#N/A,#N/A,TRUE,"Widnes"}</definedName>
    <definedName name="sheet" localSheetId="4" hidden="1">{#N/A,#N/A,TRUE,"Cover";#N/A,#N/A,TRUE,"Conts";#N/A,#N/A,TRUE,"VOS";#N/A,#N/A,TRUE,"Warrington";#N/A,#N/A,TRUE,"Widnes"}</definedName>
    <definedName name="sheet" localSheetId="19" hidden="1">{#N/A,#N/A,TRUE,"Cover";#N/A,#N/A,TRUE,"Conts";#N/A,#N/A,TRUE,"VOS";#N/A,#N/A,TRUE,"Warrington";#N/A,#N/A,TRUE,"Widnes"}</definedName>
    <definedName name="sheet" localSheetId="11" hidden="1">{#N/A,#N/A,TRUE,"Cover";#N/A,#N/A,TRUE,"Conts";#N/A,#N/A,TRUE,"VOS";#N/A,#N/A,TRUE,"Warrington";#N/A,#N/A,TRUE,"Widnes"}</definedName>
    <definedName name="sheet" localSheetId="7" hidden="1">{#N/A,#N/A,TRUE,"Cover";#N/A,#N/A,TRUE,"Conts";#N/A,#N/A,TRUE,"VOS";#N/A,#N/A,TRUE,"Warrington";#N/A,#N/A,TRUE,"Widnes"}</definedName>
    <definedName name="sheet" localSheetId="18" hidden="1">{#N/A,#N/A,TRUE,"Cover";#N/A,#N/A,TRUE,"Conts";#N/A,#N/A,TRUE,"VOS";#N/A,#N/A,TRUE,"Warrington";#N/A,#N/A,TRUE,"Widnes"}</definedName>
    <definedName name="sheet" localSheetId="3" hidden="1">{#N/A,#N/A,TRUE,"Cover";#N/A,#N/A,TRUE,"Conts";#N/A,#N/A,TRUE,"VOS";#N/A,#N/A,TRUE,"Warrington";#N/A,#N/A,TRUE,"Widnes"}</definedName>
    <definedName name="sheet" hidden="1">{#N/A,#N/A,TRUE,"Cover";#N/A,#N/A,TRUE,"Conts";#N/A,#N/A,TRUE,"VOS";#N/A,#N/A,TRUE,"Warrington";#N/A,#N/A,TRUE,"Widnes"}</definedName>
    <definedName name="Shipping" localSheetId="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9"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8"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shgtr" localSheetId="9" hidden="1">{#N/A,#N/A,TRUE,"Cover";#N/A,#N/A,TRUE,"Conts";#N/A,#N/A,TRUE,"VOS";#N/A,#N/A,TRUE,"Warrington";#N/A,#N/A,TRUE,"Widnes"}</definedName>
    <definedName name="shshgtr" localSheetId="4" hidden="1">{#N/A,#N/A,TRUE,"Cover";#N/A,#N/A,TRUE,"Conts";#N/A,#N/A,TRUE,"VOS";#N/A,#N/A,TRUE,"Warrington";#N/A,#N/A,TRUE,"Widnes"}</definedName>
    <definedName name="shshgtr" localSheetId="19" hidden="1">{#N/A,#N/A,TRUE,"Cover";#N/A,#N/A,TRUE,"Conts";#N/A,#N/A,TRUE,"VOS";#N/A,#N/A,TRUE,"Warrington";#N/A,#N/A,TRUE,"Widnes"}</definedName>
    <definedName name="shshgtr" localSheetId="11" hidden="1">{#N/A,#N/A,TRUE,"Cover";#N/A,#N/A,TRUE,"Conts";#N/A,#N/A,TRUE,"VOS";#N/A,#N/A,TRUE,"Warrington";#N/A,#N/A,TRUE,"Widnes"}</definedName>
    <definedName name="shshgtr" localSheetId="7" hidden="1">{#N/A,#N/A,TRUE,"Cover";#N/A,#N/A,TRUE,"Conts";#N/A,#N/A,TRUE,"VOS";#N/A,#N/A,TRUE,"Warrington";#N/A,#N/A,TRUE,"Widnes"}</definedName>
    <definedName name="shshgtr" localSheetId="18" hidden="1">{#N/A,#N/A,TRUE,"Cover";#N/A,#N/A,TRUE,"Conts";#N/A,#N/A,TRUE,"VOS";#N/A,#N/A,TRUE,"Warrington";#N/A,#N/A,TRUE,"Widnes"}</definedName>
    <definedName name="shshgtr" localSheetId="3" hidden="1">{#N/A,#N/A,TRUE,"Cover";#N/A,#N/A,TRUE,"Conts";#N/A,#N/A,TRUE,"VOS";#N/A,#N/A,TRUE,"Warrington";#N/A,#N/A,TRUE,"Widnes"}</definedName>
    <definedName name="shshgtr" localSheetId="8" hidden="1">{#N/A,#N/A,TRUE,"Cover";#N/A,#N/A,TRUE,"Conts";#N/A,#N/A,TRUE,"VOS";#N/A,#N/A,TRUE,"Warrington";#N/A,#N/A,TRUE,"Widnes"}</definedName>
    <definedName name="shshgtr" hidden="1">{#N/A,#N/A,TRUE,"Cover";#N/A,#N/A,TRUE,"Conts";#N/A,#N/A,TRUE,"VOS";#N/A,#N/A,TRUE,"Warrington";#N/A,#N/A,TRUE,"Widnes"}</definedName>
    <definedName name="sinsteng">'[26]BSEA PLANNED'!$G$373:$AI$477</definedName>
    <definedName name="SITE__WORKS" localSheetId="9">'[16]Build-up'!#REF!</definedName>
    <definedName name="SITE__WORKS">'[16]Build-up'!#REF!</definedName>
    <definedName name="SL">#REF!</definedName>
    <definedName name="slr">#REF!</definedName>
    <definedName name="smacheng">'[26]BSEA PLANNED'!$G$741:$AI$845</definedName>
    <definedName name="solver_adj" hidden="1">#REF!,#REF!</definedName>
    <definedName name="solver_lin" hidden="1">0</definedName>
    <definedName name="solver_num" hidden="1">0</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lver_tmp" hidden="1">#REF!,#REF!</definedName>
    <definedName name="solver_typ" hidden="1">3</definedName>
    <definedName name="solver_val" hidden="1">22000000000</definedName>
    <definedName name="SOP" localSheetId="9">[18]data_sop!$E$9:$AJ$1574</definedName>
    <definedName name="SOP" localSheetId="3">[18]data_sop!$E$9:$AJ$1574</definedName>
    <definedName name="SOP">[17]data_sop!$E$9:$AJ$1574</definedName>
    <definedName name="SP">#REF!</definedName>
    <definedName name="spddo">'[26]BSEA PLANNED'!$G$1293:$AI$1397</definedName>
    <definedName name="spdeng">'[26]BSEA PLANNED'!$G$1109:$AI$1213</definedName>
    <definedName name="specific" localSheetId="9">[57]Lookups!$A$2:$A$28</definedName>
    <definedName name="specific" localSheetId="3">[14]Lookups!$A$2:$A$28</definedName>
    <definedName name="specific">[51]Lookups!$A$2:$A$28</definedName>
    <definedName name="Specific_Category" localSheetId="9">#REF!</definedName>
    <definedName name="Specific_Category" localSheetId="4">#REF!</definedName>
    <definedName name="Specific_Category" localSheetId="19">#REF!</definedName>
    <definedName name="Specific_Category" localSheetId="6">#REF!</definedName>
    <definedName name="Specific_Category" localSheetId="7">#REF!</definedName>
    <definedName name="Specific_Category" localSheetId="3">#REF!</definedName>
    <definedName name="Specific_Category">#REF!</definedName>
    <definedName name="spipe">'[26]BSEA PLANNED'!$G$1845:$AI$1949</definedName>
    <definedName name="sprocess">'[26]BSEA PLANNED'!$G$2213:$AI$2317</definedName>
    <definedName name="srhrh" localSheetId="9" hidden="1">{#N/A,#N/A,TRUE,"Cover";#N/A,#N/A,TRUE,"Conts";#N/A,#N/A,TRUE,"VOS";#N/A,#N/A,TRUE,"Warrington";#N/A,#N/A,TRUE,"Widnes"}</definedName>
    <definedName name="srhrh" localSheetId="4" hidden="1">{#N/A,#N/A,TRUE,"Cover";#N/A,#N/A,TRUE,"Conts";#N/A,#N/A,TRUE,"VOS";#N/A,#N/A,TRUE,"Warrington";#N/A,#N/A,TRUE,"Widnes"}</definedName>
    <definedName name="srhrh" localSheetId="19" hidden="1">{#N/A,#N/A,TRUE,"Cover";#N/A,#N/A,TRUE,"Conts";#N/A,#N/A,TRUE,"VOS";#N/A,#N/A,TRUE,"Warrington";#N/A,#N/A,TRUE,"Widnes"}</definedName>
    <definedName name="srhrh" localSheetId="11" hidden="1">{#N/A,#N/A,TRUE,"Cover";#N/A,#N/A,TRUE,"Conts";#N/A,#N/A,TRUE,"VOS";#N/A,#N/A,TRUE,"Warrington";#N/A,#N/A,TRUE,"Widnes"}</definedName>
    <definedName name="srhrh" localSheetId="7" hidden="1">{#N/A,#N/A,TRUE,"Cover";#N/A,#N/A,TRUE,"Conts";#N/A,#N/A,TRUE,"VOS";#N/A,#N/A,TRUE,"Warrington";#N/A,#N/A,TRUE,"Widnes"}</definedName>
    <definedName name="srhrh" localSheetId="18" hidden="1">{#N/A,#N/A,TRUE,"Cover";#N/A,#N/A,TRUE,"Conts";#N/A,#N/A,TRUE,"VOS";#N/A,#N/A,TRUE,"Warrington";#N/A,#N/A,TRUE,"Widnes"}</definedName>
    <definedName name="srhrh" localSheetId="3" hidden="1">{#N/A,#N/A,TRUE,"Cover";#N/A,#N/A,TRUE,"Conts";#N/A,#N/A,TRUE,"VOS";#N/A,#N/A,TRUE,"Warrington";#N/A,#N/A,TRUE,"Widnes"}</definedName>
    <definedName name="srhrh" localSheetId="8" hidden="1">{#N/A,#N/A,TRUE,"Cover";#N/A,#N/A,TRUE,"Conts";#N/A,#N/A,TRUE,"VOS";#N/A,#N/A,TRUE,"Warrington";#N/A,#N/A,TRUE,"Widnes"}</definedName>
    <definedName name="srhrh" hidden="1">{#N/A,#N/A,TRUE,"Cover";#N/A,#N/A,TRUE,"Conts";#N/A,#N/A,TRUE,"VOS";#N/A,#N/A,TRUE,"Warrington";#N/A,#N/A,TRUE,"Widnes"}</definedName>
    <definedName name="srsetrthgfh" localSheetId="9" hidden="1">{#N/A,#N/A,TRUE,"Cover";#N/A,#N/A,TRUE,"Conts";#N/A,#N/A,TRUE,"VOS";#N/A,#N/A,TRUE,"Warrington";#N/A,#N/A,TRUE,"Widnes"}</definedName>
    <definedName name="srsetrthgfh" localSheetId="4" hidden="1">{#N/A,#N/A,TRUE,"Cover";#N/A,#N/A,TRUE,"Conts";#N/A,#N/A,TRUE,"VOS";#N/A,#N/A,TRUE,"Warrington";#N/A,#N/A,TRUE,"Widnes"}</definedName>
    <definedName name="srsetrthgfh" localSheetId="19" hidden="1">{#N/A,#N/A,TRUE,"Cover";#N/A,#N/A,TRUE,"Conts";#N/A,#N/A,TRUE,"VOS";#N/A,#N/A,TRUE,"Warrington";#N/A,#N/A,TRUE,"Widnes"}</definedName>
    <definedName name="srsetrthgfh" localSheetId="11" hidden="1">{#N/A,#N/A,TRUE,"Cover";#N/A,#N/A,TRUE,"Conts";#N/A,#N/A,TRUE,"VOS";#N/A,#N/A,TRUE,"Warrington";#N/A,#N/A,TRUE,"Widnes"}</definedName>
    <definedName name="srsetrthgfh" localSheetId="7" hidden="1">{#N/A,#N/A,TRUE,"Cover";#N/A,#N/A,TRUE,"Conts";#N/A,#N/A,TRUE,"VOS";#N/A,#N/A,TRUE,"Warrington";#N/A,#N/A,TRUE,"Widnes"}</definedName>
    <definedName name="srsetrthgfh" localSheetId="18" hidden="1">{#N/A,#N/A,TRUE,"Cover";#N/A,#N/A,TRUE,"Conts";#N/A,#N/A,TRUE,"VOS";#N/A,#N/A,TRUE,"Warrington";#N/A,#N/A,TRUE,"Widnes"}</definedName>
    <definedName name="srsetrthgfh" localSheetId="3" hidden="1">{#N/A,#N/A,TRUE,"Cover";#N/A,#N/A,TRUE,"Conts";#N/A,#N/A,TRUE,"VOS";#N/A,#N/A,TRUE,"Warrington";#N/A,#N/A,TRUE,"Widnes"}</definedName>
    <definedName name="srsetrthgfh" localSheetId="8" hidden="1">{#N/A,#N/A,TRUE,"Cover";#N/A,#N/A,TRUE,"Conts";#N/A,#N/A,TRUE,"VOS";#N/A,#N/A,TRUE,"Warrington";#N/A,#N/A,TRUE,"Widnes"}</definedName>
    <definedName name="srsetrthgfh" hidden="1">{#N/A,#N/A,TRUE,"Cover";#N/A,#N/A,TRUE,"Conts";#N/A,#N/A,TRUE,"VOS";#N/A,#N/A,TRUE,"Warrington";#N/A,#N/A,TRUE,"Widnes"}</definedName>
    <definedName name="srsretr" localSheetId="9" hidden="1">{#N/A,#N/A,TRUE,"Cover";#N/A,#N/A,TRUE,"Conts";#N/A,#N/A,TRUE,"VOS";#N/A,#N/A,TRUE,"Warrington";#N/A,#N/A,TRUE,"Widnes"}</definedName>
    <definedName name="srsretr" localSheetId="4" hidden="1">{#N/A,#N/A,TRUE,"Cover";#N/A,#N/A,TRUE,"Conts";#N/A,#N/A,TRUE,"VOS";#N/A,#N/A,TRUE,"Warrington";#N/A,#N/A,TRUE,"Widnes"}</definedName>
    <definedName name="srsretr" localSheetId="19" hidden="1">{#N/A,#N/A,TRUE,"Cover";#N/A,#N/A,TRUE,"Conts";#N/A,#N/A,TRUE,"VOS";#N/A,#N/A,TRUE,"Warrington";#N/A,#N/A,TRUE,"Widnes"}</definedName>
    <definedName name="srsretr" localSheetId="11" hidden="1">{#N/A,#N/A,TRUE,"Cover";#N/A,#N/A,TRUE,"Conts";#N/A,#N/A,TRUE,"VOS";#N/A,#N/A,TRUE,"Warrington";#N/A,#N/A,TRUE,"Widnes"}</definedName>
    <definedName name="srsretr" localSheetId="7" hidden="1">{#N/A,#N/A,TRUE,"Cover";#N/A,#N/A,TRUE,"Conts";#N/A,#N/A,TRUE,"VOS";#N/A,#N/A,TRUE,"Warrington";#N/A,#N/A,TRUE,"Widnes"}</definedName>
    <definedName name="srsretr" localSheetId="18" hidden="1">{#N/A,#N/A,TRUE,"Cover";#N/A,#N/A,TRUE,"Conts";#N/A,#N/A,TRUE,"VOS";#N/A,#N/A,TRUE,"Warrington";#N/A,#N/A,TRUE,"Widnes"}</definedName>
    <definedName name="srsretr" localSheetId="3" hidden="1">{#N/A,#N/A,TRUE,"Cover";#N/A,#N/A,TRUE,"Conts";#N/A,#N/A,TRUE,"VOS";#N/A,#N/A,TRUE,"Warrington";#N/A,#N/A,TRUE,"Widnes"}</definedName>
    <definedName name="srsretr" localSheetId="8" hidden="1">{#N/A,#N/A,TRUE,"Cover";#N/A,#N/A,TRUE,"Conts";#N/A,#N/A,TRUE,"VOS";#N/A,#N/A,TRUE,"Warrington";#N/A,#N/A,TRUE,"Widnes"}</definedName>
    <definedName name="srsretr" hidden="1">{#N/A,#N/A,TRUE,"Cover";#N/A,#N/A,TRUE,"Conts";#N/A,#N/A,TRUE,"VOS";#N/A,#N/A,TRUE,"Warrington";#N/A,#N/A,TRUE,"Widnes"}</definedName>
    <definedName name="sryeysr" localSheetId="9" hidden="1">{#N/A,#N/A,TRUE,"Cover";#N/A,#N/A,TRUE,"Conts";#N/A,#N/A,TRUE,"VOS";#N/A,#N/A,TRUE,"Warrington";#N/A,#N/A,TRUE,"Widnes"}</definedName>
    <definedName name="sryeysr" localSheetId="4" hidden="1">{#N/A,#N/A,TRUE,"Cover";#N/A,#N/A,TRUE,"Conts";#N/A,#N/A,TRUE,"VOS";#N/A,#N/A,TRUE,"Warrington";#N/A,#N/A,TRUE,"Widnes"}</definedName>
    <definedName name="sryeysr" localSheetId="19" hidden="1">{#N/A,#N/A,TRUE,"Cover";#N/A,#N/A,TRUE,"Conts";#N/A,#N/A,TRUE,"VOS";#N/A,#N/A,TRUE,"Warrington";#N/A,#N/A,TRUE,"Widnes"}</definedName>
    <definedName name="sryeysr" localSheetId="11" hidden="1">{#N/A,#N/A,TRUE,"Cover";#N/A,#N/A,TRUE,"Conts";#N/A,#N/A,TRUE,"VOS";#N/A,#N/A,TRUE,"Warrington";#N/A,#N/A,TRUE,"Widnes"}</definedName>
    <definedName name="sryeysr" localSheetId="7" hidden="1">{#N/A,#N/A,TRUE,"Cover";#N/A,#N/A,TRUE,"Conts";#N/A,#N/A,TRUE,"VOS";#N/A,#N/A,TRUE,"Warrington";#N/A,#N/A,TRUE,"Widnes"}</definedName>
    <definedName name="sryeysr" localSheetId="18" hidden="1">{#N/A,#N/A,TRUE,"Cover";#N/A,#N/A,TRUE,"Conts";#N/A,#N/A,TRUE,"VOS";#N/A,#N/A,TRUE,"Warrington";#N/A,#N/A,TRUE,"Widnes"}</definedName>
    <definedName name="sryeysr" localSheetId="3" hidden="1">{#N/A,#N/A,TRUE,"Cover";#N/A,#N/A,TRUE,"Conts";#N/A,#N/A,TRUE,"VOS";#N/A,#N/A,TRUE,"Warrington";#N/A,#N/A,TRUE,"Widnes"}</definedName>
    <definedName name="sryeysr" localSheetId="8" hidden="1">{#N/A,#N/A,TRUE,"Cover";#N/A,#N/A,TRUE,"Conts";#N/A,#N/A,TRUE,"VOS";#N/A,#N/A,TRUE,"Warrington";#N/A,#N/A,TRUE,"Widnes"}</definedName>
    <definedName name="sryeysr" hidden="1">{#N/A,#N/A,TRUE,"Cover";#N/A,#N/A,TRUE,"Conts";#N/A,#N/A,TRUE,"VOS";#N/A,#N/A,TRUE,"Warrington";#N/A,#N/A,TRUE,"Widnes"}</definedName>
    <definedName name="ss">#REF!</definedName>
    <definedName name="SSS" localSheetId="19" hidden="1">{#N/A,#N/A,FALSE,"ihz. icmal";#N/A,#N/A,FALSE,"avans";#N/A,#N/A,FALSE,"mal_FF_icm";#N/A,#N/A,FALSE,"fat_ihz";#N/A,#N/A,FALSE,"söz_fiy_fark";#N/A,#N/A,FALSE,"kap2"}</definedName>
    <definedName name="SSS" localSheetId="11" hidden="1">{#N/A,#N/A,FALSE,"ihz. icmal";#N/A,#N/A,FALSE,"avans";#N/A,#N/A,FALSE,"mal_FF_icm";#N/A,#N/A,FALSE,"fat_ihz";#N/A,#N/A,FALSE,"söz_fiy_fark";#N/A,#N/A,FALSE,"kap2"}</definedName>
    <definedName name="SSS" localSheetId="18" hidden="1">{#N/A,#N/A,FALSE,"ihz. icmal";#N/A,#N/A,FALSE,"avans";#N/A,#N/A,FALSE,"mal_FF_icm";#N/A,#N/A,FALSE,"fat_ihz";#N/A,#N/A,FALSE,"söz_fiy_fark";#N/A,#N/A,FALSE,"kap2"}</definedName>
    <definedName name="SSS" hidden="1">{#N/A,#N/A,FALSE,"ihz. icmal";#N/A,#N/A,FALSE,"avans";#N/A,#N/A,FALSE,"mal_FF_icm";#N/A,#N/A,FALSE,"fat_ihz";#N/A,#N/A,FALSE,"söz_fiy_fark";#N/A,#N/A,FALSE,"kap2"}</definedName>
    <definedName name="ssshhh" localSheetId="9" hidden="1">{#N/A,#N/A,FALSE,"SumG";#N/A,#N/A,FALSE,"ElecG";#N/A,#N/A,FALSE,"MechG";#N/A,#N/A,FALSE,"GeotG";#N/A,#N/A,FALSE,"PrcsG";#N/A,#N/A,FALSE,"TunnG";#N/A,#N/A,FALSE,"CivlG";#N/A,#N/A,FALSE,"NtwkG";#N/A,#N/A,FALSE,"EstgG";#N/A,#N/A,FALSE,"PEngG"}</definedName>
    <definedName name="ssshhh" localSheetId="4" hidden="1">{#N/A,#N/A,FALSE,"SumG";#N/A,#N/A,FALSE,"ElecG";#N/A,#N/A,FALSE,"MechG";#N/A,#N/A,FALSE,"GeotG";#N/A,#N/A,FALSE,"PrcsG";#N/A,#N/A,FALSE,"TunnG";#N/A,#N/A,FALSE,"CivlG";#N/A,#N/A,FALSE,"NtwkG";#N/A,#N/A,FALSE,"EstgG";#N/A,#N/A,FALSE,"PEngG"}</definedName>
    <definedName name="ssshhh" localSheetId="19" hidden="1">{#N/A,#N/A,FALSE,"SumG";#N/A,#N/A,FALSE,"ElecG";#N/A,#N/A,FALSE,"MechG";#N/A,#N/A,FALSE,"GeotG";#N/A,#N/A,FALSE,"PrcsG";#N/A,#N/A,FALSE,"TunnG";#N/A,#N/A,FALSE,"CivlG";#N/A,#N/A,FALSE,"NtwkG";#N/A,#N/A,FALSE,"EstgG";#N/A,#N/A,FALSE,"PEngG"}</definedName>
    <definedName name="ssshhh" localSheetId="11" hidden="1">{#N/A,#N/A,FALSE,"SumG";#N/A,#N/A,FALSE,"ElecG";#N/A,#N/A,FALSE,"MechG";#N/A,#N/A,FALSE,"GeotG";#N/A,#N/A,FALSE,"PrcsG";#N/A,#N/A,FALSE,"TunnG";#N/A,#N/A,FALSE,"CivlG";#N/A,#N/A,FALSE,"NtwkG";#N/A,#N/A,FALSE,"EstgG";#N/A,#N/A,FALSE,"PEngG"}</definedName>
    <definedName name="ssshhh" localSheetId="7" hidden="1">{#N/A,#N/A,FALSE,"SumG";#N/A,#N/A,FALSE,"ElecG";#N/A,#N/A,FALSE,"MechG";#N/A,#N/A,FALSE,"GeotG";#N/A,#N/A,FALSE,"PrcsG";#N/A,#N/A,FALSE,"TunnG";#N/A,#N/A,FALSE,"CivlG";#N/A,#N/A,FALSE,"NtwkG";#N/A,#N/A,FALSE,"EstgG";#N/A,#N/A,FALSE,"PEngG"}</definedName>
    <definedName name="ssshhh" localSheetId="18" hidden="1">{#N/A,#N/A,FALSE,"SumG";#N/A,#N/A,FALSE,"ElecG";#N/A,#N/A,FALSE,"MechG";#N/A,#N/A,FALSE,"GeotG";#N/A,#N/A,FALSE,"PrcsG";#N/A,#N/A,FALSE,"TunnG";#N/A,#N/A,FALSE,"CivlG";#N/A,#N/A,FALSE,"NtwkG";#N/A,#N/A,FALSE,"EstgG";#N/A,#N/A,FALSE,"PEngG"}</definedName>
    <definedName name="ssshhh" localSheetId="3"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ssss" localSheetId="19" hidden="1">{#N/A,#N/A,FALSE,"SumD";#N/A,#N/A,FALSE,"ElecD";#N/A,#N/A,FALSE,"MechD";#N/A,#N/A,FALSE,"GeotD";#N/A,#N/A,FALSE,"PrcsD";#N/A,#N/A,FALSE,"TunnD";#N/A,#N/A,FALSE,"CivlD";#N/A,#N/A,FALSE,"NtwkD";#N/A,#N/A,FALSE,"EstgD";#N/A,#N/A,FALSE,"PEngD"}</definedName>
    <definedName name="sssss" localSheetId="11" hidden="1">{#N/A,#N/A,FALSE,"SumD";#N/A,#N/A,FALSE,"ElecD";#N/A,#N/A,FALSE,"MechD";#N/A,#N/A,FALSE,"GeotD";#N/A,#N/A,FALSE,"PrcsD";#N/A,#N/A,FALSE,"TunnD";#N/A,#N/A,FALSE,"CivlD";#N/A,#N/A,FALSE,"NtwkD";#N/A,#N/A,FALSE,"EstgD";#N/A,#N/A,FALSE,"PEngD"}</definedName>
    <definedName name="sssss" localSheetId="18" hidden="1">{#N/A,#N/A,FALSE,"SumD";#N/A,#N/A,FALSE,"ElecD";#N/A,#N/A,FALSE,"MechD";#N/A,#N/A,FALSE,"GeotD";#N/A,#N/A,FALSE,"PrcsD";#N/A,#N/A,FALSE,"TunnD";#N/A,#N/A,FALSE,"CivlD";#N/A,#N/A,FALSE,"NtwkD";#N/A,#N/A,FALSE,"EstgD";#N/A,#N/A,FALSE,"PEngD"}</definedName>
    <definedName name="sssss" hidden="1">{#N/A,#N/A,FALSE,"SumD";#N/A,#N/A,FALSE,"ElecD";#N/A,#N/A,FALSE,"MechD";#N/A,#N/A,FALSE,"GeotD";#N/A,#N/A,FALSE,"PrcsD";#N/A,#N/A,FALSE,"TunnD";#N/A,#N/A,FALSE,"CivlD";#N/A,#N/A,FALSE,"NtwkD";#N/A,#N/A,FALSE,"EstgD";#N/A,#N/A,FALSE,"PEngD"}</definedName>
    <definedName name="sstress">'[26]BSEA PLANNED'!$G$925:$AI$1029</definedName>
    <definedName name="ssummary">'[26]BSEA PLANNED'!$G$2404:$AI$2573</definedName>
    <definedName name="Stage" localSheetId="9">'[26]Fill this out first...'!$D$12</definedName>
    <definedName name="Stage">'[24]Fill this out first...'!$D$12</definedName>
    <definedName name="STAIRS" localSheetId="9">'[16]Build-up'!#REF!</definedName>
    <definedName name="STAIRS">'[16]Build-up'!#REF!</definedName>
    <definedName name="start" localSheetId="9">#REF!</definedName>
    <definedName name="start" localSheetId="7">#REF!</definedName>
    <definedName name="start">#REF!</definedName>
    <definedName name="Status" localSheetId="9">[57]Lookups!$C$2:$C$3</definedName>
    <definedName name="Status" localSheetId="3">[14]Lookups!$C$2:$C$3</definedName>
    <definedName name="Status">[51]Lookups!$C$2:$C$3</definedName>
    <definedName name="steps" localSheetId="9" hidden="1">{#N/A,#N/A,FALSE,"C3";#N/A,#N/A,FALSE,"D2-17";#N/A,#N/A,FALSE,"C2-17";#N/A,#N/A,FALSE,"C2-CIVIL";#N/A,#N/A,FALSE,"D1-C1 contract";#N/A,#N/A,FALSE,"D1-CIVIL";#N/A,#N/A,FALSE,"C1 hourly";#N/A,#N/A,FALSE,"C1 contract";#N/A,#N/A,FALSE,"D1-C1 hourly"}</definedName>
    <definedName name="steps" localSheetId="4" hidden="1">{#N/A,#N/A,FALSE,"C3";#N/A,#N/A,FALSE,"D2-17";#N/A,#N/A,FALSE,"C2-17";#N/A,#N/A,FALSE,"C2-CIVIL";#N/A,#N/A,FALSE,"D1-C1 contract";#N/A,#N/A,FALSE,"D1-CIVIL";#N/A,#N/A,FALSE,"C1 hourly";#N/A,#N/A,FALSE,"C1 contract";#N/A,#N/A,FALSE,"D1-C1 hourly"}</definedName>
    <definedName name="steps" localSheetId="19" hidden="1">{#N/A,#N/A,FALSE,"C3";#N/A,#N/A,FALSE,"D2-17";#N/A,#N/A,FALSE,"C2-17";#N/A,#N/A,FALSE,"C2-CIVIL";#N/A,#N/A,FALSE,"D1-C1 contract";#N/A,#N/A,FALSE,"D1-CIVIL";#N/A,#N/A,FALSE,"C1 hourly";#N/A,#N/A,FALSE,"C1 contract";#N/A,#N/A,FALSE,"D1-C1 hourly"}</definedName>
    <definedName name="steps" localSheetId="11" hidden="1">{#N/A,#N/A,FALSE,"C3";#N/A,#N/A,FALSE,"D2-17";#N/A,#N/A,FALSE,"C2-17";#N/A,#N/A,FALSE,"C2-CIVIL";#N/A,#N/A,FALSE,"D1-C1 contract";#N/A,#N/A,FALSE,"D1-CIVIL";#N/A,#N/A,FALSE,"C1 hourly";#N/A,#N/A,FALSE,"C1 contract";#N/A,#N/A,FALSE,"D1-C1 hourly"}</definedName>
    <definedName name="steps" localSheetId="7" hidden="1">{#N/A,#N/A,FALSE,"C3";#N/A,#N/A,FALSE,"D2-17";#N/A,#N/A,FALSE,"C2-17";#N/A,#N/A,FALSE,"C2-CIVIL";#N/A,#N/A,FALSE,"D1-C1 contract";#N/A,#N/A,FALSE,"D1-CIVIL";#N/A,#N/A,FALSE,"C1 hourly";#N/A,#N/A,FALSE,"C1 contract";#N/A,#N/A,FALSE,"D1-C1 hourly"}</definedName>
    <definedName name="steps" localSheetId="18" hidden="1">{#N/A,#N/A,FALSE,"C3";#N/A,#N/A,FALSE,"D2-17";#N/A,#N/A,FALSE,"C2-17";#N/A,#N/A,FALSE,"C2-CIVIL";#N/A,#N/A,FALSE,"D1-C1 contract";#N/A,#N/A,FALSE,"D1-CIVIL";#N/A,#N/A,FALSE,"C1 hourly";#N/A,#N/A,FALSE,"C1 contract";#N/A,#N/A,FALSE,"D1-C1 hourly"}</definedName>
    <definedName name="steps" localSheetId="3"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G3PROG">#REF!</definedName>
    <definedName name="Storm" localSheetId="9">'FIR Summary'!#REF!</definedName>
    <definedName name="Storm" localSheetId="7">#REF!</definedName>
    <definedName name="Storm">#REF!</definedName>
    <definedName name="stormwater_pipe_network" localSheetId="9">'[18]Stormwater Pipe Network'!$D$13:$F$1575</definedName>
    <definedName name="stormwater_pipe_network" localSheetId="3">'[18]Stormwater Pipe Network'!$D$13:$F$1575</definedName>
    <definedName name="stormwater_pipe_network">'[17]Stormwater Pipe Network'!$D$13:$F$1575</definedName>
    <definedName name="STR">#REF!</definedName>
    <definedName name="STRESS607">[1]BASE!$F$924:$AF$1028</definedName>
    <definedName name="structures" localSheetId="19" hidden="1">{#N/A,#N/A,FALSE,"SumD";#N/A,#N/A,FALSE,"ElecD";#N/A,#N/A,FALSE,"MechD";#N/A,#N/A,FALSE,"GeotD";#N/A,#N/A,FALSE,"PrcsD";#N/A,#N/A,FALSE,"TunnD";#N/A,#N/A,FALSE,"CivlD";#N/A,#N/A,FALSE,"NtwkD";#N/A,#N/A,FALSE,"EstgD";#N/A,#N/A,FALSE,"PEngD"}</definedName>
    <definedName name="structures" localSheetId="11" hidden="1">{#N/A,#N/A,FALSE,"SumD";#N/A,#N/A,FALSE,"ElecD";#N/A,#N/A,FALSE,"MechD";#N/A,#N/A,FALSE,"GeotD";#N/A,#N/A,FALSE,"PrcsD";#N/A,#N/A,FALSE,"TunnD";#N/A,#N/A,FALSE,"CivlD";#N/A,#N/A,FALSE,"NtwkD";#N/A,#N/A,FALSE,"EstgD";#N/A,#N/A,FALSE,"PEngD"}</definedName>
    <definedName name="structures" localSheetId="18" hidden="1">{#N/A,#N/A,FALSE,"SumD";#N/A,#N/A,FALSE,"ElecD";#N/A,#N/A,FALSE,"MechD";#N/A,#N/A,FALSE,"GeotD";#N/A,#N/A,FALSE,"PrcsD";#N/A,#N/A,FALSE,"TunnD";#N/A,#N/A,FALSE,"CivlD";#N/A,#N/A,FALSE,"NtwkD";#N/A,#N/A,FALSE,"EstgD";#N/A,#N/A,FALSE,"PEngD"}</definedName>
    <definedName name="structures" hidden="1">{#N/A,#N/A,FALSE,"SumD";#N/A,#N/A,FALSE,"ElecD";#N/A,#N/A,FALSE,"MechD";#N/A,#N/A,FALSE,"GeotD";#N/A,#N/A,FALSE,"PrcsD";#N/A,#N/A,FALSE,"TunnD";#N/A,#N/A,FALSE,"CivlD";#N/A,#N/A,FALSE,"NtwkD";#N/A,#N/A,FALSE,"EstgD";#N/A,#N/A,FALSE,"PEngD"}</definedName>
    <definedName name="stryt5u8h87" localSheetId="9" hidden="1">{#N/A,#N/A,TRUE,"Cover";#N/A,#N/A,TRUE,"Conts";#N/A,#N/A,TRUE,"VOS";#N/A,#N/A,TRUE,"Warrington";#N/A,#N/A,TRUE,"Widnes"}</definedName>
    <definedName name="stryt5u8h87" localSheetId="4" hidden="1">{#N/A,#N/A,TRUE,"Cover";#N/A,#N/A,TRUE,"Conts";#N/A,#N/A,TRUE,"VOS";#N/A,#N/A,TRUE,"Warrington";#N/A,#N/A,TRUE,"Widnes"}</definedName>
    <definedName name="stryt5u8h87" localSheetId="19" hidden="1">{#N/A,#N/A,TRUE,"Cover";#N/A,#N/A,TRUE,"Conts";#N/A,#N/A,TRUE,"VOS";#N/A,#N/A,TRUE,"Warrington";#N/A,#N/A,TRUE,"Widnes"}</definedName>
    <definedName name="stryt5u8h87" localSheetId="11" hidden="1">{#N/A,#N/A,TRUE,"Cover";#N/A,#N/A,TRUE,"Conts";#N/A,#N/A,TRUE,"VOS";#N/A,#N/A,TRUE,"Warrington";#N/A,#N/A,TRUE,"Widnes"}</definedName>
    <definedName name="stryt5u8h87" localSheetId="7" hidden="1">{#N/A,#N/A,TRUE,"Cover";#N/A,#N/A,TRUE,"Conts";#N/A,#N/A,TRUE,"VOS";#N/A,#N/A,TRUE,"Warrington";#N/A,#N/A,TRUE,"Widnes"}</definedName>
    <definedName name="stryt5u8h87" localSheetId="18" hidden="1">{#N/A,#N/A,TRUE,"Cover";#N/A,#N/A,TRUE,"Conts";#N/A,#N/A,TRUE,"VOS";#N/A,#N/A,TRUE,"Warrington";#N/A,#N/A,TRUE,"Widnes"}</definedName>
    <definedName name="stryt5u8h87" localSheetId="3" hidden="1">{#N/A,#N/A,TRUE,"Cover";#N/A,#N/A,TRUE,"Conts";#N/A,#N/A,TRUE,"VOS";#N/A,#N/A,TRUE,"Warrington";#N/A,#N/A,TRUE,"Widnes"}</definedName>
    <definedName name="stryt5u8h87" localSheetId="8" hidden="1">{#N/A,#N/A,TRUE,"Cover";#N/A,#N/A,TRUE,"Conts";#N/A,#N/A,TRUE,"VOS";#N/A,#N/A,TRUE,"Warrington";#N/A,#N/A,TRUE,"Widnes"}</definedName>
    <definedName name="stryt5u8h87" hidden="1">{#N/A,#N/A,TRUE,"Cover";#N/A,#N/A,TRUE,"Conts";#N/A,#N/A,TRUE,"VOS";#N/A,#N/A,TRUE,"Warrington";#N/A,#N/A,TRUE,"Widnes"}</definedName>
    <definedName name="Su" localSheetId="9">'[59]Prev'' Summary'!$M$52</definedName>
    <definedName name="Su" localSheetId="3">'[53]Prev'' Summary'!$M$52</definedName>
    <definedName name="Su">'[52]Prev'' Summary'!$M$52</definedName>
    <definedName name="Substations">#REF!</definedName>
    <definedName name="SUBSTRUCTIRE" localSheetId="9">'[16]Build-up'!#REF!</definedName>
    <definedName name="SUBSTRUCTIRE">'[16]Build-up'!#REF!</definedName>
    <definedName name="sul">#REF!</definedName>
    <definedName name="sum6b" localSheetId="9">#REF!</definedName>
    <definedName name="sum6b" localSheetId="7">#REF!</definedName>
    <definedName name="sum6b">#REF!</definedName>
    <definedName name="sum6C" localSheetId="9">#REF!</definedName>
    <definedName name="sum6C" localSheetId="7">#REF!</definedName>
    <definedName name="sum6C">#REF!</definedName>
    <definedName name="summary" localSheetId="9">#REF!</definedName>
    <definedName name="summary" localSheetId="7">#REF!</definedName>
    <definedName name="summary">#REF!</definedName>
    <definedName name="SUMMARYLOOK">'[26]BSEA PLANNED'!$G$2602:$AW$2762</definedName>
    <definedName name="svesseng">'[26]BSEA PLANNED'!$G$557:$AI$661</definedName>
    <definedName name="swsdfa" localSheetId="9" hidden="1">{#N/A,#N/A,TRUE,"Cover";#N/A,#N/A,TRUE,"Conts";#N/A,#N/A,TRUE,"VOS";#N/A,#N/A,TRUE,"Warrington";#N/A,#N/A,TRUE,"Widnes"}</definedName>
    <definedName name="swsdfa" localSheetId="4" hidden="1">{#N/A,#N/A,TRUE,"Cover";#N/A,#N/A,TRUE,"Conts";#N/A,#N/A,TRUE,"VOS";#N/A,#N/A,TRUE,"Warrington";#N/A,#N/A,TRUE,"Widnes"}</definedName>
    <definedName name="swsdfa" localSheetId="19" hidden="1">{#N/A,#N/A,TRUE,"Cover";#N/A,#N/A,TRUE,"Conts";#N/A,#N/A,TRUE,"VOS";#N/A,#N/A,TRUE,"Warrington";#N/A,#N/A,TRUE,"Widnes"}</definedName>
    <definedName name="swsdfa" localSheetId="11" hidden="1">{#N/A,#N/A,TRUE,"Cover";#N/A,#N/A,TRUE,"Conts";#N/A,#N/A,TRUE,"VOS";#N/A,#N/A,TRUE,"Warrington";#N/A,#N/A,TRUE,"Widnes"}</definedName>
    <definedName name="swsdfa" localSheetId="7" hidden="1">{#N/A,#N/A,TRUE,"Cover";#N/A,#N/A,TRUE,"Conts";#N/A,#N/A,TRUE,"VOS";#N/A,#N/A,TRUE,"Warrington";#N/A,#N/A,TRUE,"Widnes"}</definedName>
    <definedName name="swsdfa" localSheetId="18" hidden="1">{#N/A,#N/A,TRUE,"Cover";#N/A,#N/A,TRUE,"Conts";#N/A,#N/A,TRUE,"VOS";#N/A,#N/A,TRUE,"Warrington";#N/A,#N/A,TRUE,"Widnes"}</definedName>
    <definedName name="swsdfa" localSheetId="3" hidden="1">{#N/A,#N/A,TRUE,"Cover";#N/A,#N/A,TRUE,"Conts";#N/A,#N/A,TRUE,"VOS";#N/A,#N/A,TRUE,"Warrington";#N/A,#N/A,TRUE,"Widnes"}</definedName>
    <definedName name="swsdfa" localSheetId="8" hidden="1">{#N/A,#N/A,TRUE,"Cover";#N/A,#N/A,TRUE,"Conts";#N/A,#N/A,TRUE,"VOS";#N/A,#N/A,TRUE,"Warrington";#N/A,#N/A,TRUE,"Widnes"}</definedName>
    <definedName name="swsdfa" hidden="1">{#N/A,#N/A,TRUE,"Cover";#N/A,#N/A,TRUE,"Conts";#N/A,#N/A,TRUE,"VOS";#N/A,#N/A,TRUE,"Warrington";#N/A,#N/A,TRUE,"Widnes"}</definedName>
    <definedName name="syu" localSheetId="9" hidden="1">{#N/A,#N/A,TRUE,"Cover";#N/A,#N/A,TRUE,"Conts";#N/A,#N/A,TRUE,"VOS";#N/A,#N/A,TRUE,"Warrington";#N/A,#N/A,TRUE,"Widnes"}</definedName>
    <definedName name="syu" localSheetId="4" hidden="1">{#N/A,#N/A,TRUE,"Cover";#N/A,#N/A,TRUE,"Conts";#N/A,#N/A,TRUE,"VOS";#N/A,#N/A,TRUE,"Warrington";#N/A,#N/A,TRUE,"Widnes"}</definedName>
    <definedName name="syu" localSheetId="19" hidden="1">{#N/A,#N/A,TRUE,"Cover";#N/A,#N/A,TRUE,"Conts";#N/A,#N/A,TRUE,"VOS";#N/A,#N/A,TRUE,"Warrington";#N/A,#N/A,TRUE,"Widnes"}</definedName>
    <definedName name="syu" localSheetId="11" hidden="1">{#N/A,#N/A,TRUE,"Cover";#N/A,#N/A,TRUE,"Conts";#N/A,#N/A,TRUE,"VOS";#N/A,#N/A,TRUE,"Warrington";#N/A,#N/A,TRUE,"Widnes"}</definedName>
    <definedName name="syu" localSheetId="7" hidden="1">{#N/A,#N/A,TRUE,"Cover";#N/A,#N/A,TRUE,"Conts";#N/A,#N/A,TRUE,"VOS";#N/A,#N/A,TRUE,"Warrington";#N/A,#N/A,TRUE,"Widnes"}</definedName>
    <definedName name="syu" localSheetId="18" hidden="1">{#N/A,#N/A,TRUE,"Cover";#N/A,#N/A,TRUE,"Conts";#N/A,#N/A,TRUE,"VOS";#N/A,#N/A,TRUE,"Warrington";#N/A,#N/A,TRUE,"Widnes"}</definedName>
    <definedName name="syu" localSheetId="3" hidden="1">{#N/A,#N/A,TRUE,"Cover";#N/A,#N/A,TRUE,"Conts";#N/A,#N/A,TRUE,"VOS";#N/A,#N/A,TRUE,"Warrington";#N/A,#N/A,TRUE,"Widnes"}</definedName>
    <definedName name="syu" localSheetId="8" hidden="1">{#N/A,#N/A,TRUE,"Cover";#N/A,#N/A,TRUE,"Conts";#N/A,#N/A,TRUE,"VOS";#N/A,#N/A,TRUE,"Warrington";#N/A,#N/A,TRUE,"Widnes"}</definedName>
    <definedName name="syu" hidden="1">{#N/A,#N/A,TRUE,"Cover";#N/A,#N/A,TRUE,"Conts";#N/A,#N/A,TRUE,"VOS";#N/A,#N/A,TRUE,"Warrington";#N/A,#N/A,TRUE,"Widnes"}</definedName>
    <definedName name="t">#REF!</definedName>
    <definedName name="table_2">'[54]PILE-C1'!#REF!</definedName>
    <definedName name="table1">'[54]PILE-C1'!#REF!</definedName>
    <definedName name="test" localSheetId="9" hidden="1">{#N/A,#N/A,FALSE,"Pricing";#N/A,#N/A,FALSE,"Summary";#N/A,#N/A,FALSE,"CompProd";#N/A,#N/A,FALSE,"CompJobhrs";#N/A,#N/A,FALSE,"Escalation";#N/A,#N/A,FALSE,"Contingency";#N/A,#N/A,FALSE,"GM";#N/A,#N/A,FALSE,"CompWage";#N/A,#N/A,FALSE,"costSum"}</definedName>
    <definedName name="test" localSheetId="4" hidden="1">{#N/A,#N/A,FALSE,"Pricing";#N/A,#N/A,FALSE,"Summary";#N/A,#N/A,FALSE,"CompProd";#N/A,#N/A,FALSE,"CompJobhrs";#N/A,#N/A,FALSE,"Escalation";#N/A,#N/A,FALSE,"Contingency";#N/A,#N/A,FALSE,"GM";#N/A,#N/A,FALSE,"CompWage";#N/A,#N/A,FALSE,"costSum"}</definedName>
    <definedName name="test" localSheetId="19" hidden="1">{#N/A,#N/A,FALSE,"Pricing";#N/A,#N/A,FALSE,"Summary";#N/A,#N/A,FALSE,"CompProd";#N/A,#N/A,FALSE,"CompJobhrs";#N/A,#N/A,FALSE,"Escalation";#N/A,#N/A,FALSE,"Contingency";#N/A,#N/A,FALSE,"GM";#N/A,#N/A,FALSE,"CompWage";#N/A,#N/A,FALSE,"costSum"}</definedName>
    <definedName name="test" localSheetId="11" hidden="1">{#N/A,#N/A,FALSE,"Pricing";#N/A,#N/A,FALSE,"Summary";#N/A,#N/A,FALSE,"CompProd";#N/A,#N/A,FALSE,"CompJobhrs";#N/A,#N/A,FALSE,"Escalation";#N/A,#N/A,FALSE,"Contingency";#N/A,#N/A,FALSE,"GM";#N/A,#N/A,FALSE,"CompWage";#N/A,#N/A,FALSE,"costSum"}</definedName>
    <definedName name="test" localSheetId="7" hidden="1">{#N/A,#N/A,FALSE,"Pricing";#N/A,#N/A,FALSE,"Summary";#N/A,#N/A,FALSE,"CompProd";#N/A,#N/A,FALSE,"CompJobhrs";#N/A,#N/A,FALSE,"Escalation";#N/A,#N/A,FALSE,"Contingency";#N/A,#N/A,FALSE,"GM";#N/A,#N/A,FALSE,"CompWage";#N/A,#N/A,FALSE,"costSum"}</definedName>
    <definedName name="test" localSheetId="18" hidden="1">{#N/A,#N/A,FALSE,"Pricing";#N/A,#N/A,FALSE,"Summary";#N/A,#N/A,FALSE,"CompProd";#N/A,#N/A,FALSE,"CompJobhrs";#N/A,#N/A,FALSE,"Escalation";#N/A,#N/A,FALSE,"Contingency";#N/A,#N/A,FALSE,"GM";#N/A,#N/A,FALSE,"CompWage";#N/A,#N/A,FALSE,"costSum"}</definedName>
    <definedName name="test" localSheetId="3"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9" hidden="1">{#N/A,#N/A,TRUE,"Cover";#N/A,#N/A,TRUE,"Conts";#N/A,#N/A,TRUE,"VOS";#N/A,#N/A,TRUE,"Warrington";#N/A,#N/A,TRUE,"Widnes"}</definedName>
    <definedName name="thwghrt" localSheetId="4" hidden="1">{#N/A,#N/A,TRUE,"Cover";#N/A,#N/A,TRUE,"Conts";#N/A,#N/A,TRUE,"VOS";#N/A,#N/A,TRUE,"Warrington";#N/A,#N/A,TRUE,"Widnes"}</definedName>
    <definedName name="thwghrt" localSheetId="19" hidden="1">{#N/A,#N/A,TRUE,"Cover";#N/A,#N/A,TRUE,"Conts";#N/A,#N/A,TRUE,"VOS";#N/A,#N/A,TRUE,"Warrington";#N/A,#N/A,TRUE,"Widnes"}</definedName>
    <definedName name="thwghrt" localSheetId="11" hidden="1">{#N/A,#N/A,TRUE,"Cover";#N/A,#N/A,TRUE,"Conts";#N/A,#N/A,TRUE,"VOS";#N/A,#N/A,TRUE,"Warrington";#N/A,#N/A,TRUE,"Widnes"}</definedName>
    <definedName name="thwghrt" localSheetId="7" hidden="1">{#N/A,#N/A,TRUE,"Cover";#N/A,#N/A,TRUE,"Conts";#N/A,#N/A,TRUE,"VOS";#N/A,#N/A,TRUE,"Warrington";#N/A,#N/A,TRUE,"Widnes"}</definedName>
    <definedName name="thwghrt" localSheetId="18" hidden="1">{#N/A,#N/A,TRUE,"Cover";#N/A,#N/A,TRUE,"Conts";#N/A,#N/A,TRUE,"VOS";#N/A,#N/A,TRUE,"Warrington";#N/A,#N/A,TRUE,"Widnes"}</definedName>
    <definedName name="thwghrt" localSheetId="3" hidden="1">{#N/A,#N/A,TRUE,"Cover";#N/A,#N/A,TRUE,"Conts";#N/A,#N/A,TRUE,"VOS";#N/A,#N/A,TRUE,"Warrington";#N/A,#N/A,TRUE,"Widnes"}</definedName>
    <definedName name="thwghrt" localSheetId="8" hidden="1">{#N/A,#N/A,TRUE,"Cover";#N/A,#N/A,TRUE,"Conts";#N/A,#N/A,TRUE,"VOS";#N/A,#N/A,TRUE,"Warrington";#N/A,#N/A,TRUE,"Widnes"}</definedName>
    <definedName name="thwghrt" hidden="1">{#N/A,#N/A,TRUE,"Cover";#N/A,#N/A,TRUE,"Conts";#N/A,#N/A,TRUE,"VOS";#N/A,#N/A,TRUE,"Warrington";#N/A,#N/A,TRUE,"Widnes"}</definedName>
    <definedName name="TICSHT">#REF!</definedName>
    <definedName name="TICSHTS">#REF!</definedName>
    <definedName name="TITLE" localSheetId="9">[64]WorkBreakDown!#REF!</definedName>
    <definedName name="TITLE">[12]WorkBreakDown!#REF!</definedName>
    <definedName name="Total" localSheetId="9">'FIR Summary'!#REF!</definedName>
    <definedName name="Total" localSheetId="7">#REF!</definedName>
    <definedName name="Total">#REF!</definedName>
    <definedName name="total_net_rent_for_cashflow" localSheetId="9">'[65]Net rent analysis'!$J$190:$X$191</definedName>
    <definedName name="total_net_rent_for_cashflow" localSheetId="7">'[13]Net rent analysis'!$J$190:$X$191</definedName>
    <definedName name="total_net_rent_for_cashflow">'[13]Net rent analysis'!$J$190:$X$191</definedName>
    <definedName name="TP">'[29]TENDER PROG.'!$A$1:$P$17</definedName>
    <definedName name="TRACI">#REF!</definedName>
    <definedName name="TRACL">#REF!</definedName>
    <definedName name="trbnuomi" localSheetId="9" hidden="1">{#N/A,#N/A,TRUE,"Cover";#N/A,#N/A,TRUE,"Conts";#N/A,#N/A,TRUE,"VOS";#N/A,#N/A,TRUE,"Warrington";#N/A,#N/A,TRUE,"Widnes"}</definedName>
    <definedName name="trbnuomi" localSheetId="4" hidden="1">{#N/A,#N/A,TRUE,"Cover";#N/A,#N/A,TRUE,"Conts";#N/A,#N/A,TRUE,"VOS";#N/A,#N/A,TRUE,"Warrington";#N/A,#N/A,TRUE,"Widnes"}</definedName>
    <definedName name="trbnuomi" localSheetId="19" hidden="1">{#N/A,#N/A,TRUE,"Cover";#N/A,#N/A,TRUE,"Conts";#N/A,#N/A,TRUE,"VOS";#N/A,#N/A,TRUE,"Warrington";#N/A,#N/A,TRUE,"Widnes"}</definedName>
    <definedName name="trbnuomi" localSheetId="11" hidden="1">{#N/A,#N/A,TRUE,"Cover";#N/A,#N/A,TRUE,"Conts";#N/A,#N/A,TRUE,"VOS";#N/A,#N/A,TRUE,"Warrington";#N/A,#N/A,TRUE,"Widnes"}</definedName>
    <definedName name="trbnuomi" localSheetId="7" hidden="1">{#N/A,#N/A,TRUE,"Cover";#N/A,#N/A,TRUE,"Conts";#N/A,#N/A,TRUE,"VOS";#N/A,#N/A,TRUE,"Warrington";#N/A,#N/A,TRUE,"Widnes"}</definedName>
    <definedName name="trbnuomi" localSheetId="18" hidden="1">{#N/A,#N/A,TRUE,"Cover";#N/A,#N/A,TRUE,"Conts";#N/A,#N/A,TRUE,"VOS";#N/A,#N/A,TRUE,"Warrington";#N/A,#N/A,TRUE,"Widnes"}</definedName>
    <definedName name="trbnuomi" localSheetId="3" hidden="1">{#N/A,#N/A,TRUE,"Cover";#N/A,#N/A,TRUE,"Conts";#N/A,#N/A,TRUE,"VOS";#N/A,#N/A,TRUE,"Warrington";#N/A,#N/A,TRUE,"Widnes"}</definedName>
    <definedName name="trbnuomi" localSheetId="8" hidden="1">{#N/A,#N/A,TRUE,"Cover";#N/A,#N/A,TRUE,"Conts";#N/A,#N/A,TRUE,"VOS";#N/A,#N/A,TRUE,"Warrington";#N/A,#N/A,TRUE,"Widnes"}</definedName>
    <definedName name="trbnuomi" hidden="1">{#N/A,#N/A,TRUE,"Cover";#N/A,#N/A,TRUE,"Conts";#N/A,#N/A,TRUE,"VOS";#N/A,#N/A,TRUE,"Warrington";#N/A,#N/A,TRUE,"Widnes"}</definedName>
    <definedName name="trgr" localSheetId="9" hidden="1">{#N/A,#N/A,TRUE,"Cover";#N/A,#N/A,TRUE,"Conts";#N/A,#N/A,TRUE,"VOS";#N/A,#N/A,TRUE,"Warrington";#N/A,#N/A,TRUE,"Widnes"}</definedName>
    <definedName name="trgr" localSheetId="4" hidden="1">{#N/A,#N/A,TRUE,"Cover";#N/A,#N/A,TRUE,"Conts";#N/A,#N/A,TRUE,"VOS";#N/A,#N/A,TRUE,"Warrington";#N/A,#N/A,TRUE,"Widnes"}</definedName>
    <definedName name="trgr" localSheetId="19" hidden="1">{#N/A,#N/A,TRUE,"Cover";#N/A,#N/A,TRUE,"Conts";#N/A,#N/A,TRUE,"VOS";#N/A,#N/A,TRUE,"Warrington";#N/A,#N/A,TRUE,"Widnes"}</definedName>
    <definedName name="trgr" localSheetId="11" hidden="1">{#N/A,#N/A,TRUE,"Cover";#N/A,#N/A,TRUE,"Conts";#N/A,#N/A,TRUE,"VOS";#N/A,#N/A,TRUE,"Warrington";#N/A,#N/A,TRUE,"Widnes"}</definedName>
    <definedName name="trgr" localSheetId="7" hidden="1">{#N/A,#N/A,TRUE,"Cover";#N/A,#N/A,TRUE,"Conts";#N/A,#N/A,TRUE,"VOS";#N/A,#N/A,TRUE,"Warrington";#N/A,#N/A,TRUE,"Widnes"}</definedName>
    <definedName name="trgr" localSheetId="18" hidden="1">{#N/A,#N/A,TRUE,"Cover";#N/A,#N/A,TRUE,"Conts";#N/A,#N/A,TRUE,"VOS";#N/A,#N/A,TRUE,"Warrington";#N/A,#N/A,TRUE,"Widnes"}</definedName>
    <definedName name="trgr" localSheetId="3" hidden="1">{#N/A,#N/A,TRUE,"Cover";#N/A,#N/A,TRUE,"Conts";#N/A,#N/A,TRUE,"VOS";#N/A,#N/A,TRUE,"Warrington";#N/A,#N/A,TRUE,"Widnes"}</definedName>
    <definedName name="trgr" localSheetId="8" hidden="1">{#N/A,#N/A,TRUE,"Cover";#N/A,#N/A,TRUE,"Conts";#N/A,#N/A,TRUE,"VOS";#N/A,#N/A,TRUE,"Warrington";#N/A,#N/A,TRUE,"Widnes"}</definedName>
    <definedName name="trgr" hidden="1">{#N/A,#N/A,TRUE,"Cover";#N/A,#N/A,TRUE,"Conts";#N/A,#N/A,TRUE,"VOS";#N/A,#N/A,TRUE,"Warrington";#N/A,#N/A,TRUE,"Widnes"}</definedName>
    <definedName name="trhe" localSheetId="9" hidden="1">{#N/A,#N/A,TRUE,"Cover";#N/A,#N/A,TRUE,"Conts";#N/A,#N/A,TRUE,"VOS";#N/A,#N/A,TRUE,"Warrington";#N/A,#N/A,TRUE,"Widnes"}</definedName>
    <definedName name="trhe" localSheetId="4" hidden="1">{#N/A,#N/A,TRUE,"Cover";#N/A,#N/A,TRUE,"Conts";#N/A,#N/A,TRUE,"VOS";#N/A,#N/A,TRUE,"Warrington";#N/A,#N/A,TRUE,"Widnes"}</definedName>
    <definedName name="trhe" localSheetId="19" hidden="1">{#N/A,#N/A,TRUE,"Cover";#N/A,#N/A,TRUE,"Conts";#N/A,#N/A,TRUE,"VOS";#N/A,#N/A,TRUE,"Warrington";#N/A,#N/A,TRUE,"Widnes"}</definedName>
    <definedName name="trhe" localSheetId="11" hidden="1">{#N/A,#N/A,TRUE,"Cover";#N/A,#N/A,TRUE,"Conts";#N/A,#N/A,TRUE,"VOS";#N/A,#N/A,TRUE,"Warrington";#N/A,#N/A,TRUE,"Widnes"}</definedName>
    <definedName name="trhe" localSheetId="7" hidden="1">{#N/A,#N/A,TRUE,"Cover";#N/A,#N/A,TRUE,"Conts";#N/A,#N/A,TRUE,"VOS";#N/A,#N/A,TRUE,"Warrington";#N/A,#N/A,TRUE,"Widnes"}</definedName>
    <definedName name="trhe" localSheetId="18" hidden="1">{#N/A,#N/A,TRUE,"Cover";#N/A,#N/A,TRUE,"Conts";#N/A,#N/A,TRUE,"VOS";#N/A,#N/A,TRUE,"Warrington";#N/A,#N/A,TRUE,"Widnes"}</definedName>
    <definedName name="trhe" localSheetId="3" hidden="1">{#N/A,#N/A,TRUE,"Cover";#N/A,#N/A,TRUE,"Conts";#N/A,#N/A,TRUE,"VOS";#N/A,#N/A,TRUE,"Warrington";#N/A,#N/A,TRUE,"Widnes"}</definedName>
    <definedName name="trhe" localSheetId="8" hidden="1">{#N/A,#N/A,TRUE,"Cover";#N/A,#N/A,TRUE,"Conts";#N/A,#N/A,TRUE,"VOS";#N/A,#N/A,TRUE,"Warrington";#N/A,#N/A,TRUE,"Widnes"}</definedName>
    <definedName name="trhe" hidden="1">{#N/A,#N/A,TRUE,"Cover";#N/A,#N/A,TRUE,"Conts";#N/A,#N/A,TRUE,"VOS";#N/A,#N/A,TRUE,"Warrington";#N/A,#N/A,TRUE,"Widnes"}</definedName>
    <definedName name="trhsh" localSheetId="9" hidden="1">{#N/A,#N/A,TRUE,"Cover";#N/A,#N/A,TRUE,"Conts";#N/A,#N/A,TRUE,"VOS";#N/A,#N/A,TRUE,"Warrington";#N/A,#N/A,TRUE,"Widnes"}</definedName>
    <definedName name="trhsh" localSheetId="4" hidden="1">{#N/A,#N/A,TRUE,"Cover";#N/A,#N/A,TRUE,"Conts";#N/A,#N/A,TRUE,"VOS";#N/A,#N/A,TRUE,"Warrington";#N/A,#N/A,TRUE,"Widnes"}</definedName>
    <definedName name="trhsh" localSheetId="19" hidden="1">{#N/A,#N/A,TRUE,"Cover";#N/A,#N/A,TRUE,"Conts";#N/A,#N/A,TRUE,"VOS";#N/A,#N/A,TRUE,"Warrington";#N/A,#N/A,TRUE,"Widnes"}</definedName>
    <definedName name="trhsh" localSheetId="11" hidden="1">{#N/A,#N/A,TRUE,"Cover";#N/A,#N/A,TRUE,"Conts";#N/A,#N/A,TRUE,"VOS";#N/A,#N/A,TRUE,"Warrington";#N/A,#N/A,TRUE,"Widnes"}</definedName>
    <definedName name="trhsh" localSheetId="7" hidden="1">{#N/A,#N/A,TRUE,"Cover";#N/A,#N/A,TRUE,"Conts";#N/A,#N/A,TRUE,"VOS";#N/A,#N/A,TRUE,"Warrington";#N/A,#N/A,TRUE,"Widnes"}</definedName>
    <definedName name="trhsh" localSheetId="18" hidden="1">{#N/A,#N/A,TRUE,"Cover";#N/A,#N/A,TRUE,"Conts";#N/A,#N/A,TRUE,"VOS";#N/A,#N/A,TRUE,"Warrington";#N/A,#N/A,TRUE,"Widnes"}</definedName>
    <definedName name="trhsh" localSheetId="3" hidden="1">{#N/A,#N/A,TRUE,"Cover";#N/A,#N/A,TRUE,"Conts";#N/A,#N/A,TRUE,"VOS";#N/A,#N/A,TRUE,"Warrington";#N/A,#N/A,TRUE,"Widnes"}</definedName>
    <definedName name="trhsh" localSheetId="8" hidden="1">{#N/A,#N/A,TRUE,"Cover";#N/A,#N/A,TRUE,"Conts";#N/A,#N/A,TRUE,"VOS";#N/A,#N/A,TRUE,"Warrington";#N/A,#N/A,TRUE,"Widnes"}</definedName>
    <definedName name="trhsh" hidden="1">{#N/A,#N/A,TRUE,"Cover";#N/A,#N/A,TRUE,"Conts";#N/A,#N/A,TRUE,"VOS";#N/A,#N/A,TRUE,"Warrington";#N/A,#N/A,TRUE,"Widnes"}</definedName>
    <definedName name="trhsw" localSheetId="9" hidden="1">{#N/A,#N/A,TRUE,"Cover";#N/A,#N/A,TRUE,"Conts";#N/A,#N/A,TRUE,"VOS";#N/A,#N/A,TRUE,"Warrington";#N/A,#N/A,TRUE,"Widnes"}</definedName>
    <definedName name="trhsw" localSheetId="4" hidden="1">{#N/A,#N/A,TRUE,"Cover";#N/A,#N/A,TRUE,"Conts";#N/A,#N/A,TRUE,"VOS";#N/A,#N/A,TRUE,"Warrington";#N/A,#N/A,TRUE,"Widnes"}</definedName>
    <definedName name="trhsw" localSheetId="19" hidden="1">{#N/A,#N/A,TRUE,"Cover";#N/A,#N/A,TRUE,"Conts";#N/A,#N/A,TRUE,"VOS";#N/A,#N/A,TRUE,"Warrington";#N/A,#N/A,TRUE,"Widnes"}</definedName>
    <definedName name="trhsw" localSheetId="11" hidden="1">{#N/A,#N/A,TRUE,"Cover";#N/A,#N/A,TRUE,"Conts";#N/A,#N/A,TRUE,"VOS";#N/A,#N/A,TRUE,"Warrington";#N/A,#N/A,TRUE,"Widnes"}</definedName>
    <definedName name="trhsw" localSheetId="7" hidden="1">{#N/A,#N/A,TRUE,"Cover";#N/A,#N/A,TRUE,"Conts";#N/A,#N/A,TRUE,"VOS";#N/A,#N/A,TRUE,"Warrington";#N/A,#N/A,TRUE,"Widnes"}</definedName>
    <definedName name="trhsw" localSheetId="18" hidden="1">{#N/A,#N/A,TRUE,"Cover";#N/A,#N/A,TRUE,"Conts";#N/A,#N/A,TRUE,"VOS";#N/A,#N/A,TRUE,"Warrington";#N/A,#N/A,TRUE,"Widnes"}</definedName>
    <definedName name="trhsw" localSheetId="3" hidden="1">{#N/A,#N/A,TRUE,"Cover";#N/A,#N/A,TRUE,"Conts";#N/A,#N/A,TRUE,"VOS";#N/A,#N/A,TRUE,"Warrington";#N/A,#N/A,TRUE,"Widnes"}</definedName>
    <definedName name="trhsw" localSheetId="8" hidden="1">{#N/A,#N/A,TRUE,"Cover";#N/A,#N/A,TRUE,"Conts";#N/A,#N/A,TRUE,"VOS";#N/A,#N/A,TRUE,"Warrington";#N/A,#N/A,TRUE,"Widnes"}</definedName>
    <definedName name="trhsw" hidden="1">{#N/A,#N/A,TRUE,"Cover";#N/A,#N/A,TRUE,"Conts";#N/A,#N/A,TRUE,"VOS";#N/A,#N/A,TRUE,"Warrington";#N/A,#N/A,TRUE,"Widnes"}</definedName>
    <definedName name="try" localSheetId="26">#REF!</definedName>
    <definedName name="try" localSheetId="25">#REF!</definedName>
    <definedName name="try">#REF!</definedName>
    <definedName name="TT">[29]PROC.PROG!$A$1:$R$33</definedName>
    <definedName name="ttl" localSheetId="9">'[75]EV-Chart Data'!$B$1</definedName>
    <definedName name="ttl">'[55]EV-Chart Data'!$B$1</definedName>
    <definedName name="tui" localSheetId="9" hidden="1">{#N/A,#N/A,TRUE,"Cover";#N/A,#N/A,TRUE,"Conts";#N/A,#N/A,TRUE,"VOS";#N/A,#N/A,TRUE,"Warrington";#N/A,#N/A,TRUE,"Widnes"}</definedName>
    <definedName name="tui" localSheetId="4" hidden="1">{#N/A,#N/A,TRUE,"Cover";#N/A,#N/A,TRUE,"Conts";#N/A,#N/A,TRUE,"VOS";#N/A,#N/A,TRUE,"Warrington";#N/A,#N/A,TRUE,"Widnes"}</definedName>
    <definedName name="tui" localSheetId="19" hidden="1">{#N/A,#N/A,TRUE,"Cover";#N/A,#N/A,TRUE,"Conts";#N/A,#N/A,TRUE,"VOS";#N/A,#N/A,TRUE,"Warrington";#N/A,#N/A,TRUE,"Widnes"}</definedName>
    <definedName name="tui" localSheetId="11" hidden="1">{#N/A,#N/A,TRUE,"Cover";#N/A,#N/A,TRUE,"Conts";#N/A,#N/A,TRUE,"VOS";#N/A,#N/A,TRUE,"Warrington";#N/A,#N/A,TRUE,"Widnes"}</definedName>
    <definedName name="tui" localSheetId="7" hidden="1">{#N/A,#N/A,TRUE,"Cover";#N/A,#N/A,TRUE,"Conts";#N/A,#N/A,TRUE,"VOS";#N/A,#N/A,TRUE,"Warrington";#N/A,#N/A,TRUE,"Widnes"}</definedName>
    <definedName name="tui" localSheetId="18" hidden="1">{#N/A,#N/A,TRUE,"Cover";#N/A,#N/A,TRUE,"Conts";#N/A,#N/A,TRUE,"VOS";#N/A,#N/A,TRUE,"Warrington";#N/A,#N/A,TRUE,"Widnes"}</definedName>
    <definedName name="tui" localSheetId="3" hidden="1">{#N/A,#N/A,TRUE,"Cover";#N/A,#N/A,TRUE,"Conts";#N/A,#N/A,TRUE,"VOS";#N/A,#N/A,TRUE,"Warrington";#N/A,#N/A,TRUE,"Widnes"}</definedName>
    <definedName name="tui" localSheetId="8" hidden="1">{#N/A,#N/A,TRUE,"Cover";#N/A,#N/A,TRUE,"Conts";#N/A,#N/A,TRUE,"VOS";#N/A,#N/A,TRUE,"Warrington";#N/A,#N/A,TRUE,"Widnes"}</definedName>
    <definedName name="tui" hidden="1">{#N/A,#N/A,TRUE,"Cover";#N/A,#N/A,TRUE,"Conts";#N/A,#N/A,TRUE,"VOS";#N/A,#N/A,TRUE,"Warrington";#N/A,#N/A,TRUE,"Widnes"}</definedName>
    <definedName name="tuite" localSheetId="9" hidden="1">{#N/A,#N/A,TRUE,"Cover";#N/A,#N/A,TRUE,"Conts";#N/A,#N/A,TRUE,"VOS";#N/A,#N/A,TRUE,"Warrington";#N/A,#N/A,TRUE,"Widnes"}</definedName>
    <definedName name="tuite" localSheetId="4" hidden="1">{#N/A,#N/A,TRUE,"Cover";#N/A,#N/A,TRUE,"Conts";#N/A,#N/A,TRUE,"VOS";#N/A,#N/A,TRUE,"Warrington";#N/A,#N/A,TRUE,"Widnes"}</definedName>
    <definedName name="tuite" localSheetId="19" hidden="1">{#N/A,#N/A,TRUE,"Cover";#N/A,#N/A,TRUE,"Conts";#N/A,#N/A,TRUE,"VOS";#N/A,#N/A,TRUE,"Warrington";#N/A,#N/A,TRUE,"Widnes"}</definedName>
    <definedName name="tuite" localSheetId="11" hidden="1">{#N/A,#N/A,TRUE,"Cover";#N/A,#N/A,TRUE,"Conts";#N/A,#N/A,TRUE,"VOS";#N/A,#N/A,TRUE,"Warrington";#N/A,#N/A,TRUE,"Widnes"}</definedName>
    <definedName name="tuite" localSheetId="7" hidden="1">{#N/A,#N/A,TRUE,"Cover";#N/A,#N/A,TRUE,"Conts";#N/A,#N/A,TRUE,"VOS";#N/A,#N/A,TRUE,"Warrington";#N/A,#N/A,TRUE,"Widnes"}</definedName>
    <definedName name="tuite" localSheetId="18" hidden="1">{#N/A,#N/A,TRUE,"Cover";#N/A,#N/A,TRUE,"Conts";#N/A,#N/A,TRUE,"VOS";#N/A,#N/A,TRUE,"Warrington";#N/A,#N/A,TRUE,"Widnes"}</definedName>
    <definedName name="tuite" localSheetId="3" hidden="1">{#N/A,#N/A,TRUE,"Cover";#N/A,#N/A,TRUE,"Conts";#N/A,#N/A,TRUE,"VOS";#N/A,#N/A,TRUE,"Warrington";#N/A,#N/A,TRUE,"Widnes"}</definedName>
    <definedName name="tuite" localSheetId="8" hidden="1">{#N/A,#N/A,TRUE,"Cover";#N/A,#N/A,TRUE,"Conts";#N/A,#N/A,TRUE,"VOS";#N/A,#N/A,TRUE,"Warrington";#N/A,#N/A,TRUE,"Widnes"}</definedName>
    <definedName name="tuite" hidden="1">{#N/A,#N/A,TRUE,"Cover";#N/A,#N/A,TRUE,"Conts";#N/A,#N/A,TRUE,"VOS";#N/A,#N/A,TRUE,"Warrington";#N/A,#N/A,TRUE,"Widnes"}</definedName>
    <definedName name="tvtyiuoujl" localSheetId="9" hidden="1">{#N/A,#N/A,TRUE,"Cover";#N/A,#N/A,TRUE,"Conts";#N/A,#N/A,TRUE,"VOS";#N/A,#N/A,TRUE,"Warrington";#N/A,#N/A,TRUE,"Widnes"}</definedName>
    <definedName name="tvtyiuoujl" localSheetId="4" hidden="1">{#N/A,#N/A,TRUE,"Cover";#N/A,#N/A,TRUE,"Conts";#N/A,#N/A,TRUE,"VOS";#N/A,#N/A,TRUE,"Warrington";#N/A,#N/A,TRUE,"Widnes"}</definedName>
    <definedName name="tvtyiuoujl" localSheetId="19" hidden="1">{#N/A,#N/A,TRUE,"Cover";#N/A,#N/A,TRUE,"Conts";#N/A,#N/A,TRUE,"VOS";#N/A,#N/A,TRUE,"Warrington";#N/A,#N/A,TRUE,"Widnes"}</definedName>
    <definedName name="tvtyiuoujl" localSheetId="11" hidden="1">{#N/A,#N/A,TRUE,"Cover";#N/A,#N/A,TRUE,"Conts";#N/A,#N/A,TRUE,"VOS";#N/A,#N/A,TRUE,"Warrington";#N/A,#N/A,TRUE,"Widnes"}</definedName>
    <definedName name="tvtyiuoujl" localSheetId="7" hidden="1">{#N/A,#N/A,TRUE,"Cover";#N/A,#N/A,TRUE,"Conts";#N/A,#N/A,TRUE,"VOS";#N/A,#N/A,TRUE,"Warrington";#N/A,#N/A,TRUE,"Widnes"}</definedName>
    <definedName name="tvtyiuoujl" localSheetId="18" hidden="1">{#N/A,#N/A,TRUE,"Cover";#N/A,#N/A,TRUE,"Conts";#N/A,#N/A,TRUE,"VOS";#N/A,#N/A,TRUE,"Warrington";#N/A,#N/A,TRUE,"Widnes"}</definedName>
    <definedName name="tvtyiuoujl" localSheetId="3" hidden="1">{#N/A,#N/A,TRUE,"Cover";#N/A,#N/A,TRUE,"Conts";#N/A,#N/A,TRUE,"VOS";#N/A,#N/A,TRUE,"Warrington";#N/A,#N/A,TRUE,"Widnes"}</definedName>
    <definedName name="tvtyiuoujl" localSheetId="8" hidden="1">{#N/A,#N/A,TRUE,"Cover";#N/A,#N/A,TRUE,"Conts";#N/A,#N/A,TRUE,"VOS";#N/A,#N/A,TRUE,"Warrington";#N/A,#N/A,TRUE,"Widnes"}</definedName>
    <definedName name="tvtyiuoujl" hidden="1">{#N/A,#N/A,TRUE,"Cover";#N/A,#N/A,TRUE,"Conts";#N/A,#N/A,TRUE,"VOS";#N/A,#N/A,TRUE,"Warrington";#N/A,#N/A,TRUE,"Widnes"}</definedName>
    <definedName name="ty" localSheetId="9" hidden="1">{#N/A,#N/A,TRUE,"Cover";#N/A,#N/A,TRUE,"Conts";#N/A,#N/A,TRUE,"VOS";#N/A,#N/A,TRUE,"Warrington";#N/A,#N/A,TRUE,"Widnes"}</definedName>
    <definedName name="ty" localSheetId="4" hidden="1">{#N/A,#N/A,TRUE,"Cover";#N/A,#N/A,TRUE,"Conts";#N/A,#N/A,TRUE,"VOS";#N/A,#N/A,TRUE,"Warrington";#N/A,#N/A,TRUE,"Widnes"}</definedName>
    <definedName name="ty" localSheetId="19" hidden="1">{#N/A,#N/A,TRUE,"Cover";#N/A,#N/A,TRUE,"Conts";#N/A,#N/A,TRUE,"VOS";#N/A,#N/A,TRUE,"Warrington";#N/A,#N/A,TRUE,"Widnes"}</definedName>
    <definedName name="ty" localSheetId="11" hidden="1">{#N/A,#N/A,TRUE,"Cover";#N/A,#N/A,TRUE,"Conts";#N/A,#N/A,TRUE,"VOS";#N/A,#N/A,TRUE,"Warrington";#N/A,#N/A,TRUE,"Widnes"}</definedName>
    <definedName name="ty" localSheetId="7" hidden="1">{#N/A,#N/A,TRUE,"Cover";#N/A,#N/A,TRUE,"Conts";#N/A,#N/A,TRUE,"VOS";#N/A,#N/A,TRUE,"Warrington";#N/A,#N/A,TRUE,"Widnes"}</definedName>
    <definedName name="ty" localSheetId="18" hidden="1">{#N/A,#N/A,TRUE,"Cover";#N/A,#N/A,TRUE,"Conts";#N/A,#N/A,TRUE,"VOS";#N/A,#N/A,TRUE,"Warrington";#N/A,#N/A,TRUE,"Widnes"}</definedName>
    <definedName name="ty" localSheetId="3" hidden="1">{#N/A,#N/A,TRUE,"Cover";#N/A,#N/A,TRUE,"Conts";#N/A,#N/A,TRUE,"VOS";#N/A,#N/A,TRUE,"Warrington";#N/A,#N/A,TRUE,"Widnes"}</definedName>
    <definedName name="ty" localSheetId="8" hidden="1">{#N/A,#N/A,TRUE,"Cover";#N/A,#N/A,TRUE,"Conts";#N/A,#N/A,TRUE,"VOS";#N/A,#N/A,TRUE,"Warrington";#N/A,#N/A,TRUE,"Widnes"}</definedName>
    <definedName name="ty" hidden="1">{#N/A,#N/A,TRUE,"Cover";#N/A,#N/A,TRUE,"Conts";#N/A,#N/A,TRUE,"VOS";#N/A,#N/A,TRUE,"Warrington";#N/A,#N/A,TRUE,"Widnes"}</definedName>
    <definedName name="type" localSheetId="9">'[26]Fill this out first...'!$D$13</definedName>
    <definedName name="type">'[24]Fill this out first...'!$D$13</definedName>
    <definedName name="Type_of_Incident" localSheetId="4">[14]Lookups!#REF!</definedName>
    <definedName name="Type_of_Incident" localSheetId="3">[14]Lookups!#REF!</definedName>
    <definedName name="Type_of_Incident">[14]Lookups!#REF!</definedName>
    <definedName name="Type_of_Inspection" localSheetId="9">#REF!</definedName>
    <definedName name="Type_of_Inspection" localSheetId="4">#REF!</definedName>
    <definedName name="Type_of_Inspection" localSheetId="19">#REF!</definedName>
    <definedName name="Type_of_Inspection" localSheetId="7">#REF!</definedName>
    <definedName name="Type_of_Inspection" localSheetId="3">#REF!</definedName>
    <definedName name="Type_of_Inspection">#REF!</definedName>
    <definedName name="TypeOfFinish" localSheetId="9">'[72]CESMM3 class'!$B$19:$B$20</definedName>
    <definedName name="TypeOfFinish" localSheetId="7">'[44]CESMM3 class'!$B$19:$B$20</definedName>
    <definedName name="TypeOfFinish">'[44]CESMM3 class'!$B$19:$B$20</definedName>
    <definedName name="TypeOfPipes" localSheetId="9">'[18]CESMM3 class'!$B$7:$B$14</definedName>
    <definedName name="TypeOfPipes" localSheetId="3">'[18]CESMM3 class'!$B$7:$B$14</definedName>
    <definedName name="TypeOfPipes">'[17]CESMM3 class'!$B$7:$B$14</definedName>
    <definedName name="tyutri" localSheetId="9" hidden="1">{#N/A,#N/A,TRUE,"Cover";#N/A,#N/A,TRUE,"Conts";#N/A,#N/A,TRUE,"VOS";#N/A,#N/A,TRUE,"Warrington";#N/A,#N/A,TRUE,"Widnes"}</definedName>
    <definedName name="tyutri" localSheetId="4" hidden="1">{#N/A,#N/A,TRUE,"Cover";#N/A,#N/A,TRUE,"Conts";#N/A,#N/A,TRUE,"VOS";#N/A,#N/A,TRUE,"Warrington";#N/A,#N/A,TRUE,"Widnes"}</definedName>
    <definedName name="tyutri" localSheetId="19" hidden="1">{#N/A,#N/A,TRUE,"Cover";#N/A,#N/A,TRUE,"Conts";#N/A,#N/A,TRUE,"VOS";#N/A,#N/A,TRUE,"Warrington";#N/A,#N/A,TRUE,"Widnes"}</definedName>
    <definedName name="tyutri" localSheetId="11" hidden="1">{#N/A,#N/A,TRUE,"Cover";#N/A,#N/A,TRUE,"Conts";#N/A,#N/A,TRUE,"VOS";#N/A,#N/A,TRUE,"Warrington";#N/A,#N/A,TRUE,"Widnes"}</definedName>
    <definedName name="tyutri" localSheetId="7" hidden="1">{#N/A,#N/A,TRUE,"Cover";#N/A,#N/A,TRUE,"Conts";#N/A,#N/A,TRUE,"VOS";#N/A,#N/A,TRUE,"Warrington";#N/A,#N/A,TRUE,"Widnes"}</definedName>
    <definedName name="tyutri" localSheetId="18" hidden="1">{#N/A,#N/A,TRUE,"Cover";#N/A,#N/A,TRUE,"Conts";#N/A,#N/A,TRUE,"VOS";#N/A,#N/A,TRUE,"Warrington";#N/A,#N/A,TRUE,"Widnes"}</definedName>
    <definedName name="tyutri" localSheetId="3" hidden="1">{#N/A,#N/A,TRUE,"Cover";#N/A,#N/A,TRUE,"Conts";#N/A,#N/A,TRUE,"VOS";#N/A,#N/A,TRUE,"Warrington";#N/A,#N/A,TRUE,"Widnes"}</definedName>
    <definedName name="tyutri" localSheetId="8" hidden="1">{#N/A,#N/A,TRUE,"Cover";#N/A,#N/A,TRUE,"Conts";#N/A,#N/A,TRUE,"VOS";#N/A,#N/A,TRUE,"Warrington";#N/A,#N/A,TRUE,"Widnes"}</definedName>
    <definedName name="tyutri" hidden="1">{#N/A,#N/A,TRUE,"Cover";#N/A,#N/A,TRUE,"Conts";#N/A,#N/A,TRUE,"VOS";#N/A,#N/A,TRUE,"Warrington";#N/A,#N/A,TRUE,"Widnes"}</definedName>
    <definedName name="u" localSheetId="9" hidden="1">{#N/A,#N/A,TRUE,"Cover";#N/A,#N/A,TRUE,"Conts";#N/A,#N/A,TRUE,"VOS";#N/A,#N/A,TRUE,"Warrington";#N/A,#N/A,TRUE,"Widnes"}</definedName>
    <definedName name="u" localSheetId="4" hidden="1">{#N/A,#N/A,TRUE,"Cover";#N/A,#N/A,TRUE,"Conts";#N/A,#N/A,TRUE,"VOS";#N/A,#N/A,TRUE,"Warrington";#N/A,#N/A,TRUE,"Widnes"}</definedName>
    <definedName name="u" localSheetId="19" hidden="1">{#N/A,#N/A,TRUE,"Cover";#N/A,#N/A,TRUE,"Conts";#N/A,#N/A,TRUE,"VOS";#N/A,#N/A,TRUE,"Warrington";#N/A,#N/A,TRUE,"Widnes"}</definedName>
    <definedName name="u" localSheetId="11" hidden="1">{#N/A,#N/A,TRUE,"Cover";#N/A,#N/A,TRUE,"Conts";#N/A,#N/A,TRUE,"VOS";#N/A,#N/A,TRUE,"Warrington";#N/A,#N/A,TRUE,"Widnes"}</definedName>
    <definedName name="u" localSheetId="7" hidden="1">{#N/A,#N/A,TRUE,"Cover";#N/A,#N/A,TRUE,"Conts";#N/A,#N/A,TRUE,"VOS";#N/A,#N/A,TRUE,"Warrington";#N/A,#N/A,TRUE,"Widnes"}</definedName>
    <definedName name="u" localSheetId="18" hidden="1">{#N/A,#N/A,TRUE,"Cover";#N/A,#N/A,TRUE,"Conts";#N/A,#N/A,TRUE,"VOS";#N/A,#N/A,TRUE,"Warrington";#N/A,#N/A,TRUE,"Widnes"}</definedName>
    <definedName name="u" localSheetId="3" hidden="1">{#N/A,#N/A,TRUE,"Cover";#N/A,#N/A,TRUE,"Conts";#N/A,#N/A,TRUE,"VOS";#N/A,#N/A,TRUE,"Warrington";#N/A,#N/A,TRUE,"Widnes"}</definedName>
    <definedName name="u" localSheetId="8" hidden="1">{#N/A,#N/A,TRUE,"Cover";#N/A,#N/A,TRUE,"Conts";#N/A,#N/A,TRUE,"VOS";#N/A,#N/A,TRUE,"Warrington";#N/A,#N/A,TRUE,"Widnes"}</definedName>
    <definedName name="u" hidden="1">{#N/A,#N/A,TRUE,"Cover";#N/A,#N/A,TRUE,"Conts";#N/A,#N/A,TRUE,"VOS";#N/A,#N/A,TRUE,"Warrington";#N/A,#N/A,TRUE,"Widnes"}</definedName>
    <definedName name="UAED">#REF!</definedName>
    <definedName name="uhhtrytrs" localSheetId="9" hidden="1">{#N/A,#N/A,TRUE,"Cover";#N/A,#N/A,TRUE,"Conts";#N/A,#N/A,TRUE,"VOS";#N/A,#N/A,TRUE,"Warrington";#N/A,#N/A,TRUE,"Widnes"}</definedName>
    <definedName name="uhhtrytrs" localSheetId="4" hidden="1">{#N/A,#N/A,TRUE,"Cover";#N/A,#N/A,TRUE,"Conts";#N/A,#N/A,TRUE,"VOS";#N/A,#N/A,TRUE,"Warrington";#N/A,#N/A,TRUE,"Widnes"}</definedName>
    <definedName name="uhhtrytrs" localSheetId="19" hidden="1">{#N/A,#N/A,TRUE,"Cover";#N/A,#N/A,TRUE,"Conts";#N/A,#N/A,TRUE,"VOS";#N/A,#N/A,TRUE,"Warrington";#N/A,#N/A,TRUE,"Widnes"}</definedName>
    <definedName name="uhhtrytrs" localSheetId="11" hidden="1">{#N/A,#N/A,TRUE,"Cover";#N/A,#N/A,TRUE,"Conts";#N/A,#N/A,TRUE,"VOS";#N/A,#N/A,TRUE,"Warrington";#N/A,#N/A,TRUE,"Widnes"}</definedName>
    <definedName name="uhhtrytrs" localSheetId="7" hidden="1">{#N/A,#N/A,TRUE,"Cover";#N/A,#N/A,TRUE,"Conts";#N/A,#N/A,TRUE,"VOS";#N/A,#N/A,TRUE,"Warrington";#N/A,#N/A,TRUE,"Widnes"}</definedName>
    <definedName name="uhhtrytrs" localSheetId="18" hidden="1">{#N/A,#N/A,TRUE,"Cover";#N/A,#N/A,TRUE,"Conts";#N/A,#N/A,TRUE,"VOS";#N/A,#N/A,TRUE,"Warrington";#N/A,#N/A,TRUE,"Widnes"}</definedName>
    <definedName name="uhhtrytrs" localSheetId="3" hidden="1">{#N/A,#N/A,TRUE,"Cover";#N/A,#N/A,TRUE,"Conts";#N/A,#N/A,TRUE,"VOS";#N/A,#N/A,TRUE,"Warrington";#N/A,#N/A,TRUE,"Widnes"}</definedName>
    <definedName name="uhhtrytrs" localSheetId="8" hidden="1">{#N/A,#N/A,TRUE,"Cover";#N/A,#N/A,TRUE,"Conts";#N/A,#N/A,TRUE,"VOS";#N/A,#N/A,TRUE,"Warrington";#N/A,#N/A,TRUE,"Widnes"}</definedName>
    <definedName name="uhhtrytrs" hidden="1">{#N/A,#N/A,TRUE,"Cover";#N/A,#N/A,TRUE,"Conts";#N/A,#N/A,TRUE,"VOS";#N/A,#N/A,TRUE,"Warrington";#N/A,#N/A,TRUE,"Widnes"}</definedName>
    <definedName name="ui" localSheetId="9" hidden="1">{#N/A,#N/A,TRUE,"Cover";#N/A,#N/A,TRUE,"Conts";#N/A,#N/A,TRUE,"VOS";#N/A,#N/A,TRUE,"Warrington";#N/A,#N/A,TRUE,"Widnes"}</definedName>
    <definedName name="ui" localSheetId="4" hidden="1">{#N/A,#N/A,TRUE,"Cover";#N/A,#N/A,TRUE,"Conts";#N/A,#N/A,TRUE,"VOS";#N/A,#N/A,TRUE,"Warrington";#N/A,#N/A,TRUE,"Widnes"}</definedName>
    <definedName name="ui" localSheetId="19" hidden="1">{#N/A,#N/A,TRUE,"Cover";#N/A,#N/A,TRUE,"Conts";#N/A,#N/A,TRUE,"VOS";#N/A,#N/A,TRUE,"Warrington";#N/A,#N/A,TRUE,"Widnes"}</definedName>
    <definedName name="ui" localSheetId="11" hidden="1">{#N/A,#N/A,TRUE,"Cover";#N/A,#N/A,TRUE,"Conts";#N/A,#N/A,TRUE,"VOS";#N/A,#N/A,TRUE,"Warrington";#N/A,#N/A,TRUE,"Widnes"}</definedName>
    <definedName name="ui" localSheetId="7" hidden="1">{#N/A,#N/A,TRUE,"Cover";#N/A,#N/A,TRUE,"Conts";#N/A,#N/A,TRUE,"VOS";#N/A,#N/A,TRUE,"Warrington";#N/A,#N/A,TRUE,"Widnes"}</definedName>
    <definedName name="ui" localSheetId="18" hidden="1">{#N/A,#N/A,TRUE,"Cover";#N/A,#N/A,TRUE,"Conts";#N/A,#N/A,TRUE,"VOS";#N/A,#N/A,TRUE,"Warrington";#N/A,#N/A,TRUE,"Widnes"}</definedName>
    <definedName name="ui" localSheetId="3" hidden="1">{#N/A,#N/A,TRUE,"Cover";#N/A,#N/A,TRUE,"Conts";#N/A,#N/A,TRUE,"VOS";#N/A,#N/A,TRUE,"Warrington";#N/A,#N/A,TRUE,"Widnes"}</definedName>
    <definedName name="ui" localSheetId="8" hidden="1">{#N/A,#N/A,TRUE,"Cover";#N/A,#N/A,TRUE,"Conts";#N/A,#N/A,TRUE,"VOS";#N/A,#N/A,TRUE,"Warrington";#N/A,#N/A,TRUE,"Widnes"}</definedName>
    <definedName name="ui" hidden="1">{#N/A,#N/A,TRUE,"Cover";#N/A,#N/A,TRUE,"Conts";#N/A,#N/A,TRUE,"VOS";#N/A,#N/A,TRUE,"Warrington";#N/A,#N/A,TRUE,"Widnes"}</definedName>
    <definedName name="uih" localSheetId="9" hidden="1">{#N/A,#N/A,TRUE,"Cover";#N/A,#N/A,TRUE,"Conts";#N/A,#N/A,TRUE,"VOS";#N/A,#N/A,TRUE,"Warrington";#N/A,#N/A,TRUE,"Widnes"}</definedName>
    <definedName name="uih" localSheetId="4" hidden="1">{#N/A,#N/A,TRUE,"Cover";#N/A,#N/A,TRUE,"Conts";#N/A,#N/A,TRUE,"VOS";#N/A,#N/A,TRUE,"Warrington";#N/A,#N/A,TRUE,"Widnes"}</definedName>
    <definedName name="uih" localSheetId="19" hidden="1">{#N/A,#N/A,TRUE,"Cover";#N/A,#N/A,TRUE,"Conts";#N/A,#N/A,TRUE,"VOS";#N/A,#N/A,TRUE,"Warrington";#N/A,#N/A,TRUE,"Widnes"}</definedName>
    <definedName name="uih" localSheetId="11" hidden="1">{#N/A,#N/A,TRUE,"Cover";#N/A,#N/A,TRUE,"Conts";#N/A,#N/A,TRUE,"VOS";#N/A,#N/A,TRUE,"Warrington";#N/A,#N/A,TRUE,"Widnes"}</definedName>
    <definedName name="uih" localSheetId="7" hidden="1">{#N/A,#N/A,TRUE,"Cover";#N/A,#N/A,TRUE,"Conts";#N/A,#N/A,TRUE,"VOS";#N/A,#N/A,TRUE,"Warrington";#N/A,#N/A,TRUE,"Widnes"}</definedName>
    <definedName name="uih" localSheetId="18" hidden="1">{#N/A,#N/A,TRUE,"Cover";#N/A,#N/A,TRUE,"Conts";#N/A,#N/A,TRUE,"VOS";#N/A,#N/A,TRUE,"Warrington";#N/A,#N/A,TRUE,"Widnes"}</definedName>
    <definedName name="uih" localSheetId="3" hidden="1">{#N/A,#N/A,TRUE,"Cover";#N/A,#N/A,TRUE,"Conts";#N/A,#N/A,TRUE,"VOS";#N/A,#N/A,TRUE,"Warrington";#N/A,#N/A,TRUE,"Widnes"}</definedName>
    <definedName name="uih" localSheetId="8" hidden="1">{#N/A,#N/A,TRUE,"Cover";#N/A,#N/A,TRUE,"Conts";#N/A,#N/A,TRUE,"VOS";#N/A,#N/A,TRUE,"Warrington";#N/A,#N/A,TRUE,"Widnes"}</definedName>
    <definedName name="uih" hidden="1">{#N/A,#N/A,TRUE,"Cover";#N/A,#N/A,TRUE,"Conts";#N/A,#N/A,TRUE,"VOS";#N/A,#N/A,TRUE,"Warrington";#N/A,#N/A,TRUE,"Widnes"}</definedName>
    <definedName name="uit" localSheetId="9" hidden="1">{#N/A,#N/A,TRUE,"Cover";#N/A,#N/A,TRUE,"Conts";#N/A,#N/A,TRUE,"VOS";#N/A,#N/A,TRUE,"Warrington";#N/A,#N/A,TRUE,"Widnes"}</definedName>
    <definedName name="uit" localSheetId="4" hidden="1">{#N/A,#N/A,TRUE,"Cover";#N/A,#N/A,TRUE,"Conts";#N/A,#N/A,TRUE,"VOS";#N/A,#N/A,TRUE,"Warrington";#N/A,#N/A,TRUE,"Widnes"}</definedName>
    <definedName name="uit" localSheetId="19" hidden="1">{#N/A,#N/A,TRUE,"Cover";#N/A,#N/A,TRUE,"Conts";#N/A,#N/A,TRUE,"VOS";#N/A,#N/A,TRUE,"Warrington";#N/A,#N/A,TRUE,"Widnes"}</definedName>
    <definedName name="uit" localSheetId="11" hidden="1">{#N/A,#N/A,TRUE,"Cover";#N/A,#N/A,TRUE,"Conts";#N/A,#N/A,TRUE,"VOS";#N/A,#N/A,TRUE,"Warrington";#N/A,#N/A,TRUE,"Widnes"}</definedName>
    <definedName name="uit" localSheetId="7" hidden="1">{#N/A,#N/A,TRUE,"Cover";#N/A,#N/A,TRUE,"Conts";#N/A,#N/A,TRUE,"VOS";#N/A,#N/A,TRUE,"Warrington";#N/A,#N/A,TRUE,"Widnes"}</definedName>
    <definedName name="uit" localSheetId="18" hidden="1">{#N/A,#N/A,TRUE,"Cover";#N/A,#N/A,TRUE,"Conts";#N/A,#N/A,TRUE,"VOS";#N/A,#N/A,TRUE,"Warrington";#N/A,#N/A,TRUE,"Widnes"}</definedName>
    <definedName name="uit" localSheetId="3" hidden="1">{#N/A,#N/A,TRUE,"Cover";#N/A,#N/A,TRUE,"Conts";#N/A,#N/A,TRUE,"VOS";#N/A,#N/A,TRUE,"Warrington";#N/A,#N/A,TRUE,"Widnes"}</definedName>
    <definedName name="uit" localSheetId="8" hidden="1">{#N/A,#N/A,TRUE,"Cover";#N/A,#N/A,TRUE,"Conts";#N/A,#N/A,TRUE,"VOS";#N/A,#N/A,TRUE,"Warrington";#N/A,#N/A,TRUE,"Widnes"}</definedName>
    <definedName name="uit" hidden="1">{#N/A,#N/A,TRUE,"Cover";#N/A,#N/A,TRUE,"Conts";#N/A,#N/A,TRUE,"VOS";#N/A,#N/A,TRUE,"Warrington";#N/A,#N/A,TRUE,"Widnes"}</definedName>
    <definedName name="uiuif" localSheetId="9" hidden="1">{#N/A,#N/A,TRUE,"Cover";#N/A,#N/A,TRUE,"Conts";#N/A,#N/A,TRUE,"VOS";#N/A,#N/A,TRUE,"Warrington";#N/A,#N/A,TRUE,"Widnes"}</definedName>
    <definedName name="uiuif" localSheetId="4" hidden="1">{#N/A,#N/A,TRUE,"Cover";#N/A,#N/A,TRUE,"Conts";#N/A,#N/A,TRUE,"VOS";#N/A,#N/A,TRUE,"Warrington";#N/A,#N/A,TRUE,"Widnes"}</definedName>
    <definedName name="uiuif" localSheetId="19" hidden="1">{#N/A,#N/A,TRUE,"Cover";#N/A,#N/A,TRUE,"Conts";#N/A,#N/A,TRUE,"VOS";#N/A,#N/A,TRUE,"Warrington";#N/A,#N/A,TRUE,"Widnes"}</definedName>
    <definedName name="uiuif" localSheetId="11" hidden="1">{#N/A,#N/A,TRUE,"Cover";#N/A,#N/A,TRUE,"Conts";#N/A,#N/A,TRUE,"VOS";#N/A,#N/A,TRUE,"Warrington";#N/A,#N/A,TRUE,"Widnes"}</definedName>
    <definedName name="uiuif" localSheetId="7" hidden="1">{#N/A,#N/A,TRUE,"Cover";#N/A,#N/A,TRUE,"Conts";#N/A,#N/A,TRUE,"VOS";#N/A,#N/A,TRUE,"Warrington";#N/A,#N/A,TRUE,"Widnes"}</definedName>
    <definedName name="uiuif" localSheetId="18" hidden="1">{#N/A,#N/A,TRUE,"Cover";#N/A,#N/A,TRUE,"Conts";#N/A,#N/A,TRUE,"VOS";#N/A,#N/A,TRUE,"Warrington";#N/A,#N/A,TRUE,"Widnes"}</definedName>
    <definedName name="uiuif" localSheetId="3" hidden="1">{#N/A,#N/A,TRUE,"Cover";#N/A,#N/A,TRUE,"Conts";#N/A,#N/A,TRUE,"VOS";#N/A,#N/A,TRUE,"Warrington";#N/A,#N/A,TRUE,"Widnes"}</definedName>
    <definedName name="uiuif" localSheetId="8" hidden="1">{#N/A,#N/A,TRUE,"Cover";#N/A,#N/A,TRUE,"Conts";#N/A,#N/A,TRUE,"VOS";#N/A,#N/A,TRUE,"Warrington";#N/A,#N/A,TRUE,"Widnes"}</definedName>
    <definedName name="uiuif" hidden="1">{#N/A,#N/A,TRUE,"Cover";#N/A,#N/A,TRUE,"Conts";#N/A,#N/A,TRUE,"VOS";#N/A,#N/A,TRUE,"Warrington";#N/A,#N/A,TRUE,"Widnes"}</definedName>
    <definedName name="uiy" localSheetId="9" hidden="1">{#N/A,#N/A,TRUE,"Cover";#N/A,#N/A,TRUE,"Conts";#N/A,#N/A,TRUE,"VOS";#N/A,#N/A,TRUE,"Warrington";#N/A,#N/A,TRUE,"Widnes"}</definedName>
    <definedName name="uiy" localSheetId="4" hidden="1">{#N/A,#N/A,TRUE,"Cover";#N/A,#N/A,TRUE,"Conts";#N/A,#N/A,TRUE,"VOS";#N/A,#N/A,TRUE,"Warrington";#N/A,#N/A,TRUE,"Widnes"}</definedName>
    <definedName name="uiy" localSheetId="19" hidden="1">{#N/A,#N/A,TRUE,"Cover";#N/A,#N/A,TRUE,"Conts";#N/A,#N/A,TRUE,"VOS";#N/A,#N/A,TRUE,"Warrington";#N/A,#N/A,TRUE,"Widnes"}</definedName>
    <definedName name="uiy" localSheetId="11" hidden="1">{#N/A,#N/A,TRUE,"Cover";#N/A,#N/A,TRUE,"Conts";#N/A,#N/A,TRUE,"VOS";#N/A,#N/A,TRUE,"Warrington";#N/A,#N/A,TRUE,"Widnes"}</definedName>
    <definedName name="uiy" localSheetId="7" hidden="1">{#N/A,#N/A,TRUE,"Cover";#N/A,#N/A,TRUE,"Conts";#N/A,#N/A,TRUE,"VOS";#N/A,#N/A,TRUE,"Warrington";#N/A,#N/A,TRUE,"Widnes"}</definedName>
    <definedName name="uiy" localSheetId="18" hidden="1">{#N/A,#N/A,TRUE,"Cover";#N/A,#N/A,TRUE,"Conts";#N/A,#N/A,TRUE,"VOS";#N/A,#N/A,TRUE,"Warrington";#N/A,#N/A,TRUE,"Widnes"}</definedName>
    <definedName name="uiy" localSheetId="3" hidden="1">{#N/A,#N/A,TRUE,"Cover";#N/A,#N/A,TRUE,"Conts";#N/A,#N/A,TRUE,"VOS";#N/A,#N/A,TRUE,"Warrington";#N/A,#N/A,TRUE,"Widnes"}</definedName>
    <definedName name="uiy" localSheetId="8" hidden="1">{#N/A,#N/A,TRUE,"Cover";#N/A,#N/A,TRUE,"Conts";#N/A,#N/A,TRUE,"VOS";#N/A,#N/A,TRUE,"Warrington";#N/A,#N/A,TRUE,"Widnes"}</definedName>
    <definedName name="uiy" hidden="1">{#N/A,#N/A,TRUE,"Cover";#N/A,#N/A,TRUE,"Conts";#N/A,#N/A,TRUE,"VOS";#N/A,#N/A,TRUE,"Warrington";#N/A,#N/A,TRUE,"Widnes"}</definedName>
    <definedName name="uiyuitii" localSheetId="9" hidden="1">{#N/A,#N/A,TRUE,"Cover";#N/A,#N/A,TRUE,"Conts";#N/A,#N/A,TRUE,"VOS";#N/A,#N/A,TRUE,"Warrington";#N/A,#N/A,TRUE,"Widnes"}</definedName>
    <definedName name="uiyuitii" localSheetId="4" hidden="1">{#N/A,#N/A,TRUE,"Cover";#N/A,#N/A,TRUE,"Conts";#N/A,#N/A,TRUE,"VOS";#N/A,#N/A,TRUE,"Warrington";#N/A,#N/A,TRUE,"Widnes"}</definedName>
    <definedName name="uiyuitii" localSheetId="19" hidden="1">{#N/A,#N/A,TRUE,"Cover";#N/A,#N/A,TRUE,"Conts";#N/A,#N/A,TRUE,"VOS";#N/A,#N/A,TRUE,"Warrington";#N/A,#N/A,TRUE,"Widnes"}</definedName>
    <definedName name="uiyuitii" localSheetId="11" hidden="1">{#N/A,#N/A,TRUE,"Cover";#N/A,#N/A,TRUE,"Conts";#N/A,#N/A,TRUE,"VOS";#N/A,#N/A,TRUE,"Warrington";#N/A,#N/A,TRUE,"Widnes"}</definedName>
    <definedName name="uiyuitii" localSheetId="7" hidden="1">{#N/A,#N/A,TRUE,"Cover";#N/A,#N/A,TRUE,"Conts";#N/A,#N/A,TRUE,"VOS";#N/A,#N/A,TRUE,"Warrington";#N/A,#N/A,TRUE,"Widnes"}</definedName>
    <definedName name="uiyuitii" localSheetId="18" hidden="1">{#N/A,#N/A,TRUE,"Cover";#N/A,#N/A,TRUE,"Conts";#N/A,#N/A,TRUE,"VOS";#N/A,#N/A,TRUE,"Warrington";#N/A,#N/A,TRUE,"Widnes"}</definedName>
    <definedName name="uiyuitii" localSheetId="3" hidden="1">{#N/A,#N/A,TRUE,"Cover";#N/A,#N/A,TRUE,"Conts";#N/A,#N/A,TRUE,"VOS";#N/A,#N/A,TRUE,"Warrington";#N/A,#N/A,TRUE,"Widnes"}</definedName>
    <definedName name="uiyuitii" localSheetId="8" hidden="1">{#N/A,#N/A,TRUE,"Cover";#N/A,#N/A,TRUE,"Conts";#N/A,#N/A,TRUE,"VOS";#N/A,#N/A,TRUE,"Warrington";#N/A,#N/A,TRUE,"Widnes"}</definedName>
    <definedName name="uiyuitii" hidden="1">{#N/A,#N/A,TRUE,"Cover";#N/A,#N/A,TRUE,"Conts";#N/A,#N/A,TRUE,"VOS";#N/A,#N/A,TRUE,"Warrington";#N/A,#N/A,TRUE,"Widnes"}</definedName>
    <definedName name="uj" localSheetId="9" hidden="1">{#N/A,#N/A,FALSE,"SumG";#N/A,#N/A,FALSE,"ElecG";#N/A,#N/A,FALSE,"MechG";#N/A,#N/A,FALSE,"GeotG";#N/A,#N/A,FALSE,"PrcsG";#N/A,#N/A,FALSE,"TunnG";#N/A,#N/A,FALSE,"CivlG";#N/A,#N/A,FALSE,"NtwkG";#N/A,#N/A,FALSE,"EstgG";#N/A,#N/A,FALSE,"PEngG"}</definedName>
    <definedName name="uj" localSheetId="4" hidden="1">{#N/A,#N/A,FALSE,"SumG";#N/A,#N/A,FALSE,"ElecG";#N/A,#N/A,FALSE,"MechG";#N/A,#N/A,FALSE,"GeotG";#N/A,#N/A,FALSE,"PrcsG";#N/A,#N/A,FALSE,"TunnG";#N/A,#N/A,FALSE,"CivlG";#N/A,#N/A,FALSE,"NtwkG";#N/A,#N/A,FALSE,"EstgG";#N/A,#N/A,FALSE,"PEngG"}</definedName>
    <definedName name="uj" localSheetId="19" hidden="1">{#N/A,#N/A,FALSE,"SumG";#N/A,#N/A,FALSE,"ElecG";#N/A,#N/A,FALSE,"MechG";#N/A,#N/A,FALSE,"GeotG";#N/A,#N/A,FALSE,"PrcsG";#N/A,#N/A,FALSE,"TunnG";#N/A,#N/A,FALSE,"CivlG";#N/A,#N/A,FALSE,"NtwkG";#N/A,#N/A,FALSE,"EstgG";#N/A,#N/A,FALSE,"PEngG"}</definedName>
    <definedName name="uj" localSheetId="11" hidden="1">{#N/A,#N/A,FALSE,"SumG";#N/A,#N/A,FALSE,"ElecG";#N/A,#N/A,FALSE,"MechG";#N/A,#N/A,FALSE,"GeotG";#N/A,#N/A,FALSE,"PrcsG";#N/A,#N/A,FALSE,"TunnG";#N/A,#N/A,FALSE,"CivlG";#N/A,#N/A,FALSE,"NtwkG";#N/A,#N/A,FALSE,"EstgG";#N/A,#N/A,FALSE,"PEngG"}</definedName>
    <definedName name="uj" localSheetId="7" hidden="1">{#N/A,#N/A,FALSE,"SumG";#N/A,#N/A,FALSE,"ElecG";#N/A,#N/A,FALSE,"MechG";#N/A,#N/A,FALSE,"GeotG";#N/A,#N/A,FALSE,"PrcsG";#N/A,#N/A,FALSE,"TunnG";#N/A,#N/A,FALSE,"CivlG";#N/A,#N/A,FALSE,"NtwkG";#N/A,#N/A,FALSE,"EstgG";#N/A,#N/A,FALSE,"PEngG"}</definedName>
    <definedName name="uj" localSheetId="18" hidden="1">{#N/A,#N/A,FALSE,"SumG";#N/A,#N/A,FALSE,"ElecG";#N/A,#N/A,FALSE,"MechG";#N/A,#N/A,FALSE,"GeotG";#N/A,#N/A,FALSE,"PrcsG";#N/A,#N/A,FALSE,"TunnG";#N/A,#N/A,FALSE,"CivlG";#N/A,#N/A,FALSE,"NtwkG";#N/A,#N/A,FALSE,"EstgG";#N/A,#N/A,FALSE,"PEngG"}</definedName>
    <definedName name="uj" localSheetId="3"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JDH"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JDH"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ulppuipui" localSheetId="9" hidden="1">{#N/A,#N/A,TRUE,"Cover";#N/A,#N/A,TRUE,"Conts";#N/A,#N/A,TRUE,"VOS";#N/A,#N/A,TRUE,"Warrington";#N/A,#N/A,TRUE,"Widnes"}</definedName>
    <definedName name="ulppuipui" localSheetId="4" hidden="1">{#N/A,#N/A,TRUE,"Cover";#N/A,#N/A,TRUE,"Conts";#N/A,#N/A,TRUE,"VOS";#N/A,#N/A,TRUE,"Warrington";#N/A,#N/A,TRUE,"Widnes"}</definedName>
    <definedName name="ulppuipui" localSheetId="19" hidden="1">{#N/A,#N/A,TRUE,"Cover";#N/A,#N/A,TRUE,"Conts";#N/A,#N/A,TRUE,"VOS";#N/A,#N/A,TRUE,"Warrington";#N/A,#N/A,TRUE,"Widnes"}</definedName>
    <definedName name="ulppuipui" localSheetId="11" hidden="1">{#N/A,#N/A,TRUE,"Cover";#N/A,#N/A,TRUE,"Conts";#N/A,#N/A,TRUE,"VOS";#N/A,#N/A,TRUE,"Warrington";#N/A,#N/A,TRUE,"Widnes"}</definedName>
    <definedName name="ulppuipui" localSheetId="7" hidden="1">{#N/A,#N/A,TRUE,"Cover";#N/A,#N/A,TRUE,"Conts";#N/A,#N/A,TRUE,"VOS";#N/A,#N/A,TRUE,"Warrington";#N/A,#N/A,TRUE,"Widnes"}</definedName>
    <definedName name="ulppuipui" localSheetId="18" hidden="1">{#N/A,#N/A,TRUE,"Cover";#N/A,#N/A,TRUE,"Conts";#N/A,#N/A,TRUE,"VOS";#N/A,#N/A,TRUE,"Warrington";#N/A,#N/A,TRUE,"Widnes"}</definedName>
    <definedName name="ulppuipui" localSheetId="3" hidden="1">{#N/A,#N/A,TRUE,"Cover";#N/A,#N/A,TRUE,"Conts";#N/A,#N/A,TRUE,"VOS";#N/A,#N/A,TRUE,"Warrington";#N/A,#N/A,TRUE,"Widnes"}</definedName>
    <definedName name="ulppuipui" localSheetId="8" hidden="1">{#N/A,#N/A,TRUE,"Cover";#N/A,#N/A,TRUE,"Conts";#N/A,#N/A,TRUE,"VOS";#N/A,#N/A,TRUE,"Warrington";#N/A,#N/A,TRUE,"Widnes"}</definedName>
    <definedName name="ulppuipui" hidden="1">{#N/A,#N/A,TRUE,"Cover";#N/A,#N/A,TRUE,"Conts";#N/A,#N/A,TRUE,"VOS";#N/A,#N/A,TRUE,"Warrington";#N/A,#N/A,TRUE,"Widnes"}</definedName>
    <definedName name="undo" localSheetId="9" hidden="1">{#N/A,#N/A,TRUE,"Cover";#N/A,#N/A,TRUE,"Conts";#N/A,#N/A,TRUE,"VOS";#N/A,#N/A,TRUE,"Warrington";#N/A,#N/A,TRUE,"Widnes"}</definedName>
    <definedName name="undo" localSheetId="4" hidden="1">{#N/A,#N/A,TRUE,"Cover";#N/A,#N/A,TRUE,"Conts";#N/A,#N/A,TRUE,"VOS";#N/A,#N/A,TRUE,"Warrington";#N/A,#N/A,TRUE,"Widnes"}</definedName>
    <definedName name="undo" localSheetId="19" hidden="1">{#N/A,#N/A,TRUE,"Cover";#N/A,#N/A,TRUE,"Conts";#N/A,#N/A,TRUE,"VOS";#N/A,#N/A,TRUE,"Warrington";#N/A,#N/A,TRUE,"Widnes"}</definedName>
    <definedName name="undo" localSheetId="11" hidden="1">{#N/A,#N/A,TRUE,"Cover";#N/A,#N/A,TRUE,"Conts";#N/A,#N/A,TRUE,"VOS";#N/A,#N/A,TRUE,"Warrington";#N/A,#N/A,TRUE,"Widnes"}</definedName>
    <definedName name="undo" localSheetId="7" hidden="1">{#N/A,#N/A,TRUE,"Cover";#N/A,#N/A,TRUE,"Conts";#N/A,#N/A,TRUE,"VOS";#N/A,#N/A,TRUE,"Warrington";#N/A,#N/A,TRUE,"Widnes"}</definedName>
    <definedName name="undo" localSheetId="18" hidden="1">{#N/A,#N/A,TRUE,"Cover";#N/A,#N/A,TRUE,"Conts";#N/A,#N/A,TRUE,"VOS";#N/A,#N/A,TRUE,"Warrington";#N/A,#N/A,TRUE,"Widnes"}</definedName>
    <definedName name="undo" localSheetId="3" hidden="1">{#N/A,#N/A,TRUE,"Cover";#N/A,#N/A,TRUE,"Conts";#N/A,#N/A,TRUE,"VOS";#N/A,#N/A,TRUE,"Warrington";#N/A,#N/A,TRUE,"Widnes"}</definedName>
    <definedName name="undo" localSheetId="8" hidden="1">{#N/A,#N/A,TRUE,"Cover";#N/A,#N/A,TRUE,"Conts";#N/A,#N/A,TRUE,"VOS";#N/A,#N/A,TRUE,"Warrington";#N/A,#N/A,TRUE,"Widnes"}</definedName>
    <definedName name="undo" hidden="1">{#N/A,#N/A,TRUE,"Cover";#N/A,#N/A,TRUE,"Conts";#N/A,#N/A,TRUE,"VOS";#N/A,#N/A,TRUE,"Warrington";#N/A,#N/A,TRUE,"Widnes"}</definedName>
    <definedName name="unite">#REF!</definedName>
    <definedName name="uolougouio" localSheetId="9" hidden="1">{#N/A,#N/A,TRUE,"Cover";#N/A,#N/A,TRUE,"Conts";#N/A,#N/A,TRUE,"VOS";#N/A,#N/A,TRUE,"Warrington";#N/A,#N/A,TRUE,"Widnes"}</definedName>
    <definedName name="uolougouio" localSheetId="4" hidden="1">{#N/A,#N/A,TRUE,"Cover";#N/A,#N/A,TRUE,"Conts";#N/A,#N/A,TRUE,"VOS";#N/A,#N/A,TRUE,"Warrington";#N/A,#N/A,TRUE,"Widnes"}</definedName>
    <definedName name="uolougouio" localSheetId="19" hidden="1">{#N/A,#N/A,TRUE,"Cover";#N/A,#N/A,TRUE,"Conts";#N/A,#N/A,TRUE,"VOS";#N/A,#N/A,TRUE,"Warrington";#N/A,#N/A,TRUE,"Widnes"}</definedName>
    <definedName name="uolougouio" localSheetId="11" hidden="1">{#N/A,#N/A,TRUE,"Cover";#N/A,#N/A,TRUE,"Conts";#N/A,#N/A,TRUE,"VOS";#N/A,#N/A,TRUE,"Warrington";#N/A,#N/A,TRUE,"Widnes"}</definedName>
    <definedName name="uolougouio" localSheetId="7" hidden="1">{#N/A,#N/A,TRUE,"Cover";#N/A,#N/A,TRUE,"Conts";#N/A,#N/A,TRUE,"VOS";#N/A,#N/A,TRUE,"Warrington";#N/A,#N/A,TRUE,"Widnes"}</definedName>
    <definedName name="uolougouio" localSheetId="18" hidden="1">{#N/A,#N/A,TRUE,"Cover";#N/A,#N/A,TRUE,"Conts";#N/A,#N/A,TRUE,"VOS";#N/A,#N/A,TRUE,"Warrington";#N/A,#N/A,TRUE,"Widnes"}</definedName>
    <definedName name="uolougouio" localSheetId="3" hidden="1">{#N/A,#N/A,TRUE,"Cover";#N/A,#N/A,TRUE,"Conts";#N/A,#N/A,TRUE,"VOS";#N/A,#N/A,TRUE,"Warrington";#N/A,#N/A,TRUE,"Widnes"}</definedName>
    <definedName name="uolougouio" localSheetId="8" hidden="1">{#N/A,#N/A,TRUE,"Cover";#N/A,#N/A,TRUE,"Conts";#N/A,#N/A,TRUE,"VOS";#N/A,#N/A,TRUE,"Warrington";#N/A,#N/A,TRUE,"Widnes"}</definedName>
    <definedName name="uolougouio" hidden="1">{#N/A,#N/A,TRUE,"Cover";#N/A,#N/A,TRUE,"Conts";#N/A,#N/A,TRUE,"VOS";#N/A,#N/A,TRUE,"Warrington";#N/A,#N/A,TRUE,"Widnes"}</definedName>
    <definedName name="UPT" localSheetId="9">[64]WorkBreakDown!#REF!</definedName>
    <definedName name="UPT">[12]WorkBreakDown!#REF!</definedName>
    <definedName name="USD">#REF!</definedName>
    <definedName name="USDCB">#REF!</definedName>
    <definedName name="uuu"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uu"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uy" localSheetId="9" hidden="1">{#N/A,#N/A,TRUE,"Cover";#N/A,#N/A,TRUE,"Conts";#N/A,#N/A,TRUE,"VOS";#N/A,#N/A,TRUE,"Warrington";#N/A,#N/A,TRUE,"Widnes"}</definedName>
    <definedName name="uy" localSheetId="4" hidden="1">{#N/A,#N/A,TRUE,"Cover";#N/A,#N/A,TRUE,"Conts";#N/A,#N/A,TRUE,"VOS";#N/A,#N/A,TRUE,"Warrington";#N/A,#N/A,TRUE,"Widnes"}</definedName>
    <definedName name="uy" localSheetId="19" hidden="1">{#N/A,#N/A,TRUE,"Cover";#N/A,#N/A,TRUE,"Conts";#N/A,#N/A,TRUE,"VOS";#N/A,#N/A,TRUE,"Warrington";#N/A,#N/A,TRUE,"Widnes"}</definedName>
    <definedName name="uy" localSheetId="11" hidden="1">{#N/A,#N/A,TRUE,"Cover";#N/A,#N/A,TRUE,"Conts";#N/A,#N/A,TRUE,"VOS";#N/A,#N/A,TRUE,"Warrington";#N/A,#N/A,TRUE,"Widnes"}</definedName>
    <definedName name="uy" localSheetId="7" hidden="1">{#N/A,#N/A,TRUE,"Cover";#N/A,#N/A,TRUE,"Conts";#N/A,#N/A,TRUE,"VOS";#N/A,#N/A,TRUE,"Warrington";#N/A,#N/A,TRUE,"Widnes"}</definedName>
    <definedName name="uy" localSheetId="18" hidden="1">{#N/A,#N/A,TRUE,"Cover";#N/A,#N/A,TRUE,"Conts";#N/A,#N/A,TRUE,"VOS";#N/A,#N/A,TRUE,"Warrington";#N/A,#N/A,TRUE,"Widnes"}</definedName>
    <definedName name="uy" localSheetId="3" hidden="1">{#N/A,#N/A,TRUE,"Cover";#N/A,#N/A,TRUE,"Conts";#N/A,#N/A,TRUE,"VOS";#N/A,#N/A,TRUE,"Warrington";#N/A,#N/A,TRUE,"Widnes"}</definedName>
    <definedName name="uy" localSheetId="8" hidden="1">{#N/A,#N/A,TRUE,"Cover";#N/A,#N/A,TRUE,"Conts";#N/A,#N/A,TRUE,"VOS";#N/A,#N/A,TRUE,"Warrington";#N/A,#N/A,TRUE,"Widnes"}</definedName>
    <definedName name="uy" hidden="1">{#N/A,#N/A,TRUE,"Cover";#N/A,#N/A,TRUE,"Conts";#N/A,#N/A,TRUE,"VOS";#N/A,#N/A,TRUE,"Warrington";#N/A,#N/A,TRUE,"Widnes"}</definedName>
    <definedName name="v" localSheetId="9" hidden="1">{#N/A,#N/A,TRUE,"Cover";#N/A,#N/A,TRUE,"Conts";#N/A,#N/A,TRUE,"VOS";#N/A,#N/A,TRUE,"Warrington";#N/A,#N/A,TRUE,"Widnes"}</definedName>
    <definedName name="v" localSheetId="4" hidden="1">{#N/A,#N/A,TRUE,"Cover";#N/A,#N/A,TRUE,"Conts";#N/A,#N/A,TRUE,"VOS";#N/A,#N/A,TRUE,"Warrington";#N/A,#N/A,TRUE,"Widnes"}</definedName>
    <definedName name="v" localSheetId="19" hidden="1">{#N/A,#N/A,TRUE,"Cover";#N/A,#N/A,TRUE,"Conts";#N/A,#N/A,TRUE,"VOS";#N/A,#N/A,TRUE,"Warrington";#N/A,#N/A,TRUE,"Widnes"}</definedName>
    <definedName name="v" localSheetId="11" hidden="1">{#N/A,#N/A,TRUE,"Cover";#N/A,#N/A,TRUE,"Conts";#N/A,#N/A,TRUE,"VOS";#N/A,#N/A,TRUE,"Warrington";#N/A,#N/A,TRUE,"Widnes"}</definedName>
    <definedName name="v" localSheetId="7" hidden="1">{#N/A,#N/A,TRUE,"Cover";#N/A,#N/A,TRUE,"Conts";#N/A,#N/A,TRUE,"VOS";#N/A,#N/A,TRUE,"Warrington";#N/A,#N/A,TRUE,"Widnes"}</definedName>
    <definedName name="v" localSheetId="18" hidden="1">{#N/A,#N/A,TRUE,"Cover";#N/A,#N/A,TRUE,"Conts";#N/A,#N/A,TRUE,"VOS";#N/A,#N/A,TRUE,"Warrington";#N/A,#N/A,TRUE,"Widnes"}</definedName>
    <definedName name="v" localSheetId="3" hidden="1">{#N/A,#N/A,TRUE,"Cover";#N/A,#N/A,TRUE,"Conts";#N/A,#N/A,TRUE,"VOS";#N/A,#N/A,TRUE,"Warrington";#N/A,#N/A,TRUE,"Widnes"}</definedName>
    <definedName name="v" localSheetId="8" hidden="1">{#N/A,#N/A,TRUE,"Cover";#N/A,#N/A,TRUE,"Conts";#N/A,#N/A,TRUE,"VOS";#N/A,#N/A,TRUE,"Warrington";#N/A,#N/A,TRUE,"Widnes"}</definedName>
    <definedName name="v" hidden="1">{#N/A,#N/A,TRUE,"Cover";#N/A,#N/A,TRUE,"Conts";#N/A,#N/A,TRUE,"VOS";#N/A,#N/A,TRUE,"Warrington";#N/A,#N/A,TRUE,"Widnes"}</definedName>
    <definedName name="ValnRptAppRev">'[47]Valn Rpt'!#REF!</definedName>
    <definedName name="ValnRptExRate">'[47]Valn Rpt'!$K$16</definedName>
    <definedName name="ValnRptProjCurr">'[47]Valn Rpt'!$K$14</definedName>
    <definedName name="ValnRptRptCurr">'[47]Valn Rpt'!$K$15</definedName>
    <definedName name="Value_Col" localSheetId="9">#REF!</definedName>
    <definedName name="Value_Col" localSheetId="7">#REF!</definedName>
    <definedName name="Value_Col">#REF!</definedName>
    <definedName name="Variation" localSheetId="9" hidden="1">{#N/A,#N/A,FALSE,"SumD";#N/A,#N/A,FALSE,"ElecD";#N/A,#N/A,FALSE,"MechD";#N/A,#N/A,FALSE,"GeotD";#N/A,#N/A,FALSE,"PrcsD";#N/A,#N/A,FALSE,"TunnD";#N/A,#N/A,FALSE,"CivlD";#N/A,#N/A,FALSE,"NtwkD";#N/A,#N/A,FALSE,"EstgD";#N/A,#N/A,FALSE,"PEngD"}</definedName>
    <definedName name="Variation" localSheetId="4" hidden="1">{#N/A,#N/A,FALSE,"SumD";#N/A,#N/A,FALSE,"ElecD";#N/A,#N/A,FALSE,"MechD";#N/A,#N/A,FALSE,"GeotD";#N/A,#N/A,FALSE,"PrcsD";#N/A,#N/A,FALSE,"TunnD";#N/A,#N/A,FALSE,"CivlD";#N/A,#N/A,FALSE,"NtwkD";#N/A,#N/A,FALSE,"EstgD";#N/A,#N/A,FALSE,"PEngD"}</definedName>
    <definedName name="Variation" localSheetId="19" hidden="1">{#N/A,#N/A,FALSE,"SumD";#N/A,#N/A,FALSE,"ElecD";#N/A,#N/A,FALSE,"MechD";#N/A,#N/A,FALSE,"GeotD";#N/A,#N/A,FALSE,"PrcsD";#N/A,#N/A,FALSE,"TunnD";#N/A,#N/A,FALSE,"CivlD";#N/A,#N/A,FALSE,"NtwkD";#N/A,#N/A,FALSE,"EstgD";#N/A,#N/A,FALSE,"PEngD"}</definedName>
    <definedName name="Variation" localSheetId="11" hidden="1">{#N/A,#N/A,FALSE,"SumD";#N/A,#N/A,FALSE,"ElecD";#N/A,#N/A,FALSE,"MechD";#N/A,#N/A,FALSE,"GeotD";#N/A,#N/A,FALSE,"PrcsD";#N/A,#N/A,FALSE,"TunnD";#N/A,#N/A,FALSE,"CivlD";#N/A,#N/A,FALSE,"NtwkD";#N/A,#N/A,FALSE,"EstgD";#N/A,#N/A,FALSE,"PEngD"}</definedName>
    <definedName name="Variation" localSheetId="7" hidden="1">{#N/A,#N/A,FALSE,"SumD";#N/A,#N/A,FALSE,"ElecD";#N/A,#N/A,FALSE,"MechD";#N/A,#N/A,FALSE,"GeotD";#N/A,#N/A,FALSE,"PrcsD";#N/A,#N/A,FALSE,"TunnD";#N/A,#N/A,FALSE,"CivlD";#N/A,#N/A,FALSE,"NtwkD";#N/A,#N/A,FALSE,"EstgD";#N/A,#N/A,FALSE,"PEngD"}</definedName>
    <definedName name="Variation" localSheetId="18" hidden="1">{#N/A,#N/A,FALSE,"SumD";#N/A,#N/A,FALSE,"ElecD";#N/A,#N/A,FALSE,"MechD";#N/A,#N/A,FALSE,"GeotD";#N/A,#N/A,FALSE,"PrcsD";#N/A,#N/A,FALSE,"TunnD";#N/A,#N/A,FALSE,"CivlD";#N/A,#N/A,FALSE,"NtwkD";#N/A,#N/A,FALSE,"EstgD";#N/A,#N/A,FALSE,"PEngD"}</definedName>
    <definedName name="Variation" localSheetId="3"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9" hidden="1">{#N/A,#N/A,TRUE,"Cover";#N/A,#N/A,TRUE,"Conts";#N/A,#N/A,TRUE,"VOS";#N/A,#N/A,TRUE,"Warrington";#N/A,#N/A,TRUE,"Widnes"}</definedName>
    <definedName name="VENT" localSheetId="4" hidden="1">{#N/A,#N/A,TRUE,"Cover";#N/A,#N/A,TRUE,"Conts";#N/A,#N/A,TRUE,"VOS";#N/A,#N/A,TRUE,"Warrington";#N/A,#N/A,TRUE,"Widnes"}</definedName>
    <definedName name="VENT" localSheetId="19" hidden="1">{#N/A,#N/A,TRUE,"Cover";#N/A,#N/A,TRUE,"Conts";#N/A,#N/A,TRUE,"VOS";#N/A,#N/A,TRUE,"Warrington";#N/A,#N/A,TRUE,"Widnes"}</definedName>
    <definedName name="VENT" localSheetId="11" hidden="1">{#N/A,#N/A,TRUE,"Cover";#N/A,#N/A,TRUE,"Conts";#N/A,#N/A,TRUE,"VOS";#N/A,#N/A,TRUE,"Warrington";#N/A,#N/A,TRUE,"Widnes"}</definedName>
    <definedName name="VENT" localSheetId="7" hidden="1">{#N/A,#N/A,TRUE,"Cover";#N/A,#N/A,TRUE,"Conts";#N/A,#N/A,TRUE,"VOS";#N/A,#N/A,TRUE,"Warrington";#N/A,#N/A,TRUE,"Widnes"}</definedName>
    <definedName name="VENT" localSheetId="18" hidden="1">{#N/A,#N/A,TRUE,"Cover";#N/A,#N/A,TRUE,"Conts";#N/A,#N/A,TRUE,"VOS";#N/A,#N/A,TRUE,"Warrington";#N/A,#N/A,TRUE,"Widnes"}</definedName>
    <definedName name="VENT" localSheetId="3" hidden="1">{#N/A,#N/A,TRUE,"Cover";#N/A,#N/A,TRUE,"Conts";#N/A,#N/A,TRUE,"VOS";#N/A,#N/A,TRUE,"Warrington";#N/A,#N/A,TRUE,"Widnes"}</definedName>
    <definedName name="VENT" localSheetId="8" hidden="1">{#N/A,#N/A,TRUE,"Cover";#N/A,#N/A,TRUE,"Conts";#N/A,#N/A,TRUE,"VOS";#N/A,#N/A,TRUE,"Warrington";#N/A,#N/A,TRUE,"Widnes"}</definedName>
    <definedName name="VENT" hidden="1">{#N/A,#N/A,TRUE,"Cover";#N/A,#N/A,TRUE,"Conts";#N/A,#N/A,TRUE,"VOS";#N/A,#N/A,TRUE,"Warrington";#N/A,#N/A,TRUE,"Widnes"}</definedName>
    <definedName name="VESS605">[1]BASE!$F$556:$AF$660</definedName>
    <definedName name="Villa_11">#REF!</definedName>
    <definedName name="Villa_11_VO">#REF!</definedName>
    <definedName name="Villa_12">#REF!</definedName>
    <definedName name="Villa_12_VO">#REF!</definedName>
    <definedName name="Villa_14">#REF!</definedName>
    <definedName name="Villa_14_VO">#REF!</definedName>
    <definedName name="Villa_20">#REF!</definedName>
    <definedName name="Villa_20_VO">#REF!</definedName>
    <definedName name="viv" localSheetId="9" hidden="1">{"Total Indirect Manpower",#N/A,FALSE,"J";"Total Direct Manpower",#N/A,FALSE,"J";"Direct Structural Manpower",#N/A,FALSE,"J";"Direct Mechanical Manpower",#N/A,FALSE,"J";"Direct Piping Manpower",#N/A,FALSE,"J";"Direct Tanks Manpower",#N/A,FALSE,"J";"Direct ElecInstrSS Manpower",#N/A,FALSE,"J"}</definedName>
    <definedName name="viv" localSheetId="19" hidden="1">{"Total Indirect Manpower",#N/A,FALSE,"J";"Total Direct Manpower",#N/A,FALSE,"J";"Direct Structural Manpower",#N/A,FALSE,"J";"Direct Mechanical Manpower",#N/A,FALSE,"J";"Direct Piping Manpower",#N/A,FALSE,"J";"Direct Tanks Manpower",#N/A,FALSE,"J";"Direct ElecInstrSS Manpower",#N/A,FALSE,"J"}</definedName>
    <definedName name="viv" localSheetId="11" hidden="1">{"Total Indirect Manpower",#N/A,FALSE,"J";"Total Direct Manpower",#N/A,FALSE,"J";"Direct Structural Manpower",#N/A,FALSE,"J";"Direct Mechanical Manpower",#N/A,FALSE,"J";"Direct Piping Manpower",#N/A,FALSE,"J";"Direct Tanks Manpower",#N/A,FALSE,"J";"Direct ElecInstrSS Manpower",#N/A,FALSE,"J"}</definedName>
    <definedName name="viv" localSheetId="18" hidden="1">{"Total Indirect Manpower",#N/A,FALSE,"J";"Total Direct Manpower",#N/A,FALSE,"J";"Direct Structural Manpower",#N/A,FALSE,"J";"Direct Mechanical Manpower",#N/A,FALSE,"J";"Direct Piping Manpower",#N/A,FALSE,"J";"Direct Tanks Manpower",#N/A,FALSE,"J";"Direct ElecInstrSS Manpower",#N/A,FALSE,"J"}</definedName>
    <definedName name="viv" localSheetId="8" hidden="1">{"Total Indirect Manpower",#N/A,FALSE,"J";"Total Direct Manpower",#N/A,FALSE,"J";"Direct Structural Manpower",#N/A,FALSE,"J";"Direct Mechanical Manpower",#N/A,FALSE,"J";"Direct Piping Manpower",#N/A,FALSE,"J";"Direct Tanks Manpower",#N/A,FALSE,"J";"Direct ElecInstrSS Manpower",#N/A,FALSE,"J"}</definedName>
    <definedName name="viv" hidden="1">{"Total Indirect Manpower",#N/A,FALSE,"J";"Total Direct Manpower",#N/A,FALSE,"J";"Direct Structural Manpower",#N/A,FALSE,"J";"Direct Mechanical Manpower",#N/A,FALSE,"J";"Direct Piping Manpower",#N/A,FALSE,"J";"Direct Tanks Manpower",#N/A,FALSE,"J";"Direct ElecInstrSS Manpower",#N/A,FALSE,"J"}</definedName>
    <definedName name="Vivek">#REF!</definedName>
    <definedName name="vj" localSheetId="9" hidden="1">{#N/A,#N/A,TRUE,"Cover";#N/A,#N/A,TRUE,"Conts";#N/A,#N/A,TRUE,"VOS";#N/A,#N/A,TRUE,"Warrington";#N/A,#N/A,TRUE,"Widnes"}</definedName>
    <definedName name="vj" localSheetId="4" hidden="1">{#N/A,#N/A,TRUE,"Cover";#N/A,#N/A,TRUE,"Conts";#N/A,#N/A,TRUE,"VOS";#N/A,#N/A,TRUE,"Warrington";#N/A,#N/A,TRUE,"Widnes"}</definedName>
    <definedName name="vj" localSheetId="19" hidden="1">{#N/A,#N/A,TRUE,"Cover";#N/A,#N/A,TRUE,"Conts";#N/A,#N/A,TRUE,"VOS";#N/A,#N/A,TRUE,"Warrington";#N/A,#N/A,TRUE,"Widnes"}</definedName>
    <definedName name="vj" localSheetId="11" hidden="1">{#N/A,#N/A,TRUE,"Cover";#N/A,#N/A,TRUE,"Conts";#N/A,#N/A,TRUE,"VOS";#N/A,#N/A,TRUE,"Warrington";#N/A,#N/A,TRUE,"Widnes"}</definedName>
    <definedName name="vj" localSheetId="7" hidden="1">{#N/A,#N/A,TRUE,"Cover";#N/A,#N/A,TRUE,"Conts";#N/A,#N/A,TRUE,"VOS";#N/A,#N/A,TRUE,"Warrington";#N/A,#N/A,TRUE,"Widnes"}</definedName>
    <definedName name="vj" localSheetId="18" hidden="1">{#N/A,#N/A,TRUE,"Cover";#N/A,#N/A,TRUE,"Conts";#N/A,#N/A,TRUE,"VOS";#N/A,#N/A,TRUE,"Warrington";#N/A,#N/A,TRUE,"Widnes"}</definedName>
    <definedName name="vj" localSheetId="3" hidden="1">{#N/A,#N/A,TRUE,"Cover";#N/A,#N/A,TRUE,"Conts";#N/A,#N/A,TRUE,"VOS";#N/A,#N/A,TRUE,"Warrington";#N/A,#N/A,TRUE,"Widnes"}</definedName>
    <definedName name="vj" localSheetId="8" hidden="1">{#N/A,#N/A,TRUE,"Cover";#N/A,#N/A,TRUE,"Conts";#N/A,#N/A,TRUE,"VOS";#N/A,#N/A,TRUE,"Warrington";#N/A,#N/A,TRUE,"Widnes"}</definedName>
    <definedName name="vj" hidden="1">{#N/A,#N/A,TRUE,"Cover";#N/A,#N/A,TRUE,"Conts";#N/A,#N/A,TRUE,"VOS";#N/A,#N/A,TRUE,"Warrington";#N/A,#N/A,TRUE,"Widnes"}</definedName>
    <definedName name="VO" localSheetId="9">'FIR Summary'!#REF!</definedName>
    <definedName name="VO" localSheetId="7">#REF!</definedName>
    <definedName name="VO">#REF!</definedName>
    <definedName name="VOChartExRate">#REF!</definedName>
    <definedName name="VOChartProjCurr">#REF!</definedName>
    <definedName name="VOChartRptCurr">#REF!</definedName>
    <definedName name="VOChartRptHeader">#REF!</definedName>
    <definedName name="VOChartRptRange">#REF!</definedName>
    <definedName name="VOChartValue">#REF!</definedName>
    <definedName name="VOChartValueReport">#REF!</definedName>
    <definedName name="volred">#REF!</definedName>
    <definedName name="vur" hidden="1">#REF!</definedName>
    <definedName name="vural" hidden="1">#REF!</definedName>
    <definedName name="vv" localSheetId="19" hidden="1">{#N/A,#N/A,FALSE,"SumD";#N/A,#N/A,FALSE,"ElecD";#N/A,#N/A,FALSE,"MechD";#N/A,#N/A,FALSE,"GeotD";#N/A,#N/A,FALSE,"PrcsD";#N/A,#N/A,FALSE,"TunnD";#N/A,#N/A,FALSE,"CivlD";#N/A,#N/A,FALSE,"NtwkD";#N/A,#N/A,FALSE,"EstgD";#N/A,#N/A,FALSE,"PEngD"}</definedName>
    <definedName name="vv" localSheetId="11" hidden="1">{#N/A,#N/A,FALSE,"SumD";#N/A,#N/A,FALSE,"ElecD";#N/A,#N/A,FALSE,"MechD";#N/A,#N/A,FALSE,"GeotD";#N/A,#N/A,FALSE,"PrcsD";#N/A,#N/A,FALSE,"TunnD";#N/A,#N/A,FALSE,"CivlD";#N/A,#N/A,FALSE,"NtwkD";#N/A,#N/A,FALSE,"EstgD";#N/A,#N/A,FALSE,"PEngD"}</definedName>
    <definedName name="vv" localSheetId="18" hidden="1">{#N/A,#N/A,FALSE,"SumD";#N/A,#N/A,FALSE,"ElecD";#N/A,#N/A,FALSE,"MechD";#N/A,#N/A,FALSE,"GeotD";#N/A,#N/A,FALSE,"PrcsD";#N/A,#N/A,FALSE,"TunnD";#N/A,#N/A,FALSE,"CivlD";#N/A,#N/A,FALSE,"NtwkD";#N/A,#N/A,FALSE,"EstgD";#N/A,#N/A,FALSE,"PEngD"}</definedName>
    <definedName name="vv" hidden="1">{#N/A,#N/A,FALSE,"SumD";#N/A,#N/A,FALSE,"ElecD";#N/A,#N/A,FALSE,"MechD";#N/A,#N/A,FALSE,"GeotD";#N/A,#N/A,FALSE,"PrcsD";#N/A,#N/A,FALSE,"TunnD";#N/A,#N/A,FALSE,"CivlD";#N/A,#N/A,FALSE,"NtwkD";#N/A,#N/A,FALSE,"EstgD";#N/A,#N/A,FALSE,"PEngD"}</definedName>
    <definedName name="VVXsv">#REF!</definedName>
    <definedName name="VXZVZdvZ">#REF!</definedName>
    <definedName name="W" localSheetId="9">#REF!</definedName>
    <definedName name="W" localSheetId="7">#REF!</definedName>
    <definedName name="W">#REF!</definedName>
    <definedName name="w26te" localSheetId="9" hidden="1">{#N/A,#N/A,TRUE,"Cover";#N/A,#N/A,TRUE,"Conts";#N/A,#N/A,TRUE,"VOS";#N/A,#N/A,TRUE,"Warrington";#N/A,#N/A,TRUE,"Widnes"}</definedName>
    <definedName name="w26te" localSheetId="4" hidden="1">{#N/A,#N/A,TRUE,"Cover";#N/A,#N/A,TRUE,"Conts";#N/A,#N/A,TRUE,"VOS";#N/A,#N/A,TRUE,"Warrington";#N/A,#N/A,TRUE,"Widnes"}</definedName>
    <definedName name="w26te" localSheetId="19" hidden="1">{#N/A,#N/A,TRUE,"Cover";#N/A,#N/A,TRUE,"Conts";#N/A,#N/A,TRUE,"VOS";#N/A,#N/A,TRUE,"Warrington";#N/A,#N/A,TRUE,"Widnes"}</definedName>
    <definedName name="w26te" localSheetId="11" hidden="1">{#N/A,#N/A,TRUE,"Cover";#N/A,#N/A,TRUE,"Conts";#N/A,#N/A,TRUE,"VOS";#N/A,#N/A,TRUE,"Warrington";#N/A,#N/A,TRUE,"Widnes"}</definedName>
    <definedName name="w26te" localSheetId="7" hidden="1">{#N/A,#N/A,TRUE,"Cover";#N/A,#N/A,TRUE,"Conts";#N/A,#N/A,TRUE,"VOS";#N/A,#N/A,TRUE,"Warrington";#N/A,#N/A,TRUE,"Widnes"}</definedName>
    <definedName name="w26te" localSheetId="18" hidden="1">{#N/A,#N/A,TRUE,"Cover";#N/A,#N/A,TRUE,"Conts";#N/A,#N/A,TRUE,"VOS";#N/A,#N/A,TRUE,"Warrington";#N/A,#N/A,TRUE,"Widnes"}</definedName>
    <definedName name="w26te" localSheetId="3" hidden="1">{#N/A,#N/A,TRUE,"Cover";#N/A,#N/A,TRUE,"Conts";#N/A,#N/A,TRUE,"VOS";#N/A,#N/A,TRUE,"Warrington";#N/A,#N/A,TRUE,"Widnes"}</definedName>
    <definedName name="w26te" localSheetId="8" hidden="1">{#N/A,#N/A,TRUE,"Cover";#N/A,#N/A,TRUE,"Conts";#N/A,#N/A,TRUE,"VOS";#N/A,#N/A,TRUE,"Warrington";#N/A,#N/A,TRUE,"Widnes"}</definedName>
    <definedName name="w26te" hidden="1">{#N/A,#N/A,TRUE,"Cover";#N/A,#N/A,TRUE,"Conts";#N/A,#N/A,TRUE,"VOS";#N/A,#N/A,TRUE,"Warrington";#N/A,#N/A,TRUE,"Widnes"}</definedName>
    <definedName name="w6y" localSheetId="9" hidden="1">{#N/A,#N/A,TRUE,"Cover";#N/A,#N/A,TRUE,"Conts";#N/A,#N/A,TRUE,"VOS";#N/A,#N/A,TRUE,"Warrington";#N/A,#N/A,TRUE,"Widnes"}</definedName>
    <definedName name="w6y" localSheetId="4" hidden="1">{#N/A,#N/A,TRUE,"Cover";#N/A,#N/A,TRUE,"Conts";#N/A,#N/A,TRUE,"VOS";#N/A,#N/A,TRUE,"Warrington";#N/A,#N/A,TRUE,"Widnes"}</definedName>
    <definedName name="w6y" localSheetId="19" hidden="1">{#N/A,#N/A,TRUE,"Cover";#N/A,#N/A,TRUE,"Conts";#N/A,#N/A,TRUE,"VOS";#N/A,#N/A,TRUE,"Warrington";#N/A,#N/A,TRUE,"Widnes"}</definedName>
    <definedName name="w6y" localSheetId="11" hidden="1">{#N/A,#N/A,TRUE,"Cover";#N/A,#N/A,TRUE,"Conts";#N/A,#N/A,TRUE,"VOS";#N/A,#N/A,TRUE,"Warrington";#N/A,#N/A,TRUE,"Widnes"}</definedName>
    <definedName name="w6y" localSheetId="7" hidden="1">{#N/A,#N/A,TRUE,"Cover";#N/A,#N/A,TRUE,"Conts";#N/A,#N/A,TRUE,"VOS";#N/A,#N/A,TRUE,"Warrington";#N/A,#N/A,TRUE,"Widnes"}</definedName>
    <definedName name="w6y" localSheetId="18" hidden="1">{#N/A,#N/A,TRUE,"Cover";#N/A,#N/A,TRUE,"Conts";#N/A,#N/A,TRUE,"VOS";#N/A,#N/A,TRUE,"Warrington";#N/A,#N/A,TRUE,"Widnes"}</definedName>
    <definedName name="w6y" localSheetId="3" hidden="1">{#N/A,#N/A,TRUE,"Cover";#N/A,#N/A,TRUE,"Conts";#N/A,#N/A,TRUE,"VOS";#N/A,#N/A,TRUE,"Warrington";#N/A,#N/A,TRUE,"Widnes"}</definedName>
    <definedName name="w6y" localSheetId="8" hidden="1">{#N/A,#N/A,TRUE,"Cover";#N/A,#N/A,TRUE,"Conts";#N/A,#N/A,TRUE,"VOS";#N/A,#N/A,TRUE,"Warrington";#N/A,#N/A,TRUE,"Widnes"}</definedName>
    <definedName name="w6y" hidden="1">{#N/A,#N/A,TRUE,"Cover";#N/A,#N/A,TRUE,"Conts";#N/A,#N/A,TRUE,"VOS";#N/A,#N/A,TRUE,"Warrington";#N/A,#N/A,TRUE,"Widnes"}</definedName>
    <definedName name="waff" localSheetId="9" hidden="1">{#N/A,#N/A,TRUE,"Cover";#N/A,#N/A,TRUE,"Conts";#N/A,#N/A,TRUE,"VOS";#N/A,#N/A,TRUE,"Warrington";#N/A,#N/A,TRUE,"Widnes"}</definedName>
    <definedName name="waff" localSheetId="4" hidden="1">{#N/A,#N/A,TRUE,"Cover";#N/A,#N/A,TRUE,"Conts";#N/A,#N/A,TRUE,"VOS";#N/A,#N/A,TRUE,"Warrington";#N/A,#N/A,TRUE,"Widnes"}</definedName>
    <definedName name="waff" localSheetId="19" hidden="1">{#N/A,#N/A,TRUE,"Cover";#N/A,#N/A,TRUE,"Conts";#N/A,#N/A,TRUE,"VOS";#N/A,#N/A,TRUE,"Warrington";#N/A,#N/A,TRUE,"Widnes"}</definedName>
    <definedName name="waff" localSheetId="11" hidden="1">{#N/A,#N/A,TRUE,"Cover";#N/A,#N/A,TRUE,"Conts";#N/A,#N/A,TRUE,"VOS";#N/A,#N/A,TRUE,"Warrington";#N/A,#N/A,TRUE,"Widnes"}</definedName>
    <definedName name="waff" localSheetId="7" hidden="1">{#N/A,#N/A,TRUE,"Cover";#N/A,#N/A,TRUE,"Conts";#N/A,#N/A,TRUE,"VOS";#N/A,#N/A,TRUE,"Warrington";#N/A,#N/A,TRUE,"Widnes"}</definedName>
    <definedName name="waff" localSheetId="18" hidden="1">{#N/A,#N/A,TRUE,"Cover";#N/A,#N/A,TRUE,"Conts";#N/A,#N/A,TRUE,"VOS";#N/A,#N/A,TRUE,"Warrington";#N/A,#N/A,TRUE,"Widnes"}</definedName>
    <definedName name="waff" localSheetId="3" hidden="1">{#N/A,#N/A,TRUE,"Cover";#N/A,#N/A,TRUE,"Conts";#N/A,#N/A,TRUE,"VOS";#N/A,#N/A,TRUE,"Warrington";#N/A,#N/A,TRUE,"Widnes"}</definedName>
    <definedName name="waff" localSheetId="8" hidden="1">{#N/A,#N/A,TRUE,"Cover";#N/A,#N/A,TRUE,"Conts";#N/A,#N/A,TRUE,"VOS";#N/A,#N/A,TRUE,"Warrington";#N/A,#N/A,TRUE,"Widnes"}</definedName>
    <definedName name="waff" hidden="1">{#N/A,#N/A,TRUE,"Cover";#N/A,#N/A,TRUE,"Conts";#N/A,#N/A,TRUE,"VOS";#N/A,#N/A,TRUE,"Warrington";#N/A,#N/A,TRUE,"Widnes"}</definedName>
    <definedName name="wage_scale7">#REF!</definedName>
    <definedName name="WALL__FINISHES" localSheetId="9">'[16]Build-up'!#REF!</definedName>
    <definedName name="WALL__FINISHES">'[16]Build-up'!#REF!</definedName>
    <definedName name="warergtrjyiu" localSheetId="9" hidden="1">{#N/A,#N/A,TRUE,"Cover";#N/A,#N/A,TRUE,"Conts";#N/A,#N/A,TRUE,"VOS";#N/A,#N/A,TRUE,"Warrington";#N/A,#N/A,TRUE,"Widnes"}</definedName>
    <definedName name="warergtrjyiu" localSheetId="4" hidden="1">{#N/A,#N/A,TRUE,"Cover";#N/A,#N/A,TRUE,"Conts";#N/A,#N/A,TRUE,"VOS";#N/A,#N/A,TRUE,"Warrington";#N/A,#N/A,TRUE,"Widnes"}</definedName>
    <definedName name="warergtrjyiu" localSheetId="19" hidden="1">{#N/A,#N/A,TRUE,"Cover";#N/A,#N/A,TRUE,"Conts";#N/A,#N/A,TRUE,"VOS";#N/A,#N/A,TRUE,"Warrington";#N/A,#N/A,TRUE,"Widnes"}</definedName>
    <definedName name="warergtrjyiu" localSheetId="11" hidden="1">{#N/A,#N/A,TRUE,"Cover";#N/A,#N/A,TRUE,"Conts";#N/A,#N/A,TRUE,"VOS";#N/A,#N/A,TRUE,"Warrington";#N/A,#N/A,TRUE,"Widnes"}</definedName>
    <definedName name="warergtrjyiu" localSheetId="7" hidden="1">{#N/A,#N/A,TRUE,"Cover";#N/A,#N/A,TRUE,"Conts";#N/A,#N/A,TRUE,"VOS";#N/A,#N/A,TRUE,"Warrington";#N/A,#N/A,TRUE,"Widnes"}</definedName>
    <definedName name="warergtrjyiu" localSheetId="18" hidden="1">{#N/A,#N/A,TRUE,"Cover";#N/A,#N/A,TRUE,"Conts";#N/A,#N/A,TRUE,"VOS";#N/A,#N/A,TRUE,"Warrington";#N/A,#N/A,TRUE,"Widnes"}</definedName>
    <definedName name="warergtrjyiu" localSheetId="3" hidden="1">{#N/A,#N/A,TRUE,"Cover";#N/A,#N/A,TRUE,"Conts";#N/A,#N/A,TRUE,"VOS";#N/A,#N/A,TRUE,"Warrington";#N/A,#N/A,TRUE,"Widnes"}</definedName>
    <definedName name="warergtrjyiu" localSheetId="8" hidden="1">{#N/A,#N/A,TRUE,"Cover";#N/A,#N/A,TRUE,"Conts";#N/A,#N/A,TRUE,"VOS";#N/A,#N/A,TRUE,"Warrington";#N/A,#N/A,TRUE,"Widnes"}</definedName>
    <definedName name="warergtrjyiu" hidden="1">{#N/A,#N/A,TRUE,"Cover";#N/A,#N/A,TRUE,"Conts";#N/A,#N/A,TRUE,"VOS";#N/A,#N/A,TRUE,"Warrington";#N/A,#N/A,TRUE,"Widnes"}</definedName>
    <definedName name="Water_Level" localSheetId="9">'[18]Trench data'!$H$7:$H$8</definedName>
    <definedName name="Water_Level" localSheetId="3">'[18]Trench data'!$H$7:$H$8</definedName>
    <definedName name="Water_Level">'[17]Trench data'!$H$7:$H$8</definedName>
    <definedName name="wawst" localSheetId="9" hidden="1">{#N/A,#N/A,TRUE,"Cover";#N/A,#N/A,TRUE,"Conts";#N/A,#N/A,TRUE,"VOS";#N/A,#N/A,TRUE,"Warrington";#N/A,#N/A,TRUE,"Widnes"}</definedName>
    <definedName name="wawst" localSheetId="4" hidden="1">{#N/A,#N/A,TRUE,"Cover";#N/A,#N/A,TRUE,"Conts";#N/A,#N/A,TRUE,"VOS";#N/A,#N/A,TRUE,"Warrington";#N/A,#N/A,TRUE,"Widnes"}</definedName>
    <definedName name="wawst" localSheetId="19" hidden="1">{#N/A,#N/A,TRUE,"Cover";#N/A,#N/A,TRUE,"Conts";#N/A,#N/A,TRUE,"VOS";#N/A,#N/A,TRUE,"Warrington";#N/A,#N/A,TRUE,"Widnes"}</definedName>
    <definedName name="wawst" localSheetId="11" hidden="1">{#N/A,#N/A,TRUE,"Cover";#N/A,#N/A,TRUE,"Conts";#N/A,#N/A,TRUE,"VOS";#N/A,#N/A,TRUE,"Warrington";#N/A,#N/A,TRUE,"Widnes"}</definedName>
    <definedName name="wawst" localSheetId="7" hidden="1">{#N/A,#N/A,TRUE,"Cover";#N/A,#N/A,TRUE,"Conts";#N/A,#N/A,TRUE,"VOS";#N/A,#N/A,TRUE,"Warrington";#N/A,#N/A,TRUE,"Widnes"}</definedName>
    <definedName name="wawst" localSheetId="18" hidden="1">{#N/A,#N/A,TRUE,"Cover";#N/A,#N/A,TRUE,"Conts";#N/A,#N/A,TRUE,"VOS";#N/A,#N/A,TRUE,"Warrington";#N/A,#N/A,TRUE,"Widnes"}</definedName>
    <definedName name="wawst" localSheetId="3" hidden="1">{#N/A,#N/A,TRUE,"Cover";#N/A,#N/A,TRUE,"Conts";#N/A,#N/A,TRUE,"VOS";#N/A,#N/A,TRUE,"Warrington";#N/A,#N/A,TRUE,"Widnes"}</definedName>
    <definedName name="wawst" localSheetId="8" hidden="1">{#N/A,#N/A,TRUE,"Cover";#N/A,#N/A,TRUE,"Conts";#N/A,#N/A,TRUE,"VOS";#N/A,#N/A,TRUE,"Warrington";#N/A,#N/A,TRUE,"Widnes"}</definedName>
    <definedName name="wawst" hidden="1">{#N/A,#N/A,TRUE,"Cover";#N/A,#N/A,TRUE,"Conts";#N/A,#N/A,TRUE,"VOS";#N/A,#N/A,TRUE,"Warrington";#N/A,#N/A,TRUE,"Widnes"}</definedName>
    <definedName name="Weekends">#REF!</definedName>
    <definedName name="Weeks">#REF!</definedName>
    <definedName name="wegWE" localSheetId="19" hidden="1">{#N/A,#N/A,TRUE,"Cover";#N/A,#N/A,TRUE,"Conts";#N/A,#N/A,TRUE,"VOS";#N/A,#N/A,TRUE,"Warrington";#N/A,#N/A,TRUE,"Widnes"}</definedName>
    <definedName name="wegWE" localSheetId="11" hidden="1">{#N/A,#N/A,TRUE,"Cover";#N/A,#N/A,TRUE,"Conts";#N/A,#N/A,TRUE,"VOS";#N/A,#N/A,TRUE,"Warrington";#N/A,#N/A,TRUE,"Widnes"}</definedName>
    <definedName name="wegWE" localSheetId="18" hidden="1">{#N/A,#N/A,TRUE,"Cover";#N/A,#N/A,TRUE,"Conts";#N/A,#N/A,TRUE,"VOS";#N/A,#N/A,TRUE,"Warrington";#N/A,#N/A,TRUE,"Widnes"}</definedName>
    <definedName name="wegWE" hidden="1">{#N/A,#N/A,TRUE,"Cover";#N/A,#N/A,TRUE,"Conts";#N/A,#N/A,TRUE,"VOS";#N/A,#N/A,TRUE,"Warrington";#N/A,#N/A,TRUE,"Widnes"}</definedName>
    <definedName name="wegywegt" localSheetId="9" hidden="1">{#N/A,#N/A,TRUE,"Cover";#N/A,#N/A,TRUE,"Conts";#N/A,#N/A,TRUE,"VOS";#N/A,#N/A,TRUE,"Warrington";#N/A,#N/A,TRUE,"Widnes"}</definedName>
    <definedName name="wegywegt" localSheetId="4" hidden="1">{#N/A,#N/A,TRUE,"Cover";#N/A,#N/A,TRUE,"Conts";#N/A,#N/A,TRUE,"VOS";#N/A,#N/A,TRUE,"Warrington";#N/A,#N/A,TRUE,"Widnes"}</definedName>
    <definedName name="wegywegt" localSheetId="19" hidden="1">{#N/A,#N/A,TRUE,"Cover";#N/A,#N/A,TRUE,"Conts";#N/A,#N/A,TRUE,"VOS";#N/A,#N/A,TRUE,"Warrington";#N/A,#N/A,TRUE,"Widnes"}</definedName>
    <definedName name="wegywegt" localSheetId="11" hidden="1">{#N/A,#N/A,TRUE,"Cover";#N/A,#N/A,TRUE,"Conts";#N/A,#N/A,TRUE,"VOS";#N/A,#N/A,TRUE,"Warrington";#N/A,#N/A,TRUE,"Widnes"}</definedName>
    <definedName name="wegywegt" localSheetId="7" hidden="1">{#N/A,#N/A,TRUE,"Cover";#N/A,#N/A,TRUE,"Conts";#N/A,#N/A,TRUE,"VOS";#N/A,#N/A,TRUE,"Warrington";#N/A,#N/A,TRUE,"Widnes"}</definedName>
    <definedName name="wegywegt" localSheetId="18" hidden="1">{#N/A,#N/A,TRUE,"Cover";#N/A,#N/A,TRUE,"Conts";#N/A,#N/A,TRUE,"VOS";#N/A,#N/A,TRUE,"Warrington";#N/A,#N/A,TRUE,"Widnes"}</definedName>
    <definedName name="wegywegt" localSheetId="3" hidden="1">{#N/A,#N/A,TRUE,"Cover";#N/A,#N/A,TRUE,"Conts";#N/A,#N/A,TRUE,"VOS";#N/A,#N/A,TRUE,"Warrington";#N/A,#N/A,TRUE,"Widnes"}</definedName>
    <definedName name="wegywegt" localSheetId="8" hidden="1">{#N/A,#N/A,TRUE,"Cover";#N/A,#N/A,TRUE,"Conts";#N/A,#N/A,TRUE,"VOS";#N/A,#N/A,TRUE,"Warrington";#N/A,#N/A,TRUE,"Widnes"}</definedName>
    <definedName name="wegywegt" hidden="1">{#N/A,#N/A,TRUE,"Cover";#N/A,#N/A,TRUE,"Conts";#N/A,#N/A,TRUE,"VOS";#N/A,#N/A,TRUE,"Warrington";#N/A,#N/A,TRUE,"Widnes"}</definedName>
    <definedName name="weq" localSheetId="9" hidden="1">{#N/A,#N/A,FALSE,"SumD";#N/A,#N/A,FALSE,"ElecD";#N/A,#N/A,FALSE,"MechD";#N/A,#N/A,FALSE,"GeotD";#N/A,#N/A,FALSE,"PrcsD";#N/A,#N/A,FALSE,"TunnD";#N/A,#N/A,FALSE,"CivlD";#N/A,#N/A,FALSE,"NtwkD";#N/A,#N/A,FALSE,"EstgD";#N/A,#N/A,FALSE,"PEngD"}</definedName>
    <definedName name="weq" localSheetId="4" hidden="1">{#N/A,#N/A,FALSE,"SumD";#N/A,#N/A,FALSE,"ElecD";#N/A,#N/A,FALSE,"MechD";#N/A,#N/A,FALSE,"GeotD";#N/A,#N/A,FALSE,"PrcsD";#N/A,#N/A,FALSE,"TunnD";#N/A,#N/A,FALSE,"CivlD";#N/A,#N/A,FALSE,"NtwkD";#N/A,#N/A,FALSE,"EstgD";#N/A,#N/A,FALSE,"PEngD"}</definedName>
    <definedName name="weq" localSheetId="19" hidden="1">{#N/A,#N/A,FALSE,"SumD";#N/A,#N/A,FALSE,"ElecD";#N/A,#N/A,FALSE,"MechD";#N/A,#N/A,FALSE,"GeotD";#N/A,#N/A,FALSE,"PrcsD";#N/A,#N/A,FALSE,"TunnD";#N/A,#N/A,FALSE,"CivlD";#N/A,#N/A,FALSE,"NtwkD";#N/A,#N/A,FALSE,"EstgD";#N/A,#N/A,FALSE,"PEngD"}</definedName>
    <definedName name="weq" localSheetId="11" hidden="1">{#N/A,#N/A,FALSE,"SumD";#N/A,#N/A,FALSE,"ElecD";#N/A,#N/A,FALSE,"MechD";#N/A,#N/A,FALSE,"GeotD";#N/A,#N/A,FALSE,"PrcsD";#N/A,#N/A,FALSE,"TunnD";#N/A,#N/A,FALSE,"CivlD";#N/A,#N/A,FALSE,"NtwkD";#N/A,#N/A,FALSE,"EstgD";#N/A,#N/A,FALSE,"PEngD"}</definedName>
    <definedName name="weq" localSheetId="7" hidden="1">{#N/A,#N/A,FALSE,"SumD";#N/A,#N/A,FALSE,"ElecD";#N/A,#N/A,FALSE,"MechD";#N/A,#N/A,FALSE,"GeotD";#N/A,#N/A,FALSE,"PrcsD";#N/A,#N/A,FALSE,"TunnD";#N/A,#N/A,FALSE,"CivlD";#N/A,#N/A,FALSE,"NtwkD";#N/A,#N/A,FALSE,"EstgD";#N/A,#N/A,FALSE,"PEngD"}</definedName>
    <definedName name="weq" localSheetId="18" hidden="1">{#N/A,#N/A,FALSE,"SumD";#N/A,#N/A,FALSE,"ElecD";#N/A,#N/A,FALSE,"MechD";#N/A,#N/A,FALSE,"GeotD";#N/A,#N/A,FALSE,"PrcsD";#N/A,#N/A,FALSE,"TunnD";#N/A,#N/A,FALSE,"CivlD";#N/A,#N/A,FALSE,"NtwkD";#N/A,#N/A,FALSE,"EstgD";#N/A,#N/A,FALSE,"PEngD"}</definedName>
    <definedName name="weq" localSheetId="3"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9" hidden="1">{#N/A,#N/A,TRUE,"Cover";#N/A,#N/A,TRUE,"Conts";#N/A,#N/A,TRUE,"VOS";#N/A,#N/A,TRUE,"Warrington";#N/A,#N/A,TRUE,"Widnes"}</definedName>
    <definedName name="wert" localSheetId="4" hidden="1">{#N/A,#N/A,TRUE,"Cover";#N/A,#N/A,TRUE,"Conts";#N/A,#N/A,TRUE,"VOS";#N/A,#N/A,TRUE,"Warrington";#N/A,#N/A,TRUE,"Widnes"}</definedName>
    <definedName name="wert" localSheetId="19" hidden="1">{#N/A,#N/A,TRUE,"Cover";#N/A,#N/A,TRUE,"Conts";#N/A,#N/A,TRUE,"VOS";#N/A,#N/A,TRUE,"Warrington";#N/A,#N/A,TRUE,"Widnes"}</definedName>
    <definedName name="wert" localSheetId="11" hidden="1">{#N/A,#N/A,TRUE,"Cover";#N/A,#N/A,TRUE,"Conts";#N/A,#N/A,TRUE,"VOS";#N/A,#N/A,TRUE,"Warrington";#N/A,#N/A,TRUE,"Widnes"}</definedName>
    <definedName name="wert" localSheetId="7" hidden="1">{#N/A,#N/A,TRUE,"Cover";#N/A,#N/A,TRUE,"Conts";#N/A,#N/A,TRUE,"VOS";#N/A,#N/A,TRUE,"Warrington";#N/A,#N/A,TRUE,"Widnes"}</definedName>
    <definedName name="wert" localSheetId="18" hidden="1">{#N/A,#N/A,TRUE,"Cover";#N/A,#N/A,TRUE,"Conts";#N/A,#N/A,TRUE,"VOS";#N/A,#N/A,TRUE,"Warrington";#N/A,#N/A,TRUE,"Widnes"}</definedName>
    <definedName name="wert" localSheetId="3" hidden="1">{#N/A,#N/A,TRUE,"Cover";#N/A,#N/A,TRUE,"Conts";#N/A,#N/A,TRUE,"VOS";#N/A,#N/A,TRUE,"Warrington";#N/A,#N/A,TRUE,"Widnes"}</definedName>
    <definedName name="wert" localSheetId="8" hidden="1">{#N/A,#N/A,TRUE,"Cover";#N/A,#N/A,TRUE,"Conts";#N/A,#N/A,TRUE,"VOS";#N/A,#N/A,TRUE,"Warrington";#N/A,#N/A,TRUE,"Widnes"}</definedName>
    <definedName name="wert" hidden="1">{#N/A,#N/A,TRUE,"Cover";#N/A,#N/A,TRUE,"Conts";#N/A,#N/A,TRUE,"VOS";#N/A,#N/A,TRUE,"Warrington";#N/A,#N/A,TRUE,"Widnes"}</definedName>
    <definedName name="wetjy" localSheetId="9" hidden="1">{#N/A,#N/A,TRUE,"Cover";#N/A,#N/A,TRUE,"Conts";#N/A,#N/A,TRUE,"VOS";#N/A,#N/A,TRUE,"Warrington";#N/A,#N/A,TRUE,"Widnes"}</definedName>
    <definedName name="wetjy" localSheetId="4" hidden="1">{#N/A,#N/A,TRUE,"Cover";#N/A,#N/A,TRUE,"Conts";#N/A,#N/A,TRUE,"VOS";#N/A,#N/A,TRUE,"Warrington";#N/A,#N/A,TRUE,"Widnes"}</definedName>
    <definedName name="wetjy" localSheetId="19" hidden="1">{#N/A,#N/A,TRUE,"Cover";#N/A,#N/A,TRUE,"Conts";#N/A,#N/A,TRUE,"VOS";#N/A,#N/A,TRUE,"Warrington";#N/A,#N/A,TRUE,"Widnes"}</definedName>
    <definedName name="wetjy" localSheetId="11" hidden="1">{#N/A,#N/A,TRUE,"Cover";#N/A,#N/A,TRUE,"Conts";#N/A,#N/A,TRUE,"VOS";#N/A,#N/A,TRUE,"Warrington";#N/A,#N/A,TRUE,"Widnes"}</definedName>
    <definedName name="wetjy" localSheetId="7" hidden="1">{#N/A,#N/A,TRUE,"Cover";#N/A,#N/A,TRUE,"Conts";#N/A,#N/A,TRUE,"VOS";#N/A,#N/A,TRUE,"Warrington";#N/A,#N/A,TRUE,"Widnes"}</definedName>
    <definedName name="wetjy" localSheetId="18" hidden="1">{#N/A,#N/A,TRUE,"Cover";#N/A,#N/A,TRUE,"Conts";#N/A,#N/A,TRUE,"VOS";#N/A,#N/A,TRUE,"Warrington";#N/A,#N/A,TRUE,"Widnes"}</definedName>
    <definedName name="wetjy" localSheetId="3" hidden="1">{#N/A,#N/A,TRUE,"Cover";#N/A,#N/A,TRUE,"Conts";#N/A,#N/A,TRUE,"VOS";#N/A,#N/A,TRUE,"Warrington";#N/A,#N/A,TRUE,"Widnes"}</definedName>
    <definedName name="wetjy" localSheetId="8" hidden="1">{#N/A,#N/A,TRUE,"Cover";#N/A,#N/A,TRUE,"Conts";#N/A,#N/A,TRUE,"VOS";#N/A,#N/A,TRUE,"Warrington";#N/A,#N/A,TRUE,"Widnes"}</definedName>
    <definedName name="wetjy" hidden="1">{#N/A,#N/A,TRUE,"Cover";#N/A,#N/A,TRUE,"Conts";#N/A,#N/A,TRUE,"VOS";#N/A,#N/A,TRUE,"Warrington";#N/A,#N/A,TRUE,"Widnes"}</definedName>
    <definedName name="wetyrutu" localSheetId="9" hidden="1">{#N/A,#N/A,TRUE,"Cover";#N/A,#N/A,TRUE,"Conts";#N/A,#N/A,TRUE,"VOS";#N/A,#N/A,TRUE,"Warrington";#N/A,#N/A,TRUE,"Widnes"}</definedName>
    <definedName name="wetyrutu" localSheetId="4" hidden="1">{#N/A,#N/A,TRUE,"Cover";#N/A,#N/A,TRUE,"Conts";#N/A,#N/A,TRUE,"VOS";#N/A,#N/A,TRUE,"Warrington";#N/A,#N/A,TRUE,"Widnes"}</definedName>
    <definedName name="wetyrutu" localSheetId="19" hidden="1">{#N/A,#N/A,TRUE,"Cover";#N/A,#N/A,TRUE,"Conts";#N/A,#N/A,TRUE,"VOS";#N/A,#N/A,TRUE,"Warrington";#N/A,#N/A,TRUE,"Widnes"}</definedName>
    <definedName name="wetyrutu" localSheetId="11" hidden="1">{#N/A,#N/A,TRUE,"Cover";#N/A,#N/A,TRUE,"Conts";#N/A,#N/A,TRUE,"VOS";#N/A,#N/A,TRUE,"Warrington";#N/A,#N/A,TRUE,"Widnes"}</definedName>
    <definedName name="wetyrutu" localSheetId="7" hidden="1">{#N/A,#N/A,TRUE,"Cover";#N/A,#N/A,TRUE,"Conts";#N/A,#N/A,TRUE,"VOS";#N/A,#N/A,TRUE,"Warrington";#N/A,#N/A,TRUE,"Widnes"}</definedName>
    <definedName name="wetyrutu" localSheetId="18" hidden="1">{#N/A,#N/A,TRUE,"Cover";#N/A,#N/A,TRUE,"Conts";#N/A,#N/A,TRUE,"VOS";#N/A,#N/A,TRUE,"Warrington";#N/A,#N/A,TRUE,"Widnes"}</definedName>
    <definedName name="wetyrutu" localSheetId="3" hidden="1">{#N/A,#N/A,TRUE,"Cover";#N/A,#N/A,TRUE,"Conts";#N/A,#N/A,TRUE,"VOS";#N/A,#N/A,TRUE,"Warrington";#N/A,#N/A,TRUE,"Widnes"}</definedName>
    <definedName name="wetyrutu" localSheetId="8" hidden="1">{#N/A,#N/A,TRUE,"Cover";#N/A,#N/A,TRUE,"Conts";#N/A,#N/A,TRUE,"VOS";#N/A,#N/A,TRUE,"Warrington";#N/A,#N/A,TRUE,"Widnes"}</definedName>
    <definedName name="wetyrutu" hidden="1">{#N/A,#N/A,TRUE,"Cover";#N/A,#N/A,TRUE,"Conts";#N/A,#N/A,TRUE,"VOS";#N/A,#N/A,TRUE,"Warrington";#N/A,#N/A,TRUE,"Widnes"}</definedName>
    <definedName name="WGEW" localSheetId="19" hidden="1">{#N/A,#N/A,TRUE,"Cover";#N/A,#N/A,TRUE,"Conts";#N/A,#N/A,TRUE,"VOS";#N/A,#N/A,TRUE,"Warrington";#N/A,#N/A,TRUE,"Widnes"}</definedName>
    <definedName name="WGEW" localSheetId="11" hidden="1">{#N/A,#N/A,TRUE,"Cover";#N/A,#N/A,TRUE,"Conts";#N/A,#N/A,TRUE,"VOS";#N/A,#N/A,TRUE,"Warrington";#N/A,#N/A,TRUE,"Widnes"}</definedName>
    <definedName name="WGEW" localSheetId="18" hidden="1">{#N/A,#N/A,TRUE,"Cover";#N/A,#N/A,TRUE,"Conts";#N/A,#N/A,TRUE,"VOS";#N/A,#N/A,TRUE,"Warrington";#N/A,#N/A,TRUE,"Widnes"}</definedName>
    <definedName name="WGEW" hidden="1">{#N/A,#N/A,TRUE,"Cover";#N/A,#N/A,TRUE,"Conts";#N/A,#N/A,TRUE,"VOS";#N/A,#N/A,TRUE,"Warrington";#N/A,#N/A,TRUE,"Widnes"}</definedName>
    <definedName name="wgWE" localSheetId="19" hidden="1">{#N/A,#N/A,TRUE,"Cover";#N/A,#N/A,TRUE,"Conts";#N/A,#N/A,TRUE,"VOS";#N/A,#N/A,TRUE,"Warrington";#N/A,#N/A,TRUE,"Widnes"}</definedName>
    <definedName name="wgWE" localSheetId="11" hidden="1">{#N/A,#N/A,TRUE,"Cover";#N/A,#N/A,TRUE,"Conts";#N/A,#N/A,TRUE,"VOS";#N/A,#N/A,TRUE,"Warrington";#N/A,#N/A,TRUE,"Widnes"}</definedName>
    <definedName name="wgWE" localSheetId="18" hidden="1">{#N/A,#N/A,TRUE,"Cover";#N/A,#N/A,TRUE,"Conts";#N/A,#N/A,TRUE,"VOS";#N/A,#N/A,TRUE,"Warrington";#N/A,#N/A,TRUE,"Widnes"}</definedName>
    <definedName name="wgWE" hidden="1">{#N/A,#N/A,TRUE,"Cover";#N/A,#N/A,TRUE,"Conts";#N/A,#N/A,TRUE,"VOS";#N/A,#N/A,TRUE,"Warrington";#N/A,#N/A,TRUE,"Widnes"}</definedName>
    <definedName name="WINDOWS__AND__EXTERNAL__DOORS" localSheetId="9">'[16]Build-up'!#REF!</definedName>
    <definedName name="WINDOWS__AND__EXTERNAL__DOORS">'[16]Build-up'!#REF!</definedName>
    <definedName name="WP">#REF!</definedName>
    <definedName name="wqer" localSheetId="9" hidden="1">{#N/A,#N/A,TRUE,"Cover";#N/A,#N/A,TRUE,"Conts";#N/A,#N/A,TRUE,"VOS";#N/A,#N/A,TRUE,"Warrington";#N/A,#N/A,TRUE,"Widnes"}</definedName>
    <definedName name="wqer" localSheetId="4" hidden="1">{#N/A,#N/A,TRUE,"Cover";#N/A,#N/A,TRUE,"Conts";#N/A,#N/A,TRUE,"VOS";#N/A,#N/A,TRUE,"Warrington";#N/A,#N/A,TRUE,"Widnes"}</definedName>
    <definedName name="wqer" localSheetId="19" hidden="1">{#N/A,#N/A,TRUE,"Cover";#N/A,#N/A,TRUE,"Conts";#N/A,#N/A,TRUE,"VOS";#N/A,#N/A,TRUE,"Warrington";#N/A,#N/A,TRUE,"Widnes"}</definedName>
    <definedName name="wqer" localSheetId="11" hidden="1">{#N/A,#N/A,TRUE,"Cover";#N/A,#N/A,TRUE,"Conts";#N/A,#N/A,TRUE,"VOS";#N/A,#N/A,TRUE,"Warrington";#N/A,#N/A,TRUE,"Widnes"}</definedName>
    <definedName name="wqer" localSheetId="7" hidden="1">{#N/A,#N/A,TRUE,"Cover";#N/A,#N/A,TRUE,"Conts";#N/A,#N/A,TRUE,"VOS";#N/A,#N/A,TRUE,"Warrington";#N/A,#N/A,TRUE,"Widnes"}</definedName>
    <definedName name="wqer" localSheetId="18" hidden="1">{#N/A,#N/A,TRUE,"Cover";#N/A,#N/A,TRUE,"Conts";#N/A,#N/A,TRUE,"VOS";#N/A,#N/A,TRUE,"Warrington";#N/A,#N/A,TRUE,"Widnes"}</definedName>
    <definedName name="wqer" localSheetId="3" hidden="1">{#N/A,#N/A,TRUE,"Cover";#N/A,#N/A,TRUE,"Conts";#N/A,#N/A,TRUE,"VOS";#N/A,#N/A,TRUE,"Warrington";#N/A,#N/A,TRUE,"Widnes"}</definedName>
    <definedName name="wqer" localSheetId="8" hidden="1">{#N/A,#N/A,TRUE,"Cover";#N/A,#N/A,TRUE,"Conts";#N/A,#N/A,TRUE,"VOS";#N/A,#N/A,TRUE,"Warrington";#N/A,#N/A,TRUE,"Widnes"}</definedName>
    <definedName name="wqer" hidden="1">{#N/A,#N/A,TRUE,"Cover";#N/A,#N/A,TRUE,"Conts";#N/A,#N/A,TRUE,"VOS";#N/A,#N/A,TRUE,"Warrington";#N/A,#N/A,TRUE,"Widnes"}</definedName>
    <definedName name="wrn.age._.ihzarat." localSheetId="19" hidden="1">{#N/A,#N/A,FALSE,"ihz. icmal";#N/A,#N/A,FALSE,"avans";#N/A,#N/A,FALSE,"mal_FF_icm";#N/A,#N/A,FALSE,"fat_ihz";#N/A,#N/A,FALSE,"söz_fiy_fark";#N/A,#N/A,FALSE,"kap2"}</definedName>
    <definedName name="wrn.age._.ihzarat." localSheetId="11" hidden="1">{#N/A,#N/A,FALSE,"ihz. icmal";#N/A,#N/A,FALSE,"avans";#N/A,#N/A,FALSE,"mal_FF_icm";#N/A,#N/A,FALSE,"fat_ihz";#N/A,#N/A,FALSE,"söz_fiy_fark";#N/A,#N/A,FALSE,"kap2"}</definedName>
    <definedName name="wrn.age._.ihzarat." localSheetId="18" hidden="1">{#N/A,#N/A,FALSE,"ihz. icmal";#N/A,#N/A,FALSE,"avans";#N/A,#N/A,FALSE,"mal_FF_icm";#N/A,#N/A,FALSE,"fat_ihz";#N/A,#N/A,FALSE,"söz_fiy_fark";#N/A,#N/A,FALSE,"kap2"}</definedName>
    <definedName name="wrn.age._.ihzarat." hidden="1">{#N/A,#N/A,FALSE,"ihz. icmal";#N/A,#N/A,FALSE,"avans";#N/A,#N/A,FALSE,"mal_FF_icm";#N/A,#N/A,FALSE,"fat_ihz";#N/A,#N/A,FALSE,"söz_fiy_fark";#N/A,#N/A,FALSE,"kap2"}</definedName>
    <definedName name="wrn.age._.imalat." localSheetId="19"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1"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localSheetId="18"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ge._.imalat." hidden="1">{#N/A,#N/A,TRUE,"ÝCMAL";#N/A,#N/A,TRUE,"12221CO";#N/A,#N/A,TRUE,"12222CO";#N/A,#N/A,TRUE,"12223CK";#N/A,#N/A,TRUE,"12224CO";#N/A,#N/A,TRUE,"12225CO";#N/A,#N/A,TRUE,"12231BO";#N/A,#N/A,TRUE,"12232BO";#N/A,#N/A,TRUE,"12233BO";#N/A,#N/A,TRUE,"12234BO";#N/A,#N/A,TRUE,"12235BO";#N/A,#N/A,TRUE,"12236BO";#N/A,#N/A,TRUE,"12237BK";#N/A,#N/A,TRUE,"12238CK";#N/A,#N/A,TRUE,"12239CO";#N/A,#N/A,TRUE,"12241BO";#N/A,#N/A,TRUE,"12242BK";#N/A,#N/A,TRUE,"12243BO";#N/A,#N/A,TRUE,"12244BO";#N/A,#N/A,TRUE,"12245BO";#N/A,#N/A,TRUE,"12246CK";#N/A,#N/A,TRUE,"12247CO";#N/A,#N/A,TRUE,"12248CO";#N/A,#N/A,TRUE,"12251BO";#N/A,#N/A,TRUE,"12252BO";#N/A,#N/A,TRUE,"12253BO";#N/A,#N/A,TRUE,"12254BO";#N/A,#N/A,TRUE,"12255CK";#N/A,#N/A,TRUE,"12256CO";#N/A,#N/A,TRUE,"12257CO";#N/A,#N/A,TRUE,"12261BO";#N/A,#N/A,TRUE,"12262BO";#N/A,#N/A,TRUE,"12263BO";#N/A,#N/A,TRUE,"12264CK";#N/A,#N/A,TRUE,"12265CO";#N/A,#N/A,TRUE,"12266CO";#N/A,#N/A,TRUE,"12271CO";#N/A,#N/A,TRUE,"12272CK";#N/A,#N/A,TRUE,"12273BO";#N/A,#N/A,TRUE,"12274BO";#N/A,#N/A,TRUE,"12275BO";#N/A,#N/A,TRUE,"12276CO";#N/A,#N/A,TRUE,"12277CO";#N/A,#N/A,TRUE,"12321CO";#N/A,#N/A,TRUE,"12322CK";#N/A,#N/A,TRUE,"12323CO";#N/A,#N/A,TRUE,"12324CK";#N/A,#N/A,TRUE,"12325CO";#N/A,#N/A,TRUE,"12326CO";#N/A,#N/A,TRUE,"12327CO";#N/A,#N/A,TRUE,"12328CO";#N/A,#N/A,TRUE,"12331CO";#N/A,#N/A,TRUE,"12332CO";#N/A,#N/A,TRUE,"12333CO";#N/A,#N/A,TRUE,"12334CK";#N/A,#N/A,TRUE,"12335CO";#N/A,#N/A,TRUE,"12336CO"}</definedName>
    <definedName name="wrn.all." localSheetId="9" hidden="1">{#N/A,#N/A,FALSE,"Pricing";#N/A,#N/A,FALSE,"Summary";#N/A,#N/A,FALSE,"CompProd";#N/A,#N/A,FALSE,"CompJobhrs";#N/A,#N/A,FALSE,"Escalation";#N/A,#N/A,FALSE,"Contingency";#N/A,#N/A,FALSE,"GM";#N/A,#N/A,FALSE,"CompWage";#N/A,#N/A,FALSE,"costSum"}</definedName>
    <definedName name="wrn.all." localSheetId="4" hidden="1">{#N/A,#N/A,FALSE,"Pricing";#N/A,#N/A,FALSE,"Summary";#N/A,#N/A,FALSE,"CompProd";#N/A,#N/A,FALSE,"CompJobhrs";#N/A,#N/A,FALSE,"Escalation";#N/A,#N/A,FALSE,"Contingency";#N/A,#N/A,FALSE,"GM";#N/A,#N/A,FALSE,"CompWage";#N/A,#N/A,FALSE,"costSum"}</definedName>
    <definedName name="wrn.all." localSheetId="19" hidden="1">{#N/A,#N/A,FALSE,"Pricing";#N/A,#N/A,FALSE,"Summary";#N/A,#N/A,FALSE,"CompProd";#N/A,#N/A,FALSE,"CompJobhrs";#N/A,#N/A,FALSE,"Escalation";#N/A,#N/A,FALSE,"Contingency";#N/A,#N/A,FALSE,"GM";#N/A,#N/A,FALSE,"CompWage";#N/A,#N/A,FALSE,"costSum"}</definedName>
    <definedName name="wrn.all." localSheetId="11" hidden="1">{#N/A,#N/A,FALSE,"Pricing";#N/A,#N/A,FALSE,"Summary";#N/A,#N/A,FALSE,"CompProd";#N/A,#N/A,FALSE,"CompJobhrs";#N/A,#N/A,FALSE,"Escalation";#N/A,#N/A,FALSE,"Contingency";#N/A,#N/A,FALSE,"GM";#N/A,#N/A,FALSE,"CompWage";#N/A,#N/A,FALSE,"costSum"}</definedName>
    <definedName name="wrn.all." localSheetId="7" hidden="1">{#N/A,#N/A,FALSE,"Pricing";#N/A,#N/A,FALSE,"Summary";#N/A,#N/A,FALSE,"CompProd";#N/A,#N/A,FALSE,"CompJobhrs";#N/A,#N/A,FALSE,"Escalation";#N/A,#N/A,FALSE,"Contingency";#N/A,#N/A,FALSE,"GM";#N/A,#N/A,FALSE,"CompWage";#N/A,#N/A,FALSE,"costSum"}</definedName>
    <definedName name="wrn.all." localSheetId="18" hidden="1">{#N/A,#N/A,FALSE,"Pricing";#N/A,#N/A,FALSE,"Summary";#N/A,#N/A,FALSE,"CompProd";#N/A,#N/A,FALSE,"CompJobhrs";#N/A,#N/A,FALSE,"Escalation";#N/A,#N/A,FALSE,"Contingency";#N/A,#N/A,FALSE,"GM";#N/A,#N/A,FALSE,"CompWage";#N/A,#N/A,FALSE,"costSum"}</definedName>
    <definedName name="wrn.all." localSheetId="3"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9" hidden="1">{#N/A,#N/A,FALSE,"Primary";#N/A,#N/A,FALSE,"Secondary";#N/A,#N/A,FALSE,"Latent";#N/A,#N/A,FALSE,"Demand Inputs";#N/A,#N/A,FALSE,"Supply Addn";#N/A,#N/A,FALSE,"Mkt Pen"}</definedName>
    <definedName name="wrn.All._.Inputs." localSheetId="4" hidden="1">{#N/A,#N/A,FALSE,"Primary";#N/A,#N/A,FALSE,"Secondary";#N/A,#N/A,FALSE,"Latent";#N/A,#N/A,FALSE,"Demand Inputs";#N/A,#N/A,FALSE,"Supply Addn";#N/A,#N/A,FALSE,"Mkt Pen"}</definedName>
    <definedName name="wrn.All._.Inputs." localSheetId="19" hidden="1">{#N/A,#N/A,FALSE,"Primary";#N/A,#N/A,FALSE,"Secondary";#N/A,#N/A,FALSE,"Latent";#N/A,#N/A,FALSE,"Demand Inputs";#N/A,#N/A,FALSE,"Supply Addn";#N/A,#N/A,FALSE,"Mkt Pen"}</definedName>
    <definedName name="wrn.All._.Inputs." localSheetId="11" hidden="1">{#N/A,#N/A,FALSE,"Primary";#N/A,#N/A,FALSE,"Secondary";#N/A,#N/A,FALSE,"Latent";#N/A,#N/A,FALSE,"Demand Inputs";#N/A,#N/A,FALSE,"Supply Addn";#N/A,#N/A,FALSE,"Mkt Pen"}</definedName>
    <definedName name="wrn.All._.Inputs." localSheetId="7" hidden="1">{#N/A,#N/A,FALSE,"Primary";#N/A,#N/A,FALSE,"Secondary";#N/A,#N/A,FALSE,"Latent";#N/A,#N/A,FALSE,"Demand Inputs";#N/A,#N/A,FALSE,"Supply Addn";#N/A,#N/A,FALSE,"Mkt Pen"}</definedName>
    <definedName name="wrn.All._.Inputs." localSheetId="18" hidden="1">{#N/A,#N/A,FALSE,"Primary";#N/A,#N/A,FALSE,"Secondary";#N/A,#N/A,FALSE,"Latent";#N/A,#N/A,FALSE,"Demand Inputs";#N/A,#N/A,FALSE,"Supply Addn";#N/A,#N/A,FALSE,"Mkt Pen"}</definedName>
    <definedName name="wrn.All._.Inputs." localSheetId="3"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9" hidden="1">{#N/A,#N/A,FALSE,"Summary";#N/A,#N/A,FALSE,"3TJ";#N/A,#N/A,FALSE,"3TN";#N/A,#N/A,FALSE,"3TP";#N/A,#N/A,FALSE,"3SJ";#N/A,#N/A,FALSE,"3CJ";#N/A,#N/A,FALSE,"3CN";#N/A,#N/A,FALSE,"3CP";#N/A,#N/A,FALSE,"3A"}</definedName>
    <definedName name="wrn.all._.lines." localSheetId="4" hidden="1">{#N/A,#N/A,FALSE,"Summary";#N/A,#N/A,FALSE,"3TJ";#N/A,#N/A,FALSE,"3TN";#N/A,#N/A,FALSE,"3TP";#N/A,#N/A,FALSE,"3SJ";#N/A,#N/A,FALSE,"3CJ";#N/A,#N/A,FALSE,"3CN";#N/A,#N/A,FALSE,"3CP";#N/A,#N/A,FALSE,"3A"}</definedName>
    <definedName name="wrn.all._.lines." localSheetId="19" hidden="1">{#N/A,#N/A,FALSE,"Summary";#N/A,#N/A,FALSE,"3TJ";#N/A,#N/A,FALSE,"3TN";#N/A,#N/A,FALSE,"3TP";#N/A,#N/A,FALSE,"3SJ";#N/A,#N/A,FALSE,"3CJ";#N/A,#N/A,FALSE,"3CN";#N/A,#N/A,FALSE,"3CP";#N/A,#N/A,FALSE,"3A"}</definedName>
    <definedName name="wrn.all._.lines." localSheetId="11" hidden="1">{#N/A,#N/A,FALSE,"Summary";#N/A,#N/A,FALSE,"3TJ";#N/A,#N/A,FALSE,"3TN";#N/A,#N/A,FALSE,"3TP";#N/A,#N/A,FALSE,"3SJ";#N/A,#N/A,FALSE,"3CJ";#N/A,#N/A,FALSE,"3CN";#N/A,#N/A,FALSE,"3CP";#N/A,#N/A,FALSE,"3A"}</definedName>
    <definedName name="wrn.all._.lines." localSheetId="7" hidden="1">{#N/A,#N/A,FALSE,"Summary";#N/A,#N/A,FALSE,"3TJ";#N/A,#N/A,FALSE,"3TN";#N/A,#N/A,FALSE,"3TP";#N/A,#N/A,FALSE,"3SJ";#N/A,#N/A,FALSE,"3CJ";#N/A,#N/A,FALSE,"3CN";#N/A,#N/A,FALSE,"3CP";#N/A,#N/A,FALSE,"3A"}</definedName>
    <definedName name="wrn.all._.lines." localSheetId="18" hidden="1">{#N/A,#N/A,FALSE,"Summary";#N/A,#N/A,FALSE,"3TJ";#N/A,#N/A,FALSE,"3TN";#N/A,#N/A,FALSE,"3TP";#N/A,#N/A,FALSE,"3SJ";#N/A,#N/A,FALSE,"3CJ";#N/A,#N/A,FALSE,"3CN";#N/A,#N/A,FALSE,"3CP";#N/A,#N/A,FALSE,"3A"}</definedName>
    <definedName name="wrn.all._.lines." localSheetId="3"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rbara._.Modular._.Indirects." localSheetId="19" hidden="1">{#N/A,#N/A,FALSE,"COVER";#N/A,#N/A,FALSE,"RECAP";#N/A,#N/A,FALSE,"SANTA BARBARA NONMANUAL";#N/A,#N/A,FALSE,"CEQUIP";#N/A,#N/A,FALSE,"WRATE";#N/A,#N/A,FALSE,"INDIRECT";#N/A,#N/A,FALSE,"TRAIN";#N/A,#N/A,FALSE,"MANLOADED SCHEDULE"}</definedName>
    <definedName name="wrn.Barbara._.Modular._.Indirects." localSheetId="11" hidden="1">{#N/A,#N/A,FALSE,"COVER";#N/A,#N/A,FALSE,"RECAP";#N/A,#N/A,FALSE,"SANTA BARBARA NONMANUAL";#N/A,#N/A,FALSE,"CEQUIP";#N/A,#N/A,FALSE,"WRATE";#N/A,#N/A,FALSE,"INDIRECT";#N/A,#N/A,FALSE,"TRAIN";#N/A,#N/A,FALSE,"MANLOADED SCHEDULE"}</definedName>
    <definedName name="wrn.Barbara._.Modular._.Indirects." localSheetId="18" hidden="1">{#N/A,#N/A,FALSE,"COVER";#N/A,#N/A,FALSE,"RECAP";#N/A,#N/A,FALSE,"SANTA BARBARA NONMANUAL";#N/A,#N/A,FALSE,"CEQUIP";#N/A,#N/A,FALSE,"WRATE";#N/A,#N/A,FALSE,"INDIRECT";#N/A,#N/A,FALSE,"TRAIN";#N/A,#N/A,FALSE,"MANLOADED SCHEDULE"}</definedName>
    <definedName name="wrn.Barbara._.Modular._.Indirects." hidden="1">{#N/A,#N/A,FALSE,"COVER";#N/A,#N/A,FALSE,"RECAP";#N/A,#N/A,FALSE,"SANTA BARBARA NONMANUAL";#N/A,#N/A,FALSE,"CEQUIP";#N/A,#N/A,FALSE,"WRATE";#N/A,#N/A,FALSE,"INDIRECT";#N/A,#N/A,FALSE,"TRAIN";#N/A,#N/A,FALSE,"MANLOADED SCHEDULE"}</definedName>
    <definedName name="wrn.BaseYearDemand." localSheetId="9" hidden="1">{"Base Year Demand",#N/A,FALSE,"Demand-Base Year"}</definedName>
    <definedName name="wrn.BaseYearDemand." localSheetId="4" hidden="1">{"Base Year Demand",#N/A,FALSE,"Demand-Base Year"}</definedName>
    <definedName name="wrn.BaseYearDemand." localSheetId="19" hidden="1">{"Base Year Demand",#N/A,FALSE,"Demand-Base Year"}</definedName>
    <definedName name="wrn.BaseYearDemand." localSheetId="11" hidden="1">{"Base Year Demand",#N/A,FALSE,"Demand-Base Year"}</definedName>
    <definedName name="wrn.BaseYearDemand." localSheetId="7" hidden="1">{"Base Year Demand",#N/A,FALSE,"Demand-Base Year"}</definedName>
    <definedName name="wrn.BaseYearDemand." localSheetId="18" hidden="1">{"Base Year Demand",#N/A,FALSE,"Demand-Base Year"}</definedName>
    <definedName name="wrn.BaseYearDemand." localSheetId="3" hidden="1">{"Base Year Demand",#N/A,FALSE,"Demand-Base Year"}</definedName>
    <definedName name="wrn.BaseYearDemand." localSheetId="8" hidden="1">{"Base Year Demand",#N/A,FALSE,"Demand-Base Year"}</definedName>
    <definedName name="wrn.BaseYearDemand." hidden="1">{"Base Year Demand",#N/A,FALSE,"Demand-Base Year"}</definedName>
    <definedName name="wrn.bh." localSheetId="19" hidden="1">{#N/A,#N/A,FALSE,"TELEFON"}</definedName>
    <definedName name="wrn.bh." localSheetId="11" hidden="1">{#N/A,#N/A,FALSE,"TELEFON"}</definedName>
    <definedName name="wrn.bh." localSheetId="18" hidden="1">{#N/A,#N/A,FALSE,"TELEFON"}</definedName>
    <definedName name="wrn.bh." hidden="1">{#N/A,#N/A,FALSE,"TELEFON"}</definedName>
    <definedName name="wrn.bh1." localSheetId="19" hidden="1">{#N/A,#N/A,FALSE,"TELEFON"}</definedName>
    <definedName name="wrn.bh1." localSheetId="11" hidden="1">{#N/A,#N/A,FALSE,"TELEFON"}</definedName>
    <definedName name="wrn.bh1." localSheetId="18" hidden="1">{#N/A,#N/A,FALSE,"TELEFON"}</definedName>
    <definedName name="wrn.bh1." hidden="1">{#N/A,#N/A,FALSE,"TELEFON"}</definedName>
    <definedName name="wrn.Both._.Outputs." localSheetId="9" hidden="1">{"LTV Output",#N/A,FALSE,"Output";"DCR Output",#N/A,FALSE,"Output"}</definedName>
    <definedName name="wrn.Both._.Outputs." localSheetId="4" hidden="1">{"LTV Output",#N/A,FALSE,"Output";"DCR Output",#N/A,FALSE,"Output"}</definedName>
    <definedName name="wrn.Both._.Outputs." localSheetId="19" hidden="1">{"LTV Output",#N/A,FALSE,"Output";"DCR Output",#N/A,FALSE,"Output"}</definedName>
    <definedName name="wrn.Both._.Outputs." localSheetId="11" hidden="1">{"LTV Output",#N/A,FALSE,"Output";"DCR Output",#N/A,FALSE,"Output"}</definedName>
    <definedName name="wrn.Both._.Outputs." localSheetId="7" hidden="1">{"LTV Output",#N/A,FALSE,"Output";"DCR Output",#N/A,FALSE,"Output"}</definedName>
    <definedName name="wrn.Both._.Outputs." localSheetId="18" hidden="1">{"LTV Output",#N/A,FALSE,"Output";"DCR Output",#N/A,FALSE,"Output"}</definedName>
    <definedName name="wrn.Both._.Outputs." localSheetId="3" hidden="1">{"LTV Output",#N/A,FALSE,"Output";"DCR Output",#N/A,FALSE,"Output"}</definedName>
    <definedName name="wrn.Both._.Outputs." localSheetId="8" hidden="1">{"LTV Output",#N/A,FALSE,"Output";"DCR Output",#N/A,FALSE,"Output"}</definedName>
    <definedName name="wrn.Both._.Outputs." hidden="1">{"LTV Output",#N/A,FALSE,"Output";"DCR Output",#N/A,FALSE,"Output"}</definedName>
    <definedName name="wrn.CHIEF._.REVIEW." localSheetId="19" hidden="1">{#N/A,#N/A,FALSE,"Q&amp;AE";#N/A,#N/A,FALSE,"Params";#N/A,#N/A,FALSE,"ReconE";#N/A,#N/A,FALSE,"CostCompE";#N/A,#N/A,FALSE,"SummaryE";#N/A,#N/A,FALSE,"Detail";#N/A,#N/A,FALSE,"PayItem"}</definedName>
    <definedName name="wrn.CHIEF._.REVIEW." localSheetId="11" hidden="1">{#N/A,#N/A,FALSE,"Q&amp;AE";#N/A,#N/A,FALSE,"Params";#N/A,#N/A,FALSE,"ReconE";#N/A,#N/A,FALSE,"CostCompE";#N/A,#N/A,FALSE,"SummaryE";#N/A,#N/A,FALSE,"Detail";#N/A,#N/A,FALSE,"PayItem"}</definedName>
    <definedName name="wrn.CHIEF._.REVIEW." localSheetId="18" hidden="1">{#N/A,#N/A,FALSE,"Q&amp;AE";#N/A,#N/A,FALSE,"Params";#N/A,#N/A,FALSE,"ReconE";#N/A,#N/A,FALSE,"CostCompE";#N/A,#N/A,FALSE,"SummaryE";#N/A,#N/A,FALSE,"Detail";#N/A,#N/A,FALSE,"PayItem"}</definedName>
    <definedName name="wrn.CHIEF._.REVIEW." hidden="1">{#N/A,#N/A,FALSE,"Q&amp;AE";#N/A,#N/A,FALSE,"Params";#N/A,#N/A,FALSE,"ReconE";#N/A,#N/A,FALSE,"CostCompE";#N/A,#N/A,FALSE,"SummaryE";#N/A,#N/A,FALSE,"Detail";#N/A,#N/A,FALSE,"PayItem"}</definedName>
    <definedName name="wrn.CIRCUITS." localSheetId="19" hidden="1">{"DBANK",#N/A,FALSE,"PriceE";"CKTS",#N/A,FALSE,"PriceE"}</definedName>
    <definedName name="wrn.CIRCUITS." localSheetId="11" hidden="1">{"DBANK",#N/A,FALSE,"PriceE";"CKTS",#N/A,FALSE,"PriceE"}</definedName>
    <definedName name="wrn.CIRCUITS." localSheetId="18" hidden="1">{"DBANK",#N/A,FALSE,"PriceE";"CKTS",#N/A,FALSE,"PriceE"}</definedName>
    <definedName name="wrn.CIRCUITS." hidden="1">{"DBANK",#N/A,FALSE,"PriceE";"CKTS",#N/A,FALSE,"PriceE"}</definedName>
    <definedName name="wrn.Complete._.Cost._.Sheet." localSheetId="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9"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9" hidden="1">{"Cost Summary",#N/A,FALSE,"B";"Cost Detail 1",#N/A,FALSE,"C";"Cost Detail 2",#N/A,FALSE,"C"}</definedName>
    <definedName name="wrn.Cost._.Summary." localSheetId="19" hidden="1">{"Cost Summary",#N/A,FALSE,"B";"Cost Detail 1",#N/A,FALSE,"C";"Cost Detail 2",#N/A,FALSE,"C"}</definedName>
    <definedName name="wrn.Cost._.Summary." localSheetId="11" hidden="1">{"Cost Summary",#N/A,FALSE,"B";"Cost Detail 1",#N/A,FALSE,"C";"Cost Detail 2",#N/A,FALSE,"C"}</definedName>
    <definedName name="wrn.Cost._.Summary." localSheetId="18" hidden="1">{"Cost Summary",#N/A,FALSE,"B";"Cost Detail 1",#N/A,FALSE,"C";"Cost Detail 2",#N/A,FALSE,"C"}</definedName>
    <definedName name="wrn.Cost._.Summary." localSheetId="8" hidden="1">{"Cost Summary",#N/A,FALSE,"B";"Cost Detail 1",#N/A,FALSE,"C";"Cost Detail 2",#N/A,FALSE,"C"}</definedName>
    <definedName name="wrn.Cost._.Summary." hidden="1">{"Cost Summary",#N/A,FALSE,"B";"Cost Detail 1",#N/A,FALSE,"C";"Cost Detail 2",#N/A,FALSE,"C"}</definedName>
    <definedName name="wrn.COST_SHEETS." localSheetId="9" hidden="1">{#N/A,#N/A,FALSE,"WBS 1.06";#N/A,#N/A,FALSE,"WBS 1.14";#N/A,#N/A,FALSE,"WBS 1.17";#N/A,#N/A,FALSE,"WBS 1.18"}</definedName>
    <definedName name="wrn.COST_SHEETS." localSheetId="4" hidden="1">{#N/A,#N/A,FALSE,"WBS 1.06";#N/A,#N/A,FALSE,"WBS 1.14";#N/A,#N/A,FALSE,"WBS 1.17";#N/A,#N/A,FALSE,"WBS 1.18"}</definedName>
    <definedName name="wrn.COST_SHEETS." localSheetId="19" hidden="1">{#N/A,#N/A,FALSE,"WBS 1.06";#N/A,#N/A,FALSE,"WBS 1.14";#N/A,#N/A,FALSE,"WBS 1.17";#N/A,#N/A,FALSE,"WBS 1.18"}</definedName>
    <definedName name="wrn.COST_SHEETS." localSheetId="11" hidden="1">{#N/A,#N/A,FALSE,"WBS 1.06";#N/A,#N/A,FALSE,"WBS 1.14";#N/A,#N/A,FALSE,"WBS 1.17";#N/A,#N/A,FALSE,"WBS 1.18"}</definedName>
    <definedName name="wrn.COST_SHEETS." localSheetId="7" hidden="1">{#N/A,#N/A,FALSE,"WBS 1.06";#N/A,#N/A,FALSE,"WBS 1.14";#N/A,#N/A,FALSE,"WBS 1.17";#N/A,#N/A,FALSE,"WBS 1.18"}</definedName>
    <definedName name="wrn.COST_SHEETS." localSheetId="18" hidden="1">{#N/A,#N/A,FALSE,"WBS 1.06";#N/A,#N/A,FALSE,"WBS 1.14";#N/A,#N/A,FALSE,"WBS 1.17";#N/A,#N/A,FALSE,"WBS 1.18"}</definedName>
    <definedName name="wrn.COST_SHEETS." localSheetId="3" hidden="1">{#N/A,#N/A,FALSE,"WBS 1.06";#N/A,#N/A,FALSE,"WBS 1.14";#N/A,#N/A,FALSE,"WBS 1.17";#N/A,#N/A,FALSE,"WBS 1.18"}</definedName>
    <definedName name="wrn.COST_SHEETS." localSheetId="8" hidden="1">{#N/A,#N/A,FALSE,"WBS 1.06";#N/A,#N/A,FALSE,"WBS 1.14";#N/A,#N/A,FALSE,"WBS 1.17";#N/A,#N/A,FALSE,"WBS 1.18"}</definedName>
    <definedName name="wrn.COST_SHEETS." hidden="1">{#N/A,#N/A,FALSE,"WBS 1.06";#N/A,#N/A,FALSE,"WBS 1.14";#N/A,#N/A,FALSE,"WBS 1.17";#N/A,#N/A,FALSE,"WBS 1.18"}</definedName>
    <definedName name="wrn.D_Price._.List." localSheetId="19" hidden="1">{"D_Price list",#N/A,FALSE,"Sheet1"}</definedName>
    <definedName name="wrn.D_Price._.List." localSheetId="11" hidden="1">{"D_Price list",#N/A,FALSE,"Sheet1"}</definedName>
    <definedName name="wrn.D_Price._.List." localSheetId="18" hidden="1">{"D_Price list",#N/A,FALSE,"Sheet1"}</definedName>
    <definedName name="wrn.D_Price._.List." hidden="1">{"D_Price list",#N/A,FALSE,"Sheet1"}</definedName>
    <definedName name="wrn.DCR._.Output." localSheetId="9" hidden="1">{"DCR Output",#N/A,FALSE,"Output"}</definedName>
    <definedName name="wrn.DCR._.Output." localSheetId="4" hidden="1">{"DCR Output",#N/A,FALSE,"Output"}</definedName>
    <definedName name="wrn.DCR._.Output." localSheetId="19" hidden="1">{"DCR Output",#N/A,FALSE,"Output"}</definedName>
    <definedName name="wrn.DCR._.Output." localSheetId="11" hidden="1">{"DCR Output",#N/A,FALSE,"Output"}</definedName>
    <definedName name="wrn.DCR._.Output." localSheetId="7" hidden="1">{"DCR Output",#N/A,FALSE,"Output"}</definedName>
    <definedName name="wrn.DCR._.Output." localSheetId="18" hidden="1">{"DCR Output",#N/A,FALSE,"Output"}</definedName>
    <definedName name="wrn.DCR._.Output." localSheetId="3" hidden="1">{"DCR Output",#N/A,FALSE,"Output"}</definedName>
    <definedName name="wrn.DCR._.Output." localSheetId="8" hidden="1">{"DCR Output",#N/A,FALSE,"Output"}</definedName>
    <definedName name="wrn.DCR._.Output." hidden="1">{"DCR Output",#N/A,FALSE,"Output"}</definedName>
    <definedName name="wrn.Demand._.Calcs." localSheetId="9" hidden="1">{#N/A,#N/A,FALSE,"Demand Calcs"}</definedName>
    <definedName name="wrn.Demand._.Calcs." localSheetId="4" hidden="1">{#N/A,#N/A,FALSE,"Demand Calcs"}</definedName>
    <definedName name="wrn.Demand._.Calcs." localSheetId="19" hidden="1">{#N/A,#N/A,FALSE,"Demand Calcs"}</definedName>
    <definedName name="wrn.Demand._.Calcs." localSheetId="11" hidden="1">{#N/A,#N/A,FALSE,"Demand Calcs"}</definedName>
    <definedName name="wrn.Demand._.Calcs." localSheetId="7" hidden="1">{#N/A,#N/A,FALSE,"Demand Calcs"}</definedName>
    <definedName name="wrn.Demand._.Calcs." localSheetId="18" hidden="1">{#N/A,#N/A,FALSE,"Demand Calcs"}</definedName>
    <definedName name="wrn.Demand._.Calcs." localSheetId="3" hidden="1">{#N/A,#N/A,FALSE,"Demand Calcs"}</definedName>
    <definedName name="wrn.Demand._.Calcs." localSheetId="8" hidden="1">{#N/A,#N/A,FALSE,"Demand Calcs"}</definedName>
    <definedName name="wrn.Demand._.Calcs." hidden="1">{#N/A,#N/A,FALSE,"Demand Calcs"}</definedName>
    <definedName name="wrn.Demand._.Inputs." localSheetId="9" hidden="1">{#N/A,#N/A,FALSE,"Demand Inputs"}</definedName>
    <definedName name="wrn.Demand._.Inputs." localSheetId="4" hidden="1">{#N/A,#N/A,FALSE,"Demand Inputs"}</definedName>
    <definedName name="wrn.Demand._.Inputs." localSheetId="19" hidden="1">{#N/A,#N/A,FALSE,"Demand Inputs"}</definedName>
    <definedName name="wrn.Demand._.Inputs." localSheetId="11" hidden="1">{#N/A,#N/A,FALSE,"Demand Inputs"}</definedName>
    <definedName name="wrn.Demand._.Inputs." localSheetId="7" hidden="1">{#N/A,#N/A,FALSE,"Demand Inputs"}</definedName>
    <definedName name="wrn.Demand._.Inputs." localSheetId="18" hidden="1">{#N/A,#N/A,FALSE,"Demand Inputs"}</definedName>
    <definedName name="wrn.Demand._.Inputs." localSheetId="3" hidden="1">{#N/A,#N/A,FALSE,"Demand Inputs"}</definedName>
    <definedName name="wrn.Demand._.Inputs." localSheetId="8" hidden="1">{#N/A,#N/A,FALSE,"Demand Inputs"}</definedName>
    <definedName name="wrn.Demand._.Inputs." hidden="1">{#N/A,#N/A,FALSE,"Demand Inputs"}</definedName>
    <definedName name="wrn.dış."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dış."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ekinci._.imalat." localSheetId="19"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1"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localSheetId="18"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ekinci._.imalat." hidden="1">{#N/A,#N/A,TRUE,"ÝCMAL";#N/A,#N/A,TRUE,"22071CO";#N/A,#N/A,TRUE,"22072CO";#N/A,#N/A,TRUE,"22073CO";#N/A,#N/A,TRUE,"22074CK";#N/A,#N/A,TRUE,"22075CO";#N/A,#N/A,TRUE,"22076CO";#N/A,#N/A,TRUE,"22081BO";#N/A,#N/A,TRUE,"22082BO";#N/A,#N/A,TRUE,"22083BO";#N/A,#N/A,TRUE,"22084BO";#N/A,#N/A,TRUE,"22085BO";#N/A,#N/A,TRUE,"22086CO";#N/A,#N/A,TRUE,"22087CK";#N/A,#N/A,TRUE,"22091BO";#N/A,#N/A,TRUE,"22092BO";#N/A,#N/A,TRUE,"22093BO";#N/A,#N/A,TRUE,"22094BO";#N/A,#N/A,TRUE,"22095CO";#N/A,#N/A,TRUE,"22096CK";#N/A,#N/A,TRUE,"22101CO";#N/A,#N/A,TRUE,"22102CO";#N/A,#N/A,TRUE,"22103CO";#N/A,#N/A,TRUE,"22104CO";#N/A,#N/A,TRUE,"22106BK";#N/A,#N/A,TRUE,"22105CO";#N/A,#N/A,TRUE,"22106BK";#N/A,#N/A,TRUE,"22107BO";#N/A,#N/A,TRUE,"22131CK";#N/A,#N/A,TRUE,"22132CO";#N/A,#N/A,TRUE,"22133CO";#N/A,#N/A,TRUE,"22134CO";#N/A,#N/A,TRUE,"22141BK";#N/A,#N/A,TRUE,"22142BO";#N/A,#N/A,TRUE,"22143CO";#N/A,#N/A,TRUE,"22144CO";#N/A,#N/A,TRUE,"22145CO";#N/A,#N/A,TRUE,"22146CO";#N/A,#N/A,TRUE,"22161CO";#N/A,#N/A,TRUE,"22162CO";#N/A,#N/A,TRUE,"22163CK";#N/A,#N/A,TRUE,"22164CK";#N/A,#N/A,TRUE,"22165CO";#N/A,#N/A,TRUE,"22166CO";#N/A,#N/A,TRUE,"22167CO";#N/A,#N/A,TRUE,"22171CK";#N/A,#N/A,TRUE,"22172CO";#N/A,#N/A,TRUE,"22173CO";#N/A,#N/A,TRUE,"22174CK";#N/A,#N/A,TRUE,"22175CO";#N/A,#N/A,TRUE,"22176CO";#N/A,#N/A,TRUE,"22177CO"}</definedName>
    <definedName name="wrn.Fair._.Share._.Calcs." localSheetId="9" hidden="1">{#N/A,#N/A,FALSE,"Fair Share"}</definedName>
    <definedName name="wrn.Fair._.Share._.Calcs." localSheetId="4" hidden="1">{#N/A,#N/A,FALSE,"Fair Share"}</definedName>
    <definedName name="wrn.Fair._.Share._.Calcs." localSheetId="19" hidden="1">{#N/A,#N/A,FALSE,"Fair Share"}</definedName>
    <definedName name="wrn.Fair._.Share._.Calcs." localSheetId="11" hidden="1">{#N/A,#N/A,FALSE,"Fair Share"}</definedName>
    <definedName name="wrn.Fair._.Share._.Calcs." localSheetId="7" hidden="1">{#N/A,#N/A,FALSE,"Fair Share"}</definedName>
    <definedName name="wrn.Fair._.Share._.Calcs." localSheetId="18" hidden="1">{#N/A,#N/A,FALSE,"Fair Share"}</definedName>
    <definedName name="wrn.Fair._.Share._.Calcs." localSheetId="3" hidden="1">{#N/A,#N/A,FALSE,"Fair Share"}</definedName>
    <definedName name="wrn.Fair._.Share._.Calcs." localSheetId="8" hidden="1">{#N/A,#N/A,FALSE,"Fair Share"}</definedName>
    <definedName name="wrn.Fair._.Share._.Calcs." hidden="1">{#N/A,#N/A,FALSE,"Fair Share"}</definedName>
    <definedName name="wrn.FINAL._.ESTIMATE." localSheetId="19" hidden="1">{#N/A,#N/A,FALSE,"ProjInfo";#N/A,#N/A,FALSE,"Params";#N/A,#N/A,FALSE,"Q&amp;AE";#N/A,#N/A,FALSE,"CostCompE";#N/A,#N/A,FALSE,"SummaryE";#N/A,#N/A,FALSE,"PayItem";#N/A,#N/A,FALSE,"Detail";#N/A,#N/A,FALSE,"ReconE"}</definedName>
    <definedName name="wrn.FINAL._.ESTIMATE." localSheetId="11" hidden="1">{#N/A,#N/A,FALSE,"ProjInfo";#N/A,#N/A,FALSE,"Params";#N/A,#N/A,FALSE,"Q&amp;AE";#N/A,#N/A,FALSE,"CostCompE";#N/A,#N/A,FALSE,"SummaryE";#N/A,#N/A,FALSE,"PayItem";#N/A,#N/A,FALSE,"Detail";#N/A,#N/A,FALSE,"ReconE"}</definedName>
    <definedName name="wrn.FINAL._.ESTIMATE." localSheetId="18" hidden="1">{#N/A,#N/A,FALSE,"ProjInfo";#N/A,#N/A,FALSE,"Params";#N/A,#N/A,FALSE,"Q&amp;AE";#N/A,#N/A,FALSE,"CostCompE";#N/A,#N/A,FALSE,"SummaryE";#N/A,#N/A,FALSE,"PayItem";#N/A,#N/A,FALSE,"Detail";#N/A,#N/A,FALSE,"ReconE"}</definedName>
    <definedName name="wrn.FINAL._.ESTIMATE." hidden="1">{#N/A,#N/A,FALSE,"ProjInfo";#N/A,#N/A,FALSE,"Params";#N/A,#N/A,FALSE,"Q&amp;AE";#N/A,#N/A,FALSE,"CostCompE";#N/A,#N/A,FALSE,"SummaryE";#N/A,#N/A,FALSE,"PayItem";#N/A,#N/A,FALSE,"Detail";#N/A,#N/A,FALSE,"ReconE"}</definedName>
    <definedName name="wrn.Final._.Output." localSheetId="9" hidden="1">{#N/A,#N/A,FALSE,"Final Output"}</definedName>
    <definedName name="wrn.Final._.Output." localSheetId="4" hidden="1">{#N/A,#N/A,FALSE,"Final Output"}</definedName>
    <definedName name="wrn.Final._.Output." localSheetId="19" hidden="1">{#N/A,#N/A,FALSE,"Final Output"}</definedName>
    <definedName name="wrn.Final._.Output." localSheetId="11" hidden="1">{#N/A,#N/A,FALSE,"Final Output"}</definedName>
    <definedName name="wrn.Final._.Output." localSheetId="7" hidden="1">{#N/A,#N/A,FALSE,"Final Output"}</definedName>
    <definedName name="wrn.Final._.Output." localSheetId="18" hidden="1">{#N/A,#N/A,FALSE,"Final Output"}</definedName>
    <definedName name="wrn.Final._.Output." localSheetId="3" hidden="1">{#N/A,#N/A,FALSE,"Final Output"}</definedName>
    <definedName name="wrn.Final._.Output." localSheetId="8" hidden="1">{#N/A,#N/A,FALSE,"Final Output"}</definedName>
    <definedName name="wrn.Final._.Output." hidden="1">{#N/A,#N/A,FALSE,"Final Output"}</definedName>
    <definedName name="wrn.FIZIB." localSheetId="19"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1"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localSheetId="18"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IZIB." hidden="1">{#N/A,#N/A,TRUE,"kapak";#N/A,#N/A,TRUE,"Paylaşım";#N/A,#N/A,TRUE,"Nakit Değerlendirme";#N/A,#N/A,TRUE,"Grafik";#N/A,#N/A,TRUE,"Nakit";#N/A,#N/A,TRUE," Nakit Tablosu";#N/A,#N/A,TRUE,"K-Z";#N/A,#N/A,TRUE,"Satış";#N/A,#N/A,TRUE,"Peşinat+Taksitler (2)";#N/A,#N/A,TRUE,"Peşinat+Taksitler";#N/A,#N/A,TRUE,"Maliyet";#N/A,#N/A,TRUE,"Maliyet Analizi 1.Etap";#N/A,#N/A,TRUE,"Maliyet Analizi 2.Etap ";#N/A,#N/A,TRUE,"iş Programı 1.Etap";#N/A,#N/A,TRUE,"iş Programı 2.Etap"}</definedName>
    <definedName name="wrn.Fuel._.oil._.option." localSheetId="19" hidden="1">{"FUEL OIL",#N/A,FALSE,"Option"}</definedName>
    <definedName name="wrn.Fuel._.oil._.option." localSheetId="11" hidden="1">{"FUEL OIL",#N/A,FALSE,"Option"}</definedName>
    <definedName name="wrn.Fuel._.oil._.option." localSheetId="18" hidden="1">{"FUEL OIL",#N/A,FALSE,"Option"}</definedName>
    <definedName name="wrn.Fuel._.oil._.option." hidden="1">{"FUEL OIL",#N/A,FALSE,"Option"}</definedName>
    <definedName name="wrn.Full._.Report." localSheetId="9" hidden="1">{#N/A,#N/A,TRUE,"Front";#N/A,#N/A,TRUE,"Simple Letter";#N/A,#N/A,TRUE,"Inside";#N/A,#N/A,TRUE,"Contents";#N/A,#N/A,TRUE,"Basis";#N/A,#N/A,TRUE,"Inclusions";#N/A,#N/A,TRUE,"Exclusions";#N/A,#N/A,TRUE,"Areas";#N/A,#N/A,TRUE,"Summary";#N/A,#N/A,TRUE,"Detail"}</definedName>
    <definedName name="wrn.Full._.Report." localSheetId="4" hidden="1">{#N/A,#N/A,TRUE,"Front";#N/A,#N/A,TRUE,"Simple Letter";#N/A,#N/A,TRUE,"Inside";#N/A,#N/A,TRUE,"Contents";#N/A,#N/A,TRUE,"Basis";#N/A,#N/A,TRUE,"Inclusions";#N/A,#N/A,TRUE,"Exclusions";#N/A,#N/A,TRUE,"Areas";#N/A,#N/A,TRUE,"Summary";#N/A,#N/A,TRUE,"Detail"}</definedName>
    <definedName name="wrn.Full._.Report." localSheetId="19" hidden="1">{#N/A,#N/A,TRUE,"Front";#N/A,#N/A,TRUE,"Simple Letter";#N/A,#N/A,TRUE,"Inside";#N/A,#N/A,TRUE,"Contents";#N/A,#N/A,TRUE,"Basis";#N/A,#N/A,TRUE,"Inclusions";#N/A,#N/A,TRUE,"Exclusions";#N/A,#N/A,TRUE,"Areas";#N/A,#N/A,TRUE,"Summary";#N/A,#N/A,TRUE,"Detail"}</definedName>
    <definedName name="wrn.Full._.Report." localSheetId="11" hidden="1">{#N/A,#N/A,TRUE,"Front";#N/A,#N/A,TRUE,"Simple Letter";#N/A,#N/A,TRUE,"Inside";#N/A,#N/A,TRUE,"Contents";#N/A,#N/A,TRUE,"Basis";#N/A,#N/A,TRUE,"Inclusions";#N/A,#N/A,TRUE,"Exclusions";#N/A,#N/A,TRUE,"Areas";#N/A,#N/A,TRUE,"Summary";#N/A,#N/A,TRUE,"Detail"}</definedName>
    <definedName name="wrn.Full._.Report." localSheetId="7" hidden="1">{#N/A,#N/A,TRUE,"Front";#N/A,#N/A,TRUE,"Simple Letter";#N/A,#N/A,TRUE,"Inside";#N/A,#N/A,TRUE,"Contents";#N/A,#N/A,TRUE,"Basis";#N/A,#N/A,TRUE,"Inclusions";#N/A,#N/A,TRUE,"Exclusions";#N/A,#N/A,TRUE,"Areas";#N/A,#N/A,TRUE,"Summary";#N/A,#N/A,TRUE,"Detail"}</definedName>
    <definedName name="wrn.Full._.Report." localSheetId="18" hidden="1">{#N/A,#N/A,TRUE,"Front";#N/A,#N/A,TRUE,"Simple Letter";#N/A,#N/A,TRUE,"Inside";#N/A,#N/A,TRUE,"Contents";#N/A,#N/A,TRUE,"Basis";#N/A,#N/A,TRUE,"Inclusions";#N/A,#N/A,TRUE,"Exclusions";#N/A,#N/A,TRUE,"Areas";#N/A,#N/A,TRUE,"Summary";#N/A,#N/A,TRUE,"Detail"}</definedName>
    <definedName name="wrn.Full._.Report." localSheetId="3"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hakkari._.imalat." localSheetId="19"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1"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localSheetId="18"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hakkari._.imalat." hidden="1">{#N/A,#N/A,FALSE,"HAB1CO";#N/A,#N/A,FALSE,"HAB2CO";#N/A,#N/A,FALSE,"HAB3BO";#N/A,#N/A,FALSE,"HAB4BO";#N/A,#N/A,FALSE,"HAB5BO";#N/A,#N/A,FALSE,"HAB6BK";#N/A,#N/A,FALSE,"HAB7CK";#N/A,#N/A,FALSE,"HAB8CO";#N/A,#N/A,FALSE,"HAC1CO";#N/A,#N/A,FALSE,"HAC2CO";#N/A,#N/A,FALSE,"HAC3CK";#N/A,#N/A,FALSE,"HAC4CO";#N/A,#N/A,FALSE,"HAC5CO";#N/A,#N/A,FALSE,"HAC6CO";#N/A,#N/A,FALSE,"HAC7CO";#N/A,#N/A,FALSE,"HAC8CK";#N/A,#N/A,FALSE,"HAG4BO";#N/A,#N/A,FALSE,"HAG5BK";#N/A,#N/A,FALSE,"HAI1CO";#N/A,#N/A,FALSE,"HAI2CO";#N/A,#N/A,FALSE,"HAI3BO";#N/A,#N/A,FALSE,"HAI4BO";#N/A,#N/A,FALSE,"HAI5CK";#N/A,#N/A,FALSE,"HAI6CO";#N/A,#N/A,FALSE,"ÝCMAL"}</definedName>
    <definedName name="wrn.ihzarat." localSheetId="19"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1"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localSheetId="18"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hzarat." hidden="1">{#N/A,#N/A,FALSE,"ihz. icmal";#N/A,#N/A,FALSE,"inş_iç_ihz";#N/A,#N/A,FALSE,"inş_iç_tut";#N/A,#N/A,FALSE,"inş_iç_er";#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N/A,#N/A,FALSE,"elk_iç_ihz";#N/A,#N/A,FALSE,"elk_iç_tut";#N/A,#N/A,FALSE,"elk_iç_er"}</definedName>
    <definedName name="wrn.Inputs." localSheetId="9" hidden="1">{#N/A,#N/A,FALSE,"Input"}</definedName>
    <definedName name="wrn.Inputs." localSheetId="4" hidden="1">{#N/A,#N/A,FALSE,"Input"}</definedName>
    <definedName name="wrn.Inputs." localSheetId="19" hidden="1">{#N/A,#N/A,FALSE,"Input"}</definedName>
    <definedName name="wrn.Inputs." localSheetId="11" hidden="1">{#N/A,#N/A,FALSE,"Input"}</definedName>
    <definedName name="wrn.Inputs." localSheetId="7" hidden="1">{#N/A,#N/A,FALSE,"Input"}</definedName>
    <definedName name="wrn.Inputs." localSheetId="18" hidden="1">{#N/A,#N/A,FALSE,"Input"}</definedName>
    <definedName name="wrn.Inputs." localSheetId="3" hidden="1">{#N/A,#N/A,FALSE,"Input"}</definedName>
    <definedName name="wrn.Inputs." localSheetId="8" hidden="1">{#N/A,#N/A,FALSE,"Input"}</definedName>
    <definedName name="wrn.Inputs." hidden="1">{#N/A,#N/A,FALSE,"Input"}</definedName>
    <definedName name="wrn.kocoglu._.imalat." localSheetId="19"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1"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localSheetId="18"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kocoglu._.imalat." hidden="1">{#N/A,#N/A,TRUE,"ÝCMAL";#N/A,#N/A,TRUE,"32361BO";#N/A,#N/A,TRUE,"32362BO";#N/A,#N/A,TRUE,"32363BO";#N/A,#N/A,TRUE,"32364BK";#N/A,#N/A,TRUE,"32365BO";#N/A,#N/A,TRUE,"32366BO";#N/A,#N/A,TRUE,"32367BK";#N/A,#N/A,TRUE,"32368BO";#N/A,#N/A,TRUE,"32371CO";#N/A,#N/A,TRUE,"32372CO";#N/A,#N/A,TRUE,"32373CO";#N/A,#N/A,TRUE,"32374CO";#N/A,#N/A,TRUE,"32375CO";#N/A,#N/A,TRUE,"32376CK";#N/A,#N/A,TRUE,"32381BO";#N/A,#N/A,TRUE,"32382BO";#N/A,#N/A,TRUE,"32383BO";#N/A,#N/A,TRUE,"32384BO";#N/A,#N/A,TRUE,"32385BO";#N/A,#N/A,TRUE,"32386BK";#N/A,#N/A,TRUE,"32391BO";#N/A,#N/A,TRUE,"32392BO";#N/A,#N/A,TRUE,"32393BO";#N/A,#N/A,TRUE,"32394BO";#N/A,#N/A,TRUE,"32395BK";#N/A,#N/A,TRUE,"32441CO";#N/A,#N/A,TRUE,"32442CO";#N/A,#N/A,TRUE,"32443CO";#N/A,#N/A,TRUE,"32444CO";#N/A,#N/A,TRUE,"32445CK";#N/A,#N/A,TRUE,"32451BO";#N/A,#N/A,TRUE,"32452BO";#N/A,#N/A,TRUE,"32453CO";#N/A,#N/A,TRUE,"32454CO";#N/A,#N/A,TRUE,"32455CK";#N/A,#N/A,TRUE,"32461CO";#N/A,#N/A,TRUE,"32462CO";#N/A,#N/A,TRUE,"32463CO";#N/A,#N/A,TRUE,"32464CO";#N/A,#N/A,TRUE,"32465CK"}</definedName>
    <definedName name="wrn.Latent._.Demand._.Inputs." localSheetId="9" hidden="1">{#N/A,#N/A,FALSE,"Latent"}</definedName>
    <definedName name="wrn.Latent._.Demand._.Inputs." localSheetId="4" hidden="1">{#N/A,#N/A,FALSE,"Latent"}</definedName>
    <definedName name="wrn.Latent._.Demand._.Inputs." localSheetId="19" hidden="1">{#N/A,#N/A,FALSE,"Latent"}</definedName>
    <definedName name="wrn.Latent._.Demand._.Inputs." localSheetId="11" hidden="1">{#N/A,#N/A,FALSE,"Latent"}</definedName>
    <definedName name="wrn.Latent._.Demand._.Inputs." localSheetId="7" hidden="1">{#N/A,#N/A,FALSE,"Latent"}</definedName>
    <definedName name="wrn.Latent._.Demand._.Inputs." localSheetId="18" hidden="1">{#N/A,#N/A,FALSE,"Latent"}</definedName>
    <definedName name="wrn.Latent._.Demand._.Inputs." localSheetId="3" hidden="1">{#N/A,#N/A,FALSE,"Latent"}</definedName>
    <definedName name="wrn.Latent._.Demand._.Inputs." localSheetId="8" hidden="1">{#N/A,#N/A,FALSE,"Latent"}</definedName>
    <definedName name="wrn.Latent._.Demand._.Inputs." hidden="1">{#N/A,#N/A,FALSE,"Latent"}</definedName>
    <definedName name="wrn.LTV._.Output." localSheetId="9" hidden="1">{"LTV Output",#N/A,FALSE,"Output"}</definedName>
    <definedName name="wrn.LTV._.Output." localSheetId="4" hidden="1">{"LTV Output",#N/A,FALSE,"Output"}</definedName>
    <definedName name="wrn.LTV._.Output." localSheetId="19" hidden="1">{"LTV Output",#N/A,FALSE,"Output"}</definedName>
    <definedName name="wrn.LTV._.Output." localSheetId="11" hidden="1">{"LTV Output",#N/A,FALSE,"Output"}</definedName>
    <definedName name="wrn.LTV._.Output." localSheetId="7" hidden="1">{"LTV Output",#N/A,FALSE,"Output"}</definedName>
    <definedName name="wrn.LTV._.Output." localSheetId="18" hidden="1">{"LTV Output",#N/A,FALSE,"Output"}</definedName>
    <definedName name="wrn.LTV._.Output." localSheetId="3" hidden="1">{"LTV Output",#N/A,FALSE,"Output"}</definedName>
    <definedName name="wrn.LTV._.Output." localSheetId="8" hidden="1">{"LTV Output",#N/A,FALSE,"Output"}</definedName>
    <definedName name="wrn.LTV._.Output." hidden="1">{"LTV Output",#N/A,FALSE,"Output"}</definedName>
    <definedName name="wrn.Manpower._.Details." localSheetId="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9"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8"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üşterek." localSheetId="19"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1"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localSheetId="18"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müşterek." hidden="1">{#N/A,#N/A,FALSE,"söz_fiy_fark";#N/A,#N/A,FALSE,"ihz. icmal";#N/A,#N/A,FALSE,"1";#N/A,#N/A,FALSE,"sıh_iç_ihz";#N/A,#N/A,FALSE,"sıh_iç_tut";#N/A,#N/A,FALSE,"sıh_iç_er";#N/A,#N/A,FALSE,"2";#N/A,#N/A,FALSE,"müş_iç_ihz";#N/A,#N/A,FALSE,"müş_iç_tut";#N/A,#N/A,FALSE,"müş_iç_er";#N/A,#N/A,FALSE,"3";#N/A,#N/A,FALSE,"kal_iç_ihz";#N/A,#N/A,FALSE,"kal_iç_tut";#N/A,#N/A,FALSE,"kal_iç_er";#N/A,#N/A,FALSE,"4";#N/A,#N/A,FALSE,"oto_ihz";#N/A,#N/A,FALSE,"oto_tut";#N/A,#N/A,FALSE,"oto_er";#N/A,#N/A,FALSE,"5";#N/A,#N/A,FALSE,"brü_ihz";#N/A,#N/A,FALSE,"brü_tut";#N/A,#N/A,FALSE,"brü_er"}</definedName>
    <definedName name="wrn.Occupancy._.Calcs." localSheetId="9" hidden="1">{#N/A,#N/A,FALSE,"Occ. Calcs"}</definedName>
    <definedName name="wrn.Occupancy._.Calcs." localSheetId="4" hidden="1">{#N/A,#N/A,FALSE,"Occ. Calcs"}</definedName>
    <definedName name="wrn.Occupancy._.Calcs." localSheetId="19" hidden="1">{#N/A,#N/A,FALSE,"Occ. Calcs"}</definedName>
    <definedName name="wrn.Occupancy._.Calcs." localSheetId="11" hidden="1">{#N/A,#N/A,FALSE,"Occ. Calcs"}</definedName>
    <definedName name="wrn.Occupancy._.Calcs." localSheetId="7" hidden="1">{#N/A,#N/A,FALSE,"Occ. Calcs"}</definedName>
    <definedName name="wrn.Occupancy._.Calcs." localSheetId="18" hidden="1">{#N/A,#N/A,FALSE,"Occ. Calcs"}</definedName>
    <definedName name="wrn.Occupancy._.Calcs." localSheetId="3" hidden="1">{#N/A,#N/A,FALSE,"Occ. Calcs"}</definedName>
    <definedName name="wrn.Occupancy._.Calcs." localSheetId="8" hidden="1">{#N/A,#N/A,FALSE,"Occ. Calcs"}</definedName>
    <definedName name="wrn.Occupancy._.Calcs." hidden="1">{#N/A,#N/A,FALSE,"Occ. Calcs"}</definedName>
    <definedName name="wrn.oztas._.imalat." localSheetId="19"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1"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localSheetId="18"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oztas._.imalat." hidden="1">{#N/A,#N/A,TRUE,"ÝCMAL";#N/A,#N/A,TRUE,"25101CO";#N/A,#N/A,TRUE,"25102CO";#N/A,#N/A,TRUE,"25103CK";#N/A,#N/A,TRUE,"25104CO";#N/A,#N/A,TRUE,"25201BO";#N/A,#N/A,TRUE,"25202BO";#N/A,#N/A,TRUE,"25203BO";#N/A,#N/A,TRUE,"25204BO";#N/A,#N/A,TRUE,"25205BO";#N/A,#N/A,TRUE,"25206BO";#N/A,#N/A,TRUE,"25207BO";#N/A,#N/A,TRUE,"25208BO";#N/A,#N/A,TRUE,"25209BK";#N/A,#N/A,TRUE,"25301BO";#N/A,#N/A,TRUE,"25302BO";#N/A,#N/A,TRUE,"25303BO";#N/A,#N/A,TRUE,"25304BO";#N/A,#N/A,TRUE,"25305BO";#N/A,#N/A,TRUE,"25306BO";#N/A,#N/A,TRUE,"25307BK";#N/A,#N/A,TRUE,"25701CK";#N/A,#N/A,TRUE,"25702CO";#N/A,#N/A,TRUE,"25703BO";#N/A,#N/A,TRUE,"25704BO";#N/A,#N/A,TRUE,"25705BO";#N/A,#N/A,TRUE,"25801BO";#N/A,#N/A,TRUE,"25802BO";#N/A,#N/A,TRUE,"25803BO";#N/A,#N/A,TRUE,"25804CO";#N/A,#N/A,TRUE,"25805CK";#N/A,#N/A,TRUE,"25901CO";#N/A,#N/A,TRUE,"25902CK";#N/A,#N/A,TRUE,"25903CO";#N/A,#N/A,TRUE,"25904CO";#N/A,#N/A,TRUE,"25905CO";#N/A,#N/A,TRUE,"25906CO";#N/A,#N/A,TRUE,"25907CO";#N/A,#N/A,TRUE,"25908CO";#N/A,#N/A,TRUE,"25909CO";#N/A,#N/A,TRUE,"25910CK";#N/A,#N/A,TRUE,"26001CO";#N/A,#N/A,TRUE,"26002CO";#N/A,#N/A,TRUE,"26003CO";#N/A,#N/A,TRUE,"26004CK";#N/A,#N/A,TRUE,"26005CO";#N/A,#N/A,TRUE,"277301CO";#N/A,#N/A,TRUE,"277302CO";#N/A,#N/A,TRUE,"277303CO";#N/A,#N/A,TRUE,"277304CK";#N/A,#N/A,TRUE,"277305CO";#N/A,#N/A,TRUE,"277306CO";#N/A,#N/A,TRUE,"277401CO";#N/A,#N/A,TRUE,"277402CO";#N/A,#N/A,TRUE,"277403CO";#N/A,#N/A,TRUE,"277404CK";#N/A,#N/A,TRUE,"277405CO";#N/A,#N/A,TRUE,"277501CK";#N/A,#N/A,TRUE,"277502CO";#N/A,#N/A,TRUE,"277503CO"}</definedName>
    <definedName name="wrn.Penetration." localSheetId="9" hidden="1">{#N/A,#N/A,FALSE,"Mkt Pen"}</definedName>
    <definedName name="wrn.Penetration." localSheetId="4" hidden="1">{#N/A,#N/A,FALSE,"Mkt Pen"}</definedName>
    <definedName name="wrn.Penetration." localSheetId="19" hidden="1">{#N/A,#N/A,FALSE,"Mkt Pen"}</definedName>
    <definedName name="wrn.Penetration." localSheetId="11" hidden="1">{#N/A,#N/A,FALSE,"Mkt Pen"}</definedName>
    <definedName name="wrn.Penetration." localSheetId="7" hidden="1">{#N/A,#N/A,FALSE,"Mkt Pen"}</definedName>
    <definedName name="wrn.Penetration." localSheetId="18" hidden="1">{#N/A,#N/A,FALSE,"Mkt Pen"}</definedName>
    <definedName name="wrn.Penetration." localSheetId="3" hidden="1">{#N/A,#N/A,FALSE,"Mkt Pen"}</definedName>
    <definedName name="wrn.Penetration." localSheetId="8" hidden="1">{#N/A,#N/A,FALSE,"Mkt Pen"}</definedName>
    <definedName name="wrn.Penetration." hidden="1">{#N/A,#N/A,FALSE,"Mkt Pen"}</definedName>
    <definedName name="wrn.pr3sty." localSheetId="9" hidden="1">{#N/A,#N/A,FALSE,"intag";#N/A,#N/A,FALSE,"budg";#N/A,#N/A,FALSE,"samtl"}</definedName>
    <definedName name="wrn.pr3sty." localSheetId="4" hidden="1">{#N/A,#N/A,FALSE,"intag";#N/A,#N/A,FALSE,"budg";#N/A,#N/A,FALSE,"samtl"}</definedName>
    <definedName name="wrn.pr3sty." localSheetId="19" hidden="1">{#N/A,#N/A,FALSE,"intag";#N/A,#N/A,FALSE,"budg";#N/A,#N/A,FALSE,"samtl"}</definedName>
    <definedName name="wrn.pr3sty." localSheetId="11" hidden="1">{#N/A,#N/A,FALSE,"intag";#N/A,#N/A,FALSE,"budg";#N/A,#N/A,FALSE,"samtl"}</definedName>
    <definedName name="wrn.pr3sty." localSheetId="7" hidden="1">{#N/A,#N/A,FALSE,"intag";#N/A,#N/A,FALSE,"budg";#N/A,#N/A,FALSE,"samtl"}</definedName>
    <definedName name="wrn.pr3sty." localSheetId="18" hidden="1">{#N/A,#N/A,FALSE,"intag";#N/A,#N/A,FALSE,"budg";#N/A,#N/A,FALSE,"samtl"}</definedName>
    <definedName name="wrn.pr3sty." localSheetId="3" hidden="1">{#N/A,#N/A,FALSE,"intag";#N/A,#N/A,FALSE,"budg";#N/A,#N/A,FALSE,"samtl"}</definedName>
    <definedName name="wrn.pr3sty." localSheetId="8" hidden="1">{#N/A,#N/A,FALSE,"intag";#N/A,#N/A,FALSE,"budg";#N/A,#N/A,FALSE,"samtl"}</definedName>
    <definedName name="wrn.pr3sty." hidden="1">{#N/A,#N/A,FALSE,"intag";#N/A,#N/A,FALSE,"budg";#N/A,#N/A,FALSE,"samtl"}</definedName>
    <definedName name="wrn.pr3sty.neu" localSheetId="9" hidden="1">{#N/A,#N/A,FALSE,"intag";#N/A,#N/A,FALSE,"budg";#N/A,#N/A,FALSE,"samtl"}</definedName>
    <definedName name="wrn.pr3sty.neu" localSheetId="4" hidden="1">{#N/A,#N/A,FALSE,"intag";#N/A,#N/A,FALSE,"budg";#N/A,#N/A,FALSE,"samtl"}</definedName>
    <definedName name="wrn.pr3sty.neu" localSheetId="19" hidden="1">{#N/A,#N/A,FALSE,"intag";#N/A,#N/A,FALSE,"budg";#N/A,#N/A,FALSE,"samtl"}</definedName>
    <definedName name="wrn.pr3sty.neu" localSheetId="11" hidden="1">{#N/A,#N/A,FALSE,"intag";#N/A,#N/A,FALSE,"budg";#N/A,#N/A,FALSE,"samtl"}</definedName>
    <definedName name="wrn.pr3sty.neu" localSheetId="7" hidden="1">{#N/A,#N/A,FALSE,"intag";#N/A,#N/A,FALSE,"budg";#N/A,#N/A,FALSE,"samtl"}</definedName>
    <definedName name="wrn.pr3sty.neu" localSheetId="18" hidden="1">{#N/A,#N/A,FALSE,"intag";#N/A,#N/A,FALSE,"budg";#N/A,#N/A,FALSE,"samtl"}</definedName>
    <definedName name="wrn.pr3sty.neu" localSheetId="3" hidden="1">{#N/A,#N/A,FALSE,"intag";#N/A,#N/A,FALSE,"budg";#N/A,#N/A,FALSE,"samtl"}</definedName>
    <definedName name="wrn.pr3sty.neu" localSheetId="8" hidden="1">{#N/A,#N/A,FALSE,"intag";#N/A,#N/A,FALSE,"budg";#N/A,#N/A,FALSE,"samtl"}</definedName>
    <definedName name="wrn.pr3sty.neu" hidden="1">{#N/A,#N/A,FALSE,"intag";#N/A,#N/A,FALSE,"budg";#N/A,#N/A,FALSE,"samtl"}</definedName>
    <definedName name="wrn.Primary._.Competition." localSheetId="9" hidden="1">{#N/A,#N/A,FALSE,"Primary"}</definedName>
    <definedName name="wrn.Primary._.Competition." localSheetId="4" hidden="1">{#N/A,#N/A,FALSE,"Primary"}</definedName>
    <definedName name="wrn.Primary._.Competition." localSheetId="19" hidden="1">{#N/A,#N/A,FALSE,"Primary"}</definedName>
    <definedName name="wrn.Primary._.Competition." localSheetId="11" hidden="1">{#N/A,#N/A,FALSE,"Primary"}</definedName>
    <definedName name="wrn.Primary._.Competition." localSheetId="7" hidden="1">{#N/A,#N/A,FALSE,"Primary"}</definedName>
    <definedName name="wrn.Primary._.Competition." localSheetId="18" hidden="1">{#N/A,#N/A,FALSE,"Primary"}</definedName>
    <definedName name="wrn.Primary._.Competition." localSheetId="3" hidden="1">{#N/A,#N/A,FALSE,"Primary"}</definedName>
    <definedName name="wrn.Primary._.Competition." localSheetId="8" hidden="1">{#N/A,#N/A,FALSE,"Primary"}</definedName>
    <definedName name="wrn.Primary._.Competition." hidden="1">{#N/A,#N/A,FALSE,"Primary"}</definedName>
    <definedName name="wrn.PrintallD." localSheetId="9" hidden="1">{#N/A,#N/A,FALSE,"SumD";#N/A,#N/A,FALSE,"ElecD";#N/A,#N/A,FALSE,"MechD";#N/A,#N/A,FALSE,"GeotD";#N/A,#N/A,FALSE,"PrcsD";#N/A,#N/A,FALSE,"TunnD";#N/A,#N/A,FALSE,"CivlD";#N/A,#N/A,FALSE,"NtwkD";#N/A,#N/A,FALSE,"EstgD";#N/A,#N/A,FALSE,"PEngD"}</definedName>
    <definedName name="wrn.PrintallD." localSheetId="4" hidden="1">{#N/A,#N/A,FALSE,"SumD";#N/A,#N/A,FALSE,"ElecD";#N/A,#N/A,FALSE,"MechD";#N/A,#N/A,FALSE,"GeotD";#N/A,#N/A,FALSE,"PrcsD";#N/A,#N/A,FALSE,"TunnD";#N/A,#N/A,FALSE,"CivlD";#N/A,#N/A,FALSE,"NtwkD";#N/A,#N/A,FALSE,"EstgD";#N/A,#N/A,FALSE,"PEngD"}</definedName>
    <definedName name="wrn.PrintallD." localSheetId="19" hidden="1">{#N/A,#N/A,FALSE,"SumD";#N/A,#N/A,FALSE,"ElecD";#N/A,#N/A,FALSE,"MechD";#N/A,#N/A,FALSE,"GeotD";#N/A,#N/A,FALSE,"PrcsD";#N/A,#N/A,FALSE,"TunnD";#N/A,#N/A,FALSE,"CivlD";#N/A,#N/A,FALSE,"NtwkD";#N/A,#N/A,FALSE,"EstgD";#N/A,#N/A,FALSE,"PEngD"}</definedName>
    <definedName name="wrn.PrintallD." localSheetId="11" hidden="1">{#N/A,#N/A,FALSE,"SumD";#N/A,#N/A,FALSE,"ElecD";#N/A,#N/A,FALSE,"MechD";#N/A,#N/A,FALSE,"GeotD";#N/A,#N/A,FALSE,"PrcsD";#N/A,#N/A,FALSE,"TunnD";#N/A,#N/A,FALSE,"CivlD";#N/A,#N/A,FALSE,"NtwkD";#N/A,#N/A,FALSE,"EstgD";#N/A,#N/A,FALSE,"PEngD"}</definedName>
    <definedName name="wrn.PrintallD." localSheetId="7" hidden="1">{#N/A,#N/A,FALSE,"SumD";#N/A,#N/A,FALSE,"ElecD";#N/A,#N/A,FALSE,"MechD";#N/A,#N/A,FALSE,"GeotD";#N/A,#N/A,FALSE,"PrcsD";#N/A,#N/A,FALSE,"TunnD";#N/A,#N/A,FALSE,"CivlD";#N/A,#N/A,FALSE,"NtwkD";#N/A,#N/A,FALSE,"EstgD";#N/A,#N/A,FALSE,"PEngD"}</definedName>
    <definedName name="wrn.PrintallD." localSheetId="18" hidden="1">{#N/A,#N/A,FALSE,"SumD";#N/A,#N/A,FALSE,"ElecD";#N/A,#N/A,FALSE,"MechD";#N/A,#N/A,FALSE,"GeotD";#N/A,#N/A,FALSE,"PrcsD";#N/A,#N/A,FALSE,"TunnD";#N/A,#N/A,FALSE,"CivlD";#N/A,#N/A,FALSE,"NtwkD";#N/A,#N/A,FALSE,"EstgD";#N/A,#N/A,FALSE,"PEngD"}</definedName>
    <definedName name="wrn.PrintallD." localSheetId="3"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9" hidden="1">{#N/A,#N/A,FALSE,"SumG";#N/A,#N/A,FALSE,"ElecG";#N/A,#N/A,FALSE,"MechG";#N/A,#N/A,FALSE,"GeotG";#N/A,#N/A,FALSE,"PrcsG";#N/A,#N/A,FALSE,"TunnG";#N/A,#N/A,FALSE,"CivlG";#N/A,#N/A,FALSE,"NtwkG";#N/A,#N/A,FALSE,"EstgG";#N/A,#N/A,FALSE,"PEngG"}</definedName>
    <definedName name="wrn.PrintallG." localSheetId="4" hidden="1">{#N/A,#N/A,FALSE,"SumG";#N/A,#N/A,FALSE,"ElecG";#N/A,#N/A,FALSE,"MechG";#N/A,#N/A,FALSE,"GeotG";#N/A,#N/A,FALSE,"PrcsG";#N/A,#N/A,FALSE,"TunnG";#N/A,#N/A,FALSE,"CivlG";#N/A,#N/A,FALSE,"NtwkG";#N/A,#N/A,FALSE,"EstgG";#N/A,#N/A,FALSE,"PEngG"}</definedName>
    <definedName name="wrn.PrintallG." localSheetId="19" hidden="1">{#N/A,#N/A,FALSE,"SumG";#N/A,#N/A,FALSE,"ElecG";#N/A,#N/A,FALSE,"MechG";#N/A,#N/A,FALSE,"GeotG";#N/A,#N/A,FALSE,"PrcsG";#N/A,#N/A,FALSE,"TunnG";#N/A,#N/A,FALSE,"CivlG";#N/A,#N/A,FALSE,"NtwkG";#N/A,#N/A,FALSE,"EstgG";#N/A,#N/A,FALSE,"PEngG"}</definedName>
    <definedName name="wrn.PrintallG." localSheetId="11" hidden="1">{#N/A,#N/A,FALSE,"SumG";#N/A,#N/A,FALSE,"ElecG";#N/A,#N/A,FALSE,"MechG";#N/A,#N/A,FALSE,"GeotG";#N/A,#N/A,FALSE,"PrcsG";#N/A,#N/A,FALSE,"TunnG";#N/A,#N/A,FALSE,"CivlG";#N/A,#N/A,FALSE,"NtwkG";#N/A,#N/A,FALSE,"EstgG";#N/A,#N/A,FALSE,"PEngG"}</definedName>
    <definedName name="wrn.PrintallG." localSheetId="7" hidden="1">{#N/A,#N/A,FALSE,"SumG";#N/A,#N/A,FALSE,"ElecG";#N/A,#N/A,FALSE,"MechG";#N/A,#N/A,FALSE,"GeotG";#N/A,#N/A,FALSE,"PrcsG";#N/A,#N/A,FALSE,"TunnG";#N/A,#N/A,FALSE,"CivlG";#N/A,#N/A,FALSE,"NtwkG";#N/A,#N/A,FALSE,"EstgG";#N/A,#N/A,FALSE,"PEngG"}</definedName>
    <definedName name="wrn.PrintallG." localSheetId="18" hidden="1">{#N/A,#N/A,FALSE,"SumG";#N/A,#N/A,FALSE,"ElecG";#N/A,#N/A,FALSE,"MechG";#N/A,#N/A,FALSE,"GeotG";#N/A,#N/A,FALSE,"PrcsG";#N/A,#N/A,FALSE,"TunnG";#N/A,#N/A,FALSE,"CivlG";#N/A,#N/A,FALSE,"NtwkG";#N/A,#N/A,FALSE,"EstgG";#N/A,#N/A,FALSE,"PEngG"}</definedName>
    <definedName name="wrn.PrintallG." localSheetId="3"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Redundant._.Equipment._.Option." localSheetId="19" hidden="1">{"pumps",#N/A,FALSE,"Option"}</definedName>
    <definedName name="wrn.Redundant._.Equipment._.Option." localSheetId="11" hidden="1">{"pumps",#N/A,FALSE,"Option"}</definedName>
    <definedName name="wrn.Redundant._.Equipment._.Option." localSheetId="18" hidden="1">{"pumps",#N/A,FALSE,"Option"}</definedName>
    <definedName name="wrn.Redundant._.Equipment._.Option." hidden="1">{"pumps",#N/A,FALSE,"Option"}</definedName>
    <definedName name="wrn.S_PRICE._.LIST." localSheetId="19" hidden="1">{"S_Price List",#N/A,FALSE,"Sheet1"}</definedName>
    <definedName name="wrn.S_PRICE._.LIST." localSheetId="11" hidden="1">{"S_Price List",#N/A,FALSE,"Sheet1"}</definedName>
    <definedName name="wrn.S_PRICE._.LIST." localSheetId="18" hidden="1">{"S_Price List",#N/A,FALSE,"Sheet1"}</definedName>
    <definedName name="wrn.S_PRICE._.LIST." hidden="1">{"S_Price List",#N/A,FALSE,"Sheet1"}</definedName>
    <definedName name="wrn.Secondary._.Competition." localSheetId="9" hidden="1">{#N/A,#N/A,FALSE,"Secondary"}</definedName>
    <definedName name="wrn.Secondary._.Competition." localSheetId="4" hidden="1">{#N/A,#N/A,FALSE,"Secondary"}</definedName>
    <definedName name="wrn.Secondary._.Competition." localSheetId="19" hidden="1">{#N/A,#N/A,FALSE,"Secondary"}</definedName>
    <definedName name="wrn.Secondary._.Competition." localSheetId="11" hidden="1">{#N/A,#N/A,FALSE,"Secondary"}</definedName>
    <definedName name="wrn.Secondary._.Competition." localSheetId="7" hidden="1">{#N/A,#N/A,FALSE,"Secondary"}</definedName>
    <definedName name="wrn.Secondary._.Competition." localSheetId="18" hidden="1">{#N/A,#N/A,FALSE,"Secondary"}</definedName>
    <definedName name="wrn.Secondary._.Competition." localSheetId="3" hidden="1">{#N/A,#N/A,FALSE,"Secondary"}</definedName>
    <definedName name="wrn.Secondary._.Competition." localSheetId="8" hidden="1">{#N/A,#N/A,FALSE,"Secondary"}</definedName>
    <definedName name="wrn.Secondary._.Competition." hidden="1">{#N/A,#N/A,FALSE,"Secondary"}</definedName>
    <definedName name="wrn.sirnak._.imalat." localSheetId="19"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1"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localSheetId="18"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irnak._.imalat." hidden="1">{#N/A,#N/A,TRUE,"ÞIA1BO";#N/A,#N/A,TRUE,"ÞIA2BO";#N/A,#N/A,TRUE,"ÞIA3BO";#N/A,#N/A,TRUE,"ÞIA4BK";#N/A,#N/A,TRUE,"ÞIB1BK";#N/A,#N/A,TRUE,"ÞIB2BO";#N/A,#N/A,TRUE,"ÞIG1BO";#N/A,#N/A,TRUE,"ÞIG2BO";#N/A,#N/A,TRUE,"ÞIG3BO";#N/A,#N/A,TRUE,"ÞIG4CO";#N/A,#N/A,TRUE,"ÞIG5CO";#N/A,#N/A,TRUE,"ÞIG6CO";#N/A,#N/A,TRUE,"ÞIG7CO";#N/A,#N/A,TRUE,"ÞIG8CK";#N/A,#N/A,TRUE,"ÞIG9CO";#N/A,#N/A,TRUE,"ÞIG10CK";#N/A,#N/A,TRUE,"ÞIH1CO";#N/A,#N/A,TRUE,"ÞIH2CO";#N/A,#N/A,TRUE,"ÞIH3CO";#N/A,#N/A,TRUE,"ÞIH4CO";#N/A,#N/A,TRUE,"ÞIH5CO";#N/A,#N/A,TRUE,"ÞIH7CO";#N/A,#N/A,TRUE,"ÝCMAL";#N/A,#N/A,TRUE,"A Adasý";#N/A,#N/A,TRUE,"B Adasý";#N/A,#N/A,TRUE,"G Adasý";#N/A,#N/A,TRUE,"H Adasý";#N/A,#N/A,TRUE,"J Adasý"}</definedName>
    <definedName name="wrn.STAMPA._.TUTTO." localSheetId="9" hidden="1">{#N/A,#N/A,FALSE,"C3";#N/A,#N/A,FALSE,"D2-17";#N/A,#N/A,FALSE,"C2-17";#N/A,#N/A,FALSE,"C2-CIVIL";#N/A,#N/A,FALSE,"D1-C1 contract";#N/A,#N/A,FALSE,"D1-CIVIL";#N/A,#N/A,FALSE,"C1 hourly";#N/A,#N/A,FALSE,"C1 contract";#N/A,#N/A,FALSE,"D1-C1 hourly"}</definedName>
    <definedName name="wrn.STAMPA._.TUTTO." localSheetId="4" hidden="1">{#N/A,#N/A,FALSE,"C3";#N/A,#N/A,FALSE,"D2-17";#N/A,#N/A,FALSE,"C2-17";#N/A,#N/A,FALSE,"C2-CIVIL";#N/A,#N/A,FALSE,"D1-C1 contract";#N/A,#N/A,FALSE,"D1-CIVIL";#N/A,#N/A,FALSE,"C1 hourly";#N/A,#N/A,FALSE,"C1 contract";#N/A,#N/A,FALSE,"D1-C1 hourly"}</definedName>
    <definedName name="wrn.STAMPA._.TUTTO." localSheetId="19" hidden="1">{#N/A,#N/A,FALSE,"C3";#N/A,#N/A,FALSE,"D2-17";#N/A,#N/A,FALSE,"C2-17";#N/A,#N/A,FALSE,"C2-CIVIL";#N/A,#N/A,FALSE,"D1-C1 contract";#N/A,#N/A,FALSE,"D1-CIVIL";#N/A,#N/A,FALSE,"C1 hourly";#N/A,#N/A,FALSE,"C1 contract";#N/A,#N/A,FALSE,"D1-C1 hourly"}</definedName>
    <definedName name="wrn.STAMPA._.TUTTO." localSheetId="11" hidden="1">{#N/A,#N/A,FALSE,"C3";#N/A,#N/A,FALSE,"D2-17";#N/A,#N/A,FALSE,"C2-17";#N/A,#N/A,FALSE,"C2-CIVIL";#N/A,#N/A,FALSE,"D1-C1 contract";#N/A,#N/A,FALSE,"D1-CIVIL";#N/A,#N/A,FALSE,"C1 hourly";#N/A,#N/A,FALSE,"C1 contract";#N/A,#N/A,FALSE,"D1-C1 hourly"}</definedName>
    <definedName name="wrn.STAMPA._.TUTTO." localSheetId="7" hidden="1">{#N/A,#N/A,FALSE,"C3";#N/A,#N/A,FALSE,"D2-17";#N/A,#N/A,FALSE,"C2-17";#N/A,#N/A,FALSE,"C2-CIVIL";#N/A,#N/A,FALSE,"D1-C1 contract";#N/A,#N/A,FALSE,"D1-CIVIL";#N/A,#N/A,FALSE,"C1 hourly";#N/A,#N/A,FALSE,"C1 contract";#N/A,#N/A,FALSE,"D1-C1 hourly"}</definedName>
    <definedName name="wrn.STAMPA._.TUTTO." localSheetId="18" hidden="1">{#N/A,#N/A,FALSE,"C3";#N/A,#N/A,FALSE,"D2-17";#N/A,#N/A,FALSE,"C2-17";#N/A,#N/A,FALSE,"C2-CIVIL";#N/A,#N/A,FALSE,"D1-C1 contract";#N/A,#N/A,FALSE,"D1-CIVIL";#N/A,#N/A,FALSE,"C1 hourly";#N/A,#N/A,FALSE,"C1 contract";#N/A,#N/A,FALSE,"D1-C1 hourly"}</definedName>
    <definedName name="wrn.STAMPA._.TUTTO." localSheetId="3"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ANDARD._.RACKS." localSheetId="19" hidden="1">{"IMRAK42x8x8",#N/A,TRUE,"IMRAK 1400 42U 800X800";"IMRAK32x6x6",#N/A,TRUE,"IMRAK 1400 32U 600x600";"IMRAK42x12x8",#N/A,TRUE,"IMRAK 1400 42U 1200x800";"IMRAK15x6x4",#N/A,TRUE,"IMRAK 400 15U FRONT SECTION"}</definedName>
    <definedName name="wrn.STANDARD._.RACKS." localSheetId="11" hidden="1">{"IMRAK42x8x8",#N/A,TRUE,"IMRAK 1400 42U 800X800";"IMRAK32x6x6",#N/A,TRUE,"IMRAK 1400 32U 600x600";"IMRAK42x12x8",#N/A,TRUE,"IMRAK 1400 42U 1200x800";"IMRAK15x6x4",#N/A,TRUE,"IMRAK 400 15U FRONT SECTION"}</definedName>
    <definedName name="wrn.STANDARD._.RACKS." localSheetId="18" hidden="1">{"IMRAK42x8x8",#N/A,TRUE,"IMRAK 1400 42U 800X800";"IMRAK32x6x6",#N/A,TRUE,"IMRAK 1400 32U 600x600";"IMRAK42x12x8",#N/A,TRUE,"IMRAK 1400 42U 1200x800";"IMRAK15x6x4",#N/A,TRUE,"IMRAK 400 15U FRONT SECTION"}</definedName>
    <definedName name="wrn.STANDARD._.RACKS." hidden="1">{"IMRAK42x8x8",#N/A,TRUE,"IMRAK 1400 42U 800X800";"IMRAK32x6x6",#N/A,TRUE,"IMRAK 1400 32U 600x600";"IMRAK42x12x8",#N/A,TRUE,"IMRAK 1400 42U 1200x800";"IMRAK15x6x4",#N/A,TRUE,"IMRAK 400 15U FRONT SECTION"}</definedName>
    <definedName name="wrn.STG._.BLDG._.ENCLOSURE." localSheetId="19" hidden="1">{"turbine",#N/A,FALSE,"Option"}</definedName>
    <definedName name="wrn.STG._.BLDG._.ENCLOSURE." localSheetId="11" hidden="1">{"turbine",#N/A,FALSE,"Option"}</definedName>
    <definedName name="wrn.STG._.BLDG._.ENCLOSURE." localSheetId="18" hidden="1">{"turbine",#N/A,FALSE,"Option"}</definedName>
    <definedName name="wrn.STG._.BLDG._.ENCLOSURE." hidden="1">{"turbine",#N/A,FALSE,"Option"}</definedName>
    <definedName name="wrn.struckgi." localSheetId="9" hidden="1">{#N/A,#N/A,TRUE,"arnitower";#N/A,#N/A,TRUE,"arnigarage "}</definedName>
    <definedName name="wrn.struckgi." localSheetId="4" hidden="1">{#N/A,#N/A,TRUE,"arnitower";#N/A,#N/A,TRUE,"arnigarage "}</definedName>
    <definedName name="wrn.struckgi." localSheetId="19" hidden="1">{#N/A,#N/A,TRUE,"arnitower";#N/A,#N/A,TRUE,"arnigarage "}</definedName>
    <definedName name="wrn.struckgi." localSheetId="11" hidden="1">{#N/A,#N/A,TRUE,"arnitower";#N/A,#N/A,TRUE,"arnigarage "}</definedName>
    <definedName name="wrn.struckgi." localSheetId="7" hidden="1">{#N/A,#N/A,TRUE,"arnitower";#N/A,#N/A,TRUE,"arnigarage "}</definedName>
    <definedName name="wrn.struckgi." localSheetId="18" hidden="1">{#N/A,#N/A,TRUE,"arnitower";#N/A,#N/A,TRUE,"arnigarage "}</definedName>
    <definedName name="wrn.struckgi." localSheetId="3" hidden="1">{#N/A,#N/A,TRUE,"arnitower";#N/A,#N/A,TRUE,"arnigarage "}</definedName>
    <definedName name="wrn.struckgi." localSheetId="8" hidden="1">{#N/A,#N/A,TRUE,"arnitower";#N/A,#N/A,TRUE,"arnigarage "}</definedName>
    <definedName name="wrn.struckgi." hidden="1">{#N/A,#N/A,TRUE,"arnitower";#N/A,#N/A,TRUE,"arnigarage "}</definedName>
    <definedName name="wrn.Supply._.Additions." localSheetId="9" hidden="1">{#N/A,#N/A,FALSE,"Supply Addn"}</definedName>
    <definedName name="wrn.Supply._.Additions." localSheetId="4" hidden="1">{#N/A,#N/A,FALSE,"Supply Addn"}</definedName>
    <definedName name="wrn.Supply._.Additions." localSheetId="19" hidden="1">{#N/A,#N/A,FALSE,"Supply Addn"}</definedName>
    <definedName name="wrn.Supply._.Additions." localSheetId="11" hidden="1">{#N/A,#N/A,FALSE,"Supply Addn"}</definedName>
    <definedName name="wrn.Supply._.Additions." localSheetId="7" hidden="1">{#N/A,#N/A,FALSE,"Supply Addn"}</definedName>
    <definedName name="wrn.Supply._.Additions." localSheetId="18" hidden="1">{#N/A,#N/A,FALSE,"Supply Addn"}</definedName>
    <definedName name="wrn.Supply._.Additions." localSheetId="3" hidden="1">{#N/A,#N/A,FALSE,"Supply Addn"}</definedName>
    <definedName name="wrn.Supply._.Additions." localSheetId="8" hidden="1">{#N/A,#N/A,FALSE,"Supply Addn"}</definedName>
    <definedName name="wrn.Supply._.Additions." hidden="1">{#N/A,#N/A,FALSE,"Supply Addn"}</definedName>
    <definedName name="wrn.trial." localSheetId="19" hidden="1">{#N/A,#N/A,FALSE,"mpph1";#N/A,#N/A,FALSE,"mpmseb";#N/A,#N/A,FALSE,"mpph2"}</definedName>
    <definedName name="wrn.trial." localSheetId="11" hidden="1">{#N/A,#N/A,FALSE,"mpph1";#N/A,#N/A,FALSE,"mpmseb";#N/A,#N/A,FALSE,"mpph2"}</definedName>
    <definedName name="wrn.trial." localSheetId="18" hidden="1">{#N/A,#N/A,FALSE,"mpph1";#N/A,#N/A,FALSE,"mpmseb";#N/A,#N/A,FALSE,"mpph2"}</definedName>
    <definedName name="wrn.trial." hidden="1">{#N/A,#N/A,FALSE,"mpph1";#N/A,#N/A,FALSE,"mpmseb";#N/A,#N/A,FALSE,"mpph2"}</definedName>
    <definedName name="wrn.Warrington._.Widnes._.QS._.Costs." localSheetId="9" hidden="1">{#N/A,#N/A,TRUE,"Cover";#N/A,#N/A,TRUE,"Conts";#N/A,#N/A,TRUE,"VOS";#N/A,#N/A,TRUE,"Warrington";#N/A,#N/A,TRUE,"Widnes"}</definedName>
    <definedName name="wrn.Warrington._.Widnes._.QS._.Costs." localSheetId="4" hidden="1">{#N/A,#N/A,TRUE,"Cover";#N/A,#N/A,TRUE,"Conts";#N/A,#N/A,TRUE,"VOS";#N/A,#N/A,TRUE,"Warrington";#N/A,#N/A,TRUE,"Widnes"}</definedName>
    <definedName name="wrn.Warrington._.Widnes._.QS._.Costs." localSheetId="19" hidden="1">{#N/A,#N/A,TRUE,"Cover";#N/A,#N/A,TRUE,"Conts";#N/A,#N/A,TRUE,"VOS";#N/A,#N/A,TRUE,"Warrington";#N/A,#N/A,TRUE,"Widnes"}</definedName>
    <definedName name="wrn.Warrington._.Widnes._.QS._.Costs." localSheetId="11" hidden="1">{#N/A,#N/A,TRUE,"Cover";#N/A,#N/A,TRUE,"Conts";#N/A,#N/A,TRUE,"VOS";#N/A,#N/A,TRUE,"Warrington";#N/A,#N/A,TRUE,"Widnes"}</definedName>
    <definedName name="wrn.Warrington._.Widnes._.QS._.Costs." localSheetId="7" hidden="1">{#N/A,#N/A,TRUE,"Cover";#N/A,#N/A,TRUE,"Conts";#N/A,#N/A,TRUE,"VOS";#N/A,#N/A,TRUE,"Warrington";#N/A,#N/A,TRUE,"Widnes"}</definedName>
    <definedName name="wrn.Warrington._.Widnes._.QS._.Costs." localSheetId="18" hidden="1">{#N/A,#N/A,TRUE,"Cover";#N/A,#N/A,TRUE,"Conts";#N/A,#N/A,TRUE,"VOS";#N/A,#N/A,TRUE,"Warrington";#N/A,#N/A,TRUE,"Widnes"}</definedName>
    <definedName name="wrn.Warrington._.Widnes._.QS._.Costs." localSheetId="3"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hidden="1">{#N/A,#N/A,TRUE,"Cover";#N/A,#N/A,TRUE,"Conts";#N/A,#N/A,TRUE,"VOS";#N/A,#N/A,TRUE,"Warrington";#N/A,#N/A,TRUE,"Widnes"}</definedName>
    <definedName name="wrn.WHOUSE._.CT." localSheetId="19" hidden="1">{"WESTINGHOUSE",#N/A,FALSE,"Option"}</definedName>
    <definedName name="wrn.WHOUSE._.CT." localSheetId="11" hidden="1">{"WESTINGHOUSE",#N/A,FALSE,"Option"}</definedName>
    <definedName name="wrn.WHOUSE._.CT." localSheetId="18" hidden="1">{"WESTINGHOUSE",#N/A,FALSE,"Option"}</definedName>
    <definedName name="wrn.WHOUSE._.CT." hidden="1">{"WESTINGHOUSE",#N/A,FALSE,"Option"}</definedName>
    <definedName name="wrn.Общая._.спецификация." localSheetId="19"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1"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localSheetId="18"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Общая._.спецификация." hidden="1">{#N/A,#N/A,TRUE,"КЦ 6";#N/A,#N/A,TRUE,"КЦ 5-1";#N/A,#N/A,TRUE,"КЦ 5-2";#N/A,#N/A,TRUE,"КЦ 4-1";#N/A,#N/A,TRUE,"КЦ 4-2";#N/A,#N/A,TRUE,"КЦ 3-1";#N/A,#N/A,TRUE,"КЦ 3-2";#N/A,#N/A,TRUE,"КЦ 2";#N/A,#N/A,TRUE,"КЦ АТС";#N/A,#N/A,TRUE,"КЦ СПД";#N/A,#N/A,TRUE,"Трансиверы";#N/A,#N/A,TRUE,"Инструменты и приборы";#N/A,#N/A,TRUE,"Шкафы"}</definedName>
    <definedName name="wrn.الأمثل." localSheetId="19" hidden="1">{"الليمبو",#N/A,FALSE,"حديد"}</definedName>
    <definedName name="wrn.الأمثل." localSheetId="11" hidden="1">{"الليمبو",#N/A,FALSE,"حديد"}</definedName>
    <definedName name="wrn.الأمثل." localSheetId="18" hidden="1">{"الليمبو",#N/A,FALSE,"حديد"}</definedName>
    <definedName name="wrn.الأمثل." hidden="1">{"الليمبو",#N/A,FALSE,"حديد"}</definedName>
    <definedName name="wrrwerwrew" localSheetId="9" hidden="1">{#N/A,#N/A,TRUE,"Cover";#N/A,#N/A,TRUE,"Conts";#N/A,#N/A,TRUE,"VOS";#N/A,#N/A,TRUE,"Warrington";#N/A,#N/A,TRUE,"Widnes"}</definedName>
    <definedName name="wrrwerwrew" localSheetId="4" hidden="1">{#N/A,#N/A,TRUE,"Cover";#N/A,#N/A,TRUE,"Conts";#N/A,#N/A,TRUE,"VOS";#N/A,#N/A,TRUE,"Warrington";#N/A,#N/A,TRUE,"Widnes"}</definedName>
    <definedName name="wrrwerwrew" localSheetId="19" hidden="1">{#N/A,#N/A,TRUE,"Cover";#N/A,#N/A,TRUE,"Conts";#N/A,#N/A,TRUE,"VOS";#N/A,#N/A,TRUE,"Warrington";#N/A,#N/A,TRUE,"Widnes"}</definedName>
    <definedName name="wrrwerwrew" localSheetId="11" hidden="1">{#N/A,#N/A,TRUE,"Cover";#N/A,#N/A,TRUE,"Conts";#N/A,#N/A,TRUE,"VOS";#N/A,#N/A,TRUE,"Warrington";#N/A,#N/A,TRUE,"Widnes"}</definedName>
    <definedName name="wrrwerwrew" localSheetId="7" hidden="1">{#N/A,#N/A,TRUE,"Cover";#N/A,#N/A,TRUE,"Conts";#N/A,#N/A,TRUE,"VOS";#N/A,#N/A,TRUE,"Warrington";#N/A,#N/A,TRUE,"Widnes"}</definedName>
    <definedName name="wrrwerwrew" localSheetId="18" hidden="1">{#N/A,#N/A,TRUE,"Cover";#N/A,#N/A,TRUE,"Conts";#N/A,#N/A,TRUE,"VOS";#N/A,#N/A,TRUE,"Warrington";#N/A,#N/A,TRUE,"Widnes"}</definedName>
    <definedName name="wrrwerwrew" localSheetId="3" hidden="1">{#N/A,#N/A,TRUE,"Cover";#N/A,#N/A,TRUE,"Conts";#N/A,#N/A,TRUE,"VOS";#N/A,#N/A,TRUE,"Warrington";#N/A,#N/A,TRUE,"Widnes"}</definedName>
    <definedName name="wrrwerwrew" localSheetId="8" hidden="1">{#N/A,#N/A,TRUE,"Cover";#N/A,#N/A,TRUE,"Conts";#N/A,#N/A,TRUE,"VOS";#N/A,#N/A,TRUE,"Warrington";#N/A,#N/A,TRUE,"Widnes"}</definedName>
    <definedName name="wrrwerwrew" hidden="1">{#N/A,#N/A,TRUE,"Cover";#N/A,#N/A,TRUE,"Conts";#N/A,#N/A,TRUE,"VOS";#N/A,#N/A,TRUE,"Warrington";#N/A,#N/A,TRUE,"Widnes"}</definedName>
    <definedName name="wryuwyrututwys" localSheetId="9" hidden="1">{#N/A,#N/A,TRUE,"Cover";#N/A,#N/A,TRUE,"Conts";#N/A,#N/A,TRUE,"VOS";#N/A,#N/A,TRUE,"Warrington";#N/A,#N/A,TRUE,"Widnes"}</definedName>
    <definedName name="wryuwyrututwys" localSheetId="4" hidden="1">{#N/A,#N/A,TRUE,"Cover";#N/A,#N/A,TRUE,"Conts";#N/A,#N/A,TRUE,"VOS";#N/A,#N/A,TRUE,"Warrington";#N/A,#N/A,TRUE,"Widnes"}</definedName>
    <definedName name="wryuwyrututwys" localSheetId="19" hidden="1">{#N/A,#N/A,TRUE,"Cover";#N/A,#N/A,TRUE,"Conts";#N/A,#N/A,TRUE,"VOS";#N/A,#N/A,TRUE,"Warrington";#N/A,#N/A,TRUE,"Widnes"}</definedName>
    <definedName name="wryuwyrututwys" localSheetId="11" hidden="1">{#N/A,#N/A,TRUE,"Cover";#N/A,#N/A,TRUE,"Conts";#N/A,#N/A,TRUE,"VOS";#N/A,#N/A,TRUE,"Warrington";#N/A,#N/A,TRUE,"Widnes"}</definedName>
    <definedName name="wryuwyrututwys" localSheetId="7" hidden="1">{#N/A,#N/A,TRUE,"Cover";#N/A,#N/A,TRUE,"Conts";#N/A,#N/A,TRUE,"VOS";#N/A,#N/A,TRUE,"Warrington";#N/A,#N/A,TRUE,"Widnes"}</definedName>
    <definedName name="wryuwyrututwys" localSheetId="18" hidden="1">{#N/A,#N/A,TRUE,"Cover";#N/A,#N/A,TRUE,"Conts";#N/A,#N/A,TRUE,"VOS";#N/A,#N/A,TRUE,"Warrington";#N/A,#N/A,TRUE,"Widnes"}</definedName>
    <definedName name="wryuwyrututwys" localSheetId="3" hidden="1">{#N/A,#N/A,TRUE,"Cover";#N/A,#N/A,TRUE,"Conts";#N/A,#N/A,TRUE,"VOS";#N/A,#N/A,TRUE,"Warrington";#N/A,#N/A,TRUE,"Widnes"}</definedName>
    <definedName name="wryuwyrututwys" localSheetId="8" hidden="1">{#N/A,#N/A,TRUE,"Cover";#N/A,#N/A,TRUE,"Conts";#N/A,#N/A,TRUE,"VOS";#N/A,#N/A,TRUE,"Warrington";#N/A,#N/A,TRUE,"Widnes"}</definedName>
    <definedName name="wryuwyrututwys" hidden="1">{#N/A,#N/A,TRUE,"Cover";#N/A,#N/A,TRUE,"Conts";#N/A,#N/A,TRUE,"VOS";#N/A,#N/A,TRUE,"Warrington";#N/A,#N/A,TRUE,"Widnes"}</definedName>
    <definedName name="wsd">#REF!</definedName>
    <definedName name="WT" localSheetId="9" hidden="1">{#N/A,#N/A,TRUE,"Cover";#N/A,#N/A,TRUE,"Conts";#N/A,#N/A,TRUE,"VOS";#N/A,#N/A,TRUE,"Warrington";#N/A,#N/A,TRUE,"Widnes"}</definedName>
    <definedName name="WT" localSheetId="4" hidden="1">{#N/A,#N/A,TRUE,"Cover";#N/A,#N/A,TRUE,"Conts";#N/A,#N/A,TRUE,"VOS";#N/A,#N/A,TRUE,"Warrington";#N/A,#N/A,TRUE,"Widnes"}</definedName>
    <definedName name="WT" localSheetId="19" hidden="1">{#N/A,#N/A,TRUE,"Cover";#N/A,#N/A,TRUE,"Conts";#N/A,#N/A,TRUE,"VOS";#N/A,#N/A,TRUE,"Warrington";#N/A,#N/A,TRUE,"Widnes"}</definedName>
    <definedName name="WT" localSheetId="11" hidden="1">{#N/A,#N/A,TRUE,"Cover";#N/A,#N/A,TRUE,"Conts";#N/A,#N/A,TRUE,"VOS";#N/A,#N/A,TRUE,"Warrington";#N/A,#N/A,TRUE,"Widnes"}</definedName>
    <definedName name="WT" localSheetId="7" hidden="1">{#N/A,#N/A,TRUE,"Cover";#N/A,#N/A,TRUE,"Conts";#N/A,#N/A,TRUE,"VOS";#N/A,#N/A,TRUE,"Warrington";#N/A,#N/A,TRUE,"Widnes"}</definedName>
    <definedName name="WT" localSheetId="18" hidden="1">{#N/A,#N/A,TRUE,"Cover";#N/A,#N/A,TRUE,"Conts";#N/A,#N/A,TRUE,"VOS";#N/A,#N/A,TRUE,"Warrington";#N/A,#N/A,TRUE,"Widnes"}</definedName>
    <definedName name="WT" localSheetId="3" hidden="1">{#N/A,#N/A,TRUE,"Cover";#N/A,#N/A,TRUE,"Conts";#N/A,#N/A,TRUE,"VOS";#N/A,#N/A,TRUE,"Warrington";#N/A,#N/A,TRUE,"Widnes"}</definedName>
    <definedName name="WT" localSheetId="8" hidden="1">{#N/A,#N/A,TRUE,"Cover";#N/A,#N/A,TRUE,"Conts";#N/A,#N/A,TRUE,"VOS";#N/A,#N/A,TRUE,"Warrington";#N/A,#N/A,TRUE,"Widnes"}</definedName>
    <definedName name="WT" hidden="1">{#N/A,#N/A,TRUE,"Cover";#N/A,#N/A,TRUE,"Conts";#N/A,#N/A,TRUE,"VOS";#N/A,#N/A,TRUE,"Warrington";#N/A,#N/A,TRUE,"Widnes"}</definedName>
    <definedName name="wtey" localSheetId="9" hidden="1">{#N/A,#N/A,TRUE,"Cover";#N/A,#N/A,TRUE,"Conts";#N/A,#N/A,TRUE,"VOS";#N/A,#N/A,TRUE,"Warrington";#N/A,#N/A,TRUE,"Widnes"}</definedName>
    <definedName name="wtey" localSheetId="4" hidden="1">{#N/A,#N/A,TRUE,"Cover";#N/A,#N/A,TRUE,"Conts";#N/A,#N/A,TRUE,"VOS";#N/A,#N/A,TRUE,"Warrington";#N/A,#N/A,TRUE,"Widnes"}</definedName>
    <definedName name="wtey" localSheetId="19" hidden="1">{#N/A,#N/A,TRUE,"Cover";#N/A,#N/A,TRUE,"Conts";#N/A,#N/A,TRUE,"VOS";#N/A,#N/A,TRUE,"Warrington";#N/A,#N/A,TRUE,"Widnes"}</definedName>
    <definedName name="wtey" localSheetId="11" hidden="1">{#N/A,#N/A,TRUE,"Cover";#N/A,#N/A,TRUE,"Conts";#N/A,#N/A,TRUE,"VOS";#N/A,#N/A,TRUE,"Warrington";#N/A,#N/A,TRUE,"Widnes"}</definedName>
    <definedName name="wtey" localSheetId="7" hidden="1">{#N/A,#N/A,TRUE,"Cover";#N/A,#N/A,TRUE,"Conts";#N/A,#N/A,TRUE,"VOS";#N/A,#N/A,TRUE,"Warrington";#N/A,#N/A,TRUE,"Widnes"}</definedName>
    <definedName name="wtey" localSheetId="18" hidden="1">{#N/A,#N/A,TRUE,"Cover";#N/A,#N/A,TRUE,"Conts";#N/A,#N/A,TRUE,"VOS";#N/A,#N/A,TRUE,"Warrington";#N/A,#N/A,TRUE,"Widnes"}</definedName>
    <definedName name="wtey" localSheetId="3" hidden="1">{#N/A,#N/A,TRUE,"Cover";#N/A,#N/A,TRUE,"Conts";#N/A,#N/A,TRUE,"VOS";#N/A,#N/A,TRUE,"Warrington";#N/A,#N/A,TRUE,"Widnes"}</definedName>
    <definedName name="wtey" localSheetId="8" hidden="1">{#N/A,#N/A,TRUE,"Cover";#N/A,#N/A,TRUE,"Conts";#N/A,#N/A,TRUE,"VOS";#N/A,#N/A,TRUE,"Warrington";#N/A,#N/A,TRUE,"Widnes"}</definedName>
    <definedName name="wtey" hidden="1">{#N/A,#N/A,TRUE,"Cover";#N/A,#N/A,TRUE,"Conts";#N/A,#N/A,TRUE,"VOS";#N/A,#N/A,TRUE,"Warrington";#N/A,#N/A,TRUE,"Widnes"}</definedName>
    <definedName name="wtrwt" localSheetId="9" hidden="1">{#N/A,#N/A,TRUE,"Cover";#N/A,#N/A,TRUE,"Conts";#N/A,#N/A,TRUE,"VOS";#N/A,#N/A,TRUE,"Warrington";#N/A,#N/A,TRUE,"Widnes"}</definedName>
    <definedName name="wtrwt" localSheetId="4" hidden="1">{#N/A,#N/A,TRUE,"Cover";#N/A,#N/A,TRUE,"Conts";#N/A,#N/A,TRUE,"VOS";#N/A,#N/A,TRUE,"Warrington";#N/A,#N/A,TRUE,"Widnes"}</definedName>
    <definedName name="wtrwt" localSheetId="19" hidden="1">{#N/A,#N/A,TRUE,"Cover";#N/A,#N/A,TRUE,"Conts";#N/A,#N/A,TRUE,"VOS";#N/A,#N/A,TRUE,"Warrington";#N/A,#N/A,TRUE,"Widnes"}</definedName>
    <definedName name="wtrwt" localSheetId="11" hidden="1">{#N/A,#N/A,TRUE,"Cover";#N/A,#N/A,TRUE,"Conts";#N/A,#N/A,TRUE,"VOS";#N/A,#N/A,TRUE,"Warrington";#N/A,#N/A,TRUE,"Widnes"}</definedName>
    <definedName name="wtrwt" localSheetId="7" hidden="1">{#N/A,#N/A,TRUE,"Cover";#N/A,#N/A,TRUE,"Conts";#N/A,#N/A,TRUE,"VOS";#N/A,#N/A,TRUE,"Warrington";#N/A,#N/A,TRUE,"Widnes"}</definedName>
    <definedName name="wtrwt" localSheetId="18" hidden="1">{#N/A,#N/A,TRUE,"Cover";#N/A,#N/A,TRUE,"Conts";#N/A,#N/A,TRUE,"VOS";#N/A,#N/A,TRUE,"Warrington";#N/A,#N/A,TRUE,"Widnes"}</definedName>
    <definedName name="wtrwt" localSheetId="3" hidden="1">{#N/A,#N/A,TRUE,"Cover";#N/A,#N/A,TRUE,"Conts";#N/A,#N/A,TRUE,"VOS";#N/A,#N/A,TRUE,"Warrington";#N/A,#N/A,TRUE,"Widnes"}</definedName>
    <definedName name="wtrwt" localSheetId="8" hidden="1">{#N/A,#N/A,TRUE,"Cover";#N/A,#N/A,TRUE,"Conts";#N/A,#N/A,TRUE,"VOS";#N/A,#N/A,TRUE,"Warrington";#N/A,#N/A,TRUE,"Widnes"}</definedName>
    <definedName name="wtrwt" hidden="1">{#N/A,#N/A,TRUE,"Cover";#N/A,#N/A,TRUE,"Conts";#N/A,#N/A,TRUE,"VOS";#N/A,#N/A,TRUE,"Warrington";#N/A,#N/A,TRUE,"Widnes"}</definedName>
    <definedName name="wtrywryt" localSheetId="9" hidden="1">{#N/A,#N/A,TRUE,"Cover";#N/A,#N/A,TRUE,"Conts";#N/A,#N/A,TRUE,"VOS";#N/A,#N/A,TRUE,"Warrington";#N/A,#N/A,TRUE,"Widnes"}</definedName>
    <definedName name="wtrywryt" localSheetId="4" hidden="1">{#N/A,#N/A,TRUE,"Cover";#N/A,#N/A,TRUE,"Conts";#N/A,#N/A,TRUE,"VOS";#N/A,#N/A,TRUE,"Warrington";#N/A,#N/A,TRUE,"Widnes"}</definedName>
    <definedName name="wtrywryt" localSheetId="19" hidden="1">{#N/A,#N/A,TRUE,"Cover";#N/A,#N/A,TRUE,"Conts";#N/A,#N/A,TRUE,"VOS";#N/A,#N/A,TRUE,"Warrington";#N/A,#N/A,TRUE,"Widnes"}</definedName>
    <definedName name="wtrywryt" localSheetId="11" hidden="1">{#N/A,#N/A,TRUE,"Cover";#N/A,#N/A,TRUE,"Conts";#N/A,#N/A,TRUE,"VOS";#N/A,#N/A,TRUE,"Warrington";#N/A,#N/A,TRUE,"Widnes"}</definedName>
    <definedName name="wtrywryt" localSheetId="7" hidden="1">{#N/A,#N/A,TRUE,"Cover";#N/A,#N/A,TRUE,"Conts";#N/A,#N/A,TRUE,"VOS";#N/A,#N/A,TRUE,"Warrington";#N/A,#N/A,TRUE,"Widnes"}</definedName>
    <definedName name="wtrywryt" localSheetId="18" hidden="1">{#N/A,#N/A,TRUE,"Cover";#N/A,#N/A,TRUE,"Conts";#N/A,#N/A,TRUE,"VOS";#N/A,#N/A,TRUE,"Warrington";#N/A,#N/A,TRUE,"Widnes"}</definedName>
    <definedName name="wtrywryt" localSheetId="3" hidden="1">{#N/A,#N/A,TRUE,"Cover";#N/A,#N/A,TRUE,"Conts";#N/A,#N/A,TRUE,"VOS";#N/A,#N/A,TRUE,"Warrington";#N/A,#N/A,TRUE,"Widnes"}</definedName>
    <definedName name="wtrywryt" localSheetId="8" hidden="1">{#N/A,#N/A,TRUE,"Cover";#N/A,#N/A,TRUE,"Conts";#N/A,#N/A,TRUE,"VOS";#N/A,#N/A,TRUE,"Warrington";#N/A,#N/A,TRUE,"Widnes"}</definedName>
    <definedName name="wtrywryt" hidden="1">{#N/A,#N/A,TRUE,"Cover";#N/A,#N/A,TRUE,"Conts";#N/A,#N/A,TRUE,"VOS";#N/A,#N/A,TRUE,"Warrington";#N/A,#N/A,TRUE,"Widnes"}</definedName>
    <definedName name="wtwt" localSheetId="9" hidden="1">{#N/A,#N/A,TRUE,"Cover";#N/A,#N/A,TRUE,"Conts";#N/A,#N/A,TRUE,"VOS";#N/A,#N/A,TRUE,"Warrington";#N/A,#N/A,TRUE,"Widnes"}</definedName>
    <definedName name="wtwt" localSheetId="4" hidden="1">{#N/A,#N/A,TRUE,"Cover";#N/A,#N/A,TRUE,"Conts";#N/A,#N/A,TRUE,"VOS";#N/A,#N/A,TRUE,"Warrington";#N/A,#N/A,TRUE,"Widnes"}</definedName>
    <definedName name="wtwt" localSheetId="19" hidden="1">{#N/A,#N/A,TRUE,"Cover";#N/A,#N/A,TRUE,"Conts";#N/A,#N/A,TRUE,"VOS";#N/A,#N/A,TRUE,"Warrington";#N/A,#N/A,TRUE,"Widnes"}</definedName>
    <definedName name="wtwt" localSheetId="11" hidden="1">{#N/A,#N/A,TRUE,"Cover";#N/A,#N/A,TRUE,"Conts";#N/A,#N/A,TRUE,"VOS";#N/A,#N/A,TRUE,"Warrington";#N/A,#N/A,TRUE,"Widnes"}</definedName>
    <definedName name="wtwt" localSheetId="7" hidden="1">{#N/A,#N/A,TRUE,"Cover";#N/A,#N/A,TRUE,"Conts";#N/A,#N/A,TRUE,"VOS";#N/A,#N/A,TRUE,"Warrington";#N/A,#N/A,TRUE,"Widnes"}</definedName>
    <definedName name="wtwt" localSheetId="18" hidden="1">{#N/A,#N/A,TRUE,"Cover";#N/A,#N/A,TRUE,"Conts";#N/A,#N/A,TRUE,"VOS";#N/A,#N/A,TRUE,"Warrington";#N/A,#N/A,TRUE,"Widnes"}</definedName>
    <definedName name="wtwt" localSheetId="3" hidden="1">{#N/A,#N/A,TRUE,"Cover";#N/A,#N/A,TRUE,"Conts";#N/A,#N/A,TRUE,"VOS";#N/A,#N/A,TRUE,"Warrington";#N/A,#N/A,TRUE,"Widnes"}</definedName>
    <definedName name="wtwt" localSheetId="8" hidden="1">{#N/A,#N/A,TRUE,"Cover";#N/A,#N/A,TRUE,"Conts";#N/A,#N/A,TRUE,"VOS";#N/A,#N/A,TRUE,"Warrington";#N/A,#N/A,TRUE,"Widnes"}</definedName>
    <definedName name="wtwt" hidden="1">{#N/A,#N/A,TRUE,"Cover";#N/A,#N/A,TRUE,"Conts";#N/A,#N/A,TRUE,"VOS";#N/A,#N/A,TRUE,"Warrington";#N/A,#N/A,TRUE,"Widnes"}</definedName>
    <definedName name="wtwy" localSheetId="9" hidden="1">{#N/A,#N/A,TRUE,"Cover";#N/A,#N/A,TRUE,"Conts";#N/A,#N/A,TRUE,"VOS";#N/A,#N/A,TRUE,"Warrington";#N/A,#N/A,TRUE,"Widnes"}</definedName>
    <definedName name="wtwy" localSheetId="4" hidden="1">{#N/A,#N/A,TRUE,"Cover";#N/A,#N/A,TRUE,"Conts";#N/A,#N/A,TRUE,"VOS";#N/A,#N/A,TRUE,"Warrington";#N/A,#N/A,TRUE,"Widnes"}</definedName>
    <definedName name="wtwy" localSheetId="19" hidden="1">{#N/A,#N/A,TRUE,"Cover";#N/A,#N/A,TRUE,"Conts";#N/A,#N/A,TRUE,"VOS";#N/A,#N/A,TRUE,"Warrington";#N/A,#N/A,TRUE,"Widnes"}</definedName>
    <definedName name="wtwy" localSheetId="11" hidden="1">{#N/A,#N/A,TRUE,"Cover";#N/A,#N/A,TRUE,"Conts";#N/A,#N/A,TRUE,"VOS";#N/A,#N/A,TRUE,"Warrington";#N/A,#N/A,TRUE,"Widnes"}</definedName>
    <definedName name="wtwy" localSheetId="7" hidden="1">{#N/A,#N/A,TRUE,"Cover";#N/A,#N/A,TRUE,"Conts";#N/A,#N/A,TRUE,"VOS";#N/A,#N/A,TRUE,"Warrington";#N/A,#N/A,TRUE,"Widnes"}</definedName>
    <definedName name="wtwy" localSheetId="18" hidden="1">{#N/A,#N/A,TRUE,"Cover";#N/A,#N/A,TRUE,"Conts";#N/A,#N/A,TRUE,"VOS";#N/A,#N/A,TRUE,"Warrington";#N/A,#N/A,TRUE,"Widnes"}</definedName>
    <definedName name="wtwy" localSheetId="3" hidden="1">{#N/A,#N/A,TRUE,"Cover";#N/A,#N/A,TRUE,"Conts";#N/A,#N/A,TRUE,"VOS";#N/A,#N/A,TRUE,"Warrington";#N/A,#N/A,TRUE,"Widnes"}</definedName>
    <definedName name="wtwy" localSheetId="8" hidden="1">{#N/A,#N/A,TRUE,"Cover";#N/A,#N/A,TRUE,"Conts";#N/A,#N/A,TRUE,"VOS";#N/A,#N/A,TRUE,"Warrington";#N/A,#N/A,TRUE,"Widnes"}</definedName>
    <definedName name="wtwy" hidden="1">{#N/A,#N/A,TRUE,"Cover";#N/A,#N/A,TRUE,"Conts";#N/A,#N/A,TRUE,"VOS";#N/A,#N/A,TRUE,"Warrington";#N/A,#N/A,TRUE,"Widnes"}</definedName>
    <definedName name="www" localSheetId="9" hidden="1">{#N/A,#N/A,TRUE,"Cover";#N/A,#N/A,TRUE,"Conts";#N/A,#N/A,TRUE,"VOS";#N/A,#N/A,TRUE,"Warrington";#N/A,#N/A,TRUE,"Widnes"}</definedName>
    <definedName name="www" localSheetId="4" hidden="1">{#N/A,#N/A,TRUE,"Cover";#N/A,#N/A,TRUE,"Conts";#N/A,#N/A,TRUE,"VOS";#N/A,#N/A,TRUE,"Warrington";#N/A,#N/A,TRUE,"Widnes"}</definedName>
    <definedName name="www" localSheetId="19" hidden="1">{#N/A,#N/A,TRUE,"Cover";#N/A,#N/A,TRUE,"Conts";#N/A,#N/A,TRUE,"VOS";#N/A,#N/A,TRUE,"Warrington";#N/A,#N/A,TRUE,"Widnes"}</definedName>
    <definedName name="www" localSheetId="11" hidden="1">{#N/A,#N/A,TRUE,"Cover";#N/A,#N/A,TRUE,"Conts";#N/A,#N/A,TRUE,"VOS";#N/A,#N/A,TRUE,"Warrington";#N/A,#N/A,TRUE,"Widnes"}</definedName>
    <definedName name="www" localSheetId="7" hidden="1">{#N/A,#N/A,TRUE,"Cover";#N/A,#N/A,TRUE,"Conts";#N/A,#N/A,TRUE,"VOS";#N/A,#N/A,TRUE,"Warrington";#N/A,#N/A,TRUE,"Widnes"}</definedName>
    <definedName name="www" localSheetId="18" hidden="1">{#N/A,#N/A,TRUE,"Cover";#N/A,#N/A,TRUE,"Conts";#N/A,#N/A,TRUE,"VOS";#N/A,#N/A,TRUE,"Warrington";#N/A,#N/A,TRUE,"Widnes"}</definedName>
    <definedName name="www" localSheetId="3" hidden="1">{#N/A,#N/A,TRUE,"Cover";#N/A,#N/A,TRUE,"Conts";#N/A,#N/A,TRUE,"VOS";#N/A,#N/A,TRUE,"Warrington";#N/A,#N/A,TRUE,"Widnes"}</definedName>
    <definedName name="www" localSheetId="8" hidden="1">{#N/A,#N/A,TRUE,"Cover";#N/A,#N/A,TRUE,"Conts";#N/A,#N/A,TRUE,"VOS";#N/A,#N/A,TRUE,"Warrington";#N/A,#N/A,TRUE,"Widnes"}</definedName>
    <definedName name="www" hidden="1">{#N/A,#N/A,TRUE,"Cover";#N/A,#N/A,TRUE,"Conts";#N/A,#N/A,TRUE,"VOS";#N/A,#N/A,TRUE,"Warrington";#N/A,#N/A,TRUE,"Widnes"}</definedName>
    <definedName name="wwwww" localSheetId="9" hidden="1">{#N/A,#N/A,TRUE,"Cover";#N/A,#N/A,TRUE,"Conts";#N/A,#N/A,TRUE,"VOS";#N/A,#N/A,TRUE,"Warrington";#N/A,#N/A,TRUE,"Widnes"}</definedName>
    <definedName name="wwwww" localSheetId="4" hidden="1">{#N/A,#N/A,TRUE,"Cover";#N/A,#N/A,TRUE,"Conts";#N/A,#N/A,TRUE,"VOS";#N/A,#N/A,TRUE,"Warrington";#N/A,#N/A,TRUE,"Widnes"}</definedName>
    <definedName name="wwwww" localSheetId="19" hidden="1">{#N/A,#N/A,TRUE,"Cover";#N/A,#N/A,TRUE,"Conts";#N/A,#N/A,TRUE,"VOS";#N/A,#N/A,TRUE,"Warrington";#N/A,#N/A,TRUE,"Widnes"}</definedName>
    <definedName name="wwwww" localSheetId="11" hidden="1">{#N/A,#N/A,TRUE,"Cover";#N/A,#N/A,TRUE,"Conts";#N/A,#N/A,TRUE,"VOS";#N/A,#N/A,TRUE,"Warrington";#N/A,#N/A,TRUE,"Widnes"}</definedName>
    <definedName name="wwwww" localSheetId="7" hidden="1">{#N/A,#N/A,TRUE,"Cover";#N/A,#N/A,TRUE,"Conts";#N/A,#N/A,TRUE,"VOS";#N/A,#N/A,TRUE,"Warrington";#N/A,#N/A,TRUE,"Widnes"}</definedName>
    <definedName name="wwwww" localSheetId="18" hidden="1">{#N/A,#N/A,TRUE,"Cover";#N/A,#N/A,TRUE,"Conts";#N/A,#N/A,TRUE,"VOS";#N/A,#N/A,TRUE,"Warrington";#N/A,#N/A,TRUE,"Widnes"}</definedName>
    <definedName name="wwwww" localSheetId="3" hidden="1">{#N/A,#N/A,TRUE,"Cover";#N/A,#N/A,TRUE,"Conts";#N/A,#N/A,TRUE,"VOS";#N/A,#N/A,TRUE,"Warrington";#N/A,#N/A,TRUE,"Widnes"}</definedName>
    <definedName name="wwwww" localSheetId="8" hidden="1">{#N/A,#N/A,TRUE,"Cover";#N/A,#N/A,TRUE,"Conts";#N/A,#N/A,TRUE,"VOS";#N/A,#N/A,TRUE,"Warrington";#N/A,#N/A,TRUE,"Widnes"}</definedName>
    <definedName name="wwwww" hidden="1">{#N/A,#N/A,TRUE,"Cover";#N/A,#N/A,TRUE,"Conts";#N/A,#N/A,TRUE,"VOS";#N/A,#N/A,TRUE,"Warrington";#N/A,#N/A,TRUE,"Widnes"}</definedName>
    <definedName name="wwwwwwwww" localSheetId="9" hidden="1">#REF!</definedName>
    <definedName name="wwwwwwwww" localSheetId="7" hidden="1">#REF!</definedName>
    <definedName name="wwwwwwwww" hidden="1">#REF!</definedName>
    <definedName name="wy7u7y" localSheetId="9" hidden="1">{#N/A,#N/A,TRUE,"Cover";#N/A,#N/A,TRUE,"Conts";#N/A,#N/A,TRUE,"VOS";#N/A,#N/A,TRUE,"Warrington";#N/A,#N/A,TRUE,"Widnes"}</definedName>
    <definedName name="wy7u7y" localSheetId="4" hidden="1">{#N/A,#N/A,TRUE,"Cover";#N/A,#N/A,TRUE,"Conts";#N/A,#N/A,TRUE,"VOS";#N/A,#N/A,TRUE,"Warrington";#N/A,#N/A,TRUE,"Widnes"}</definedName>
    <definedName name="wy7u7y" localSheetId="19" hidden="1">{#N/A,#N/A,TRUE,"Cover";#N/A,#N/A,TRUE,"Conts";#N/A,#N/A,TRUE,"VOS";#N/A,#N/A,TRUE,"Warrington";#N/A,#N/A,TRUE,"Widnes"}</definedName>
    <definedName name="wy7u7y" localSheetId="11" hidden="1">{#N/A,#N/A,TRUE,"Cover";#N/A,#N/A,TRUE,"Conts";#N/A,#N/A,TRUE,"VOS";#N/A,#N/A,TRUE,"Warrington";#N/A,#N/A,TRUE,"Widnes"}</definedName>
    <definedName name="wy7u7y" localSheetId="7" hidden="1">{#N/A,#N/A,TRUE,"Cover";#N/A,#N/A,TRUE,"Conts";#N/A,#N/A,TRUE,"VOS";#N/A,#N/A,TRUE,"Warrington";#N/A,#N/A,TRUE,"Widnes"}</definedName>
    <definedName name="wy7u7y" localSheetId="18" hidden="1">{#N/A,#N/A,TRUE,"Cover";#N/A,#N/A,TRUE,"Conts";#N/A,#N/A,TRUE,"VOS";#N/A,#N/A,TRUE,"Warrington";#N/A,#N/A,TRUE,"Widnes"}</definedName>
    <definedName name="wy7u7y" localSheetId="3" hidden="1">{#N/A,#N/A,TRUE,"Cover";#N/A,#N/A,TRUE,"Conts";#N/A,#N/A,TRUE,"VOS";#N/A,#N/A,TRUE,"Warrington";#N/A,#N/A,TRUE,"Widnes"}</definedName>
    <definedName name="wy7u7y" localSheetId="8" hidden="1">{#N/A,#N/A,TRUE,"Cover";#N/A,#N/A,TRUE,"Conts";#N/A,#N/A,TRUE,"VOS";#N/A,#N/A,TRUE,"Warrington";#N/A,#N/A,TRUE,"Widnes"}</definedName>
    <definedName name="wy7u7y" hidden="1">{#N/A,#N/A,TRUE,"Cover";#N/A,#N/A,TRUE,"Conts";#N/A,#N/A,TRUE,"VOS";#N/A,#N/A,TRUE,"Warrington";#N/A,#N/A,TRUE,"Widnes"}</definedName>
    <definedName name="xc" localSheetId="19" hidden="1">{#N/A,#N/A,FALSE,"SumD";#N/A,#N/A,FALSE,"ElecD";#N/A,#N/A,FALSE,"MechD";#N/A,#N/A,FALSE,"GeotD";#N/A,#N/A,FALSE,"PrcsD";#N/A,#N/A,FALSE,"TunnD";#N/A,#N/A,FALSE,"CivlD";#N/A,#N/A,FALSE,"NtwkD";#N/A,#N/A,FALSE,"EstgD";#N/A,#N/A,FALSE,"PEngD"}</definedName>
    <definedName name="xc" localSheetId="11" hidden="1">{#N/A,#N/A,FALSE,"SumD";#N/A,#N/A,FALSE,"ElecD";#N/A,#N/A,FALSE,"MechD";#N/A,#N/A,FALSE,"GeotD";#N/A,#N/A,FALSE,"PrcsD";#N/A,#N/A,FALSE,"TunnD";#N/A,#N/A,FALSE,"CivlD";#N/A,#N/A,FALSE,"NtwkD";#N/A,#N/A,FALSE,"EstgD";#N/A,#N/A,FALSE,"PEngD"}</definedName>
    <definedName name="xc" localSheetId="18" hidden="1">{#N/A,#N/A,FALSE,"SumD";#N/A,#N/A,FALSE,"ElecD";#N/A,#N/A,FALSE,"MechD";#N/A,#N/A,FALSE,"GeotD";#N/A,#N/A,FALSE,"PrcsD";#N/A,#N/A,FALSE,"TunnD";#N/A,#N/A,FALSE,"CivlD";#N/A,#N/A,FALSE,"NtwkD";#N/A,#N/A,FALSE,"EstgD";#N/A,#N/A,FALSE,"PEngD"}</definedName>
    <definedName name="xc" hidden="1">{#N/A,#N/A,FALSE,"SumD";#N/A,#N/A,FALSE,"ElecD";#N/A,#N/A,FALSE,"MechD";#N/A,#N/A,FALSE,"GeotD";#N/A,#N/A,FALSE,"PrcsD";#N/A,#N/A,FALSE,"TunnD";#N/A,#N/A,FALSE,"CivlD";#N/A,#N/A,FALSE,"NtwkD";#N/A,#N/A,FALSE,"EstgD";#N/A,#N/A,FALSE,"PEngD"}</definedName>
    <definedName name="XWALL_XWALL" localSheetId="3">'[57]#REF'!$AM$191</definedName>
    <definedName name="XWALL_XWALL">'[56]#REF'!$AM$191</definedName>
    <definedName name="XX">OFFSET(#REF!,0,0,1,14)</definedName>
    <definedName name="XXXXXXXXXX" hidden="1">#REF!</definedName>
    <definedName name="xz">#REF!</definedName>
    <definedName name="yapiimar" localSheetId="19" hidden="1">{#N/A,#N/A,FALSE,"ihz. icmal";#N/A,#N/A,FALSE,"avans";#N/A,#N/A,FALSE,"mal_FF_icm";#N/A,#N/A,FALSE,"fat_ihz";#N/A,#N/A,FALSE,"söz_fiy_fark";#N/A,#N/A,FALSE,"kap2"}</definedName>
    <definedName name="yapiimar" localSheetId="11" hidden="1">{#N/A,#N/A,FALSE,"ihz. icmal";#N/A,#N/A,FALSE,"avans";#N/A,#N/A,FALSE,"mal_FF_icm";#N/A,#N/A,FALSE,"fat_ihz";#N/A,#N/A,FALSE,"söz_fiy_fark";#N/A,#N/A,FALSE,"kap2"}</definedName>
    <definedName name="yapiimar" localSheetId="18" hidden="1">{#N/A,#N/A,FALSE,"ihz. icmal";#N/A,#N/A,FALSE,"avans";#N/A,#N/A,FALSE,"mal_FF_icm";#N/A,#N/A,FALSE,"fat_ihz";#N/A,#N/A,FALSE,"söz_fiy_fark";#N/A,#N/A,FALSE,"kap2"}</definedName>
    <definedName name="yapiimar" hidden="1">{#N/A,#N/A,FALSE,"ihz. icmal";#N/A,#N/A,FALSE,"avans";#N/A,#N/A,FALSE,"mal_FF_icm";#N/A,#N/A,FALSE,"fat_ihz";#N/A,#N/A,FALSE,"söz_fiy_fark";#N/A,#N/A,FALSE,"kap2"}</definedName>
    <definedName name="yas" hidden="1">#REF!</definedName>
    <definedName name="yasin" hidden="1">#REF!</definedName>
    <definedName name="yes" localSheetId="9" hidden="1">{#N/A,#N/A,TRUE,"Front";#N/A,#N/A,TRUE,"Simple Letter";#N/A,#N/A,TRUE,"Inside";#N/A,#N/A,TRUE,"Contents";#N/A,#N/A,TRUE,"Basis";#N/A,#N/A,TRUE,"Inclusions";#N/A,#N/A,TRUE,"Exclusions";#N/A,#N/A,TRUE,"Areas";#N/A,#N/A,TRUE,"Summary";#N/A,#N/A,TRUE,"Detail"}</definedName>
    <definedName name="yes" localSheetId="4" hidden="1">{#N/A,#N/A,TRUE,"Front";#N/A,#N/A,TRUE,"Simple Letter";#N/A,#N/A,TRUE,"Inside";#N/A,#N/A,TRUE,"Contents";#N/A,#N/A,TRUE,"Basis";#N/A,#N/A,TRUE,"Inclusions";#N/A,#N/A,TRUE,"Exclusions";#N/A,#N/A,TRUE,"Areas";#N/A,#N/A,TRUE,"Summary";#N/A,#N/A,TRUE,"Detail"}</definedName>
    <definedName name="yes" localSheetId="19" hidden="1">{#N/A,#N/A,TRUE,"Front";#N/A,#N/A,TRUE,"Simple Letter";#N/A,#N/A,TRUE,"Inside";#N/A,#N/A,TRUE,"Contents";#N/A,#N/A,TRUE,"Basis";#N/A,#N/A,TRUE,"Inclusions";#N/A,#N/A,TRUE,"Exclusions";#N/A,#N/A,TRUE,"Areas";#N/A,#N/A,TRUE,"Summary";#N/A,#N/A,TRUE,"Detail"}</definedName>
    <definedName name="yes" localSheetId="11" hidden="1">{#N/A,#N/A,TRUE,"Front";#N/A,#N/A,TRUE,"Simple Letter";#N/A,#N/A,TRUE,"Inside";#N/A,#N/A,TRUE,"Contents";#N/A,#N/A,TRUE,"Basis";#N/A,#N/A,TRUE,"Inclusions";#N/A,#N/A,TRUE,"Exclusions";#N/A,#N/A,TRUE,"Areas";#N/A,#N/A,TRUE,"Summary";#N/A,#N/A,TRUE,"Detail"}</definedName>
    <definedName name="yes" localSheetId="7" hidden="1">{#N/A,#N/A,TRUE,"Front";#N/A,#N/A,TRUE,"Simple Letter";#N/A,#N/A,TRUE,"Inside";#N/A,#N/A,TRUE,"Contents";#N/A,#N/A,TRUE,"Basis";#N/A,#N/A,TRUE,"Inclusions";#N/A,#N/A,TRUE,"Exclusions";#N/A,#N/A,TRUE,"Areas";#N/A,#N/A,TRUE,"Summary";#N/A,#N/A,TRUE,"Detail"}</definedName>
    <definedName name="yes" localSheetId="18" hidden="1">{#N/A,#N/A,TRUE,"Front";#N/A,#N/A,TRUE,"Simple Letter";#N/A,#N/A,TRUE,"Inside";#N/A,#N/A,TRUE,"Contents";#N/A,#N/A,TRUE,"Basis";#N/A,#N/A,TRUE,"Inclusions";#N/A,#N/A,TRUE,"Exclusions";#N/A,#N/A,TRUE,"Areas";#N/A,#N/A,TRUE,"Summary";#N/A,#N/A,TRUE,"Detail"}</definedName>
    <definedName name="yes" localSheetId="3"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9" hidden="1">{#N/A,#N/A,TRUE,"Cover";#N/A,#N/A,TRUE,"Conts";#N/A,#N/A,TRUE,"VOS";#N/A,#N/A,TRUE,"Warrington";#N/A,#N/A,TRUE,"Widnes"}</definedName>
    <definedName name="yhrsh" localSheetId="4" hidden="1">{#N/A,#N/A,TRUE,"Cover";#N/A,#N/A,TRUE,"Conts";#N/A,#N/A,TRUE,"VOS";#N/A,#N/A,TRUE,"Warrington";#N/A,#N/A,TRUE,"Widnes"}</definedName>
    <definedName name="yhrsh" localSheetId="19" hidden="1">{#N/A,#N/A,TRUE,"Cover";#N/A,#N/A,TRUE,"Conts";#N/A,#N/A,TRUE,"VOS";#N/A,#N/A,TRUE,"Warrington";#N/A,#N/A,TRUE,"Widnes"}</definedName>
    <definedName name="yhrsh" localSheetId="11" hidden="1">{#N/A,#N/A,TRUE,"Cover";#N/A,#N/A,TRUE,"Conts";#N/A,#N/A,TRUE,"VOS";#N/A,#N/A,TRUE,"Warrington";#N/A,#N/A,TRUE,"Widnes"}</definedName>
    <definedName name="yhrsh" localSheetId="7" hidden="1">{#N/A,#N/A,TRUE,"Cover";#N/A,#N/A,TRUE,"Conts";#N/A,#N/A,TRUE,"VOS";#N/A,#N/A,TRUE,"Warrington";#N/A,#N/A,TRUE,"Widnes"}</definedName>
    <definedName name="yhrsh" localSheetId="18" hidden="1">{#N/A,#N/A,TRUE,"Cover";#N/A,#N/A,TRUE,"Conts";#N/A,#N/A,TRUE,"VOS";#N/A,#N/A,TRUE,"Warrington";#N/A,#N/A,TRUE,"Widnes"}</definedName>
    <definedName name="yhrsh" localSheetId="3" hidden="1">{#N/A,#N/A,TRUE,"Cover";#N/A,#N/A,TRUE,"Conts";#N/A,#N/A,TRUE,"VOS";#N/A,#N/A,TRUE,"Warrington";#N/A,#N/A,TRUE,"Widnes"}</definedName>
    <definedName name="yhrsh" localSheetId="8" hidden="1">{#N/A,#N/A,TRUE,"Cover";#N/A,#N/A,TRUE,"Conts";#N/A,#N/A,TRUE,"VOS";#N/A,#N/A,TRUE,"Warrington";#N/A,#N/A,TRUE,"Widnes"}</definedName>
    <definedName name="yhrsh" hidden="1">{#N/A,#N/A,TRUE,"Cover";#N/A,#N/A,TRUE,"Conts";#N/A,#N/A,TRUE,"VOS";#N/A,#N/A,TRUE,"Warrington";#N/A,#N/A,TRUE,"Widnes"}</definedName>
    <definedName name="ykhljkdggzsf" localSheetId="9" hidden="1">{#N/A,#N/A,TRUE,"Cover";#N/A,#N/A,TRUE,"Conts";#N/A,#N/A,TRUE,"VOS";#N/A,#N/A,TRUE,"Warrington";#N/A,#N/A,TRUE,"Widnes"}</definedName>
    <definedName name="ykhljkdggzsf" localSheetId="4" hidden="1">{#N/A,#N/A,TRUE,"Cover";#N/A,#N/A,TRUE,"Conts";#N/A,#N/A,TRUE,"VOS";#N/A,#N/A,TRUE,"Warrington";#N/A,#N/A,TRUE,"Widnes"}</definedName>
    <definedName name="ykhljkdggzsf" localSheetId="19" hidden="1">{#N/A,#N/A,TRUE,"Cover";#N/A,#N/A,TRUE,"Conts";#N/A,#N/A,TRUE,"VOS";#N/A,#N/A,TRUE,"Warrington";#N/A,#N/A,TRUE,"Widnes"}</definedName>
    <definedName name="ykhljkdggzsf" localSheetId="11" hidden="1">{#N/A,#N/A,TRUE,"Cover";#N/A,#N/A,TRUE,"Conts";#N/A,#N/A,TRUE,"VOS";#N/A,#N/A,TRUE,"Warrington";#N/A,#N/A,TRUE,"Widnes"}</definedName>
    <definedName name="ykhljkdggzsf" localSheetId="7" hidden="1">{#N/A,#N/A,TRUE,"Cover";#N/A,#N/A,TRUE,"Conts";#N/A,#N/A,TRUE,"VOS";#N/A,#N/A,TRUE,"Warrington";#N/A,#N/A,TRUE,"Widnes"}</definedName>
    <definedName name="ykhljkdggzsf" localSheetId="18" hidden="1">{#N/A,#N/A,TRUE,"Cover";#N/A,#N/A,TRUE,"Conts";#N/A,#N/A,TRUE,"VOS";#N/A,#N/A,TRUE,"Warrington";#N/A,#N/A,TRUE,"Widnes"}</definedName>
    <definedName name="ykhljkdggzsf" localSheetId="3" hidden="1">{#N/A,#N/A,TRUE,"Cover";#N/A,#N/A,TRUE,"Conts";#N/A,#N/A,TRUE,"VOS";#N/A,#N/A,TRUE,"Warrington";#N/A,#N/A,TRUE,"Widnes"}</definedName>
    <definedName name="ykhljkdggzsf" localSheetId="8" hidden="1">{#N/A,#N/A,TRUE,"Cover";#N/A,#N/A,TRUE,"Conts";#N/A,#N/A,TRUE,"VOS";#N/A,#N/A,TRUE,"Warrington";#N/A,#N/A,TRUE,"Widnes"}</definedName>
    <definedName name="ykhljkdggzsf" hidden="1">{#N/A,#N/A,TRUE,"Cover";#N/A,#N/A,TRUE,"Conts";#N/A,#N/A,TRUE,"VOS";#N/A,#N/A,TRUE,"Warrington";#N/A,#N/A,TRUE,"Widnes"}</definedName>
    <definedName name="ykkllylulf" localSheetId="9" hidden="1">{#N/A,#N/A,TRUE,"Cover";#N/A,#N/A,TRUE,"Conts";#N/A,#N/A,TRUE,"VOS";#N/A,#N/A,TRUE,"Warrington";#N/A,#N/A,TRUE,"Widnes"}</definedName>
    <definedName name="ykkllylulf" localSheetId="4" hidden="1">{#N/A,#N/A,TRUE,"Cover";#N/A,#N/A,TRUE,"Conts";#N/A,#N/A,TRUE,"VOS";#N/A,#N/A,TRUE,"Warrington";#N/A,#N/A,TRUE,"Widnes"}</definedName>
    <definedName name="ykkllylulf" localSheetId="19" hidden="1">{#N/A,#N/A,TRUE,"Cover";#N/A,#N/A,TRUE,"Conts";#N/A,#N/A,TRUE,"VOS";#N/A,#N/A,TRUE,"Warrington";#N/A,#N/A,TRUE,"Widnes"}</definedName>
    <definedName name="ykkllylulf" localSheetId="11" hidden="1">{#N/A,#N/A,TRUE,"Cover";#N/A,#N/A,TRUE,"Conts";#N/A,#N/A,TRUE,"VOS";#N/A,#N/A,TRUE,"Warrington";#N/A,#N/A,TRUE,"Widnes"}</definedName>
    <definedName name="ykkllylulf" localSheetId="7" hidden="1">{#N/A,#N/A,TRUE,"Cover";#N/A,#N/A,TRUE,"Conts";#N/A,#N/A,TRUE,"VOS";#N/A,#N/A,TRUE,"Warrington";#N/A,#N/A,TRUE,"Widnes"}</definedName>
    <definedName name="ykkllylulf" localSheetId="18" hidden="1">{#N/A,#N/A,TRUE,"Cover";#N/A,#N/A,TRUE,"Conts";#N/A,#N/A,TRUE,"VOS";#N/A,#N/A,TRUE,"Warrington";#N/A,#N/A,TRUE,"Widnes"}</definedName>
    <definedName name="ykkllylulf" localSheetId="3" hidden="1">{#N/A,#N/A,TRUE,"Cover";#N/A,#N/A,TRUE,"Conts";#N/A,#N/A,TRUE,"VOS";#N/A,#N/A,TRUE,"Warrington";#N/A,#N/A,TRUE,"Widnes"}</definedName>
    <definedName name="ykkllylulf" localSheetId="8" hidden="1">{#N/A,#N/A,TRUE,"Cover";#N/A,#N/A,TRUE,"Conts";#N/A,#N/A,TRUE,"VOS";#N/A,#N/A,TRUE,"Warrington";#N/A,#N/A,TRUE,"Widnes"}</definedName>
    <definedName name="ykkllylulf" hidden="1">{#N/A,#N/A,TRUE,"Cover";#N/A,#N/A,TRUE,"Conts";#N/A,#N/A,TRUE,"VOS";#N/A,#N/A,TRUE,"Warrington";#N/A,#N/A,TRUE,"Widnes"}</definedName>
    <definedName name="yrtyet" localSheetId="9" hidden="1">{#N/A,#N/A,TRUE,"Cover";#N/A,#N/A,TRUE,"Conts";#N/A,#N/A,TRUE,"VOS";#N/A,#N/A,TRUE,"Warrington";#N/A,#N/A,TRUE,"Widnes"}</definedName>
    <definedName name="yrtyet" localSheetId="4" hidden="1">{#N/A,#N/A,TRUE,"Cover";#N/A,#N/A,TRUE,"Conts";#N/A,#N/A,TRUE,"VOS";#N/A,#N/A,TRUE,"Warrington";#N/A,#N/A,TRUE,"Widnes"}</definedName>
    <definedName name="yrtyet" localSheetId="19" hidden="1">{#N/A,#N/A,TRUE,"Cover";#N/A,#N/A,TRUE,"Conts";#N/A,#N/A,TRUE,"VOS";#N/A,#N/A,TRUE,"Warrington";#N/A,#N/A,TRUE,"Widnes"}</definedName>
    <definedName name="yrtyet" localSheetId="11" hidden="1">{#N/A,#N/A,TRUE,"Cover";#N/A,#N/A,TRUE,"Conts";#N/A,#N/A,TRUE,"VOS";#N/A,#N/A,TRUE,"Warrington";#N/A,#N/A,TRUE,"Widnes"}</definedName>
    <definedName name="yrtyet" localSheetId="7" hidden="1">{#N/A,#N/A,TRUE,"Cover";#N/A,#N/A,TRUE,"Conts";#N/A,#N/A,TRUE,"VOS";#N/A,#N/A,TRUE,"Warrington";#N/A,#N/A,TRUE,"Widnes"}</definedName>
    <definedName name="yrtyet" localSheetId="18" hidden="1">{#N/A,#N/A,TRUE,"Cover";#N/A,#N/A,TRUE,"Conts";#N/A,#N/A,TRUE,"VOS";#N/A,#N/A,TRUE,"Warrington";#N/A,#N/A,TRUE,"Widnes"}</definedName>
    <definedName name="yrtyet" localSheetId="3" hidden="1">{#N/A,#N/A,TRUE,"Cover";#N/A,#N/A,TRUE,"Conts";#N/A,#N/A,TRUE,"VOS";#N/A,#N/A,TRUE,"Warrington";#N/A,#N/A,TRUE,"Widnes"}</definedName>
    <definedName name="yrtyet" localSheetId="8" hidden="1">{#N/A,#N/A,TRUE,"Cover";#N/A,#N/A,TRUE,"Conts";#N/A,#N/A,TRUE,"VOS";#N/A,#N/A,TRUE,"Warrington";#N/A,#N/A,TRUE,"Widnes"}</definedName>
    <definedName name="yrtyet" hidden="1">{#N/A,#N/A,TRUE,"Cover";#N/A,#N/A,TRUE,"Conts";#N/A,#N/A,TRUE,"VOS";#N/A,#N/A,TRUE,"Warrington";#N/A,#N/A,TRUE,"Widnes"}</definedName>
    <definedName name="yry" localSheetId="9" hidden="1">{#N/A,#N/A,TRUE,"Cover";#N/A,#N/A,TRUE,"Conts";#N/A,#N/A,TRUE,"VOS";#N/A,#N/A,TRUE,"Warrington";#N/A,#N/A,TRUE,"Widnes"}</definedName>
    <definedName name="yry" localSheetId="4" hidden="1">{#N/A,#N/A,TRUE,"Cover";#N/A,#N/A,TRUE,"Conts";#N/A,#N/A,TRUE,"VOS";#N/A,#N/A,TRUE,"Warrington";#N/A,#N/A,TRUE,"Widnes"}</definedName>
    <definedName name="yry" localSheetId="19" hidden="1">{#N/A,#N/A,TRUE,"Cover";#N/A,#N/A,TRUE,"Conts";#N/A,#N/A,TRUE,"VOS";#N/A,#N/A,TRUE,"Warrington";#N/A,#N/A,TRUE,"Widnes"}</definedName>
    <definedName name="yry" localSheetId="11" hidden="1">{#N/A,#N/A,TRUE,"Cover";#N/A,#N/A,TRUE,"Conts";#N/A,#N/A,TRUE,"VOS";#N/A,#N/A,TRUE,"Warrington";#N/A,#N/A,TRUE,"Widnes"}</definedName>
    <definedName name="yry" localSheetId="7" hidden="1">{#N/A,#N/A,TRUE,"Cover";#N/A,#N/A,TRUE,"Conts";#N/A,#N/A,TRUE,"VOS";#N/A,#N/A,TRUE,"Warrington";#N/A,#N/A,TRUE,"Widnes"}</definedName>
    <definedName name="yry" localSheetId="18" hidden="1">{#N/A,#N/A,TRUE,"Cover";#N/A,#N/A,TRUE,"Conts";#N/A,#N/A,TRUE,"VOS";#N/A,#N/A,TRUE,"Warrington";#N/A,#N/A,TRUE,"Widnes"}</definedName>
    <definedName name="yry" localSheetId="3" hidden="1">{#N/A,#N/A,TRUE,"Cover";#N/A,#N/A,TRUE,"Conts";#N/A,#N/A,TRUE,"VOS";#N/A,#N/A,TRUE,"Warrington";#N/A,#N/A,TRUE,"Widnes"}</definedName>
    <definedName name="yry" localSheetId="8" hidden="1">{#N/A,#N/A,TRUE,"Cover";#N/A,#N/A,TRUE,"Conts";#N/A,#N/A,TRUE,"VOS";#N/A,#N/A,TRUE,"Warrington";#N/A,#N/A,TRUE,"Widnes"}</definedName>
    <definedName name="yry" hidden="1">{#N/A,#N/A,TRUE,"Cover";#N/A,#N/A,TRUE,"Conts";#N/A,#N/A,TRUE,"VOS";#N/A,#N/A,TRUE,"Warrington";#N/A,#N/A,TRUE,"Widnes"}</definedName>
    <definedName name="yt" localSheetId="9" hidden="1">{#N/A,#N/A,TRUE,"Cover";#N/A,#N/A,TRUE,"Conts";#N/A,#N/A,TRUE,"VOS";#N/A,#N/A,TRUE,"Warrington";#N/A,#N/A,TRUE,"Widnes"}</definedName>
    <definedName name="yt" localSheetId="4" hidden="1">{#N/A,#N/A,TRUE,"Cover";#N/A,#N/A,TRUE,"Conts";#N/A,#N/A,TRUE,"VOS";#N/A,#N/A,TRUE,"Warrington";#N/A,#N/A,TRUE,"Widnes"}</definedName>
    <definedName name="yt" localSheetId="19" hidden="1">{#N/A,#N/A,TRUE,"Cover";#N/A,#N/A,TRUE,"Conts";#N/A,#N/A,TRUE,"VOS";#N/A,#N/A,TRUE,"Warrington";#N/A,#N/A,TRUE,"Widnes"}</definedName>
    <definedName name="yt" localSheetId="11" hidden="1">{#N/A,#N/A,TRUE,"Cover";#N/A,#N/A,TRUE,"Conts";#N/A,#N/A,TRUE,"VOS";#N/A,#N/A,TRUE,"Warrington";#N/A,#N/A,TRUE,"Widnes"}</definedName>
    <definedName name="yt" localSheetId="7" hidden="1">{#N/A,#N/A,TRUE,"Cover";#N/A,#N/A,TRUE,"Conts";#N/A,#N/A,TRUE,"VOS";#N/A,#N/A,TRUE,"Warrington";#N/A,#N/A,TRUE,"Widnes"}</definedName>
    <definedName name="yt" localSheetId="18" hidden="1">{#N/A,#N/A,TRUE,"Cover";#N/A,#N/A,TRUE,"Conts";#N/A,#N/A,TRUE,"VOS";#N/A,#N/A,TRUE,"Warrington";#N/A,#N/A,TRUE,"Widnes"}</definedName>
    <definedName name="yt" localSheetId="3" hidden="1">{#N/A,#N/A,TRUE,"Cover";#N/A,#N/A,TRUE,"Conts";#N/A,#N/A,TRUE,"VOS";#N/A,#N/A,TRUE,"Warrington";#N/A,#N/A,TRUE,"Widnes"}</definedName>
    <definedName name="yt" localSheetId="8" hidden="1">{#N/A,#N/A,TRUE,"Cover";#N/A,#N/A,TRUE,"Conts";#N/A,#N/A,TRUE,"VOS";#N/A,#N/A,TRUE,"Warrington";#N/A,#N/A,TRUE,"Widnes"}</definedName>
    <definedName name="yt" hidden="1">{#N/A,#N/A,TRUE,"Cover";#N/A,#N/A,TRUE,"Conts";#N/A,#N/A,TRUE,"VOS";#N/A,#N/A,TRUE,"Warrington";#N/A,#N/A,TRUE,"Widnes"}</definedName>
    <definedName name="ytjtyjre" localSheetId="9" hidden="1">{#N/A,#N/A,TRUE,"Cover";#N/A,#N/A,TRUE,"Conts";#N/A,#N/A,TRUE,"VOS";#N/A,#N/A,TRUE,"Warrington";#N/A,#N/A,TRUE,"Widnes"}</definedName>
    <definedName name="ytjtyjre" localSheetId="4" hidden="1">{#N/A,#N/A,TRUE,"Cover";#N/A,#N/A,TRUE,"Conts";#N/A,#N/A,TRUE,"VOS";#N/A,#N/A,TRUE,"Warrington";#N/A,#N/A,TRUE,"Widnes"}</definedName>
    <definedName name="ytjtyjre" localSheetId="19" hidden="1">{#N/A,#N/A,TRUE,"Cover";#N/A,#N/A,TRUE,"Conts";#N/A,#N/A,TRUE,"VOS";#N/A,#N/A,TRUE,"Warrington";#N/A,#N/A,TRUE,"Widnes"}</definedName>
    <definedName name="ytjtyjre" localSheetId="11" hidden="1">{#N/A,#N/A,TRUE,"Cover";#N/A,#N/A,TRUE,"Conts";#N/A,#N/A,TRUE,"VOS";#N/A,#N/A,TRUE,"Warrington";#N/A,#N/A,TRUE,"Widnes"}</definedName>
    <definedName name="ytjtyjre" localSheetId="7" hidden="1">{#N/A,#N/A,TRUE,"Cover";#N/A,#N/A,TRUE,"Conts";#N/A,#N/A,TRUE,"VOS";#N/A,#N/A,TRUE,"Warrington";#N/A,#N/A,TRUE,"Widnes"}</definedName>
    <definedName name="ytjtyjre" localSheetId="18" hidden="1">{#N/A,#N/A,TRUE,"Cover";#N/A,#N/A,TRUE,"Conts";#N/A,#N/A,TRUE,"VOS";#N/A,#N/A,TRUE,"Warrington";#N/A,#N/A,TRUE,"Widnes"}</definedName>
    <definedName name="ytjtyjre" localSheetId="3" hidden="1">{#N/A,#N/A,TRUE,"Cover";#N/A,#N/A,TRUE,"Conts";#N/A,#N/A,TRUE,"VOS";#N/A,#N/A,TRUE,"Warrington";#N/A,#N/A,TRUE,"Widnes"}</definedName>
    <definedName name="ytjtyjre" localSheetId="8" hidden="1">{#N/A,#N/A,TRUE,"Cover";#N/A,#N/A,TRUE,"Conts";#N/A,#N/A,TRUE,"VOS";#N/A,#N/A,TRUE,"Warrington";#N/A,#N/A,TRUE,"Widnes"}</definedName>
    <definedName name="ytjtyjre" hidden="1">{#N/A,#N/A,TRUE,"Cover";#N/A,#N/A,TRUE,"Conts";#N/A,#N/A,TRUE,"VOS";#N/A,#N/A,TRUE,"Warrington";#N/A,#N/A,TRUE,"Widnes"}</definedName>
    <definedName name="ytuloioio" localSheetId="9" hidden="1">{#N/A,#N/A,TRUE,"Cover";#N/A,#N/A,TRUE,"Conts";#N/A,#N/A,TRUE,"VOS";#N/A,#N/A,TRUE,"Warrington";#N/A,#N/A,TRUE,"Widnes"}</definedName>
    <definedName name="ytuloioio" localSheetId="4" hidden="1">{#N/A,#N/A,TRUE,"Cover";#N/A,#N/A,TRUE,"Conts";#N/A,#N/A,TRUE,"VOS";#N/A,#N/A,TRUE,"Warrington";#N/A,#N/A,TRUE,"Widnes"}</definedName>
    <definedName name="ytuloioio" localSheetId="19" hidden="1">{#N/A,#N/A,TRUE,"Cover";#N/A,#N/A,TRUE,"Conts";#N/A,#N/A,TRUE,"VOS";#N/A,#N/A,TRUE,"Warrington";#N/A,#N/A,TRUE,"Widnes"}</definedName>
    <definedName name="ytuloioio" localSheetId="11" hidden="1">{#N/A,#N/A,TRUE,"Cover";#N/A,#N/A,TRUE,"Conts";#N/A,#N/A,TRUE,"VOS";#N/A,#N/A,TRUE,"Warrington";#N/A,#N/A,TRUE,"Widnes"}</definedName>
    <definedName name="ytuloioio" localSheetId="7" hidden="1">{#N/A,#N/A,TRUE,"Cover";#N/A,#N/A,TRUE,"Conts";#N/A,#N/A,TRUE,"VOS";#N/A,#N/A,TRUE,"Warrington";#N/A,#N/A,TRUE,"Widnes"}</definedName>
    <definedName name="ytuloioio" localSheetId="18" hidden="1">{#N/A,#N/A,TRUE,"Cover";#N/A,#N/A,TRUE,"Conts";#N/A,#N/A,TRUE,"VOS";#N/A,#N/A,TRUE,"Warrington";#N/A,#N/A,TRUE,"Widnes"}</definedName>
    <definedName name="ytuloioio" localSheetId="3" hidden="1">{#N/A,#N/A,TRUE,"Cover";#N/A,#N/A,TRUE,"Conts";#N/A,#N/A,TRUE,"VOS";#N/A,#N/A,TRUE,"Warrington";#N/A,#N/A,TRUE,"Widnes"}</definedName>
    <definedName name="ytuloioio" localSheetId="8" hidden="1">{#N/A,#N/A,TRUE,"Cover";#N/A,#N/A,TRUE,"Conts";#N/A,#N/A,TRUE,"VOS";#N/A,#N/A,TRUE,"Warrington";#N/A,#N/A,TRUE,"Widnes"}</definedName>
    <definedName name="ytuloioio" hidden="1">{#N/A,#N/A,TRUE,"Cover";#N/A,#N/A,TRUE,"Conts";#N/A,#N/A,TRUE,"VOS";#N/A,#N/A,TRUE,"Warrington";#N/A,#N/A,TRUE,"Widnes"}</definedName>
    <definedName name="yuti7i78o" localSheetId="9" hidden="1">{#N/A,#N/A,TRUE,"Cover";#N/A,#N/A,TRUE,"Conts";#N/A,#N/A,TRUE,"VOS";#N/A,#N/A,TRUE,"Warrington";#N/A,#N/A,TRUE,"Widnes"}</definedName>
    <definedName name="yuti7i78o" localSheetId="4" hidden="1">{#N/A,#N/A,TRUE,"Cover";#N/A,#N/A,TRUE,"Conts";#N/A,#N/A,TRUE,"VOS";#N/A,#N/A,TRUE,"Warrington";#N/A,#N/A,TRUE,"Widnes"}</definedName>
    <definedName name="yuti7i78o" localSheetId="19" hidden="1">{#N/A,#N/A,TRUE,"Cover";#N/A,#N/A,TRUE,"Conts";#N/A,#N/A,TRUE,"VOS";#N/A,#N/A,TRUE,"Warrington";#N/A,#N/A,TRUE,"Widnes"}</definedName>
    <definedName name="yuti7i78o" localSheetId="11" hidden="1">{#N/A,#N/A,TRUE,"Cover";#N/A,#N/A,TRUE,"Conts";#N/A,#N/A,TRUE,"VOS";#N/A,#N/A,TRUE,"Warrington";#N/A,#N/A,TRUE,"Widnes"}</definedName>
    <definedName name="yuti7i78o" localSheetId="7" hidden="1">{#N/A,#N/A,TRUE,"Cover";#N/A,#N/A,TRUE,"Conts";#N/A,#N/A,TRUE,"VOS";#N/A,#N/A,TRUE,"Warrington";#N/A,#N/A,TRUE,"Widnes"}</definedName>
    <definedName name="yuti7i78o" localSheetId="18" hidden="1">{#N/A,#N/A,TRUE,"Cover";#N/A,#N/A,TRUE,"Conts";#N/A,#N/A,TRUE,"VOS";#N/A,#N/A,TRUE,"Warrington";#N/A,#N/A,TRUE,"Widnes"}</definedName>
    <definedName name="yuti7i78o" localSheetId="3" hidden="1">{#N/A,#N/A,TRUE,"Cover";#N/A,#N/A,TRUE,"Conts";#N/A,#N/A,TRUE,"VOS";#N/A,#N/A,TRUE,"Warrington";#N/A,#N/A,TRUE,"Widnes"}</definedName>
    <definedName name="yuti7i78o" localSheetId="8" hidden="1">{#N/A,#N/A,TRUE,"Cover";#N/A,#N/A,TRUE,"Conts";#N/A,#N/A,TRUE,"VOS";#N/A,#N/A,TRUE,"Warrington";#N/A,#N/A,TRUE,"Widnes"}</definedName>
    <definedName name="yuti7i78o" hidden="1">{#N/A,#N/A,TRUE,"Cover";#N/A,#N/A,TRUE,"Conts";#N/A,#N/A,TRUE,"VOS";#N/A,#N/A,TRUE,"Warrington";#N/A,#N/A,TRUE,"Widnes"}</definedName>
    <definedName name="yyy" localSheetId="9" hidden="1">{#N/A,#N/A,TRUE,"Cover";#N/A,#N/A,TRUE,"Conts";#N/A,#N/A,TRUE,"VOS";#N/A,#N/A,TRUE,"Warrington";#N/A,#N/A,TRUE,"Widnes"}</definedName>
    <definedName name="yyy" localSheetId="4" hidden="1">{#N/A,#N/A,TRUE,"Cover";#N/A,#N/A,TRUE,"Conts";#N/A,#N/A,TRUE,"VOS";#N/A,#N/A,TRUE,"Warrington";#N/A,#N/A,TRUE,"Widnes"}</definedName>
    <definedName name="yyy" localSheetId="19" hidden="1">{#N/A,#N/A,TRUE,"Cover";#N/A,#N/A,TRUE,"Conts";#N/A,#N/A,TRUE,"VOS";#N/A,#N/A,TRUE,"Warrington";#N/A,#N/A,TRUE,"Widnes"}</definedName>
    <definedName name="yyy" localSheetId="11" hidden="1">{#N/A,#N/A,TRUE,"Cover";#N/A,#N/A,TRUE,"Conts";#N/A,#N/A,TRUE,"VOS";#N/A,#N/A,TRUE,"Warrington";#N/A,#N/A,TRUE,"Widnes"}</definedName>
    <definedName name="yyy" localSheetId="7" hidden="1">{#N/A,#N/A,TRUE,"Cover";#N/A,#N/A,TRUE,"Conts";#N/A,#N/A,TRUE,"VOS";#N/A,#N/A,TRUE,"Warrington";#N/A,#N/A,TRUE,"Widnes"}</definedName>
    <definedName name="yyy" localSheetId="18" hidden="1">{#N/A,#N/A,TRUE,"Cover";#N/A,#N/A,TRUE,"Conts";#N/A,#N/A,TRUE,"VOS";#N/A,#N/A,TRUE,"Warrington";#N/A,#N/A,TRUE,"Widnes"}</definedName>
    <definedName name="yyy" localSheetId="3" hidden="1">{#N/A,#N/A,TRUE,"Cover";#N/A,#N/A,TRUE,"Conts";#N/A,#N/A,TRUE,"VOS";#N/A,#N/A,TRUE,"Warrington";#N/A,#N/A,TRUE,"Widnes"}</definedName>
    <definedName name="yyy" localSheetId="8" hidden="1">{#N/A,#N/A,TRUE,"Cover";#N/A,#N/A,TRUE,"Conts";#N/A,#N/A,TRUE,"VOS";#N/A,#N/A,TRUE,"Warrington";#N/A,#N/A,TRUE,"Widnes"}</definedName>
    <definedName name="yyy" hidden="1">{#N/A,#N/A,TRUE,"Cover";#N/A,#N/A,TRUE,"Conts";#N/A,#N/A,TRUE,"VOS";#N/A,#N/A,TRUE,"Warrington";#N/A,#N/A,TRUE,"Widnes"}</definedName>
    <definedName name="Z_0C509CAE_4B28_497F_9463_E056D87AE422_.wvu.Rows" localSheetId="9" hidden="1">[28]Micro!#REF!</definedName>
    <definedName name="Z_0C509CAE_4B28_497F_9463_E056D87AE422_.wvu.Rows" hidden="1">[25]Micro!#REF!</definedName>
    <definedName name="Z_0E5612F1_1C5C_4147_BE42_908BDE0B1405_.wvu.FilterData" localSheetId="9" hidden="1">#REF!</definedName>
    <definedName name="Z_0E5612F1_1C5C_4147_BE42_908BDE0B1405_.wvu.FilterData" localSheetId="7" hidden="1">#REF!</definedName>
    <definedName name="Z_0E5612F1_1C5C_4147_BE42_908BDE0B1405_.wvu.FilterData" hidden="1">#REF!</definedName>
    <definedName name="Z_0E5612F1_1C5C_4147_BE42_908BDE0B1405_.wvu.PrintTitles" localSheetId="9" hidden="1">#REF!</definedName>
    <definedName name="Z_0E5612F1_1C5C_4147_BE42_908BDE0B1405_.wvu.PrintTitles" localSheetId="7" hidden="1">#REF!</definedName>
    <definedName name="Z_0E5612F1_1C5C_4147_BE42_908BDE0B1405_.wvu.PrintTitles" hidden="1">#REF!</definedName>
    <definedName name="Z_5A4CDE39_BC84_48C0_8208_6970E7A71896_.wvu.Cols" localSheetId="3" hidden="1">'[59]GM &amp; TA'!$F:$F,'[59]GM &amp; TA'!$G:$G,'[59]GM &amp; TA'!$I:$T</definedName>
    <definedName name="Z_5A4CDE39_BC84_48C0_8208_6970E7A71896_.wvu.Cols" hidden="1">'[58]GM &amp; TA'!$F:$F,'[58]GM &amp; TA'!$G:$G,'[58]GM &amp; TA'!$I:$T</definedName>
    <definedName name="Z_64FBE21F_D610_4122_B662_C1CA556F0E6B_.wvu.Rows" localSheetId="3" hidden="1">[25]Macro!$9:$47,[25]Macro!$49:$49</definedName>
    <definedName name="Z_64FBE21F_D610_4122_B662_C1CA556F0E6B_.wvu.Rows" hidden="1">[60]Macro!$9:$47,[60]Macro!$49:$49</definedName>
    <definedName name="Z_821080B5_A53F_46D5_A7A8_C550E9A6DB8E_.wvu.Rows" localSheetId="9" hidden="1">'[28]Scaff-Rose'!#REF!</definedName>
    <definedName name="Z_821080B5_A53F_46D5_A7A8_C550E9A6DB8E_.wvu.Rows" hidden="1">'[25]Scaff-Rose'!#REF!</definedName>
    <definedName name="Z_893D3CDD_E6EC_4FBE_9F4B_7C063AADDAA3_.wvu.FilterData" localSheetId="9" hidden="1">#REF!</definedName>
    <definedName name="Z_893D3CDD_E6EC_4FBE_9F4B_7C063AADDAA3_.wvu.FilterData" localSheetId="7" hidden="1">#REF!</definedName>
    <definedName name="Z_893D3CDD_E6EC_4FBE_9F4B_7C063AADDAA3_.wvu.FilterData" hidden="1">#REF!</definedName>
    <definedName name="Z_893D3CDD_E6EC_4FBE_9F4B_7C063AADDAA3_.wvu.PrintTitles" localSheetId="9" hidden="1">#REF!</definedName>
    <definedName name="Z_893D3CDD_E6EC_4FBE_9F4B_7C063AADDAA3_.wvu.PrintTitles" localSheetId="7" hidden="1">#REF!</definedName>
    <definedName name="Z_893D3CDD_E6EC_4FBE_9F4B_7C063AADDAA3_.wvu.PrintTitles" hidden="1">#REF!</definedName>
    <definedName name="Z_893D3CDD_E6EC_4FBE_9F4B_7C063AADDAA3_.wvu.Rows" localSheetId="9" hidden="1">#REF!</definedName>
    <definedName name="Z_893D3CDD_E6EC_4FBE_9F4B_7C063AADDAA3_.wvu.Rows" localSheetId="7" hidden="1">#REF!</definedName>
    <definedName name="Z_893D3CDD_E6EC_4FBE_9F4B_7C063AADDAA3_.wvu.Rows" hidden="1">#REF!</definedName>
    <definedName name="Z_89FC4C3A_6586_42BA_B0E6_F0959042E6A0_.wvu.Rows" localSheetId="9" hidden="1">'[28]Scaff-Rose'!#REF!</definedName>
    <definedName name="Z_89FC4C3A_6586_42BA_B0E6_F0959042E6A0_.wvu.Rows" hidden="1">'[25]Scaff-Rose'!#REF!</definedName>
    <definedName name="Z_8FCC9949_BB10_48DD_835F_9D6E68B3AE12_.wvu.PrintTitles" localSheetId="9" hidden="1">#REF!</definedName>
    <definedName name="Z_8FCC9949_BB10_48DD_835F_9D6E68B3AE12_.wvu.PrintTitles" localSheetId="7" hidden="1">#REF!</definedName>
    <definedName name="Z_8FCC9949_BB10_48DD_835F_9D6E68B3AE12_.wvu.PrintTitles" hidden="1">#REF!</definedName>
    <definedName name="Z_8FCC9949_BB10_48DD_835F_9D6E68B3AE12_.wvu.Rows" hidden="1">'[59]GM &amp; TA'!#REF!,'[59]GM &amp; TA'!#REF!</definedName>
    <definedName name="Z_911FCEE4_2CBF_4A90_9E55_ED72CBEECF9A_.wvu.FilterData" localSheetId="9" hidden="1">#REF!</definedName>
    <definedName name="Z_911FCEE4_2CBF_4A90_9E55_ED72CBEECF9A_.wvu.FilterData" localSheetId="7" hidden="1">#REF!</definedName>
    <definedName name="Z_911FCEE4_2CBF_4A90_9E55_ED72CBEECF9A_.wvu.FilterData" hidden="1">#REF!</definedName>
    <definedName name="Z_C4987C22_A4BC_4088_8093_02A2E532FBED_.wvu.FilterData" localSheetId="9" hidden="1">#REF!</definedName>
    <definedName name="Z_C4987C22_A4BC_4088_8093_02A2E532FBED_.wvu.FilterData" localSheetId="7" hidden="1">#REF!</definedName>
    <definedName name="Z_C4987C22_A4BC_4088_8093_02A2E532FBED_.wvu.FilterData" hidden="1">#REF!</definedName>
    <definedName name="Z_C4987C22_A4BC_4088_8093_02A2E532FBED_.wvu.PrintTitles" localSheetId="9" hidden="1">#REF!</definedName>
    <definedName name="Z_C4987C22_A4BC_4088_8093_02A2E532FBED_.wvu.PrintTitles" localSheetId="7" hidden="1">#REF!</definedName>
    <definedName name="Z_C4987C22_A4BC_4088_8093_02A2E532FBED_.wvu.PrintTitles" hidden="1">#REF!</definedName>
    <definedName name="Z_CC59586C_277A_4B31_AB4B_EDCE8E2B9707_.wvu.FilterData" localSheetId="26" hidden="1">'OLD BOQ'!$A$11:$F$53</definedName>
    <definedName name="Z_CC59586C_277A_4B31_AB4B_EDCE8E2B9707_.wvu.FilterData" localSheetId="25" hidden="1">'STANDBY BOQ'!$A$11:$F$53</definedName>
    <definedName name="Z_CC59586C_277A_4B31_AB4B_EDCE8E2B9707_.wvu.PrintArea" localSheetId="26" hidden="1">'OLD BOQ'!$A$1:$H$608</definedName>
    <definedName name="Z_CC59586C_277A_4B31_AB4B_EDCE8E2B9707_.wvu.PrintArea" localSheetId="25" hidden="1">'STANDBY BOQ'!$A$1:$H$600</definedName>
    <definedName name="Z_CC59586C_277A_4B31_AB4B_EDCE8E2B9707_.wvu.PrintTitles" localSheetId="26" hidden="1">'OLD BOQ'!$1:$5</definedName>
    <definedName name="Z_CC59586C_277A_4B31_AB4B_EDCE8E2B9707_.wvu.PrintTitles" localSheetId="25" hidden="1">'STANDBY BOQ'!$1:$5</definedName>
    <definedName name="Z_CC59586C_277A_4B31_AB4B_EDCE8E2B9707_.wvu.Rows" localSheetId="26" hidden="1">'OLD BOQ'!#REF!</definedName>
    <definedName name="Z_CC59586C_277A_4B31_AB4B_EDCE8E2B9707_.wvu.Rows" localSheetId="25" hidden="1">'STANDBY BOQ'!#REF!</definedName>
    <definedName name="Z_E61184E6_4A82_48AD_BD46_AD03682B9E61_.wvu.Rows" localSheetId="9" hidden="1">[28]Micro!#REF!</definedName>
    <definedName name="Z_E61184E6_4A82_48AD_BD46_AD03682B9E61_.wvu.Rows" hidden="1">[25]Micro!#REF!</definedName>
    <definedName name="Z_F8A287BF_980C_4986_B08C_54EAB9AA17CB_.wvu.FilterData" localSheetId="9" hidden="1">#REF!</definedName>
    <definedName name="Z_F8A287BF_980C_4986_B08C_54EAB9AA17CB_.wvu.FilterData" localSheetId="7" hidden="1">#REF!</definedName>
    <definedName name="Z_F8A287BF_980C_4986_B08C_54EAB9AA17CB_.wvu.FilterData" hidden="1">#REF!</definedName>
    <definedName name="Z_F8A287BF_980C_4986_B08C_54EAB9AA17CB_.wvu.PrintTitles" localSheetId="9" hidden="1">#REF!</definedName>
    <definedName name="Z_F8A287BF_980C_4986_B08C_54EAB9AA17CB_.wvu.PrintTitles" localSheetId="7" hidden="1">#REF!</definedName>
    <definedName name="Z_F8A287BF_980C_4986_B08C_54EAB9AA17CB_.wvu.PrintTitles" hidden="1">#REF!</definedName>
    <definedName name="zaed" localSheetId="9" hidden="1">{#N/A,#N/A,TRUE,"Cover";#N/A,#N/A,TRUE,"Conts";#N/A,#N/A,TRUE,"VOS";#N/A,#N/A,TRUE,"Warrington";#N/A,#N/A,TRUE,"Widnes"}</definedName>
    <definedName name="zaed" localSheetId="4" hidden="1">{#N/A,#N/A,TRUE,"Cover";#N/A,#N/A,TRUE,"Conts";#N/A,#N/A,TRUE,"VOS";#N/A,#N/A,TRUE,"Warrington";#N/A,#N/A,TRUE,"Widnes"}</definedName>
    <definedName name="zaed" localSheetId="19" hidden="1">{#N/A,#N/A,TRUE,"Cover";#N/A,#N/A,TRUE,"Conts";#N/A,#N/A,TRUE,"VOS";#N/A,#N/A,TRUE,"Warrington";#N/A,#N/A,TRUE,"Widnes"}</definedName>
    <definedName name="zaed" localSheetId="11" hidden="1">{#N/A,#N/A,TRUE,"Cover";#N/A,#N/A,TRUE,"Conts";#N/A,#N/A,TRUE,"VOS";#N/A,#N/A,TRUE,"Warrington";#N/A,#N/A,TRUE,"Widnes"}</definedName>
    <definedName name="zaed" localSheetId="7" hidden="1">{#N/A,#N/A,TRUE,"Cover";#N/A,#N/A,TRUE,"Conts";#N/A,#N/A,TRUE,"VOS";#N/A,#N/A,TRUE,"Warrington";#N/A,#N/A,TRUE,"Widnes"}</definedName>
    <definedName name="zaed" localSheetId="18" hidden="1">{#N/A,#N/A,TRUE,"Cover";#N/A,#N/A,TRUE,"Conts";#N/A,#N/A,TRUE,"VOS";#N/A,#N/A,TRUE,"Warrington";#N/A,#N/A,TRUE,"Widnes"}</definedName>
    <definedName name="zaed" localSheetId="3" hidden="1">{#N/A,#N/A,TRUE,"Cover";#N/A,#N/A,TRUE,"Conts";#N/A,#N/A,TRUE,"VOS";#N/A,#N/A,TRUE,"Warrington";#N/A,#N/A,TRUE,"Widnes"}</definedName>
    <definedName name="zaed" localSheetId="8" hidden="1">{#N/A,#N/A,TRUE,"Cover";#N/A,#N/A,TRUE,"Conts";#N/A,#N/A,TRUE,"VOS";#N/A,#N/A,TRUE,"Warrington";#N/A,#N/A,TRUE,"Widnes"}</definedName>
    <definedName name="zaed" hidden="1">{#N/A,#N/A,TRUE,"Cover";#N/A,#N/A,TRUE,"Conts";#N/A,#N/A,TRUE,"VOS";#N/A,#N/A,TRUE,"Warrington";#N/A,#N/A,TRUE,"Widnes"}</definedName>
    <definedName name="ZBDZBDFB" localSheetId="9" hidden="1">{#N/A,#N/A,TRUE,"Cover";#N/A,#N/A,TRUE,"Conts";#N/A,#N/A,TRUE,"VOS";#N/A,#N/A,TRUE,"Warrington";#N/A,#N/A,TRUE,"Widnes"}</definedName>
    <definedName name="ZBDZBDFB" localSheetId="4" hidden="1">{#N/A,#N/A,TRUE,"Cover";#N/A,#N/A,TRUE,"Conts";#N/A,#N/A,TRUE,"VOS";#N/A,#N/A,TRUE,"Warrington";#N/A,#N/A,TRUE,"Widnes"}</definedName>
    <definedName name="ZBDZBDFB" localSheetId="19" hidden="1">{#N/A,#N/A,TRUE,"Cover";#N/A,#N/A,TRUE,"Conts";#N/A,#N/A,TRUE,"VOS";#N/A,#N/A,TRUE,"Warrington";#N/A,#N/A,TRUE,"Widnes"}</definedName>
    <definedName name="ZBDZBDFB" localSheetId="11" hidden="1">{#N/A,#N/A,TRUE,"Cover";#N/A,#N/A,TRUE,"Conts";#N/A,#N/A,TRUE,"VOS";#N/A,#N/A,TRUE,"Warrington";#N/A,#N/A,TRUE,"Widnes"}</definedName>
    <definedName name="ZBDZBDFB" localSheetId="7" hidden="1">{#N/A,#N/A,TRUE,"Cover";#N/A,#N/A,TRUE,"Conts";#N/A,#N/A,TRUE,"VOS";#N/A,#N/A,TRUE,"Warrington";#N/A,#N/A,TRUE,"Widnes"}</definedName>
    <definedName name="ZBDZBDFB" localSheetId="18" hidden="1">{#N/A,#N/A,TRUE,"Cover";#N/A,#N/A,TRUE,"Conts";#N/A,#N/A,TRUE,"VOS";#N/A,#N/A,TRUE,"Warrington";#N/A,#N/A,TRUE,"Widnes"}</definedName>
    <definedName name="ZBDZBDFB" localSheetId="3" hidden="1">{#N/A,#N/A,TRUE,"Cover";#N/A,#N/A,TRUE,"Conts";#N/A,#N/A,TRUE,"VOS";#N/A,#N/A,TRUE,"Warrington";#N/A,#N/A,TRUE,"Widnes"}</definedName>
    <definedName name="ZBDZBDFB" localSheetId="8" hidden="1">{#N/A,#N/A,TRUE,"Cover";#N/A,#N/A,TRUE,"Conts";#N/A,#N/A,TRUE,"VOS";#N/A,#N/A,TRUE,"Warrington";#N/A,#N/A,TRUE,"Widnes"}</definedName>
    <definedName name="ZBDZBDFB" hidden="1">{#N/A,#N/A,TRUE,"Cover";#N/A,#N/A,TRUE,"Conts";#N/A,#N/A,TRUE,"VOS";#N/A,#N/A,TRUE,"Warrington";#N/A,#N/A,TRUE,"Widnes"}</definedName>
    <definedName name="Zo">#REF!</definedName>
    <definedName name="zse" localSheetId="9" hidden="1">{#N/A,#N/A,FALSE,"SumG";#N/A,#N/A,FALSE,"ElecG";#N/A,#N/A,FALSE,"MechG";#N/A,#N/A,FALSE,"GeotG";#N/A,#N/A,FALSE,"PrcsG";#N/A,#N/A,FALSE,"TunnG";#N/A,#N/A,FALSE,"CivlG";#N/A,#N/A,FALSE,"NtwkG";#N/A,#N/A,FALSE,"EstgG";#N/A,#N/A,FALSE,"PEngG"}</definedName>
    <definedName name="zse" localSheetId="4" hidden="1">{#N/A,#N/A,FALSE,"SumG";#N/A,#N/A,FALSE,"ElecG";#N/A,#N/A,FALSE,"MechG";#N/A,#N/A,FALSE,"GeotG";#N/A,#N/A,FALSE,"PrcsG";#N/A,#N/A,FALSE,"TunnG";#N/A,#N/A,FALSE,"CivlG";#N/A,#N/A,FALSE,"NtwkG";#N/A,#N/A,FALSE,"EstgG";#N/A,#N/A,FALSE,"PEngG"}</definedName>
    <definedName name="zse" localSheetId="19" hidden="1">{#N/A,#N/A,FALSE,"SumG";#N/A,#N/A,FALSE,"ElecG";#N/A,#N/A,FALSE,"MechG";#N/A,#N/A,FALSE,"GeotG";#N/A,#N/A,FALSE,"PrcsG";#N/A,#N/A,FALSE,"TunnG";#N/A,#N/A,FALSE,"CivlG";#N/A,#N/A,FALSE,"NtwkG";#N/A,#N/A,FALSE,"EstgG";#N/A,#N/A,FALSE,"PEngG"}</definedName>
    <definedName name="zse" localSheetId="11" hidden="1">{#N/A,#N/A,FALSE,"SumG";#N/A,#N/A,FALSE,"ElecG";#N/A,#N/A,FALSE,"MechG";#N/A,#N/A,FALSE,"GeotG";#N/A,#N/A,FALSE,"PrcsG";#N/A,#N/A,FALSE,"TunnG";#N/A,#N/A,FALSE,"CivlG";#N/A,#N/A,FALSE,"NtwkG";#N/A,#N/A,FALSE,"EstgG";#N/A,#N/A,FALSE,"PEngG"}</definedName>
    <definedName name="zse" localSheetId="7" hidden="1">{#N/A,#N/A,FALSE,"SumG";#N/A,#N/A,FALSE,"ElecG";#N/A,#N/A,FALSE,"MechG";#N/A,#N/A,FALSE,"GeotG";#N/A,#N/A,FALSE,"PrcsG";#N/A,#N/A,FALSE,"TunnG";#N/A,#N/A,FALSE,"CivlG";#N/A,#N/A,FALSE,"NtwkG";#N/A,#N/A,FALSE,"EstgG";#N/A,#N/A,FALSE,"PEngG"}</definedName>
    <definedName name="zse" localSheetId="18" hidden="1">{#N/A,#N/A,FALSE,"SumG";#N/A,#N/A,FALSE,"ElecG";#N/A,#N/A,FALSE,"MechG";#N/A,#N/A,FALSE,"GeotG";#N/A,#N/A,FALSE,"PrcsG";#N/A,#N/A,FALSE,"TunnG";#N/A,#N/A,FALSE,"CivlG";#N/A,#N/A,FALSE,"NtwkG";#N/A,#N/A,FALSE,"EstgG";#N/A,#N/A,FALSE,"PEngG"}</definedName>
    <definedName name="zse" localSheetId="3"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C">#REF!</definedName>
    <definedName name="zxdvzdv" localSheetId="9" hidden="1">{#N/A,#N/A,TRUE,"Cover";#N/A,#N/A,TRUE,"Conts";#N/A,#N/A,TRUE,"VOS";#N/A,#N/A,TRUE,"Warrington";#N/A,#N/A,TRUE,"Widnes"}</definedName>
    <definedName name="zxdvzdv" localSheetId="4" hidden="1">{#N/A,#N/A,TRUE,"Cover";#N/A,#N/A,TRUE,"Conts";#N/A,#N/A,TRUE,"VOS";#N/A,#N/A,TRUE,"Warrington";#N/A,#N/A,TRUE,"Widnes"}</definedName>
    <definedName name="zxdvzdv" localSheetId="19" hidden="1">{#N/A,#N/A,TRUE,"Cover";#N/A,#N/A,TRUE,"Conts";#N/A,#N/A,TRUE,"VOS";#N/A,#N/A,TRUE,"Warrington";#N/A,#N/A,TRUE,"Widnes"}</definedName>
    <definedName name="zxdvzdv" localSheetId="11" hidden="1">{#N/A,#N/A,TRUE,"Cover";#N/A,#N/A,TRUE,"Conts";#N/A,#N/A,TRUE,"VOS";#N/A,#N/A,TRUE,"Warrington";#N/A,#N/A,TRUE,"Widnes"}</definedName>
    <definedName name="zxdvzdv" localSheetId="7" hidden="1">{#N/A,#N/A,TRUE,"Cover";#N/A,#N/A,TRUE,"Conts";#N/A,#N/A,TRUE,"VOS";#N/A,#N/A,TRUE,"Warrington";#N/A,#N/A,TRUE,"Widnes"}</definedName>
    <definedName name="zxdvzdv" localSheetId="18" hidden="1">{#N/A,#N/A,TRUE,"Cover";#N/A,#N/A,TRUE,"Conts";#N/A,#N/A,TRUE,"VOS";#N/A,#N/A,TRUE,"Warrington";#N/A,#N/A,TRUE,"Widnes"}</definedName>
    <definedName name="zxdvzdv" localSheetId="3" hidden="1">{#N/A,#N/A,TRUE,"Cover";#N/A,#N/A,TRUE,"Conts";#N/A,#N/A,TRUE,"VOS";#N/A,#N/A,TRUE,"Warrington";#N/A,#N/A,TRUE,"Widnes"}</definedName>
    <definedName name="zxdvzdv" localSheetId="8" hidden="1">{#N/A,#N/A,TRUE,"Cover";#N/A,#N/A,TRUE,"Conts";#N/A,#N/A,TRUE,"VOS";#N/A,#N/A,TRUE,"Warrington";#N/A,#N/A,TRUE,"Widnes"}</definedName>
    <definedName name="zxdvzdv" hidden="1">{#N/A,#N/A,TRUE,"Cover";#N/A,#N/A,TRUE,"Conts";#N/A,#N/A,TRUE,"VOS";#N/A,#N/A,TRUE,"Warrington";#N/A,#N/A,TRUE,"Widnes"}</definedName>
    <definedName name="zz" localSheetId="9" hidden="1">{#N/A,#N/A,FALSE,"SumD";#N/A,#N/A,FALSE,"ElecD";#N/A,#N/A,FALSE,"MechD";#N/A,#N/A,FALSE,"GeotD";#N/A,#N/A,FALSE,"PrcsD";#N/A,#N/A,FALSE,"TunnD";#N/A,#N/A,FALSE,"CivlD";#N/A,#N/A,FALSE,"NtwkD";#N/A,#N/A,FALSE,"EstgD";#N/A,#N/A,FALSE,"PEngD"}</definedName>
    <definedName name="ZZ">'[29]DET.ENGG.PROG'!$A$1:$Q$23</definedName>
    <definedName name="zzz" localSheetId="9" hidden="1">{#N/A,#N/A,TRUE,"Cover";#N/A,#N/A,TRUE,"Conts";#N/A,#N/A,TRUE,"VOS";#N/A,#N/A,TRUE,"Warrington";#N/A,#N/A,TRUE,"Widnes"}</definedName>
    <definedName name="zzz" localSheetId="4" hidden="1">{#N/A,#N/A,TRUE,"Cover";#N/A,#N/A,TRUE,"Conts";#N/A,#N/A,TRUE,"VOS";#N/A,#N/A,TRUE,"Warrington";#N/A,#N/A,TRUE,"Widnes"}</definedName>
    <definedName name="zzz" localSheetId="19" hidden="1">{#N/A,#N/A,TRUE,"Cover";#N/A,#N/A,TRUE,"Conts";#N/A,#N/A,TRUE,"VOS";#N/A,#N/A,TRUE,"Warrington";#N/A,#N/A,TRUE,"Widnes"}</definedName>
    <definedName name="zzz" localSheetId="11" hidden="1">{#N/A,#N/A,TRUE,"Cover";#N/A,#N/A,TRUE,"Conts";#N/A,#N/A,TRUE,"VOS";#N/A,#N/A,TRUE,"Warrington";#N/A,#N/A,TRUE,"Widnes"}</definedName>
    <definedName name="zzz" localSheetId="7" hidden="1">{#N/A,#N/A,TRUE,"Cover";#N/A,#N/A,TRUE,"Conts";#N/A,#N/A,TRUE,"VOS";#N/A,#N/A,TRUE,"Warrington";#N/A,#N/A,TRUE,"Widnes"}</definedName>
    <definedName name="zzz" localSheetId="18" hidden="1">{#N/A,#N/A,TRUE,"Cover";#N/A,#N/A,TRUE,"Conts";#N/A,#N/A,TRUE,"VOS";#N/A,#N/A,TRUE,"Warrington";#N/A,#N/A,TRUE,"Widnes"}</definedName>
    <definedName name="zzz" localSheetId="3" hidden="1">{#N/A,#N/A,TRUE,"Cover";#N/A,#N/A,TRUE,"Conts";#N/A,#N/A,TRUE,"VOS";#N/A,#N/A,TRUE,"Warrington";#N/A,#N/A,TRUE,"Widnes"}</definedName>
    <definedName name="zzz" localSheetId="8" hidden="1">{#N/A,#N/A,TRUE,"Cover";#N/A,#N/A,TRUE,"Conts";#N/A,#N/A,TRUE,"VOS";#N/A,#N/A,TRUE,"Warrington";#N/A,#N/A,TRUE,"Widnes"}</definedName>
    <definedName name="zzz" hidden="1">{#N/A,#N/A,TRUE,"Cover";#N/A,#N/A,TRUE,"Conts";#N/A,#N/A,TRUE,"VOS";#N/A,#N/A,TRUE,"Warrington";#N/A,#N/A,TRUE,"Widnes"}</definedName>
    <definedName name="بيص">[14]Lookups!#REF!</definedName>
    <definedName name="입력범위">OFFSET(#REF!,0,0,1,14)</definedName>
  </definedNames>
  <calcPr calcId="191028" fullPrecision="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39" i="220" l="1"/>
  <c r="P36" i="237"/>
  <c r="AU35" i="237"/>
  <c r="AP35" i="237"/>
  <c r="AJ35" i="237"/>
  <c r="AI35" i="237"/>
  <c r="AH35" i="237"/>
  <c r="Z35" i="237"/>
  <c r="Y35" i="237"/>
  <c r="V35" i="237"/>
  <c r="I35" i="237"/>
  <c r="H35" i="237"/>
  <c r="G35" i="237"/>
  <c r="F35" i="237"/>
  <c r="D35" i="237"/>
  <c r="AU33" i="237"/>
  <c r="AP33" i="237"/>
  <c r="AU32" i="237"/>
  <c r="AP32" i="237"/>
  <c r="AU31" i="237"/>
  <c r="AP31" i="237"/>
  <c r="AK31" i="237"/>
  <c r="AF31" i="237"/>
  <c r="AK30" i="237"/>
  <c r="AF30" i="237"/>
  <c r="AK29" i="237"/>
  <c r="AF29" i="237"/>
  <c r="Q29" i="237"/>
  <c r="N29" i="237"/>
  <c r="AU28" i="237"/>
  <c r="AP28" i="237"/>
  <c r="AK28" i="237"/>
  <c r="AF28" i="237"/>
  <c r="Q28" i="237"/>
  <c r="AK27" i="237"/>
  <c r="BD20" i="237"/>
  <c r="BC20" i="237"/>
  <c r="BB20" i="237"/>
  <c r="AU20" i="237"/>
  <c r="AT20" i="237"/>
  <c r="AS20" i="237"/>
  <c r="AA20" i="237"/>
  <c r="Z20" i="237"/>
  <c r="X20" i="237"/>
  <c r="H20" i="237"/>
  <c r="G20" i="237"/>
  <c r="F20" i="237"/>
  <c r="D20" i="237"/>
  <c r="Q8" i="237"/>
  <c r="N8" i="237"/>
  <c r="E35" i="198"/>
  <c r="E34" i="198"/>
  <c r="E13" i="198"/>
  <c r="AF6" i="199"/>
  <c r="Q36" i="237" l="1"/>
  <c r="AK35" i="237"/>
  <c r="AF35" i="237"/>
  <c r="AP36" i="237"/>
  <c r="AR7" i="234"/>
  <c r="J11" i="164"/>
  <c r="I11" i="164" l="1"/>
  <c r="V11" i="164"/>
  <c r="U25" i="164"/>
  <c r="P10" i="164" l="1"/>
  <c r="R11" i="164"/>
  <c r="P11" i="164" s="1"/>
  <c r="H11" i="164" l="1"/>
  <c r="AQ7" i="234" l="1"/>
  <c r="H16" i="169"/>
  <c r="I16" i="169" s="1"/>
  <c r="J16" i="169" s="1"/>
  <c r="L16" i="169" s="1"/>
  <c r="M16" i="169"/>
  <c r="R39" i="220" l="1"/>
  <c r="R27" i="164"/>
  <c r="T12" i="164"/>
  <c r="D2" i="162"/>
  <c r="E2" i="234"/>
  <c r="F2" i="234"/>
  <c r="G2" i="234"/>
  <c r="H2" i="234"/>
  <c r="I2" i="234"/>
  <c r="J2" i="234"/>
  <c r="K2" i="234"/>
  <c r="L2" i="234"/>
  <c r="M2" i="234"/>
  <c r="N2" i="234"/>
  <c r="O2" i="234"/>
  <c r="P2" i="234"/>
  <c r="Q2" i="234"/>
  <c r="R2" i="234"/>
  <c r="S2" i="234"/>
  <c r="T2" i="234"/>
  <c r="U2" i="234"/>
  <c r="V2" i="234"/>
  <c r="W2" i="234"/>
  <c r="X2" i="234"/>
  <c r="Y2" i="234"/>
  <c r="Z2" i="234"/>
  <c r="AA2" i="234"/>
  <c r="AB2" i="234"/>
  <c r="AC2" i="234"/>
  <c r="AD2" i="234"/>
  <c r="AE2" i="234"/>
  <c r="AF2" i="234"/>
  <c r="AG2" i="234"/>
  <c r="AH2" i="234"/>
  <c r="AI2" i="234"/>
  <c r="AJ2" i="234"/>
  <c r="AK2" i="234"/>
  <c r="AL2" i="234"/>
  <c r="AM2" i="234"/>
  <c r="AN2" i="234"/>
  <c r="AO2" i="234"/>
  <c r="AP2" i="234"/>
  <c r="AQ2" i="234"/>
  <c r="AR2" i="234"/>
  <c r="AS2" i="234"/>
  <c r="AT2" i="234"/>
  <c r="AU2" i="234"/>
  <c r="AV2" i="234"/>
  <c r="AW2" i="234"/>
  <c r="AX2" i="234"/>
  <c r="AY2" i="234"/>
  <c r="AZ2" i="234"/>
  <c r="BA2" i="234"/>
  <c r="BB2" i="234"/>
  <c r="BC2" i="234"/>
  <c r="BD2" i="234"/>
  <c r="BE2" i="234"/>
  <c r="BF2" i="234"/>
  <c r="BG2" i="234"/>
  <c r="BH2" i="234"/>
  <c r="BI2" i="234"/>
  <c r="BJ2" i="234"/>
  <c r="BK2" i="234"/>
  <c r="BL2" i="234"/>
  <c r="BM2" i="234"/>
  <c r="BN2" i="234"/>
  <c r="BO2" i="234"/>
  <c r="BP2" i="234"/>
  <c r="BQ2" i="234"/>
  <c r="BR2" i="234"/>
  <c r="BS2" i="234"/>
  <c r="BT2" i="234"/>
  <c r="BU2" i="234"/>
  <c r="BV2" i="234"/>
  <c r="BW2" i="234"/>
  <c r="BX2" i="234"/>
  <c r="BY2" i="234"/>
  <c r="BZ2" i="234"/>
  <c r="CA2" i="234"/>
  <c r="CB2" i="234"/>
  <c r="CC2" i="234"/>
  <c r="CD2" i="234"/>
  <c r="CE2" i="234"/>
  <c r="CF2" i="234"/>
  <c r="CG2" i="234"/>
  <c r="CH2" i="234"/>
  <c r="CI2" i="234"/>
  <c r="CJ2" i="234"/>
  <c r="CK2" i="234"/>
  <c r="CL2" i="234"/>
  <c r="CM2" i="234"/>
  <c r="CN2" i="234"/>
  <c r="D2" i="234"/>
  <c r="CO5" i="234"/>
  <c r="CO2" i="234" s="1"/>
  <c r="D42" i="234"/>
  <c r="AB31" i="234"/>
  <c r="AA31" i="234"/>
  <c r="Z31" i="234"/>
  <c r="Y31" i="234"/>
  <c r="X31" i="234"/>
  <c r="W31" i="234"/>
  <c r="V31" i="234"/>
  <c r="U31" i="234"/>
  <c r="T31" i="234"/>
  <c r="S31" i="234"/>
  <c r="R31" i="234"/>
  <c r="Q31" i="234"/>
  <c r="P31" i="234"/>
  <c r="O31" i="234"/>
  <c r="N31" i="234"/>
  <c r="M31" i="234"/>
  <c r="L31" i="234"/>
  <c r="K31" i="234"/>
  <c r="J31" i="234"/>
  <c r="I31" i="234"/>
  <c r="H31" i="234"/>
  <c r="G31" i="234"/>
  <c r="F31" i="234"/>
  <c r="E31" i="234"/>
  <c r="D31" i="234"/>
  <c r="D32" i="234" s="1"/>
  <c r="CS4" i="234"/>
  <c r="Q38" i="220"/>
  <c r="CP5" i="234" l="1"/>
  <c r="E32" i="234"/>
  <c r="F32" i="234" s="1"/>
  <c r="G32" i="234" s="1"/>
  <c r="H32" i="234" s="1"/>
  <c r="I32" i="234" s="1"/>
  <c r="J32" i="234" s="1"/>
  <c r="K32" i="234" s="1"/>
  <c r="L32" i="234" s="1"/>
  <c r="M32" i="234" s="1"/>
  <c r="N32" i="234" s="1"/>
  <c r="O32" i="234" s="1"/>
  <c r="P32" i="234" s="1"/>
  <c r="Q32" i="234" s="1"/>
  <c r="R32" i="234" s="1"/>
  <c r="S32" i="234" s="1"/>
  <c r="T32" i="234" s="1"/>
  <c r="U32" i="234" s="1"/>
  <c r="V32" i="234" s="1"/>
  <c r="W32" i="234" s="1"/>
  <c r="X32" i="234" s="1"/>
  <c r="Y32" i="234" s="1"/>
  <c r="Z32" i="234" s="1"/>
  <c r="AA32" i="234" s="1"/>
  <c r="AB32" i="234" s="1"/>
  <c r="E42" i="234"/>
  <c r="CQ5" i="234" l="1"/>
  <c r="CP2" i="234"/>
  <c r="F42" i="234"/>
  <c r="N7" i="162"/>
  <c r="L14" i="172"/>
  <c r="L13" i="172"/>
  <c r="L12" i="172"/>
  <c r="L11" i="172"/>
  <c r="L10" i="172"/>
  <c r="L9" i="172"/>
  <c r="L8" i="172"/>
  <c r="L7" i="172"/>
  <c r="L6" i="172"/>
  <c r="L5" i="172"/>
  <c r="CR5" i="234" l="1"/>
  <c r="CQ2" i="234"/>
  <c r="G42" i="234"/>
  <c r="M12" i="164"/>
  <c r="CS5" i="234" l="1"/>
  <c r="CR2" i="234"/>
  <c r="H42" i="234"/>
  <c r="R101" i="220"/>
  <c r="H107" i="220"/>
  <c r="R107" i="220" s="1"/>
  <c r="X40" i="164"/>
  <c r="Y40" i="164"/>
  <c r="Z40" i="164"/>
  <c r="AA40" i="164"/>
  <c r="AB40" i="164"/>
  <c r="AC40" i="164"/>
  <c r="AD40" i="164"/>
  <c r="AE40" i="164"/>
  <c r="AF40" i="164"/>
  <c r="AG40" i="164"/>
  <c r="AH40" i="164"/>
  <c r="AI40" i="164"/>
  <c r="AJ40" i="164"/>
  <c r="AK40" i="164"/>
  <c r="AL40" i="164"/>
  <c r="AM40" i="164"/>
  <c r="AN40" i="164"/>
  <c r="AO40" i="164"/>
  <c r="AP40" i="164"/>
  <c r="AQ40" i="164"/>
  <c r="AR40" i="164"/>
  <c r="AS40" i="164"/>
  <c r="AT40" i="164"/>
  <c r="AU40" i="164"/>
  <c r="AV40" i="164"/>
  <c r="AW40" i="164"/>
  <c r="AX40" i="164"/>
  <c r="AY40" i="164"/>
  <c r="AZ40" i="164"/>
  <c r="BA40" i="164"/>
  <c r="BB40" i="164"/>
  <c r="BC40" i="164"/>
  <c r="BD40" i="164"/>
  <c r="BE40" i="164"/>
  <c r="BF40" i="164"/>
  <c r="BG40" i="164"/>
  <c r="BH40" i="164"/>
  <c r="BI40" i="164"/>
  <c r="BJ40" i="164"/>
  <c r="BK40" i="164"/>
  <c r="BL40" i="164"/>
  <c r="BM40" i="164"/>
  <c r="BN40" i="164"/>
  <c r="BO40" i="164"/>
  <c r="BP40" i="164"/>
  <c r="BQ40" i="164"/>
  <c r="BR40" i="164"/>
  <c r="BS40" i="164"/>
  <c r="BT40" i="164"/>
  <c r="BU40" i="164"/>
  <c r="BV40" i="164"/>
  <c r="BW40" i="164"/>
  <c r="BX40" i="164"/>
  <c r="BY40" i="164"/>
  <c r="BZ40" i="164"/>
  <c r="CA40" i="164"/>
  <c r="H40" i="164"/>
  <c r="I40" i="164"/>
  <c r="J40" i="164"/>
  <c r="K40" i="164"/>
  <c r="L40" i="164"/>
  <c r="M40" i="164"/>
  <c r="N40" i="164"/>
  <c r="O40" i="164"/>
  <c r="P40" i="164"/>
  <c r="Q40" i="164"/>
  <c r="R40" i="164"/>
  <c r="S40" i="164"/>
  <c r="T40" i="164"/>
  <c r="U40" i="164"/>
  <c r="V40" i="164"/>
  <c r="W40" i="164"/>
  <c r="G40" i="164"/>
  <c r="G41" i="164" s="1"/>
  <c r="CT5" i="234" l="1"/>
  <c r="CT2" i="234" s="1"/>
  <c r="CS2" i="234"/>
  <c r="I42" i="234"/>
  <c r="H41" i="164"/>
  <c r="I41" i="164" s="1"/>
  <c r="J41" i="164" s="1"/>
  <c r="K41" i="164" s="1"/>
  <c r="L41" i="164" s="1"/>
  <c r="M41" i="164" s="1"/>
  <c r="N41" i="164" s="1"/>
  <c r="O41" i="164" s="1"/>
  <c r="P41" i="164" s="1"/>
  <c r="Q41" i="164" s="1"/>
  <c r="R41" i="164" s="1"/>
  <c r="S41" i="164" s="1"/>
  <c r="T41" i="164" s="1"/>
  <c r="U41" i="164" s="1"/>
  <c r="V41" i="164" s="1"/>
  <c r="W41" i="164" s="1"/>
  <c r="X41" i="164" s="1"/>
  <c r="Y41" i="164" s="1"/>
  <c r="Z41" i="164" s="1"/>
  <c r="AA41" i="164" s="1"/>
  <c r="AB41" i="164" s="1"/>
  <c r="AC41" i="164" s="1"/>
  <c r="AD41" i="164" s="1"/>
  <c r="AE41" i="164" s="1"/>
  <c r="AF41" i="164" s="1"/>
  <c r="AG41" i="164" s="1"/>
  <c r="AH41" i="164" s="1"/>
  <c r="AI41" i="164" s="1"/>
  <c r="AJ41" i="164" s="1"/>
  <c r="AK41" i="164" s="1"/>
  <c r="AL41" i="164" s="1"/>
  <c r="AM41" i="164" s="1"/>
  <c r="AN41" i="164" s="1"/>
  <c r="AO41" i="164" s="1"/>
  <c r="AP41" i="164" s="1"/>
  <c r="AQ41" i="164" s="1"/>
  <c r="AR41" i="164" s="1"/>
  <c r="AS41" i="164" s="1"/>
  <c r="AT41" i="164" s="1"/>
  <c r="AU41" i="164" s="1"/>
  <c r="AV41" i="164" s="1"/>
  <c r="AW41" i="164" s="1"/>
  <c r="AX41" i="164" s="1"/>
  <c r="AY41" i="164" s="1"/>
  <c r="AZ41" i="164" s="1"/>
  <c r="BA41" i="164" s="1"/>
  <c r="BB41" i="164" s="1"/>
  <c r="BC41" i="164" s="1"/>
  <c r="BD41" i="164" s="1"/>
  <c r="BE41" i="164" s="1"/>
  <c r="BF41" i="164" s="1"/>
  <c r="BG41" i="164" s="1"/>
  <c r="BH41" i="164" s="1"/>
  <c r="BI41" i="164" s="1"/>
  <c r="BJ41" i="164" s="1"/>
  <c r="BK41" i="164" s="1"/>
  <c r="BL41" i="164" s="1"/>
  <c r="BM41" i="164" s="1"/>
  <c r="BN41" i="164" s="1"/>
  <c r="BO41" i="164" s="1"/>
  <c r="BP41" i="164" s="1"/>
  <c r="BQ41" i="164" s="1"/>
  <c r="BR41" i="164" s="1"/>
  <c r="BS41" i="164" s="1"/>
  <c r="BT41" i="164" s="1"/>
  <c r="BU41" i="164" s="1"/>
  <c r="BV41" i="164" s="1"/>
  <c r="BW41" i="164" s="1"/>
  <c r="BX41" i="164" s="1"/>
  <c r="BY41" i="164" s="1"/>
  <c r="BZ41" i="164" s="1"/>
  <c r="CA41" i="164" s="1"/>
  <c r="J42" i="234" l="1"/>
  <c r="AG46" i="196"/>
  <c r="AF46" i="196"/>
  <c r="AG45" i="196"/>
  <c r="AF45" i="196"/>
  <c r="AG44" i="196"/>
  <c r="AF44" i="196"/>
  <c r="AG43" i="196"/>
  <c r="AF43" i="196"/>
  <c r="AG42" i="196"/>
  <c r="AF42" i="196"/>
  <c r="AG41" i="196"/>
  <c r="AF41" i="196"/>
  <c r="AG40" i="196"/>
  <c r="AF40" i="196"/>
  <c r="AG39" i="196"/>
  <c r="AF39" i="196"/>
  <c r="AG38" i="196"/>
  <c r="AF38" i="196"/>
  <c r="AG37" i="196"/>
  <c r="AF37" i="196"/>
  <c r="AG36" i="196"/>
  <c r="AF36" i="196"/>
  <c r="AG35" i="196"/>
  <c r="AF35" i="196"/>
  <c r="AG34" i="196"/>
  <c r="AF34" i="196"/>
  <c r="AG33" i="196"/>
  <c r="AF33" i="196"/>
  <c r="AG32" i="196"/>
  <c r="AF32" i="196"/>
  <c r="AG31" i="196"/>
  <c r="AF31" i="196"/>
  <c r="AG30" i="196"/>
  <c r="AF30" i="196"/>
  <c r="AG29" i="196"/>
  <c r="AF29" i="196"/>
  <c r="AG28" i="196"/>
  <c r="AF28" i="196"/>
  <c r="AG27" i="196"/>
  <c r="AF27" i="196"/>
  <c r="AG26" i="196"/>
  <c r="AF26" i="196"/>
  <c r="AG25" i="196"/>
  <c r="AF25" i="196"/>
  <c r="AV24" i="196"/>
  <c r="AW24" i="196" s="1"/>
  <c r="AN24" i="196"/>
  <c r="AG24" i="196"/>
  <c r="AF24" i="196"/>
  <c r="AV23" i="196"/>
  <c r="AN23" i="196"/>
  <c r="AG23" i="196"/>
  <c r="AF23" i="196"/>
  <c r="AV22" i="196"/>
  <c r="AN22" i="196"/>
  <c r="AG22" i="196"/>
  <c r="AF22" i="196"/>
  <c r="AV21" i="196"/>
  <c r="AN21" i="196"/>
  <c r="AG21" i="196"/>
  <c r="AF21" i="196"/>
  <c r="AV20" i="196"/>
  <c r="AN20" i="196"/>
  <c r="AG20" i="196"/>
  <c r="AF20" i="196"/>
  <c r="AG19" i="196"/>
  <c r="AF19" i="196"/>
  <c r="AG18" i="196"/>
  <c r="AF18" i="196"/>
  <c r="AO16" i="196"/>
  <c r="AN11" i="196"/>
  <c r="AN10" i="196"/>
  <c r="BB4" i="196"/>
  <c r="K42" i="234" l="1"/>
  <c r="AW27" i="196"/>
  <c r="AR33" i="196" s="1"/>
  <c r="AN31" i="196"/>
  <c r="AF17" i="196"/>
  <c r="Q49" i="196" s="1"/>
  <c r="AC10" i="196" s="1"/>
  <c r="AY22" i="196"/>
  <c r="AW23" i="196"/>
  <c r="AY23" i="196"/>
  <c r="AV25" i="196"/>
  <c r="AX23" i="196" s="1"/>
  <c r="AY20" i="196"/>
  <c r="AY21" i="196"/>
  <c r="AW20" i="196"/>
  <c r="AW21" i="196"/>
  <c r="AW22" i="196"/>
  <c r="L42" i="234" l="1"/>
  <c r="AX22" i="196"/>
  <c r="AX24" i="196"/>
  <c r="AW25" i="196"/>
  <c r="AR31" i="196" s="1"/>
  <c r="AW31" i="196" s="1"/>
  <c r="AY25" i="196"/>
  <c r="AX21" i="196"/>
  <c r="AX20" i="196"/>
  <c r="M42" i="234" l="1"/>
  <c r="AX25" i="196"/>
  <c r="N42" i="234" l="1"/>
  <c r="N8" i="205"/>
  <c r="O29" i="164"/>
  <c r="O42" i="234" l="1"/>
  <c r="U11" i="164"/>
  <c r="S19" i="164"/>
  <c r="F24" i="164"/>
  <c r="F26" i="164" s="1"/>
  <c r="F27" i="164" s="1"/>
  <c r="K23" i="164"/>
  <c r="P42" i="234" l="1"/>
  <c r="Q42" i="234" l="1"/>
  <c r="N11" i="164"/>
  <c r="G11" i="164"/>
  <c r="F11" i="164"/>
  <c r="M11" i="164"/>
  <c r="AB5" i="163"/>
  <c r="R42" i="234" l="1"/>
  <c r="F19" i="164"/>
  <c r="F21" i="164" s="1"/>
  <c r="F22" i="164" s="1"/>
  <c r="F4" i="199"/>
  <c r="S42" i="234" l="1"/>
  <c r="J13" i="172"/>
  <c r="J12" i="172"/>
  <c r="J11" i="172"/>
  <c r="J10" i="172"/>
  <c r="J8" i="172"/>
  <c r="J7" i="172"/>
  <c r="J6" i="172"/>
  <c r="T42" i="234" l="1"/>
  <c r="M10" i="164"/>
  <c r="D42" i="162"/>
  <c r="E42" i="162" s="1"/>
  <c r="F42" i="162" s="1"/>
  <c r="E31" i="162"/>
  <c r="F31" i="162"/>
  <c r="G31" i="162"/>
  <c r="H31" i="162"/>
  <c r="I31" i="162"/>
  <c r="J31" i="162"/>
  <c r="K31" i="162"/>
  <c r="L31" i="162"/>
  <c r="M31" i="162"/>
  <c r="N31" i="162"/>
  <c r="O31" i="162"/>
  <c r="P31" i="162"/>
  <c r="Q31" i="162"/>
  <c r="R31" i="162"/>
  <c r="S31" i="162"/>
  <c r="T31" i="162"/>
  <c r="U31" i="162"/>
  <c r="V31" i="162"/>
  <c r="W31" i="162"/>
  <c r="X31" i="162"/>
  <c r="Y31" i="162"/>
  <c r="Z31" i="162"/>
  <c r="AA31" i="162"/>
  <c r="AB31" i="162"/>
  <c r="D31" i="162"/>
  <c r="D32" i="162" s="1"/>
  <c r="G33" i="205"/>
  <c r="H33" i="205" s="1"/>
  <c r="I33" i="205" s="1"/>
  <c r="J33" i="205" s="1"/>
  <c r="K33" i="205" s="1"/>
  <c r="L33" i="205" s="1"/>
  <c r="M33" i="205" s="1"/>
  <c r="N33" i="205" s="1"/>
  <c r="O33" i="205" s="1"/>
  <c r="P33" i="205" s="1"/>
  <c r="Q33" i="205" s="1"/>
  <c r="R33" i="205" s="1"/>
  <c r="S33" i="205" s="1"/>
  <c r="T33" i="205" s="1"/>
  <c r="U33" i="205" s="1"/>
  <c r="V33" i="205" s="1"/>
  <c r="W33" i="205" s="1"/>
  <c r="X33" i="205" s="1"/>
  <c r="Y33" i="205" s="1"/>
  <c r="Z33" i="205" s="1"/>
  <c r="AA33" i="205" s="1"/>
  <c r="AB33" i="205" s="1"/>
  <c r="U42" i="234" l="1"/>
  <c r="G34" i="205"/>
  <c r="AC33" i="205"/>
  <c r="AB34" i="205"/>
  <c r="S34" i="205"/>
  <c r="AA34" i="205"/>
  <c r="Y34" i="205"/>
  <c r="X34" i="205"/>
  <c r="T34" i="205"/>
  <c r="Q34" i="205"/>
  <c r="N34" i="205"/>
  <c r="M34" i="205"/>
  <c r="Z34" i="205"/>
  <c r="W34" i="205"/>
  <c r="R34" i="205"/>
  <c r="O34" i="205"/>
  <c r="K34" i="205"/>
  <c r="J34" i="205"/>
  <c r="V34" i="205"/>
  <c r="P34" i="205"/>
  <c r="L34" i="205"/>
  <c r="I34" i="205"/>
  <c r="H34" i="205"/>
  <c r="U34" i="205"/>
  <c r="G42" i="162"/>
  <c r="E32" i="162"/>
  <c r="F32" i="162" s="1"/>
  <c r="G32" i="162" s="1"/>
  <c r="H32" i="162" s="1"/>
  <c r="I32" i="162" s="1"/>
  <c r="J32" i="162" s="1"/>
  <c r="K32" i="162" s="1"/>
  <c r="L32" i="162" s="1"/>
  <c r="M32" i="162" s="1"/>
  <c r="N32" i="162" s="1"/>
  <c r="O32" i="162" s="1"/>
  <c r="P32" i="162" s="1"/>
  <c r="Q32" i="162" s="1"/>
  <c r="R32" i="162" s="1"/>
  <c r="S32" i="162" s="1"/>
  <c r="T32" i="162" s="1"/>
  <c r="U32" i="162" s="1"/>
  <c r="V32" i="162" s="1"/>
  <c r="W32" i="162" s="1"/>
  <c r="X32" i="162" s="1"/>
  <c r="Y32" i="162" s="1"/>
  <c r="Z32" i="162" s="1"/>
  <c r="AA32" i="162" s="1"/>
  <c r="AB32" i="162" s="1"/>
  <c r="J16" i="163"/>
  <c r="J15" i="163"/>
  <c r="J14" i="163"/>
  <c r="H9" i="164"/>
  <c r="H10" i="164"/>
  <c r="X18" i="163"/>
  <c r="X17" i="163"/>
  <c r="X16" i="163"/>
  <c r="W16" i="163"/>
  <c r="W15" i="163"/>
  <c r="S16" i="163"/>
  <c r="R18" i="163"/>
  <c r="R17" i="163"/>
  <c r="R16" i="163"/>
  <c r="R15" i="163"/>
  <c r="R14" i="163"/>
  <c r="Q18" i="163"/>
  <c r="Q17" i="163"/>
  <c r="Q16" i="163"/>
  <c r="Q15" i="163"/>
  <c r="Q14" i="163"/>
  <c r="V17" i="163"/>
  <c r="U17" i="163"/>
  <c r="V15" i="163"/>
  <c r="U15" i="163"/>
  <c r="V14" i="163"/>
  <c r="U14" i="163"/>
  <c r="M7" i="162"/>
  <c r="V42" i="234" l="1"/>
  <c r="H14" i="164"/>
  <c r="AD33" i="205"/>
  <c r="AC34" i="205"/>
  <c r="H42" i="162"/>
  <c r="W42" i="234" l="1"/>
  <c r="AE33" i="205"/>
  <c r="AD34" i="205"/>
  <c r="N10" i="164"/>
  <c r="X15" i="163"/>
  <c r="I42" i="162"/>
  <c r="D13" i="164"/>
  <c r="X42" i="234" l="1"/>
  <c r="AF33" i="205"/>
  <c r="AE34" i="205"/>
  <c r="J42" i="162"/>
  <c r="Y42" i="234" l="1"/>
  <c r="AG33" i="205"/>
  <c r="AF34" i="205"/>
  <c r="K42" i="162"/>
  <c r="Z42" i="234" l="1"/>
  <c r="AH33" i="205"/>
  <c r="AG34" i="205"/>
  <c r="L42" i="162"/>
  <c r="AA42" i="234" l="1"/>
  <c r="AI33" i="205"/>
  <c r="AH34" i="205"/>
  <c r="M42" i="162"/>
  <c r="AB42" i="234" l="1"/>
  <c r="AJ33" i="205"/>
  <c r="AI34" i="205"/>
  <c r="N42" i="162"/>
  <c r="AC42" i="234" l="1"/>
  <c r="AK33" i="205"/>
  <c r="AJ34" i="205"/>
  <c r="O42" i="162"/>
  <c r="AD42" i="234" l="1"/>
  <c r="AL33" i="205"/>
  <c r="AK34" i="205"/>
  <c r="P42" i="162"/>
  <c r="T16" i="163"/>
  <c r="T15" i="163"/>
  <c r="S15" i="163"/>
  <c r="AE42" i="234" l="1"/>
  <c r="AM33" i="205"/>
  <c r="AL34" i="205"/>
  <c r="Q42" i="162"/>
  <c r="P9" i="164"/>
  <c r="P14" i="164" s="1"/>
  <c r="K15" i="172" s="1"/>
  <c r="T9" i="164"/>
  <c r="J10" i="164"/>
  <c r="J9" i="164"/>
  <c r="J15" i="172" l="1"/>
  <c r="L15" i="172"/>
  <c r="AF42" i="234"/>
  <c r="N9" i="164"/>
  <c r="T14" i="163" s="1"/>
  <c r="X14" i="163"/>
  <c r="S14" i="163"/>
  <c r="W14" i="163"/>
  <c r="AN33" i="205"/>
  <c r="AM34" i="205"/>
  <c r="R42" i="162"/>
  <c r="L7" i="162"/>
  <c r="J14" i="172"/>
  <c r="H15" i="169"/>
  <c r="I15" i="169" s="1"/>
  <c r="J15" i="169" s="1"/>
  <c r="L15" i="169" s="1"/>
  <c r="M15" i="169"/>
  <c r="AG42" i="234" l="1"/>
  <c r="AO33" i="205"/>
  <c r="AN34" i="205"/>
  <c r="S42" i="162"/>
  <c r="Y3" i="220"/>
  <c r="R110" i="220"/>
  <c r="R102" i="220"/>
  <c r="R93" i="220"/>
  <c r="R90" i="220"/>
  <c r="R87" i="220"/>
  <c r="R86" i="220"/>
  <c r="R85" i="220"/>
  <c r="R79" i="220"/>
  <c r="R74" i="220"/>
  <c r="R73" i="220"/>
  <c r="R67" i="220"/>
  <c r="R66" i="220"/>
  <c r="R65" i="220"/>
  <c r="R63" i="220"/>
  <c r="R59" i="220"/>
  <c r="R55" i="220"/>
  <c r="R54" i="220"/>
  <c r="R49" i="220"/>
  <c r="R48" i="220"/>
  <c r="R47" i="220"/>
  <c r="R46" i="220"/>
  <c r="R45" i="220"/>
  <c r="R41" i="220"/>
  <c r="R38" i="220"/>
  <c r="R37" i="220"/>
  <c r="R32" i="220"/>
  <c r="R18" i="220"/>
  <c r="R17" i="220"/>
  <c r="R16" i="220"/>
  <c r="R15" i="220"/>
  <c r="R14" i="220"/>
  <c r="R13" i="220"/>
  <c r="R12" i="220"/>
  <c r="R11" i="220"/>
  <c r="R10" i="220"/>
  <c r="R9" i="220"/>
  <c r="R8" i="220"/>
  <c r="AH42" i="234" l="1"/>
  <c r="AP33" i="205"/>
  <c r="AO34" i="205"/>
  <c r="T42" i="162"/>
  <c r="AI42" i="234" l="1"/>
  <c r="AQ33" i="205"/>
  <c r="AP34" i="205"/>
  <c r="U42" i="162"/>
  <c r="AJ42" i="234" l="1"/>
  <c r="AR33" i="205"/>
  <c r="AQ34" i="205"/>
  <c r="V42" i="162"/>
  <c r="X29" i="199"/>
  <c r="M29" i="199"/>
  <c r="E29" i="199"/>
  <c r="Y27" i="199"/>
  <c r="AB6" i="199" l="1"/>
  <c r="AK42" i="234"/>
  <c r="AS33" i="205"/>
  <c r="AR34" i="205"/>
  <c r="W42" i="162"/>
  <c r="AL42" i="234" l="1"/>
  <c r="AT33" i="205"/>
  <c r="AS34" i="205"/>
  <c r="X42" i="162"/>
  <c r="AB7" i="163"/>
  <c r="J6" i="163"/>
  <c r="AH3" i="163"/>
  <c r="AM42" i="234" l="1"/>
  <c r="AU33" i="205"/>
  <c r="AT34" i="205"/>
  <c r="Y42" i="162"/>
  <c r="J14" i="169"/>
  <c r="L14" i="169" s="1"/>
  <c r="J13" i="169"/>
  <c r="L13" i="169" s="1"/>
  <c r="J12" i="169"/>
  <c r="L12" i="169" s="1"/>
  <c r="AN42" i="234" l="1"/>
  <c r="AV33" i="205"/>
  <c r="AU34" i="205"/>
  <c r="Z42" i="162"/>
  <c r="G14" i="164"/>
  <c r="AO42" i="234" l="1"/>
  <c r="AW33" i="205"/>
  <c r="AV34" i="205"/>
  <c r="AA42" i="162"/>
  <c r="N8" i="163"/>
  <c r="AP42" i="234" l="1"/>
  <c r="AQ42" i="234" s="1"/>
  <c r="AR42" i="234" s="1"/>
  <c r="AS42" i="234" s="1"/>
  <c r="AT42" i="234" s="1"/>
  <c r="AU42" i="234" s="1"/>
  <c r="AV42" i="234" s="1"/>
  <c r="AW42" i="234" s="1"/>
  <c r="AX42" i="234" s="1"/>
  <c r="AY42" i="234" s="1"/>
  <c r="AZ42" i="234" s="1"/>
  <c r="BA42" i="234" s="1"/>
  <c r="BB42" i="234" s="1"/>
  <c r="BC42" i="234" s="1"/>
  <c r="BD42" i="234" s="1"/>
  <c r="BE42" i="234" s="1"/>
  <c r="BF42" i="234" s="1"/>
  <c r="BG42" i="234" s="1"/>
  <c r="BH42" i="234" s="1"/>
  <c r="BI42" i="234" s="1"/>
  <c r="BJ42" i="234" s="1"/>
  <c r="BK42" i="234" s="1"/>
  <c r="BL42" i="234" s="1"/>
  <c r="BM42" i="234" s="1"/>
  <c r="BN42" i="234" s="1"/>
  <c r="BO42" i="234" s="1"/>
  <c r="BP42" i="234" s="1"/>
  <c r="BQ42" i="234" s="1"/>
  <c r="BR42" i="234" s="1"/>
  <c r="BS42" i="234" s="1"/>
  <c r="BT42" i="234" s="1"/>
  <c r="BU42" i="234" s="1"/>
  <c r="BV42" i="234" s="1"/>
  <c r="BW42" i="234" s="1"/>
  <c r="BX42" i="234" s="1"/>
  <c r="BY42" i="234" s="1"/>
  <c r="BZ42" i="234" s="1"/>
  <c r="CA42" i="234" s="1"/>
  <c r="CB42" i="234" s="1"/>
  <c r="CC42" i="234" s="1"/>
  <c r="CD42" i="234" s="1"/>
  <c r="CE42" i="234" s="1"/>
  <c r="CF42" i="234" s="1"/>
  <c r="CG42" i="234" s="1"/>
  <c r="CH42" i="234" s="1"/>
  <c r="CI42" i="234" s="1"/>
  <c r="CJ42" i="234" s="1"/>
  <c r="CK42" i="234" s="1"/>
  <c r="CL42" i="234" s="1"/>
  <c r="CM42" i="234" s="1"/>
  <c r="CN42" i="234" s="1"/>
  <c r="CO42" i="234" s="1"/>
  <c r="CP42" i="234" s="1"/>
  <c r="CQ42" i="234" s="1"/>
  <c r="CR42" i="234" s="1"/>
  <c r="AW34" i="205"/>
  <c r="AX33" i="205"/>
  <c r="AB42" i="162"/>
  <c r="G6" i="153"/>
  <c r="F6" i="153"/>
  <c r="I4" i="203"/>
  <c r="D43" i="234" l="1"/>
  <c r="E43" i="234"/>
  <c r="F43" i="234"/>
  <c r="G43" i="234"/>
  <c r="H43" i="234"/>
  <c r="I43" i="234"/>
  <c r="J43" i="234"/>
  <c r="K43" i="234"/>
  <c r="L43" i="234"/>
  <c r="M43" i="234"/>
  <c r="N43" i="234"/>
  <c r="O43" i="234"/>
  <c r="P43" i="234"/>
  <c r="Q43" i="234"/>
  <c r="R43" i="234"/>
  <c r="S43" i="234"/>
  <c r="T43" i="234"/>
  <c r="U43" i="234"/>
  <c r="V43" i="234"/>
  <c r="W43" i="234"/>
  <c r="X43" i="234"/>
  <c r="Y43" i="234"/>
  <c r="Z43" i="234"/>
  <c r="AA43" i="234"/>
  <c r="AB43" i="234"/>
  <c r="AC43" i="234"/>
  <c r="AD43" i="234"/>
  <c r="AE43" i="234"/>
  <c r="AF43" i="234"/>
  <c r="AG43" i="234"/>
  <c r="AH43" i="234"/>
  <c r="AI43" i="234"/>
  <c r="AJ43" i="234"/>
  <c r="AK43" i="234"/>
  <c r="AL43" i="234"/>
  <c r="AM43" i="234"/>
  <c r="AN43" i="234"/>
  <c r="AO43" i="234"/>
  <c r="AY33" i="205"/>
  <c r="AX34" i="205"/>
  <c r="AC42" i="162"/>
  <c r="Q5" i="163"/>
  <c r="I21" i="169"/>
  <c r="AZ33" i="205" l="1"/>
  <c r="AY34" i="205"/>
  <c r="AD42" i="162"/>
  <c r="I22" i="169"/>
  <c r="S8" i="169" s="1"/>
  <c r="S7" i="169"/>
  <c r="BA33" i="205" l="1"/>
  <c r="AZ34" i="205"/>
  <c r="AE42" i="162"/>
  <c r="D14" i="164"/>
  <c r="N13" i="164"/>
  <c r="M13" i="164"/>
  <c r="S18" i="163" s="1"/>
  <c r="I13" i="164"/>
  <c r="J18" i="163" s="1"/>
  <c r="N12" i="164"/>
  <c r="S17" i="163"/>
  <c r="I12" i="164"/>
  <c r="J17" i="163" s="1"/>
  <c r="T17" i="163" l="1"/>
  <c r="W17" i="163"/>
  <c r="T18" i="163"/>
  <c r="O13" i="164"/>
  <c r="W18" i="163" s="1"/>
  <c r="H15" i="164"/>
  <c r="L27" i="164" s="1"/>
  <c r="D19" i="164"/>
  <c r="BB33" i="205"/>
  <c r="BA34" i="205"/>
  <c r="AF42" i="162"/>
  <c r="E11" i="164"/>
  <c r="E13" i="164"/>
  <c r="D15" i="164"/>
  <c r="G15" i="164"/>
  <c r="L14" i="164"/>
  <c r="L15" i="164" s="1"/>
  <c r="K14" i="164"/>
  <c r="P15" i="164" s="1"/>
  <c r="N14" i="164"/>
  <c r="J14" i="164"/>
  <c r="N15" i="164" l="1"/>
  <c r="S10" i="164"/>
  <c r="S11" i="164"/>
  <c r="S9" i="164"/>
  <c r="BC33" i="205"/>
  <c r="BB34" i="205"/>
  <c r="AG42" i="162"/>
  <c r="E14" i="164"/>
  <c r="I14" i="164"/>
  <c r="I15" i="164" s="1"/>
  <c r="J15" i="164"/>
  <c r="P27" i="164" s="1"/>
  <c r="O14" i="164"/>
  <c r="O15" i="164" s="1"/>
  <c r="S15" i="164" s="1"/>
  <c r="O30" i="164" l="1"/>
  <c r="T14" i="164"/>
  <c r="BD33" i="205"/>
  <c r="BC34" i="205"/>
  <c r="AH42" i="162"/>
  <c r="M14" i="164"/>
  <c r="M15" i="164" s="1"/>
  <c r="F14" i="164"/>
  <c r="F15" i="164" s="1"/>
  <c r="V16" i="163"/>
  <c r="U16" i="163"/>
  <c r="BE33" i="205" l="1"/>
  <c r="BD34" i="205"/>
  <c r="AI42" i="162"/>
  <c r="Q19" i="163"/>
  <c r="R19" i="163"/>
  <c r="BF33" i="205" l="1"/>
  <c r="BE34" i="205"/>
  <c r="AJ42" i="162"/>
  <c r="AA4" i="162"/>
  <c r="BG33" i="205" l="1"/>
  <c r="BF34" i="205"/>
  <c r="AK42" i="162"/>
  <c r="K3" i="183"/>
  <c r="BH33" i="205" l="1"/>
  <c r="BG34" i="205"/>
  <c r="AL42" i="162"/>
  <c r="E5" i="172"/>
  <c r="E6" i="172" l="1"/>
  <c r="E7" i="172" s="1"/>
  <c r="BI33" i="205"/>
  <c r="BH34" i="205"/>
  <c r="AM42" i="162"/>
  <c r="BJ33" i="205" l="1"/>
  <c r="BI34" i="205"/>
  <c r="AN42" i="162"/>
  <c r="E8" i="172"/>
  <c r="BK33" i="205" l="1"/>
  <c r="BJ34" i="205"/>
  <c r="AO42" i="162"/>
  <c r="E9" i="172"/>
  <c r="BL33" i="205" l="1"/>
  <c r="BK34" i="205"/>
  <c r="AP42" i="162"/>
  <c r="AQ42" i="162" s="1"/>
  <c r="AR42" i="162" s="1"/>
  <c r="AS42" i="162" s="1"/>
  <c r="AT42" i="162" s="1"/>
  <c r="AU42" i="162" s="1"/>
  <c r="AV42" i="162" s="1"/>
  <c r="AW42" i="162" s="1"/>
  <c r="AX42" i="162" s="1"/>
  <c r="AY42" i="162" s="1"/>
  <c r="AZ42" i="162" s="1"/>
  <c r="BA42" i="162" s="1"/>
  <c r="BB42" i="162" s="1"/>
  <c r="BC42" i="162" s="1"/>
  <c r="BD42" i="162" s="1"/>
  <c r="BE42" i="162" s="1"/>
  <c r="BF42" i="162" s="1"/>
  <c r="BG42" i="162" s="1"/>
  <c r="BH42" i="162" s="1"/>
  <c r="BI42" i="162" s="1"/>
  <c r="BJ42" i="162" s="1"/>
  <c r="BK42" i="162" s="1"/>
  <c r="BL42" i="162" s="1"/>
  <c r="BM42" i="162" s="1"/>
  <c r="BN42" i="162" s="1"/>
  <c r="BO42" i="162" s="1"/>
  <c r="BP42" i="162" s="1"/>
  <c r="BQ42" i="162" s="1"/>
  <c r="BR42" i="162" s="1"/>
  <c r="BS42" i="162" s="1"/>
  <c r="BT42" i="162" s="1"/>
  <c r="BU42" i="162" s="1"/>
  <c r="BV42" i="162" s="1"/>
  <c r="BW42" i="162" s="1"/>
  <c r="BX42" i="162" s="1"/>
  <c r="BY42" i="162" s="1"/>
  <c r="BZ42" i="162" s="1"/>
  <c r="CA42" i="162" s="1"/>
  <c r="CB42" i="162" s="1"/>
  <c r="CC42" i="162" s="1"/>
  <c r="CD42" i="162" s="1"/>
  <c r="CE42" i="162" s="1"/>
  <c r="CF42" i="162" s="1"/>
  <c r="CG42" i="162" s="1"/>
  <c r="CH42" i="162" s="1"/>
  <c r="CI42" i="162" s="1"/>
  <c r="CJ42" i="162" s="1"/>
  <c r="CK42" i="162" s="1"/>
  <c r="CL42" i="162" s="1"/>
  <c r="CM42" i="162" s="1"/>
  <c r="CN42" i="162" s="1"/>
  <c r="CO42" i="162" s="1"/>
  <c r="CP42" i="162" s="1"/>
  <c r="CQ42" i="162" s="1"/>
  <c r="CR42" i="162" s="1"/>
  <c r="E10" i="172"/>
  <c r="BM33" i="205" l="1"/>
  <c r="BL34" i="205"/>
  <c r="E43" i="162"/>
  <c r="F43" i="162"/>
  <c r="D43" i="162"/>
  <c r="G43" i="162"/>
  <c r="H43" i="162"/>
  <c r="I43" i="162"/>
  <c r="J43" i="162"/>
  <c r="K43" i="162"/>
  <c r="L43" i="162"/>
  <c r="M43" i="162"/>
  <c r="N43" i="162"/>
  <c r="O43" i="162"/>
  <c r="P43" i="162"/>
  <c r="Q43" i="162"/>
  <c r="R43" i="162"/>
  <c r="S43" i="162"/>
  <c r="T43" i="162"/>
  <c r="U43" i="162"/>
  <c r="V43" i="162"/>
  <c r="W43" i="162"/>
  <c r="X43" i="162"/>
  <c r="Y43" i="162"/>
  <c r="Z43" i="162"/>
  <c r="AA43" i="162"/>
  <c r="AB43" i="162"/>
  <c r="AC43" i="162"/>
  <c r="AD43" i="162"/>
  <c r="AE43" i="162"/>
  <c r="AF43" i="162"/>
  <c r="AG43" i="162"/>
  <c r="AH43" i="162"/>
  <c r="AI43" i="162"/>
  <c r="AJ43" i="162"/>
  <c r="AK43" i="162"/>
  <c r="AL43" i="162"/>
  <c r="AM43" i="162"/>
  <c r="AN43" i="162"/>
  <c r="AO43" i="162"/>
  <c r="E11" i="172"/>
  <c r="BN33" i="205" l="1"/>
  <c r="BM34" i="205"/>
  <c r="E12" i="172"/>
  <c r="BO33" i="205" l="1"/>
  <c r="BN34" i="205"/>
  <c r="E13" i="172"/>
  <c r="BP33" i="205" l="1"/>
  <c r="BO34" i="205"/>
  <c r="E14" i="172"/>
  <c r="O14" i="172" l="1"/>
  <c r="BQ33" i="205"/>
  <c r="BP34" i="205"/>
  <c r="E15" i="172"/>
  <c r="G15" i="163"/>
  <c r="BR33" i="205" l="1"/>
  <c r="BQ34" i="205"/>
  <c r="E16" i="172"/>
  <c r="BS33" i="205" l="1"/>
  <c r="BR34" i="205"/>
  <c r="E17" i="172"/>
  <c r="BT33" i="205" l="1"/>
  <c r="BS34" i="205"/>
  <c r="E18" i="172"/>
  <c r="I18" i="163"/>
  <c r="I17" i="163"/>
  <c r="I16" i="163"/>
  <c r="I15" i="163"/>
  <c r="I14" i="163"/>
  <c r="BU33" i="205" l="1"/>
  <c r="BT34" i="205"/>
  <c r="E19" i="172"/>
  <c r="BU34" i="205" l="1"/>
  <c r="BV33" i="205"/>
  <c r="E20" i="172"/>
  <c r="BW33" i="205" l="1"/>
  <c r="BV34" i="205"/>
  <c r="E21" i="172"/>
  <c r="C6" i="172"/>
  <c r="C7" i="172" s="1"/>
  <c r="C8" i="172" s="1"/>
  <c r="C9" i="172" s="1"/>
  <c r="C10" i="172" s="1"/>
  <c r="C11" i="172" s="1"/>
  <c r="C12" i="172" s="1"/>
  <c r="C13" i="172" s="1"/>
  <c r="C14" i="172" s="1"/>
  <c r="C15" i="172" s="1"/>
  <c r="C16" i="172" s="1"/>
  <c r="C17" i="172" s="1"/>
  <c r="C18" i="172" s="1"/>
  <c r="C19" i="172" s="1"/>
  <c r="C20" i="172" s="1"/>
  <c r="C21" i="172" s="1"/>
  <c r="C22" i="172" s="1"/>
  <c r="C23" i="172" s="1"/>
  <c r="C24" i="172" s="1"/>
  <c r="C25" i="172" s="1"/>
  <c r="C26" i="172" s="1"/>
  <c r="C27" i="172" s="1"/>
  <c r="C28" i="172" s="1"/>
  <c r="C29" i="172" s="1"/>
  <c r="L76" i="163"/>
  <c r="L80" i="163"/>
  <c r="S5" i="169"/>
  <c r="T64" i="163" s="1"/>
  <c r="AA5" i="169"/>
  <c r="AD5" i="169"/>
  <c r="T63" i="163" s="1"/>
  <c r="G6" i="169"/>
  <c r="Q6" i="163" s="1"/>
  <c r="L6" i="169"/>
  <c r="T65" i="163"/>
  <c r="W6" i="169"/>
  <c r="AA6" i="169"/>
  <c r="W7" i="169"/>
  <c r="P61" i="163" s="1"/>
  <c r="AA7" i="169"/>
  <c r="T61" i="163" s="1"/>
  <c r="W64" i="163" s="1"/>
  <c r="F8" i="169"/>
  <c r="W8" i="169"/>
  <c r="P62" i="163" s="1"/>
  <c r="AA8" i="169"/>
  <c r="T62" i="163" s="1"/>
  <c r="W65" i="163" s="1"/>
  <c r="J21" i="169"/>
  <c r="L21" i="169"/>
  <c r="H22" i="169"/>
  <c r="K7" i="169" s="1"/>
  <c r="K22" i="169"/>
  <c r="O8" i="169" s="1"/>
  <c r="R22" i="169"/>
  <c r="Y22" i="169"/>
  <c r="AC22" i="169"/>
  <c r="AE22" i="169"/>
  <c r="N5" i="163"/>
  <c r="U5" i="163"/>
  <c r="AC5" i="163"/>
  <c r="D6" i="163"/>
  <c r="D7" i="163"/>
  <c r="D8" i="163"/>
  <c r="G8" i="163"/>
  <c r="C14" i="163"/>
  <c r="E14" i="163"/>
  <c r="L14" i="163" s="1"/>
  <c r="G14" i="163"/>
  <c r="H14" i="163"/>
  <c r="K14" i="163"/>
  <c r="C15" i="163"/>
  <c r="E15" i="163"/>
  <c r="H15" i="163"/>
  <c r="K15" i="163"/>
  <c r="C16" i="163"/>
  <c r="E16" i="163"/>
  <c r="G16" i="163"/>
  <c r="H16" i="163"/>
  <c r="K16" i="163"/>
  <c r="C17" i="163"/>
  <c r="E17" i="163"/>
  <c r="G17" i="163"/>
  <c r="H17" i="163"/>
  <c r="K17" i="163"/>
  <c r="C18" i="163"/>
  <c r="E18" i="163"/>
  <c r="G18" i="163"/>
  <c r="H18" i="163"/>
  <c r="K18" i="163"/>
  <c r="AC22" i="163"/>
  <c r="AD22" i="163"/>
  <c r="AF22" i="163"/>
  <c r="AC23" i="163"/>
  <c r="AD23" i="163"/>
  <c r="AC24" i="163"/>
  <c r="AD24" i="163"/>
  <c r="AF24" i="163"/>
  <c r="AC25" i="163"/>
  <c r="AD25" i="163"/>
  <c r="AF25" i="163"/>
  <c r="AC26" i="163"/>
  <c r="AD26" i="163"/>
  <c r="AF26" i="163"/>
  <c r="AC27" i="163"/>
  <c r="AD27" i="163"/>
  <c r="AF27" i="163"/>
  <c r="C48" i="163"/>
  <c r="E48" i="163"/>
  <c r="F48" i="163"/>
  <c r="G48" i="163"/>
  <c r="H48" i="163"/>
  <c r="H53" i="163" s="1"/>
  <c r="I48" i="163"/>
  <c r="J48" i="163"/>
  <c r="J53" i="163" s="1"/>
  <c r="K48" i="163"/>
  <c r="K53" i="163" s="1"/>
  <c r="L48" i="163"/>
  <c r="Z48" i="163"/>
  <c r="AB48" i="163"/>
  <c r="AD48" i="163"/>
  <c r="AE48" i="163"/>
  <c r="AF48" i="163"/>
  <c r="C49" i="163"/>
  <c r="E49" i="163"/>
  <c r="F49" i="163"/>
  <c r="G49" i="163"/>
  <c r="H49" i="163"/>
  <c r="I49" i="163"/>
  <c r="J49" i="163"/>
  <c r="K49" i="163"/>
  <c r="L49" i="163"/>
  <c r="M49" i="163"/>
  <c r="S49" i="163"/>
  <c r="U49" i="163"/>
  <c r="V49" i="163"/>
  <c r="W49" i="163"/>
  <c r="X49" i="163"/>
  <c r="Z49" i="163"/>
  <c r="AB49" i="163"/>
  <c r="AD49" i="163"/>
  <c r="AE49" i="163"/>
  <c r="AF49" i="163"/>
  <c r="C50" i="163"/>
  <c r="E50" i="163"/>
  <c r="F50" i="163"/>
  <c r="G50" i="163"/>
  <c r="H50" i="163"/>
  <c r="I50" i="163"/>
  <c r="J50" i="163"/>
  <c r="K50" i="163"/>
  <c r="L50" i="163"/>
  <c r="M50" i="163"/>
  <c r="P50" i="163"/>
  <c r="Q50" i="163"/>
  <c r="R50" i="163"/>
  <c r="S50" i="163"/>
  <c r="T50" i="163"/>
  <c r="U50" i="163"/>
  <c r="V50" i="163"/>
  <c r="W50" i="163"/>
  <c r="X50" i="163"/>
  <c r="Z50" i="163"/>
  <c r="AB50" i="163"/>
  <c r="AD50" i="163"/>
  <c r="AE50" i="163"/>
  <c r="AF50" i="163"/>
  <c r="C51" i="163"/>
  <c r="E51" i="163"/>
  <c r="F51" i="163"/>
  <c r="G51" i="163"/>
  <c r="H51" i="163"/>
  <c r="I51" i="163"/>
  <c r="J51" i="163"/>
  <c r="K51" i="163"/>
  <c r="L51" i="163"/>
  <c r="M51" i="163"/>
  <c r="P51" i="163"/>
  <c r="Q51" i="163"/>
  <c r="R51" i="163"/>
  <c r="S51" i="163"/>
  <c r="T51" i="163"/>
  <c r="U51" i="163"/>
  <c r="V51" i="163"/>
  <c r="W51" i="163"/>
  <c r="X51" i="163"/>
  <c r="Z51" i="163"/>
  <c r="AB51" i="163"/>
  <c r="AD51" i="163"/>
  <c r="AE51" i="163"/>
  <c r="AF51" i="163"/>
  <c r="C52" i="163"/>
  <c r="E52" i="163"/>
  <c r="F52" i="163"/>
  <c r="G52" i="163"/>
  <c r="H52" i="163"/>
  <c r="I52" i="163"/>
  <c r="J52" i="163"/>
  <c r="K52" i="163"/>
  <c r="L52" i="163"/>
  <c r="M52" i="163"/>
  <c r="P52" i="163"/>
  <c r="Q52" i="163"/>
  <c r="R52" i="163"/>
  <c r="S52" i="163"/>
  <c r="T52" i="163"/>
  <c r="U52" i="163"/>
  <c r="V52" i="163"/>
  <c r="W52" i="163"/>
  <c r="X52" i="163"/>
  <c r="Z52" i="163"/>
  <c r="AB52" i="163"/>
  <c r="AD52" i="163"/>
  <c r="AE52" i="163"/>
  <c r="AF52" i="163"/>
  <c r="Z53" i="163"/>
  <c r="AB53" i="163"/>
  <c r="AD53" i="163"/>
  <c r="AE53" i="163"/>
  <c r="AF53" i="163"/>
  <c r="Q54" i="163"/>
  <c r="W54" i="163"/>
  <c r="Z54" i="163"/>
  <c r="AB54" i="163"/>
  <c r="AD54" i="163"/>
  <c r="AE54" i="163"/>
  <c r="AF54" i="163"/>
  <c r="Q55" i="163"/>
  <c r="W55" i="163"/>
  <c r="Z55" i="163"/>
  <c r="AB55" i="163"/>
  <c r="AD55" i="163"/>
  <c r="AE55" i="163"/>
  <c r="AF55" i="163"/>
  <c r="Q56" i="163"/>
  <c r="W56" i="163"/>
  <c r="Z56" i="163"/>
  <c r="AB56" i="163"/>
  <c r="AD56" i="163"/>
  <c r="AE56" i="163"/>
  <c r="AF56" i="163"/>
  <c r="C57" i="163"/>
  <c r="E57" i="163"/>
  <c r="E62" i="163" s="1"/>
  <c r="F57" i="163"/>
  <c r="F62" i="163" s="1"/>
  <c r="G57" i="163"/>
  <c r="G62" i="163" s="1"/>
  <c r="H57" i="163"/>
  <c r="H62" i="163" s="1"/>
  <c r="I57" i="163"/>
  <c r="I62" i="163" s="1"/>
  <c r="J57" i="163"/>
  <c r="J62" i="163" s="1"/>
  <c r="K57" i="163"/>
  <c r="L57" i="163"/>
  <c r="L62" i="163" s="1"/>
  <c r="M57" i="163"/>
  <c r="Q57" i="163"/>
  <c r="W57" i="163"/>
  <c r="Z57" i="163"/>
  <c r="AB57" i="163"/>
  <c r="AD57" i="163"/>
  <c r="AE57" i="163"/>
  <c r="AF57" i="163"/>
  <c r="C58" i="163"/>
  <c r="E58" i="163"/>
  <c r="F58" i="163"/>
  <c r="G58" i="163"/>
  <c r="H58" i="163"/>
  <c r="I58" i="163"/>
  <c r="J58" i="163"/>
  <c r="K58" i="163"/>
  <c r="L58" i="163"/>
  <c r="M58" i="163"/>
  <c r="Q58" i="163"/>
  <c r="W58" i="163"/>
  <c r="Z58" i="163"/>
  <c r="AB58" i="163"/>
  <c r="AD58" i="163"/>
  <c r="AE58" i="163"/>
  <c r="AF58" i="163"/>
  <c r="C59" i="163"/>
  <c r="E59" i="163"/>
  <c r="F59" i="163"/>
  <c r="G59" i="163"/>
  <c r="H59" i="163"/>
  <c r="I59" i="163"/>
  <c r="J59" i="163"/>
  <c r="K59" i="163"/>
  <c r="L59" i="163"/>
  <c r="M59" i="163"/>
  <c r="Z59" i="163"/>
  <c r="AE59" i="163"/>
  <c r="AF59" i="163"/>
  <c r="C60" i="163"/>
  <c r="E60" i="163"/>
  <c r="F60" i="163"/>
  <c r="G60" i="163"/>
  <c r="H60" i="163"/>
  <c r="I60" i="163"/>
  <c r="J60" i="163"/>
  <c r="K60" i="163"/>
  <c r="L60" i="163"/>
  <c r="M60" i="163"/>
  <c r="P60" i="163"/>
  <c r="Z60" i="163"/>
  <c r="AB60" i="163"/>
  <c r="AD60" i="163"/>
  <c r="AE60" i="163"/>
  <c r="AF60" i="163"/>
  <c r="C61" i="163"/>
  <c r="E61" i="163"/>
  <c r="F61" i="163"/>
  <c r="G61" i="163"/>
  <c r="H61" i="163"/>
  <c r="I61" i="163"/>
  <c r="J61" i="163"/>
  <c r="K61" i="163"/>
  <c r="L61" i="163"/>
  <c r="M61" i="163"/>
  <c r="Z61" i="163"/>
  <c r="AB61" i="163"/>
  <c r="AD61" i="163"/>
  <c r="AE61" i="163"/>
  <c r="AF61" i="163"/>
  <c r="Z62" i="163"/>
  <c r="AB62" i="163"/>
  <c r="AD62" i="163"/>
  <c r="AE62" i="163"/>
  <c r="AF62" i="163"/>
  <c r="Z63" i="163"/>
  <c r="AB63" i="163"/>
  <c r="AD63" i="163"/>
  <c r="AE63" i="163"/>
  <c r="AF63" i="163"/>
  <c r="P64" i="163"/>
  <c r="P65" i="163"/>
  <c r="C66" i="163"/>
  <c r="E66" i="163"/>
  <c r="F66" i="163"/>
  <c r="G66" i="163"/>
  <c r="H66" i="163"/>
  <c r="I66" i="163"/>
  <c r="J66" i="163"/>
  <c r="K66" i="163"/>
  <c r="C67" i="163"/>
  <c r="E67" i="163"/>
  <c r="F67" i="163"/>
  <c r="G67" i="163"/>
  <c r="H67" i="163"/>
  <c r="K67" i="163"/>
  <c r="C68" i="163"/>
  <c r="E68" i="163"/>
  <c r="F68" i="163"/>
  <c r="G68" i="163"/>
  <c r="H68" i="163"/>
  <c r="K68" i="163"/>
  <c r="Y68" i="163"/>
  <c r="Z68" i="163"/>
  <c r="AA68" i="163"/>
  <c r="AF68" i="163"/>
  <c r="AG68" i="163"/>
  <c r="AH68" i="163"/>
  <c r="AI68" i="163"/>
  <c r="C69" i="163"/>
  <c r="E69" i="163"/>
  <c r="F69" i="163"/>
  <c r="G69" i="163"/>
  <c r="H69" i="163"/>
  <c r="I69" i="163"/>
  <c r="J69" i="163"/>
  <c r="K69" i="163"/>
  <c r="C70" i="163"/>
  <c r="E70" i="163"/>
  <c r="F70" i="163"/>
  <c r="G70" i="163"/>
  <c r="I70" i="163"/>
  <c r="K70" i="163"/>
  <c r="N70" i="163"/>
  <c r="O70" i="163"/>
  <c r="P70" i="163"/>
  <c r="T70" i="163"/>
  <c r="U70" i="163"/>
  <c r="Y70" i="163"/>
  <c r="Z70" i="163"/>
  <c r="AA70" i="163"/>
  <c r="AF70" i="163"/>
  <c r="AG70" i="163"/>
  <c r="AH70" i="163"/>
  <c r="AI70" i="163"/>
  <c r="C72" i="163"/>
  <c r="Y72" i="163"/>
  <c r="Z72" i="163"/>
  <c r="AA72" i="163"/>
  <c r="AF72" i="163"/>
  <c r="AG72" i="163"/>
  <c r="AH72" i="163"/>
  <c r="AI72" i="163"/>
  <c r="C73" i="163"/>
  <c r="N73" i="163"/>
  <c r="O73" i="163"/>
  <c r="O80" i="163" s="1"/>
  <c r="R70" i="163" s="1"/>
  <c r="P73" i="163"/>
  <c r="P80" i="163" s="1"/>
  <c r="S70" i="163" s="1"/>
  <c r="U73" i="163"/>
  <c r="V73" i="163"/>
  <c r="W73" i="163"/>
  <c r="X73" i="163"/>
  <c r="C74" i="163"/>
  <c r="H74" i="163"/>
  <c r="N74" i="163"/>
  <c r="O74" i="163"/>
  <c r="P74" i="163"/>
  <c r="U74" i="163"/>
  <c r="V74" i="163"/>
  <c r="W74" i="163"/>
  <c r="X74" i="163"/>
  <c r="C75" i="163"/>
  <c r="D75" i="163"/>
  <c r="E75" i="163"/>
  <c r="F75" i="163"/>
  <c r="G75" i="163"/>
  <c r="H75" i="163"/>
  <c r="I75" i="163"/>
  <c r="J75" i="163"/>
  <c r="K75" i="163"/>
  <c r="L75" i="163"/>
  <c r="M75" i="163"/>
  <c r="N75" i="163"/>
  <c r="O75" i="163"/>
  <c r="P75" i="163"/>
  <c r="U75" i="163"/>
  <c r="V75" i="163"/>
  <c r="W75" i="163"/>
  <c r="X75" i="163"/>
  <c r="C76" i="163"/>
  <c r="E76" i="163"/>
  <c r="F76" i="163"/>
  <c r="G76" i="163"/>
  <c r="H76" i="163"/>
  <c r="I76" i="163"/>
  <c r="J76" i="163"/>
  <c r="K76" i="163"/>
  <c r="N76" i="163"/>
  <c r="O76" i="163"/>
  <c r="P76" i="163"/>
  <c r="U76" i="163"/>
  <c r="V76" i="163"/>
  <c r="W76" i="163"/>
  <c r="X76" i="163"/>
  <c r="Y76" i="163"/>
  <c r="Z76" i="163"/>
  <c r="C77" i="163"/>
  <c r="F77" i="163"/>
  <c r="J77" i="163"/>
  <c r="N77" i="163"/>
  <c r="O77" i="163"/>
  <c r="P77" i="163"/>
  <c r="U77" i="163"/>
  <c r="V77" i="163"/>
  <c r="W77" i="163"/>
  <c r="X77" i="163"/>
  <c r="Y77" i="163"/>
  <c r="Z77" i="163"/>
  <c r="AF77" i="163" s="1"/>
  <c r="F78" i="163"/>
  <c r="H78" i="163"/>
  <c r="N78" i="163"/>
  <c r="O78" i="163"/>
  <c r="P78" i="163"/>
  <c r="U78" i="163"/>
  <c r="V78" i="163"/>
  <c r="W78" i="163"/>
  <c r="X78" i="163"/>
  <c r="Y78" i="163"/>
  <c r="Z78" i="163"/>
  <c r="AE78" i="163" s="1"/>
  <c r="C79" i="163"/>
  <c r="D79" i="163"/>
  <c r="E79" i="163"/>
  <c r="F79" i="163"/>
  <c r="G79" i="163"/>
  <c r="H79" i="163"/>
  <c r="I79" i="163"/>
  <c r="J79" i="163"/>
  <c r="K79" i="163"/>
  <c r="L79" i="163"/>
  <c r="M79" i="163"/>
  <c r="N79" i="163"/>
  <c r="O79" i="163"/>
  <c r="P79" i="163"/>
  <c r="U79" i="163"/>
  <c r="V79" i="163"/>
  <c r="W79" i="163"/>
  <c r="X79" i="163"/>
  <c r="Y79" i="163"/>
  <c r="Z79" i="163"/>
  <c r="AG79" i="163" s="1"/>
  <c r="C80" i="163"/>
  <c r="D80" i="163"/>
  <c r="E80" i="163"/>
  <c r="F80" i="163"/>
  <c r="G80" i="163"/>
  <c r="H80" i="163"/>
  <c r="I80" i="163"/>
  <c r="J80" i="163"/>
  <c r="K80" i="163"/>
  <c r="Y80" i="163"/>
  <c r="Z80" i="163"/>
  <c r="AE80" i="163" s="1"/>
  <c r="Y81" i="163"/>
  <c r="Z81" i="163"/>
  <c r="AE81" i="163" s="1"/>
  <c r="Y82" i="163"/>
  <c r="Z82" i="163"/>
  <c r="AF82" i="163" s="1"/>
  <c r="Y83" i="163"/>
  <c r="Z83" i="163"/>
  <c r="AH83" i="163" s="1"/>
  <c r="Y84" i="163"/>
  <c r="Z84" i="163"/>
  <c r="C86" i="163"/>
  <c r="H86" i="163"/>
  <c r="N86" i="163"/>
  <c r="S88" i="163"/>
  <c r="T88" i="163"/>
  <c r="AI88" i="163"/>
  <c r="S89" i="163"/>
  <c r="T89" i="163"/>
  <c r="AI89" i="163"/>
  <c r="S90" i="163"/>
  <c r="T90" i="163"/>
  <c r="AI90" i="163"/>
  <c r="S91" i="163"/>
  <c r="T91" i="163"/>
  <c r="U91" i="163"/>
  <c r="Y91" i="163"/>
  <c r="Z91" i="163"/>
  <c r="AH91" i="163"/>
  <c r="AI91" i="163"/>
  <c r="S92" i="163"/>
  <c r="T92" i="163"/>
  <c r="U92" i="163"/>
  <c r="Y92" i="163"/>
  <c r="Z92" i="163"/>
  <c r="AH92" i="163"/>
  <c r="AI92" i="163"/>
  <c r="E5" i="162"/>
  <c r="I67" i="163"/>
  <c r="J67" i="163"/>
  <c r="I68" i="163"/>
  <c r="J68" i="163"/>
  <c r="H70" i="163"/>
  <c r="J70" i="163"/>
  <c r="E71" i="163"/>
  <c r="F71" i="163"/>
  <c r="G71" i="163"/>
  <c r="H5" i="153"/>
  <c r="AI22" i="163" s="1"/>
  <c r="E6" i="153"/>
  <c r="AF23" i="163" s="1"/>
  <c r="H6" i="153"/>
  <c r="AI23" i="163" s="1"/>
  <c r="H7" i="153"/>
  <c r="AI24" i="163" s="1"/>
  <c r="H8" i="153"/>
  <c r="AI25" i="163" s="1"/>
  <c r="H9" i="153"/>
  <c r="AI26" i="163" s="1"/>
  <c r="H10" i="153"/>
  <c r="AI27" i="163" s="1"/>
  <c r="J5" i="163"/>
  <c r="D16" i="152"/>
  <c r="L5" i="163" s="1"/>
  <c r="D17" i="152"/>
  <c r="L6" i="163" s="1"/>
  <c r="D18" i="152"/>
  <c r="L7" i="163" s="1"/>
  <c r="D19" i="152"/>
  <c r="L8" i="163" s="1"/>
  <c r="D23" i="152"/>
  <c r="F5" i="162" l="1"/>
  <c r="E2" i="162"/>
  <c r="AE83" i="163"/>
  <c r="AG27" i="163"/>
  <c r="AH27" i="163"/>
  <c r="AH22" i="163"/>
  <c r="AG22" i="163"/>
  <c r="AG26" i="163"/>
  <c r="AH26" i="163"/>
  <c r="AH25" i="163"/>
  <c r="AG25" i="163"/>
  <c r="AH23" i="163"/>
  <c r="AG23" i="163"/>
  <c r="AH24" i="163"/>
  <c r="AG24" i="163"/>
  <c r="BX33" i="205"/>
  <c r="BW34" i="205"/>
  <c r="T66" i="163"/>
  <c r="K8" i="169"/>
  <c r="U6" i="163"/>
  <c r="O7" i="169"/>
  <c r="P66" i="163" s="1"/>
  <c r="T60" i="163"/>
  <c r="W63" i="163" s="1"/>
  <c r="AF83" i="163"/>
  <c r="AE79" i="163"/>
  <c r="AE77" i="163"/>
  <c r="E22" i="172"/>
  <c r="M14" i="163"/>
  <c r="AG5" i="169"/>
  <c r="AE82" i="163"/>
  <c r="AF84" i="163"/>
  <c r="AE84" i="163"/>
  <c r="N15" i="163"/>
  <c r="M15" i="163"/>
  <c r="L15" i="163"/>
  <c r="M17" i="163"/>
  <c r="M62" i="163"/>
  <c r="AH84" i="163"/>
  <c r="AI48" i="163"/>
  <c r="AG84" i="163"/>
  <c r="AI49" i="163"/>
  <c r="K19" i="163"/>
  <c r="W62" i="163" s="1"/>
  <c r="J19" i="163"/>
  <c r="W61" i="163" s="1"/>
  <c r="I19" i="163"/>
  <c r="AI82" i="163"/>
  <c r="AH82" i="163"/>
  <c r="AI84" i="163"/>
  <c r="AG82" i="163"/>
  <c r="Y18" i="163"/>
  <c r="L17" i="163"/>
  <c r="H19" i="163"/>
  <c r="Y14" i="163"/>
  <c r="Z16" i="163"/>
  <c r="N17" i="163"/>
  <c r="AI80" i="163"/>
  <c r="AH80" i="163"/>
  <c r="AG80" i="163"/>
  <c r="AF80" i="163"/>
  <c r="Z14" i="163"/>
  <c r="AI78" i="163"/>
  <c r="AI77" i="163"/>
  <c r="N14" i="163"/>
  <c r="AH78" i="163"/>
  <c r="AH81" i="163"/>
  <c r="AG78" i="163"/>
  <c r="AH77" i="163"/>
  <c r="Z18" i="163"/>
  <c r="Y16" i="163"/>
  <c r="AF81" i="163"/>
  <c r="AF78" i="163"/>
  <c r="AG77" i="163"/>
  <c r="X19" i="163"/>
  <c r="P63" i="163"/>
  <c r="V80" i="163"/>
  <c r="K71" i="163"/>
  <c r="M48" i="163"/>
  <c r="M53" i="163" s="1"/>
  <c r="I53" i="163"/>
  <c r="M18" i="163"/>
  <c r="N18" i="163"/>
  <c r="L18" i="163"/>
  <c r="L16" i="163"/>
  <c r="N16" i="163"/>
  <c r="AF79" i="163"/>
  <c r="AH79" i="163"/>
  <c r="AI79" i="163"/>
  <c r="G53" i="163"/>
  <c r="F53" i="163"/>
  <c r="G19" i="163"/>
  <c r="E19" i="163"/>
  <c r="AG8" i="169"/>
  <c r="E53" i="163"/>
  <c r="AD22" i="169"/>
  <c r="X80" i="163"/>
  <c r="W80" i="163"/>
  <c r="Y17" i="163"/>
  <c r="Z17" i="163"/>
  <c r="Z15" i="163"/>
  <c r="Y15" i="163"/>
  <c r="W70" i="163"/>
  <c r="W19" i="163"/>
  <c r="AG81" i="163"/>
  <c r="AI81" i="163"/>
  <c r="AE76" i="163"/>
  <c r="AF76" i="163"/>
  <c r="AI76" i="163"/>
  <c r="AG76" i="163"/>
  <c r="AH76" i="163"/>
  <c r="V70" i="163"/>
  <c r="K62" i="163"/>
  <c r="L22" i="169"/>
  <c r="H71" i="163"/>
  <c r="S19" i="163"/>
  <c r="J22" i="169"/>
  <c r="J71" i="163"/>
  <c r="T19" i="163"/>
  <c r="G7" i="169"/>
  <c r="Q7" i="163" s="1"/>
  <c r="AD7" i="169"/>
  <c r="AG83" i="163"/>
  <c r="AI83" i="163"/>
  <c r="M16" i="163"/>
  <c r="I71" i="163"/>
  <c r="L53" i="163"/>
  <c r="D7" i="234" l="1"/>
  <c r="F7" i="234"/>
  <c r="E7" i="234"/>
  <c r="G7" i="234"/>
  <c r="G5" i="162"/>
  <c r="F2" i="162"/>
  <c r="AA17" i="163"/>
  <c r="Z8" i="163"/>
  <c r="U8" i="163"/>
  <c r="X8" i="163" s="1"/>
  <c r="BY33" i="205"/>
  <c r="BX34" i="205"/>
  <c r="AA14" i="163"/>
  <c r="AA16" i="163"/>
  <c r="AA18" i="163"/>
  <c r="AA15" i="163"/>
  <c r="E23" i="172"/>
  <c r="O14" i="163"/>
  <c r="U7" i="163"/>
  <c r="AB16" i="163"/>
  <c r="P15" i="163"/>
  <c r="O15" i="163"/>
  <c r="L19" i="163"/>
  <c r="N19" i="163"/>
  <c r="H7" i="205" s="1"/>
  <c r="P14" i="163"/>
  <c r="P17" i="163"/>
  <c r="O17" i="163"/>
  <c r="V19" i="163"/>
  <c r="Y19" i="163"/>
  <c r="Z5" i="163" s="1"/>
  <c r="U19" i="163"/>
  <c r="AB14" i="163"/>
  <c r="X70" i="163"/>
  <c r="P16" i="163"/>
  <c r="O16" i="163"/>
  <c r="O18" i="163"/>
  <c r="P18" i="163"/>
  <c r="G8" i="169"/>
  <c r="Q8" i="163" s="1"/>
  <c r="W60" i="163"/>
  <c r="F14" i="163"/>
  <c r="F15" i="163"/>
  <c r="F17" i="163"/>
  <c r="F16" i="163"/>
  <c r="F18" i="163"/>
  <c r="Z19" i="163"/>
  <c r="AB15" i="163"/>
  <c r="M19" i="163"/>
  <c r="H7" i="234" l="1"/>
  <c r="H5" i="162"/>
  <c r="G2" i="162"/>
  <c r="M7" i="234" s="1"/>
  <c r="J7" i="234"/>
  <c r="K7" i="234"/>
  <c r="I7" i="234"/>
  <c r="H6" i="205"/>
  <c r="H8" i="205" s="1"/>
  <c r="BZ33" i="205"/>
  <c r="BY34" i="205"/>
  <c r="L7" i="205"/>
  <c r="X6" i="163"/>
  <c r="X5" i="163"/>
  <c r="E24" i="172"/>
  <c r="F19" i="163"/>
  <c r="P19" i="163"/>
  <c r="O19" i="163"/>
  <c r="AB19" i="163"/>
  <c r="Z6" i="163"/>
  <c r="AA19" i="163"/>
  <c r="Z7" i="163" s="1"/>
  <c r="L7" i="234" l="1"/>
  <c r="N7" i="234"/>
  <c r="I5" i="162"/>
  <c r="H2" i="162"/>
  <c r="P7" i="234" s="1"/>
  <c r="O7" i="234"/>
  <c r="CA33" i="205"/>
  <c r="BZ34" i="205"/>
  <c r="X7" i="163"/>
  <c r="E25" i="172"/>
  <c r="C13" i="146"/>
  <c r="C15" i="146"/>
  <c r="D18" i="150"/>
  <c r="D17" i="150"/>
  <c r="C26" i="150"/>
  <c r="C27" i="150"/>
  <c r="C28" i="150"/>
  <c r="D14" i="150"/>
  <c r="D15" i="150"/>
  <c r="D16" i="150"/>
  <c r="D13" i="150"/>
  <c r="A28" i="150"/>
  <c r="A16" i="150" s="1"/>
  <c r="A27" i="150"/>
  <c r="A15" i="150" s="1"/>
  <c r="A26" i="150"/>
  <c r="A14" i="150" s="1"/>
  <c r="C25" i="150"/>
  <c r="A25" i="150"/>
  <c r="A13" i="150" s="1"/>
  <c r="C24" i="150"/>
  <c r="A24" i="150"/>
  <c r="A12" i="150" s="1"/>
  <c r="D7" i="150"/>
  <c r="F7" i="150" s="1"/>
  <c r="G7" i="150" s="1"/>
  <c r="D6" i="150"/>
  <c r="F6" i="150" s="1"/>
  <c r="G6" i="150" s="1"/>
  <c r="D5" i="150"/>
  <c r="F5" i="150" s="1"/>
  <c r="G5" i="150" s="1"/>
  <c r="D4" i="150"/>
  <c r="F4" i="150" s="1"/>
  <c r="G4" i="150" s="1"/>
  <c r="D3" i="150"/>
  <c r="F3" i="150" s="1"/>
  <c r="G3" i="150" s="1"/>
  <c r="S7" i="234" l="1"/>
  <c r="R7" i="234"/>
  <c r="Q7" i="234"/>
  <c r="J5" i="162"/>
  <c r="I2" i="162"/>
  <c r="U7" i="234" s="1"/>
  <c r="CB33" i="205"/>
  <c r="CA34" i="205"/>
  <c r="E26" i="172"/>
  <c r="H3" i="150"/>
  <c r="D24" i="150"/>
  <c r="E24" i="150" s="1"/>
  <c r="H5" i="150"/>
  <c r="D26" i="150"/>
  <c r="E26" i="150" s="1"/>
  <c r="D27" i="150"/>
  <c r="E27" i="150" s="1"/>
  <c r="C6" i="151" s="1"/>
  <c r="H6" i="150"/>
  <c r="B6" i="151" s="1"/>
  <c r="H4" i="150"/>
  <c r="D25" i="150"/>
  <c r="E25" i="150" s="1"/>
  <c r="H7" i="150"/>
  <c r="B9" i="151" s="1"/>
  <c r="D28" i="150"/>
  <c r="E28" i="150" s="1"/>
  <c r="C9" i="151" s="1"/>
  <c r="X7" i="234" l="1"/>
  <c r="T7" i="234"/>
  <c r="W7" i="234"/>
  <c r="V7" i="234"/>
  <c r="K5" i="162"/>
  <c r="J2" i="162"/>
  <c r="E27" i="172"/>
  <c r="F26" i="172" s="1"/>
  <c r="CC33" i="205"/>
  <c r="CB34" i="205"/>
  <c r="H8" i="150"/>
  <c r="Z7" i="234" l="1"/>
  <c r="Y7" i="234"/>
  <c r="L5" i="162"/>
  <c r="K2" i="162"/>
  <c r="CD33" i="205"/>
  <c r="CC34" i="205"/>
  <c r="G5" i="172"/>
  <c r="F27" i="172"/>
  <c r="F5" i="172"/>
  <c r="F7" i="172"/>
  <c r="F6" i="172"/>
  <c r="F8" i="172"/>
  <c r="F9" i="172"/>
  <c r="F10" i="172"/>
  <c r="F11" i="172"/>
  <c r="F12" i="172"/>
  <c r="F13" i="172"/>
  <c r="F14" i="172"/>
  <c r="F15" i="172"/>
  <c r="F16" i="172"/>
  <c r="F17" i="172"/>
  <c r="F18" i="172"/>
  <c r="F19" i="172"/>
  <c r="F20" i="172"/>
  <c r="F21" i="172"/>
  <c r="F22" i="172"/>
  <c r="F23" i="172"/>
  <c r="F24" i="172"/>
  <c r="F25" i="172"/>
  <c r="F604" i="148"/>
  <c r="F599" i="148"/>
  <c r="F598" i="148"/>
  <c r="A571" i="148"/>
  <c r="A567" i="148"/>
  <c r="A566" i="148"/>
  <c r="A565" i="148"/>
  <c r="A564" i="148"/>
  <c r="A563" i="148"/>
  <c r="A562" i="148"/>
  <c r="A561" i="148"/>
  <c r="A560" i="148"/>
  <c r="A559" i="148"/>
  <c r="F558" i="148"/>
  <c r="F571" i="148" s="1"/>
  <c r="A558" i="148"/>
  <c r="F557" i="148"/>
  <c r="F596" i="148" s="1"/>
  <c r="F556" i="148"/>
  <c r="F555" i="148"/>
  <c r="F554" i="148"/>
  <c r="F553" i="148"/>
  <c r="A552" i="148"/>
  <c r="A551" i="148"/>
  <c r="A550" i="148"/>
  <c r="A549" i="148"/>
  <c r="A548" i="148"/>
  <c r="A545" i="148"/>
  <c r="A544" i="148"/>
  <c r="A543" i="148"/>
  <c r="A542" i="148"/>
  <c r="A541" i="148"/>
  <c r="A540" i="148"/>
  <c r="F539" i="148"/>
  <c r="F538" i="148"/>
  <c r="F595" i="148" s="1"/>
  <c r="F537" i="148"/>
  <c r="F536" i="148"/>
  <c r="F534" i="148"/>
  <c r="F533" i="148"/>
  <c r="F532" i="148"/>
  <c r="F531" i="148"/>
  <c r="F530" i="148"/>
  <c r="A529" i="148"/>
  <c r="A528" i="148"/>
  <c r="A527" i="148"/>
  <c r="A526" i="148"/>
  <c r="A525" i="148"/>
  <c r="A524" i="148"/>
  <c r="A522" i="148"/>
  <c r="A521" i="148"/>
  <c r="A520" i="148"/>
  <c r="A519" i="148"/>
  <c r="F518" i="148"/>
  <c r="F517" i="148"/>
  <c r="F516" i="148"/>
  <c r="F515" i="148"/>
  <c r="F514" i="148"/>
  <c r="F513" i="148"/>
  <c r="F594" i="148" s="1"/>
  <c r="F512" i="148"/>
  <c r="F511" i="148"/>
  <c r="F510" i="148"/>
  <c r="F509" i="148"/>
  <c r="F507" i="148"/>
  <c r="F506" i="148"/>
  <c r="F505" i="148"/>
  <c r="F504" i="148"/>
  <c r="F503" i="148"/>
  <c r="F502" i="148"/>
  <c r="F501" i="148"/>
  <c r="F500" i="148"/>
  <c r="F499" i="148"/>
  <c r="F498" i="148"/>
  <c r="F497" i="148"/>
  <c r="A496" i="148"/>
  <c r="A495" i="148"/>
  <c r="A494" i="148"/>
  <c r="A493" i="148"/>
  <c r="F492" i="148"/>
  <c r="A492" i="148"/>
  <c r="F491" i="148"/>
  <c r="F593" i="148" s="1"/>
  <c r="A491" i="148"/>
  <c r="F490" i="148"/>
  <c r="A490" i="148"/>
  <c r="A489" i="148"/>
  <c r="A488" i="148"/>
  <c r="A487" i="148"/>
  <c r="A486" i="148"/>
  <c r="A485" i="148"/>
  <c r="A484" i="148"/>
  <c r="A483" i="148"/>
  <c r="A482" i="148"/>
  <c r="F481" i="148"/>
  <c r="A481" i="148"/>
  <c r="F480" i="148"/>
  <c r="A480" i="148"/>
  <c r="A479" i="148"/>
  <c r="A478" i="148"/>
  <c r="A477" i="148"/>
  <c r="A476" i="148"/>
  <c r="A475" i="148"/>
  <c r="A474" i="148"/>
  <c r="A473" i="148"/>
  <c r="F472" i="148"/>
  <c r="A472" i="148"/>
  <c r="F471" i="148"/>
  <c r="A471" i="148"/>
  <c r="F470" i="148"/>
  <c r="F592" i="148" s="1"/>
  <c r="A470" i="148"/>
  <c r="A469" i="148"/>
  <c r="A468" i="148"/>
  <c r="A467" i="148"/>
  <c r="A466" i="148"/>
  <c r="A465" i="148"/>
  <c r="A464" i="148"/>
  <c r="A463" i="148"/>
  <c r="A462" i="148"/>
  <c r="A461" i="148"/>
  <c r="A460" i="148"/>
  <c r="A459" i="148"/>
  <c r="A458" i="148"/>
  <c r="A457" i="148"/>
  <c r="A456" i="148"/>
  <c r="A455" i="148"/>
  <c r="A454" i="148"/>
  <c r="A453" i="148"/>
  <c r="A452" i="148"/>
  <c r="F451" i="148"/>
  <c r="A451" i="148"/>
  <c r="F450" i="148"/>
  <c r="A450" i="148"/>
  <c r="F449" i="148"/>
  <c r="F591" i="148" s="1"/>
  <c r="A449" i="148"/>
  <c r="F448" i="148"/>
  <c r="A445" i="148"/>
  <c r="A444" i="148"/>
  <c r="A443" i="148"/>
  <c r="A442" i="148"/>
  <c r="A441" i="148"/>
  <c r="A440" i="148"/>
  <c r="A439" i="148"/>
  <c r="A438" i="148"/>
  <c r="A437" i="148"/>
  <c r="F436" i="148"/>
  <c r="A436" i="148"/>
  <c r="F435" i="148"/>
  <c r="A435" i="148"/>
  <c r="F434" i="148"/>
  <c r="A434" i="148"/>
  <c r="A433" i="148"/>
  <c r="A432" i="148"/>
  <c r="A431" i="148"/>
  <c r="F430" i="148"/>
  <c r="A430" i="148"/>
  <c r="F429" i="148"/>
  <c r="A429" i="148"/>
  <c r="F428" i="148"/>
  <c r="A428" i="148"/>
  <c r="F427" i="148"/>
  <c r="A427" i="148"/>
  <c r="F426" i="148"/>
  <c r="A425" i="148"/>
  <c r="A424" i="148"/>
  <c r="A423" i="148"/>
  <c r="A422" i="148"/>
  <c r="A421" i="148"/>
  <c r="A420" i="148"/>
  <c r="A419" i="148"/>
  <c r="A418" i="148"/>
  <c r="A417" i="148"/>
  <c r="A416" i="148"/>
  <c r="A415" i="148"/>
  <c r="A414" i="148"/>
  <c r="A413" i="148"/>
  <c r="F412" i="148"/>
  <c r="A412" i="148"/>
  <c r="F411" i="148"/>
  <c r="A411" i="148"/>
  <c r="F410" i="148"/>
  <c r="A410" i="148"/>
  <c r="A406" i="148"/>
  <c r="A405" i="148"/>
  <c r="A404" i="148"/>
  <c r="A403" i="148"/>
  <c r="A402" i="148"/>
  <c r="A401" i="148"/>
  <c r="A400" i="148"/>
  <c r="A399" i="148"/>
  <c r="A398" i="148"/>
  <c r="F397" i="148"/>
  <c r="A397" i="148"/>
  <c r="A396" i="148"/>
  <c r="A395" i="148"/>
  <c r="A394" i="148"/>
  <c r="A393" i="148"/>
  <c r="A392" i="148"/>
  <c r="F391" i="148"/>
  <c r="A391" i="148"/>
  <c r="F390" i="148"/>
  <c r="A390" i="148"/>
  <c r="F389" i="148"/>
  <c r="F590" i="148" s="1"/>
  <c r="A389" i="148"/>
  <c r="A388" i="148"/>
  <c r="A387" i="148"/>
  <c r="A386" i="148"/>
  <c r="A385" i="148"/>
  <c r="A384" i="148"/>
  <c r="A383" i="148"/>
  <c r="A382" i="148"/>
  <c r="A381" i="148"/>
  <c r="A380" i="148"/>
  <c r="A379" i="148"/>
  <c r="A378" i="148"/>
  <c r="A377" i="148"/>
  <c r="A376" i="148"/>
  <c r="A375" i="148"/>
  <c r="A374" i="148"/>
  <c r="A373" i="148"/>
  <c r="F372" i="148"/>
  <c r="A372" i="148"/>
  <c r="F371" i="148"/>
  <c r="A371" i="148"/>
  <c r="F370" i="148"/>
  <c r="A370" i="148"/>
  <c r="F369" i="148"/>
  <c r="A369" i="148"/>
  <c r="F368" i="148"/>
  <c r="F367" i="148"/>
  <c r="F589" i="148" s="1"/>
  <c r="A366" i="148"/>
  <c r="A365" i="148"/>
  <c r="A363" i="148"/>
  <c r="A362" i="148"/>
  <c r="A361" i="148"/>
  <c r="A360" i="148"/>
  <c r="A359" i="148"/>
  <c r="A358" i="148"/>
  <c r="A357" i="148"/>
  <c r="A356" i="148"/>
  <c r="A355" i="148"/>
  <c r="A354" i="148"/>
  <c r="A353" i="148"/>
  <c r="A352" i="148"/>
  <c r="F351" i="148"/>
  <c r="F350" i="148"/>
  <c r="A350" i="148"/>
  <c r="F349" i="148"/>
  <c r="A348" i="148"/>
  <c r="A347" i="148"/>
  <c r="A346" i="148"/>
  <c r="A345" i="148"/>
  <c r="A344" i="148"/>
  <c r="F342" i="148"/>
  <c r="F341" i="148"/>
  <c r="F340" i="148"/>
  <c r="A338" i="148"/>
  <c r="A337" i="148"/>
  <c r="A336" i="148"/>
  <c r="A335" i="148"/>
  <c r="A334" i="148"/>
  <c r="A332" i="148"/>
  <c r="A331" i="148"/>
  <c r="A330" i="148"/>
  <c r="A329" i="148"/>
  <c r="A328" i="148"/>
  <c r="A327" i="148"/>
  <c r="A325" i="148"/>
  <c r="A324" i="148"/>
  <c r="A323" i="148"/>
  <c r="A322" i="148"/>
  <c r="A321" i="148"/>
  <c r="A320" i="148"/>
  <c r="F319" i="148"/>
  <c r="F318" i="148"/>
  <c r="F317" i="148"/>
  <c r="F316" i="148"/>
  <c r="F587" i="148" s="1"/>
  <c r="A315" i="148"/>
  <c r="A314" i="148"/>
  <c r="A313" i="148"/>
  <c r="A312" i="148"/>
  <c r="A311" i="148"/>
  <c r="A310" i="148"/>
  <c r="A308" i="148"/>
  <c r="A307" i="148"/>
  <c r="A306" i="148"/>
  <c r="A305" i="148"/>
  <c r="A304" i="148"/>
  <c r="A303" i="148"/>
  <c r="A301" i="148"/>
  <c r="A300" i="148"/>
  <c r="A299" i="148"/>
  <c r="A298" i="148"/>
  <c r="F297" i="148"/>
  <c r="F296" i="148"/>
  <c r="F295" i="148"/>
  <c r="F294" i="148"/>
  <c r="F293" i="148"/>
  <c r="F586" i="148" s="1"/>
  <c r="F292" i="148"/>
  <c r="F291" i="148"/>
  <c r="F289" i="148"/>
  <c r="F288" i="148"/>
  <c r="F287" i="148"/>
  <c r="F286" i="148"/>
  <c r="F285" i="148"/>
  <c r="F284" i="148"/>
  <c r="F283" i="148"/>
  <c r="F282" i="148"/>
  <c r="F281" i="148"/>
  <c r="F280" i="148"/>
  <c r="F279" i="148"/>
  <c r="A278" i="148"/>
  <c r="A277" i="148"/>
  <c r="A276" i="148"/>
  <c r="A275" i="148"/>
  <c r="D274" i="148"/>
  <c r="A274" i="148"/>
  <c r="A273" i="148"/>
  <c r="D272" i="148"/>
  <c r="A272" i="148"/>
  <c r="F271" i="148"/>
  <c r="A271" i="148"/>
  <c r="F270" i="148"/>
  <c r="A270" i="148"/>
  <c r="F269" i="148"/>
  <c r="F585" i="148" s="1"/>
  <c r="F268" i="148"/>
  <c r="F267" i="148"/>
  <c r="F266" i="148"/>
  <c r="F265" i="148"/>
  <c r="F264" i="148"/>
  <c r="F263" i="148"/>
  <c r="F262" i="148"/>
  <c r="F260" i="148"/>
  <c r="A259" i="148"/>
  <c r="A257" i="148"/>
  <c r="F256" i="148"/>
  <c r="A255" i="148"/>
  <c r="A254" i="148"/>
  <c r="A253" i="148"/>
  <c r="F252" i="148"/>
  <c r="A252" i="148"/>
  <c r="F251" i="148"/>
  <c r="A251" i="148"/>
  <c r="F250" i="148"/>
  <c r="A250" i="148"/>
  <c r="A249" i="148"/>
  <c r="A248" i="148"/>
  <c r="A247" i="148"/>
  <c r="F246" i="148"/>
  <c r="A246" i="148"/>
  <c r="F245" i="148"/>
  <c r="A245" i="148"/>
  <c r="F244" i="148"/>
  <c r="F584" i="148" s="1"/>
  <c r="F243" i="148"/>
  <c r="A240" i="148"/>
  <c r="A239" i="148"/>
  <c r="A238" i="148"/>
  <c r="A237" i="148"/>
  <c r="A235" i="148"/>
  <c r="A234" i="148"/>
  <c r="A233" i="148"/>
  <c r="A232" i="148"/>
  <c r="A230" i="148"/>
  <c r="A229" i="148"/>
  <c r="A228" i="148"/>
  <c r="A227" i="148"/>
  <c r="F226" i="148"/>
  <c r="F225" i="148"/>
  <c r="A225" i="148"/>
  <c r="F224" i="148"/>
  <c r="A224" i="148"/>
  <c r="F223" i="148"/>
  <c r="F222" i="148"/>
  <c r="F221" i="148"/>
  <c r="F220" i="148"/>
  <c r="A218" i="148"/>
  <c r="A217" i="148"/>
  <c r="A216" i="148"/>
  <c r="A215" i="148"/>
  <c r="A214" i="148"/>
  <c r="D213" i="148"/>
  <c r="A213" i="148"/>
  <c r="D212" i="148"/>
  <c r="A212" i="148"/>
  <c r="D211" i="148"/>
  <c r="A211" i="148"/>
  <c r="A210" i="148"/>
  <c r="D209" i="148"/>
  <c r="A209" i="148"/>
  <c r="D208" i="148"/>
  <c r="A208" i="148"/>
  <c r="D207" i="148"/>
  <c r="A207" i="148"/>
  <c r="D206" i="148"/>
  <c r="A206" i="148"/>
  <c r="A205" i="148"/>
  <c r="A204" i="148"/>
  <c r="A203" i="148"/>
  <c r="F202" i="148"/>
  <c r="A202" i="148"/>
  <c r="F201" i="148"/>
  <c r="A201" i="148"/>
  <c r="F200" i="148"/>
  <c r="F199" i="148"/>
  <c r="F198" i="148"/>
  <c r="F197" i="148"/>
  <c r="F196" i="148"/>
  <c r="A195" i="148"/>
  <c r="A194" i="148"/>
  <c r="A193" i="148"/>
  <c r="A192" i="148"/>
  <c r="A191" i="148"/>
  <c r="A190" i="148"/>
  <c r="A189" i="148"/>
  <c r="A188" i="148"/>
  <c r="A187" i="148"/>
  <c r="A186" i="148"/>
  <c r="A185" i="148"/>
  <c r="A184" i="148"/>
  <c r="A183" i="148"/>
  <c r="F182" i="148"/>
  <c r="A182" i="148"/>
  <c r="F181" i="148"/>
  <c r="A181" i="148"/>
  <c r="F180" i="148"/>
  <c r="F179" i="148"/>
  <c r="A177" i="148"/>
  <c r="A176" i="148"/>
  <c r="A175" i="148"/>
  <c r="F174" i="148"/>
  <c r="A174" i="148"/>
  <c r="F173" i="148"/>
  <c r="A173" i="148"/>
  <c r="F172" i="148"/>
  <c r="A171" i="148"/>
  <c r="A170" i="148"/>
  <c r="A169" i="148"/>
  <c r="A168" i="148"/>
  <c r="A167" i="148"/>
  <c r="F166" i="148"/>
  <c r="A166" i="148"/>
  <c r="F165" i="148"/>
  <c r="A164" i="148"/>
  <c r="A163" i="148"/>
  <c r="A161" i="148"/>
  <c r="A160" i="148"/>
  <c r="A159" i="148"/>
  <c r="F157" i="148"/>
  <c r="F156" i="148"/>
  <c r="A152" i="148"/>
  <c r="A151" i="148"/>
  <c r="A150" i="148"/>
  <c r="A149" i="148"/>
  <c r="A147" i="148"/>
  <c r="A146" i="148"/>
  <c r="A145" i="148"/>
  <c r="A144" i="148"/>
  <c r="A142" i="148"/>
  <c r="A141" i="148"/>
  <c r="A140" i="148"/>
  <c r="A138" i="148"/>
  <c r="A137" i="148"/>
  <c r="A136" i="148"/>
  <c r="F135" i="148"/>
  <c r="F134" i="148"/>
  <c r="A134" i="148"/>
  <c r="F133" i="148"/>
  <c r="F132" i="148"/>
  <c r="F131" i="148"/>
  <c r="F130" i="148"/>
  <c r="F129" i="148"/>
  <c r="F128" i="148"/>
  <c r="F127" i="148"/>
  <c r="F126" i="148"/>
  <c r="F125" i="148"/>
  <c r="F124" i="148"/>
  <c r="F123" i="148"/>
  <c r="F122" i="148"/>
  <c r="A121" i="148"/>
  <c r="A120" i="148"/>
  <c r="A119" i="148"/>
  <c r="A118" i="148"/>
  <c r="A117" i="148"/>
  <c r="A116" i="148"/>
  <c r="A115" i="148"/>
  <c r="A114" i="148"/>
  <c r="A113" i="148"/>
  <c r="F112" i="148"/>
  <c r="A112" i="148"/>
  <c r="F111" i="148"/>
  <c r="F110" i="148"/>
  <c r="F109" i="148"/>
  <c r="A106" i="148"/>
  <c r="A105" i="148"/>
  <c r="A104" i="148"/>
  <c r="A103" i="148"/>
  <c r="A102" i="148"/>
  <c r="A101" i="148"/>
  <c r="A100" i="148"/>
  <c r="A99" i="148"/>
  <c r="F98" i="148"/>
  <c r="A98" i="148"/>
  <c r="E97" i="148"/>
  <c r="A97" i="148"/>
  <c r="E96" i="148"/>
  <c r="A96" i="148"/>
  <c r="A95" i="148"/>
  <c r="F94" i="148"/>
  <c r="A94" i="148"/>
  <c r="A93" i="148"/>
  <c r="A92" i="148"/>
  <c r="A91" i="148"/>
  <c r="F90" i="148"/>
  <c r="A90" i="148"/>
  <c r="F89" i="148"/>
  <c r="A83" i="148"/>
  <c r="F82" i="148"/>
  <c r="A82" i="148"/>
  <c r="A81" i="148"/>
  <c r="A80" i="148"/>
  <c r="A79" i="148"/>
  <c r="A78" i="148"/>
  <c r="F77" i="148"/>
  <c r="A77" i="148"/>
  <c r="A76" i="148"/>
  <c r="A75" i="148"/>
  <c r="F74" i="148"/>
  <c r="A74" i="148"/>
  <c r="F73" i="148"/>
  <c r="A72" i="148"/>
  <c r="F71" i="148"/>
  <c r="A71" i="148"/>
  <c r="F70" i="148"/>
  <c r="A68" i="148"/>
  <c r="A67" i="148"/>
  <c r="D66" i="148"/>
  <c r="A66" i="148"/>
  <c r="A65" i="148"/>
  <c r="F64" i="148"/>
  <c r="A64" i="148"/>
  <c r="A63" i="148"/>
  <c r="A62" i="148"/>
  <c r="A61" i="148"/>
  <c r="A60" i="148"/>
  <c r="A59" i="148"/>
  <c r="A58" i="148"/>
  <c r="A57" i="148"/>
  <c r="A56" i="148"/>
  <c r="F55" i="148"/>
  <c r="A55" i="148"/>
  <c r="F54" i="148"/>
  <c r="F53" i="148"/>
  <c r="F575" i="148" s="1"/>
  <c r="F52" i="148"/>
  <c r="F50" i="148"/>
  <c r="F46" i="148"/>
  <c r="F45" i="148"/>
  <c r="F44" i="148"/>
  <c r="A43" i="148"/>
  <c r="A42" i="148"/>
  <c r="A41" i="148"/>
  <c r="A40" i="148"/>
  <c r="A39" i="148"/>
  <c r="A38" i="148"/>
  <c r="A37" i="148"/>
  <c r="A36" i="148"/>
  <c r="A35" i="148"/>
  <c r="A34" i="148"/>
  <c r="A33" i="148"/>
  <c r="F32" i="148"/>
  <c r="F574" i="148" s="1"/>
  <c r="A24" i="148"/>
  <c r="A23" i="148"/>
  <c r="A22" i="148"/>
  <c r="A21" i="148"/>
  <c r="A20" i="148"/>
  <c r="A19" i="148"/>
  <c r="A18" i="148"/>
  <c r="A17" i="148"/>
  <c r="A16" i="148"/>
  <c r="A15" i="148"/>
  <c r="A14" i="148"/>
  <c r="A13" i="148"/>
  <c r="A12" i="148"/>
  <c r="A11" i="148"/>
  <c r="A10" i="148"/>
  <c r="A9" i="148"/>
  <c r="A8" i="148"/>
  <c r="A7" i="148"/>
  <c r="H1" i="148"/>
  <c r="A1" i="148"/>
  <c r="C16" i="146"/>
  <c r="C17" i="146"/>
  <c r="F612" i="147"/>
  <c r="F607" i="147"/>
  <c r="F606" i="147"/>
  <c r="A579" i="147"/>
  <c r="A575" i="147"/>
  <c r="A574" i="147"/>
  <c r="A573" i="147"/>
  <c r="A572" i="147"/>
  <c r="A571" i="147"/>
  <c r="A570" i="147"/>
  <c r="A569" i="147"/>
  <c r="A568" i="147"/>
  <c r="A567" i="147"/>
  <c r="F566" i="147"/>
  <c r="F579" i="147" s="1"/>
  <c r="A566" i="147"/>
  <c r="F565" i="147"/>
  <c r="F604" i="147" s="1"/>
  <c r="F564" i="147"/>
  <c r="F563" i="147"/>
  <c r="F562" i="147"/>
  <c r="F561" i="147"/>
  <c r="A560" i="147"/>
  <c r="A559" i="147"/>
  <c r="A558" i="147"/>
  <c r="A557" i="147"/>
  <c r="A556" i="147"/>
  <c r="A553" i="147"/>
  <c r="A552" i="147"/>
  <c r="A551" i="147"/>
  <c r="A550" i="147"/>
  <c r="A549" i="147"/>
  <c r="A548" i="147"/>
  <c r="F547" i="147"/>
  <c r="F546" i="147"/>
  <c r="F603" i="147" s="1"/>
  <c r="F545" i="147"/>
  <c r="F544" i="147"/>
  <c r="F542" i="147"/>
  <c r="F541" i="147"/>
  <c r="F540" i="147"/>
  <c r="F539" i="147"/>
  <c r="F538" i="147"/>
  <c r="A537" i="147"/>
  <c r="A536" i="147"/>
  <c r="A535" i="147"/>
  <c r="A534" i="147"/>
  <c r="A533" i="147"/>
  <c r="A532" i="147"/>
  <c r="A530" i="147"/>
  <c r="A529" i="147"/>
  <c r="A528" i="147"/>
  <c r="A527" i="147"/>
  <c r="F526" i="147"/>
  <c r="F525" i="147"/>
  <c r="F524" i="147"/>
  <c r="F523" i="147"/>
  <c r="F522" i="147"/>
  <c r="F521" i="147"/>
  <c r="F602" i="147" s="1"/>
  <c r="F520" i="147"/>
  <c r="F519" i="147"/>
  <c r="F518" i="147"/>
  <c r="F517" i="147"/>
  <c r="F515" i="147"/>
  <c r="F514" i="147"/>
  <c r="F513" i="147"/>
  <c r="F512" i="147"/>
  <c r="F511" i="147"/>
  <c r="F510" i="147"/>
  <c r="F509" i="147"/>
  <c r="F508" i="147"/>
  <c r="F507" i="147"/>
  <c r="F506" i="147"/>
  <c r="F505" i="147"/>
  <c r="A504" i="147"/>
  <c r="A503" i="147"/>
  <c r="A502" i="147"/>
  <c r="A501" i="147"/>
  <c r="F500" i="147"/>
  <c r="A500" i="147"/>
  <c r="F499" i="147"/>
  <c r="F601" i="147" s="1"/>
  <c r="A499" i="147"/>
  <c r="F498" i="147"/>
  <c r="A498" i="147"/>
  <c r="A497" i="147"/>
  <c r="A496" i="147"/>
  <c r="A495" i="147"/>
  <c r="A494" i="147"/>
  <c r="A493" i="147"/>
  <c r="A492" i="147"/>
  <c r="A491" i="147"/>
  <c r="A490" i="147"/>
  <c r="F489" i="147"/>
  <c r="A489" i="147"/>
  <c r="F488" i="147"/>
  <c r="A488" i="147"/>
  <c r="A487" i="147"/>
  <c r="A486" i="147"/>
  <c r="A485" i="147"/>
  <c r="A484" i="147"/>
  <c r="A483" i="147"/>
  <c r="A482" i="147"/>
  <c r="A481" i="147"/>
  <c r="F480" i="147"/>
  <c r="A480" i="147"/>
  <c r="F479" i="147"/>
  <c r="A479" i="147"/>
  <c r="F478" i="147"/>
  <c r="F600" i="147" s="1"/>
  <c r="A478" i="147"/>
  <c r="A477" i="147"/>
  <c r="A476" i="147"/>
  <c r="A475" i="147"/>
  <c r="A474" i="147"/>
  <c r="A473" i="147"/>
  <c r="A472" i="147"/>
  <c r="A471" i="147"/>
  <c r="A470" i="147"/>
  <c r="A469" i="147"/>
  <c r="A468" i="147"/>
  <c r="A467" i="147"/>
  <c r="A466" i="147"/>
  <c r="A465" i="147"/>
  <c r="A464" i="147"/>
  <c r="A463" i="147"/>
  <c r="A462" i="147"/>
  <c r="A461" i="147"/>
  <c r="A460" i="147"/>
  <c r="F459" i="147"/>
  <c r="A459" i="147"/>
  <c r="F458" i="147"/>
  <c r="A458" i="147"/>
  <c r="F457" i="147"/>
  <c r="F599" i="147" s="1"/>
  <c r="A457" i="147"/>
  <c r="F456" i="147"/>
  <c r="A453" i="147"/>
  <c r="A452" i="147"/>
  <c r="A451" i="147"/>
  <c r="A450" i="147"/>
  <c r="A449" i="147"/>
  <c r="A448" i="147"/>
  <c r="A447" i="147"/>
  <c r="A446" i="147"/>
  <c r="A445" i="147"/>
  <c r="F444" i="147"/>
  <c r="A444" i="147"/>
  <c r="F443" i="147"/>
  <c r="A443" i="147"/>
  <c r="F442" i="147"/>
  <c r="A442" i="147"/>
  <c r="A441" i="147"/>
  <c r="A440" i="147"/>
  <c r="A439" i="147"/>
  <c r="F438" i="147"/>
  <c r="A438" i="147"/>
  <c r="F437" i="147"/>
  <c r="A437" i="147"/>
  <c r="F436" i="147"/>
  <c r="A436" i="147"/>
  <c r="F435" i="147"/>
  <c r="A435" i="147"/>
  <c r="F434" i="147"/>
  <c r="A433" i="147"/>
  <c r="A432" i="147"/>
  <c r="A431" i="147"/>
  <c r="A430" i="147"/>
  <c r="A429" i="147"/>
  <c r="A428" i="147"/>
  <c r="A427" i="147"/>
  <c r="A426" i="147"/>
  <c r="A425" i="147"/>
  <c r="A424" i="147"/>
  <c r="A423" i="147"/>
  <c r="A422" i="147"/>
  <c r="A421" i="147"/>
  <c r="F420" i="147"/>
  <c r="A420" i="147"/>
  <c r="F419" i="147"/>
  <c r="A419" i="147"/>
  <c r="F418" i="147"/>
  <c r="A418" i="147"/>
  <c r="A414" i="147"/>
  <c r="A413" i="147"/>
  <c r="A412" i="147"/>
  <c r="A411" i="147"/>
  <c r="A410" i="147"/>
  <c r="A409" i="147"/>
  <c r="A408" i="147"/>
  <c r="A407" i="147"/>
  <c r="A406" i="147"/>
  <c r="F405" i="147"/>
  <c r="A405" i="147"/>
  <c r="A404" i="147"/>
  <c r="A403" i="147"/>
  <c r="A402" i="147"/>
  <c r="A401" i="147"/>
  <c r="A400" i="147"/>
  <c r="F399" i="147"/>
  <c r="A399" i="147"/>
  <c r="F398" i="147"/>
  <c r="A398" i="147"/>
  <c r="F397" i="147"/>
  <c r="F598" i="147" s="1"/>
  <c r="A397" i="147"/>
  <c r="A396" i="147"/>
  <c r="A395" i="147"/>
  <c r="A394" i="147"/>
  <c r="A393" i="147"/>
  <c r="A392" i="147"/>
  <c r="A391" i="147"/>
  <c r="A390" i="147"/>
  <c r="A389" i="147"/>
  <c r="A388" i="147"/>
  <c r="A387" i="147"/>
  <c r="A386" i="147"/>
  <c r="A385" i="147"/>
  <c r="A384" i="147"/>
  <c r="A383" i="147"/>
  <c r="A382" i="147"/>
  <c r="A381" i="147"/>
  <c r="F380" i="147"/>
  <c r="A380" i="147"/>
  <c r="F379" i="147"/>
  <c r="A379" i="147"/>
  <c r="F378" i="147"/>
  <c r="A378" i="147"/>
  <c r="F377" i="147"/>
  <c r="A377" i="147"/>
  <c r="F376" i="147"/>
  <c r="F375" i="147"/>
  <c r="F597" i="147" s="1"/>
  <c r="A374" i="147"/>
  <c r="A373" i="147"/>
  <c r="A371" i="147"/>
  <c r="A370" i="147"/>
  <c r="A369" i="147"/>
  <c r="A368" i="147"/>
  <c r="A367" i="147"/>
  <c r="A366" i="147"/>
  <c r="A365" i="147"/>
  <c r="A364" i="147"/>
  <c r="A363" i="147"/>
  <c r="A362" i="147"/>
  <c r="A361" i="147"/>
  <c r="A360" i="147"/>
  <c r="F359" i="147"/>
  <c r="F358" i="147"/>
  <c r="A358" i="147"/>
  <c r="F357" i="147"/>
  <c r="A356" i="147"/>
  <c r="A355" i="147"/>
  <c r="A354" i="147"/>
  <c r="A353" i="147"/>
  <c r="A352" i="147"/>
  <c r="F350" i="147"/>
  <c r="F349" i="147"/>
  <c r="F348" i="147"/>
  <c r="A346" i="147"/>
  <c r="A345" i="147"/>
  <c r="A344" i="147"/>
  <c r="A343" i="147"/>
  <c r="A342" i="147"/>
  <c r="A340" i="147"/>
  <c r="A339" i="147"/>
  <c r="A338" i="147"/>
  <c r="A337" i="147"/>
  <c r="A336" i="147"/>
  <c r="A335" i="147"/>
  <c r="A333" i="147"/>
  <c r="A332" i="147"/>
  <c r="A331" i="147"/>
  <c r="A330" i="147"/>
  <c r="A329" i="147"/>
  <c r="A328" i="147"/>
  <c r="F327" i="147"/>
  <c r="F326" i="147"/>
  <c r="F325" i="147"/>
  <c r="F324" i="147"/>
  <c r="F595" i="147" s="1"/>
  <c r="A323" i="147"/>
  <c r="A322" i="147"/>
  <c r="A321" i="147"/>
  <c r="A320" i="147"/>
  <c r="A319" i="147"/>
  <c r="A318" i="147"/>
  <c r="A316" i="147"/>
  <c r="A315" i="147"/>
  <c r="A314" i="147"/>
  <c r="A313" i="147"/>
  <c r="A312" i="147"/>
  <c r="A311" i="147"/>
  <c r="A309" i="147"/>
  <c r="A308" i="147"/>
  <c r="A307" i="147"/>
  <c r="A306" i="147"/>
  <c r="F305" i="147"/>
  <c r="F304" i="147"/>
  <c r="F303" i="147"/>
  <c r="F302" i="147"/>
  <c r="F301" i="147"/>
  <c r="F594" i="147" s="1"/>
  <c r="F300" i="147"/>
  <c r="F299" i="147"/>
  <c r="F297" i="147"/>
  <c r="F296" i="147"/>
  <c r="F295" i="147"/>
  <c r="F294" i="147"/>
  <c r="F293" i="147"/>
  <c r="F292" i="147"/>
  <c r="F291" i="147"/>
  <c r="F290" i="147"/>
  <c r="F289" i="147"/>
  <c r="F288" i="147"/>
  <c r="F287" i="147"/>
  <c r="A286" i="147"/>
  <c r="A285" i="147"/>
  <c r="A284" i="147"/>
  <c r="A283" i="147"/>
  <c r="D282" i="147"/>
  <c r="A282" i="147"/>
  <c r="A281" i="147"/>
  <c r="D280" i="147"/>
  <c r="A280" i="147"/>
  <c r="F279" i="147"/>
  <c r="A279" i="147"/>
  <c r="F278" i="147"/>
  <c r="A278" i="147"/>
  <c r="F277" i="147"/>
  <c r="F593" i="147" s="1"/>
  <c r="F276" i="147"/>
  <c r="F275" i="147"/>
  <c r="F274" i="147"/>
  <c r="F273" i="147"/>
  <c r="F272" i="147"/>
  <c r="F271" i="147"/>
  <c r="F270" i="147"/>
  <c r="F268" i="147"/>
  <c r="A267" i="147"/>
  <c r="A265" i="147"/>
  <c r="F264" i="147"/>
  <c r="A263" i="147"/>
  <c r="A262" i="147"/>
  <c r="A261" i="147"/>
  <c r="F260" i="147"/>
  <c r="A260" i="147"/>
  <c r="F259" i="147"/>
  <c r="A259" i="147"/>
  <c r="F258" i="147"/>
  <c r="A258" i="147"/>
  <c r="A257" i="147"/>
  <c r="A256" i="147"/>
  <c r="A255" i="147"/>
  <c r="F254" i="147"/>
  <c r="A254" i="147"/>
  <c r="F253" i="147"/>
  <c r="A253" i="147"/>
  <c r="F252" i="147"/>
  <c r="F592" i="147" s="1"/>
  <c r="F251" i="147"/>
  <c r="A248" i="147"/>
  <c r="A247" i="147"/>
  <c r="A246" i="147"/>
  <c r="A245" i="147"/>
  <c r="A243" i="147"/>
  <c r="A242" i="147"/>
  <c r="A241" i="147"/>
  <c r="A240" i="147"/>
  <c r="A238" i="147"/>
  <c r="A237" i="147"/>
  <c r="A236" i="147"/>
  <c r="A235" i="147"/>
  <c r="F234" i="147"/>
  <c r="F233" i="147"/>
  <c r="A233" i="147"/>
  <c r="F232" i="147"/>
  <c r="A232" i="147"/>
  <c r="F231" i="147"/>
  <c r="F230" i="147"/>
  <c r="F229" i="147"/>
  <c r="F228" i="147"/>
  <c r="A226" i="147"/>
  <c r="A225" i="147"/>
  <c r="A224" i="147"/>
  <c r="A223" i="147"/>
  <c r="A222" i="147"/>
  <c r="D221" i="147"/>
  <c r="A221" i="147"/>
  <c r="D220" i="147"/>
  <c r="A220" i="147"/>
  <c r="D219" i="147"/>
  <c r="A219" i="147"/>
  <c r="A218" i="147"/>
  <c r="D217" i="147"/>
  <c r="A217" i="147"/>
  <c r="D216" i="147"/>
  <c r="A216" i="147"/>
  <c r="D215" i="147"/>
  <c r="A215" i="147"/>
  <c r="D214" i="147"/>
  <c r="A214" i="147"/>
  <c r="A213" i="147"/>
  <c r="A212" i="147"/>
  <c r="A211" i="147"/>
  <c r="F210" i="147"/>
  <c r="A210" i="147"/>
  <c r="F209" i="147"/>
  <c r="A209" i="147"/>
  <c r="F208" i="147"/>
  <c r="F207" i="147"/>
  <c r="F206" i="147"/>
  <c r="F205" i="147"/>
  <c r="F204" i="147"/>
  <c r="A203" i="147"/>
  <c r="A202" i="147"/>
  <c r="A201" i="147"/>
  <c r="A200" i="147"/>
  <c r="A199" i="147"/>
  <c r="A198" i="147"/>
  <c r="A197" i="147"/>
  <c r="A196" i="147"/>
  <c r="A195" i="147"/>
  <c r="A194" i="147"/>
  <c r="A193" i="147"/>
  <c r="A192" i="147"/>
  <c r="A191" i="147"/>
  <c r="F190" i="147"/>
  <c r="A190" i="147"/>
  <c r="F189" i="147"/>
  <c r="A189" i="147"/>
  <c r="F188" i="147"/>
  <c r="F187" i="147"/>
  <c r="A185" i="147"/>
  <c r="A184" i="147"/>
  <c r="A183" i="147"/>
  <c r="F182" i="147"/>
  <c r="A182" i="147"/>
  <c r="F181" i="147"/>
  <c r="A181" i="147"/>
  <c r="F180" i="147"/>
  <c r="A179" i="147"/>
  <c r="A178" i="147"/>
  <c r="A177" i="147"/>
  <c r="A176" i="147"/>
  <c r="A175" i="147"/>
  <c r="F174" i="147"/>
  <c r="A174" i="147"/>
  <c r="F173" i="147"/>
  <c r="A172" i="147"/>
  <c r="A171" i="147"/>
  <c r="A169" i="147"/>
  <c r="A168" i="147"/>
  <c r="A167" i="147"/>
  <c r="F165" i="147"/>
  <c r="F164" i="147"/>
  <c r="A160" i="147"/>
  <c r="A159" i="147"/>
  <c r="A158" i="147"/>
  <c r="A157" i="147"/>
  <c r="A155" i="147"/>
  <c r="A154" i="147"/>
  <c r="A153" i="147"/>
  <c r="A152" i="147"/>
  <c r="A150" i="147"/>
  <c r="A149" i="147"/>
  <c r="A148" i="147"/>
  <c r="A146" i="147"/>
  <c r="A145" i="147"/>
  <c r="A144" i="147"/>
  <c r="F143" i="147"/>
  <c r="F142" i="147"/>
  <c r="A142" i="147"/>
  <c r="F141" i="147"/>
  <c r="F140" i="147"/>
  <c r="F139" i="147"/>
  <c r="F138" i="147"/>
  <c r="F137" i="147"/>
  <c r="F136" i="147"/>
  <c r="F135" i="147"/>
  <c r="F134" i="147"/>
  <c r="F133" i="147"/>
  <c r="F132" i="147"/>
  <c r="F131" i="147"/>
  <c r="F130" i="147"/>
  <c r="A129" i="147"/>
  <c r="A128" i="147"/>
  <c r="A127" i="147"/>
  <c r="A126" i="147"/>
  <c r="A125" i="147"/>
  <c r="A124" i="147"/>
  <c r="A123" i="147"/>
  <c r="A122" i="147"/>
  <c r="A121" i="147"/>
  <c r="F120" i="147"/>
  <c r="A120" i="147"/>
  <c r="F119" i="147"/>
  <c r="F118" i="147"/>
  <c r="F117" i="147"/>
  <c r="A114" i="147"/>
  <c r="A113" i="147"/>
  <c r="A112" i="147"/>
  <c r="A111" i="147"/>
  <c r="A110" i="147"/>
  <c r="A109" i="147"/>
  <c r="A108" i="147"/>
  <c r="A107" i="147"/>
  <c r="F106" i="147"/>
  <c r="A106" i="147"/>
  <c r="E105" i="147"/>
  <c r="A105" i="147"/>
  <c r="E104" i="147"/>
  <c r="A104" i="147"/>
  <c r="A103" i="147"/>
  <c r="F102" i="147"/>
  <c r="A102" i="147"/>
  <c r="A101" i="147"/>
  <c r="A100" i="147"/>
  <c r="A99" i="147"/>
  <c r="F98" i="147"/>
  <c r="A98" i="147"/>
  <c r="F97" i="147"/>
  <c r="A91" i="147"/>
  <c r="F90" i="147"/>
  <c r="A90" i="147"/>
  <c r="A89" i="147"/>
  <c r="A88" i="147"/>
  <c r="A87" i="147"/>
  <c r="A86" i="147"/>
  <c r="F85" i="147"/>
  <c r="A85" i="147"/>
  <c r="D84" i="147"/>
  <c r="A84" i="147"/>
  <c r="A83" i="147"/>
  <c r="D82" i="147"/>
  <c r="A82" i="147"/>
  <c r="A81" i="147"/>
  <c r="F80" i="147"/>
  <c r="A80" i="147"/>
  <c r="F79" i="147"/>
  <c r="A78" i="147"/>
  <c r="A77" i="147"/>
  <c r="F76" i="147"/>
  <c r="A76" i="147"/>
  <c r="F75" i="147"/>
  <c r="D73" i="147"/>
  <c r="A73" i="147"/>
  <c r="D72" i="147"/>
  <c r="A72" i="147"/>
  <c r="D71" i="147"/>
  <c r="A71" i="147"/>
  <c r="A70" i="147"/>
  <c r="D69" i="147"/>
  <c r="A69" i="147"/>
  <c r="D68" i="147"/>
  <c r="A68" i="147"/>
  <c r="D67" i="147"/>
  <c r="A67" i="147"/>
  <c r="A66" i="147"/>
  <c r="F65" i="147"/>
  <c r="A65" i="147"/>
  <c r="A64" i="147"/>
  <c r="A63" i="147"/>
  <c r="A62" i="147"/>
  <c r="A61" i="147"/>
  <c r="A60" i="147"/>
  <c r="A59" i="147"/>
  <c r="A58" i="147"/>
  <c r="A57" i="147"/>
  <c r="A56" i="147"/>
  <c r="F55" i="147"/>
  <c r="A55" i="147"/>
  <c r="F54" i="147"/>
  <c r="F53" i="147"/>
  <c r="F583" i="147" s="1"/>
  <c r="F52" i="147"/>
  <c r="F50" i="147"/>
  <c r="F46" i="147"/>
  <c r="F45" i="147"/>
  <c r="F44" i="147"/>
  <c r="A43" i="147"/>
  <c r="A42" i="147"/>
  <c r="A41" i="147"/>
  <c r="A40" i="147"/>
  <c r="A39" i="147"/>
  <c r="A38" i="147"/>
  <c r="A37" i="147"/>
  <c r="A36" i="147"/>
  <c r="A35" i="147"/>
  <c r="A34" i="147"/>
  <c r="A33" i="147"/>
  <c r="F32" i="147"/>
  <c r="F582" i="147" s="1"/>
  <c r="A24" i="147"/>
  <c r="A23" i="147"/>
  <c r="A22" i="147"/>
  <c r="A21" i="147"/>
  <c r="A20" i="147"/>
  <c r="A19" i="147"/>
  <c r="A18" i="147"/>
  <c r="A17" i="147"/>
  <c r="A16" i="147"/>
  <c r="A15" i="147"/>
  <c r="A14" i="147"/>
  <c r="A13" i="147"/>
  <c r="A12" i="147"/>
  <c r="A11" i="147"/>
  <c r="A10" i="147"/>
  <c r="A9" i="147"/>
  <c r="A8" i="147"/>
  <c r="A7" i="147"/>
  <c r="H1" i="147"/>
  <c r="A1" i="147"/>
  <c r="M5" i="162" l="1"/>
  <c r="L2" i="162"/>
  <c r="G24" i="172"/>
  <c r="G26" i="172"/>
  <c r="G10" i="172"/>
  <c r="G15" i="172"/>
  <c r="G23" i="172"/>
  <c r="G22" i="172"/>
  <c r="G13" i="172"/>
  <c r="G18" i="172"/>
  <c r="G19" i="172"/>
  <c r="G9" i="172"/>
  <c r="G12" i="172"/>
  <c r="G8" i="172"/>
  <c r="G20" i="172"/>
  <c r="G6" i="172"/>
  <c r="G29" i="172"/>
  <c r="G28" i="172"/>
  <c r="G17" i="172"/>
  <c r="G16" i="172"/>
  <c r="G25" i="172"/>
  <c r="G7" i="172"/>
  <c r="G27" i="172"/>
  <c r="G14" i="172"/>
  <c r="G11" i="172"/>
  <c r="G21" i="172"/>
  <c r="CE33" i="205"/>
  <c r="CD34" i="205"/>
  <c r="F611" i="147"/>
  <c r="F614" i="147" s="1"/>
  <c r="F603" i="148"/>
  <c r="F606" i="148" s="1"/>
  <c r="F600" i="148"/>
  <c r="F608" i="147"/>
  <c r="N5" i="162" l="1"/>
  <c r="M2" i="162"/>
  <c r="CF33" i="205"/>
  <c r="CE34" i="205"/>
  <c r="F607" i="148"/>
  <c r="F615" i="147"/>
  <c r="O5" i="162" l="1"/>
  <c r="N2" i="162"/>
  <c r="CG33" i="205"/>
  <c r="CF34" i="205"/>
  <c r="A17" i="146"/>
  <c r="A16" i="146"/>
  <c r="A15" i="146"/>
  <c r="C14" i="146"/>
  <c r="A14" i="146"/>
  <c r="A13" i="146"/>
  <c r="D7" i="146"/>
  <c r="F7" i="146" s="1"/>
  <c r="G7" i="146" s="1"/>
  <c r="D6" i="146"/>
  <c r="F6" i="146" s="1"/>
  <c r="G6" i="146" s="1"/>
  <c r="D5" i="146"/>
  <c r="F5" i="146" s="1"/>
  <c r="G5" i="146" s="1"/>
  <c r="D4" i="146"/>
  <c r="F4" i="146" s="1"/>
  <c r="G4" i="146" s="1"/>
  <c r="D3" i="146"/>
  <c r="F3" i="146" s="1"/>
  <c r="G3" i="146" s="1"/>
  <c r="P5" i="162" l="1"/>
  <c r="O2" i="162"/>
  <c r="CH33" i="205"/>
  <c r="CG34" i="205"/>
  <c r="D14" i="146"/>
  <c r="E14" i="146" s="1"/>
  <c r="C4" i="151" s="1"/>
  <c r="H4" i="146"/>
  <c r="B4" i="151" s="1"/>
  <c r="D13" i="146"/>
  <c r="E13" i="146" s="1"/>
  <c r="C3" i="151" s="1"/>
  <c r="H3" i="146"/>
  <c r="B3" i="151" s="1"/>
  <c r="D15" i="146"/>
  <c r="E15" i="146" s="1"/>
  <c r="C5" i="151" s="1"/>
  <c r="H5" i="146"/>
  <c r="B5" i="151" s="1"/>
  <c r="D16" i="146"/>
  <c r="E16" i="146" s="1"/>
  <c r="C7" i="151" s="1"/>
  <c r="H6" i="146"/>
  <c r="B7" i="151" s="1"/>
  <c r="D17" i="146"/>
  <c r="E17" i="146" s="1"/>
  <c r="C8" i="151" s="1"/>
  <c r="H7" i="146"/>
  <c r="B8" i="151" s="1"/>
  <c r="Q5" i="162" l="1"/>
  <c r="P2" i="162"/>
  <c r="CI33" i="205"/>
  <c r="CH34" i="205"/>
  <c r="B10" i="151"/>
  <c r="H8" i="146"/>
  <c r="R5" i="162" l="1"/>
  <c r="Q2" i="162"/>
  <c r="CJ33" i="205"/>
  <c r="CI34" i="205"/>
  <c r="S5" i="162" l="1"/>
  <c r="R2" i="162"/>
  <c r="CK33" i="205"/>
  <c r="CJ34" i="205"/>
  <c r="T5" i="162" l="1"/>
  <c r="S2" i="162"/>
  <c r="CL33" i="205"/>
  <c r="CK34" i="205"/>
  <c r="U5" i="162" l="1"/>
  <c r="T2" i="162"/>
  <c r="CM33" i="205"/>
  <c r="CL34" i="205"/>
  <c r="V5" i="162" l="1"/>
  <c r="U2" i="162"/>
  <c r="CN33" i="205"/>
  <c r="CM34" i="205"/>
  <c r="W5" i="162" l="1"/>
  <c r="V2" i="162"/>
  <c r="CN34" i="205"/>
  <c r="CO33" i="205"/>
  <c r="X5" i="162" l="1"/>
  <c r="W2" i="162"/>
  <c r="CP33" i="205"/>
  <c r="CO34" i="205"/>
  <c r="Y5" i="162" l="1"/>
  <c r="X2" i="162"/>
  <c r="CQ33" i="205"/>
  <c r="CP34" i="205"/>
  <c r="Z5" i="162" l="1"/>
  <c r="Y2" i="162"/>
  <c r="CQ34" i="205"/>
  <c r="CR33" i="205"/>
  <c r="AA5" i="162" l="1"/>
  <c r="Z2" i="162"/>
  <c r="CS33" i="205"/>
  <c r="CR34" i="205"/>
  <c r="AB5" i="162" l="1"/>
  <c r="AA2" i="162"/>
  <c r="CT33" i="205"/>
  <c r="CS34" i="205"/>
  <c r="AB2" i="162" l="1"/>
  <c r="AC7" i="234"/>
  <c r="AB7" i="234"/>
  <c r="AG7" i="234"/>
  <c r="AJ7" i="234"/>
  <c r="AA7" i="234"/>
  <c r="AE7" i="234"/>
  <c r="AM7" i="234"/>
  <c r="AH7" i="234"/>
  <c r="AF7" i="234"/>
  <c r="AK7" i="234"/>
  <c r="AD7" i="234"/>
  <c r="AI7" i="234"/>
  <c r="AN7" i="234"/>
  <c r="AL7" i="234"/>
  <c r="AP7" i="234"/>
  <c r="AO7" i="234"/>
  <c r="CU33" i="205"/>
  <c r="CT34" i="205"/>
  <c r="CV33" i="205" l="1"/>
  <c r="CU34" i="205"/>
  <c r="CW33" i="205" l="1"/>
  <c r="CV34" i="205"/>
  <c r="CX33" i="205" l="1"/>
  <c r="CW34" i="205"/>
  <c r="CY33" i="205" l="1"/>
  <c r="CX34" i="205"/>
  <c r="CZ33" i="205" l="1"/>
  <c r="CY34" i="205"/>
  <c r="DA33" i="205" l="1"/>
  <c r="CZ34" i="205"/>
  <c r="DB33" i="205" l="1"/>
  <c r="DB34" i="205" s="1"/>
  <c r="DA34" i="20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K5" authorId="0" shapeId="0" xr:uid="{00000000-0006-0000-1000-000001000000}">
      <text>
        <r>
          <rPr>
            <b/>
            <sz val="9"/>
            <color indexed="81"/>
            <rFont val="Tahoma"/>
            <family val="2"/>
          </rPr>
          <t>Without O&amp;M Cost</t>
        </r>
      </text>
    </comment>
    <comment ref="D6" authorId="0" shapeId="0" xr:uid="{00000000-0006-0000-1000-000002000000}">
      <text>
        <r>
          <rPr>
            <b/>
            <sz val="9"/>
            <color indexed="81"/>
            <rFont val="Tahoma"/>
            <family val="2"/>
          </rPr>
          <t>Without O&amp;M Cost</t>
        </r>
      </text>
    </comment>
    <comment ref="G6" authorId="0" shapeId="0" xr:uid="{00000000-0006-0000-1000-000003000000}">
      <text>
        <r>
          <rPr>
            <b/>
            <sz val="9"/>
            <color indexed="81"/>
            <rFont val="Tahoma"/>
            <family val="2"/>
          </rPr>
          <t>Without O&amp;M Cost</t>
        </r>
      </text>
    </comment>
  </commentList>
</comments>
</file>

<file path=xl/sharedStrings.xml><?xml version="1.0" encoding="utf-8"?>
<sst xmlns="http://schemas.openxmlformats.org/spreadsheetml/2006/main" count="23957" uniqueCount="2570">
  <si>
    <t>جدول الكميات</t>
  </si>
  <si>
    <t>BILL OF QUANTITIES</t>
  </si>
  <si>
    <t>الأعمال الكهربائية</t>
  </si>
  <si>
    <t>ELECTRICAL WORKS</t>
  </si>
  <si>
    <t>الاتصالات</t>
  </si>
  <si>
    <t xml:space="preserve">العبارات </t>
  </si>
  <si>
    <t>Road Crossing</t>
  </si>
  <si>
    <t>البند</t>
  </si>
  <si>
    <t>وصف البند</t>
  </si>
  <si>
    <t>الوحدة</t>
  </si>
  <si>
    <t xml:space="preserve">الكمية </t>
  </si>
  <si>
    <t>السعر  (ريال سعودي)</t>
  </si>
  <si>
    <t>المبلغ (ريال سعودي)</t>
  </si>
  <si>
    <t>ITEM DESCRIPTION</t>
  </si>
  <si>
    <t>ITEM</t>
  </si>
  <si>
    <t>Unit</t>
  </si>
  <si>
    <t>QUANTITY</t>
  </si>
  <si>
    <t>PRICE (S.R)</t>
  </si>
  <si>
    <t>AMOUNT (S.R)</t>
  </si>
  <si>
    <t>Total</t>
  </si>
  <si>
    <t xml:space="preserve">أعمال الطرق </t>
  </si>
  <si>
    <t xml:space="preserve"> ROAD WORKS</t>
  </si>
  <si>
    <t>أعمال الهدم</t>
  </si>
  <si>
    <t>DEMOLITION</t>
  </si>
  <si>
    <t>02 41 00</t>
  </si>
  <si>
    <t>إزالة أسفلت قائم</t>
  </si>
  <si>
    <r>
      <rPr>
        <sz val="10"/>
        <rFont val="Arial"/>
        <family val="2"/>
      </rPr>
      <t>m</t>
    </r>
    <r>
      <rPr>
        <vertAlign val="superscript"/>
        <sz val="10"/>
        <rFont val="Times New Roman"/>
        <family val="1"/>
      </rPr>
      <t>2</t>
    </r>
  </si>
  <si>
    <t>Demolition of existing Asphalt</t>
  </si>
  <si>
    <t>B1.02 41 00.1</t>
  </si>
  <si>
    <t>اعداد طبقة الاساس الحصوي القائمة</t>
  </si>
  <si>
    <t>Compaction of existing aggregate base course layer</t>
  </si>
  <si>
    <t>B1.02 41 00.2</t>
  </si>
  <si>
    <t>إزالة بردورات قائمه</t>
  </si>
  <si>
    <t>m</t>
  </si>
  <si>
    <t>Demolition of existing Kerbs</t>
  </si>
  <si>
    <t>B1.02 41 00.3</t>
  </si>
  <si>
    <t xml:space="preserve"> الأعمال الترابية و التسوية</t>
  </si>
  <si>
    <t>EARTHWORKS AND SITE GRADING</t>
  </si>
  <si>
    <t>31 22 00</t>
  </si>
  <si>
    <t>حفريات الطرق</t>
  </si>
  <si>
    <t>m3</t>
  </si>
  <si>
    <t xml:space="preserve">Excavation for cuttings </t>
  </si>
  <si>
    <t>B1.31 22 00.01</t>
  </si>
  <si>
    <t>ردميات الطرق</t>
  </si>
  <si>
    <t>Fill to the roads</t>
  </si>
  <si>
    <t>B1.31 22 00.02</t>
  </si>
  <si>
    <t>طبقة القاعدة</t>
  </si>
  <si>
    <t>Subgrade</t>
  </si>
  <si>
    <t>B1.31 22 00.03</t>
  </si>
  <si>
    <t>طبقة أساس حصوية</t>
  </si>
  <si>
    <t>AGGREGATE BASE COURSE</t>
  </si>
  <si>
    <t>32 11 23</t>
  </si>
  <si>
    <t>Aggregate base course</t>
  </si>
  <si>
    <t>B1.32 11 23.01</t>
  </si>
  <si>
    <t xml:space="preserve">الإنشاء البيتوميني </t>
  </si>
  <si>
    <t>BITUMINOUS CONSTRUCTION</t>
  </si>
  <si>
    <t>32 11 26</t>
  </si>
  <si>
    <t>الطبقة الأساس البيتومينية (تدرج 1 - صنف أ)، شاملاً الطبقة اللاصقة (MC1) &amp; (RC2) .</t>
  </si>
  <si>
    <t>Bituminous base course (Grading I - Class A), including Prime Coat (MC1) &amp; (RC2).</t>
  </si>
  <si>
    <t>B1.32 11 26.02</t>
  </si>
  <si>
    <t>طبقة السطح العليا</t>
  </si>
  <si>
    <t>ASPHALT WEARING COURSE</t>
  </si>
  <si>
    <t>32 12 16</t>
  </si>
  <si>
    <t>طبقة السطح العليا من الخرسانة البيتومينية (تدرج 1 - صنف أ) شاملاً الطبقة اللاصقة (RC2) .</t>
  </si>
  <si>
    <t>Bituminous concrete wearing course, (Grading I - Class A), including tack coat (RC2).</t>
  </si>
  <si>
    <t>B1.32 12 16.01</t>
  </si>
  <si>
    <t>بردورات مسبقة الصب</t>
  </si>
  <si>
    <t>PRECAST CONCRETE CURB</t>
  </si>
  <si>
    <t>32 14 13</t>
  </si>
  <si>
    <t>بردورات نوع (K1A)</t>
  </si>
  <si>
    <t>Concrete curb, Type (K1A)</t>
  </si>
  <si>
    <t>B1.32 14 13.01</t>
  </si>
  <si>
    <t>بردورات نوع (K1B)</t>
  </si>
  <si>
    <t>Concrete curb, Type (K1B)</t>
  </si>
  <si>
    <t>B1.32 14 13.02</t>
  </si>
  <si>
    <t>بردورات نوع (K2)</t>
  </si>
  <si>
    <t>Concrete curb, Type (K2)</t>
  </si>
  <si>
    <t>B1.32 14 13.03</t>
  </si>
  <si>
    <t>يتم ترحيل الطرق  - إلى التجميع</t>
  </si>
  <si>
    <t>ريال سعودي</t>
  </si>
  <si>
    <t>CARRIED TO ROADS - COLLECTION</t>
  </si>
  <si>
    <t>العلامات الأرضية</t>
  </si>
  <si>
    <t>PAVEMENT MARKINGS</t>
  </si>
  <si>
    <t>32 17 23</t>
  </si>
  <si>
    <t>دهان ثرموبلاستيك (أبيض / أصفر)</t>
  </si>
  <si>
    <t>Thermoplastic pavement marking (White/Yellow)</t>
  </si>
  <si>
    <t>32 17 23.01</t>
  </si>
  <si>
    <t>دهانات مرورية بيضاء عاكسة بلاستيكية حرارية</t>
  </si>
  <si>
    <t>m²</t>
  </si>
  <si>
    <t xml:space="preserve">Retroreflective Thermoplastic White Traffic </t>
  </si>
  <si>
    <t>B1.32 17 23.01.01</t>
  </si>
  <si>
    <t>دهانات مرورية صفراء عاكسة بلاستيكية حرارية</t>
  </si>
  <si>
    <t>Retroreflective Thermoplastic Yellow Traffic</t>
  </si>
  <si>
    <t>B1.32 17 23.01.02</t>
  </si>
  <si>
    <t xml:space="preserve"> اللوحات الإرشادية للطرق </t>
  </si>
  <si>
    <t>TRAFFIC SIGNAGE</t>
  </si>
  <si>
    <t>10 14 53</t>
  </si>
  <si>
    <t>لوحات مرورية  المثبتة بالأرض مصنوعة من ألواح ألومنيوم مع حواملها القابلة للإنفصال بالقاعدة مكونة من لوحة مروريه وعمود واحد مع كافة الاكسسورات وكل ما يلزم حسب المخططات والمواصفات.</t>
  </si>
  <si>
    <t>Traffic signs,  ground mounted, 1 Sheet Alumenium, (breakaway) Single post, with all accessories according to the drawings and specifications.</t>
  </si>
  <si>
    <t>B1.10 14 53.01</t>
  </si>
  <si>
    <t>لوحات مرورية المثبتة بالأرض مصنوعة من ألواح ألومنيوم مع حواملها القابلة للإنفصال بالقاعدة مكونة من لوحتين مروريتين وعمود واحد مع كافة الاكسسورات وكل ما يلزم حسب المخططات والمواصفات.</t>
  </si>
  <si>
    <t>Traffic signs,  ground mounted, 2 Sheet Alumenium, (breakaway) Single post, with all accessories according to the drawings and specifications.</t>
  </si>
  <si>
    <t>B1.10 14 53.02</t>
  </si>
  <si>
    <t xml:space="preserve"> لوحات مرورية مصنوعة من ألواح الإلمنيوم مع حواملها (قابلة للانفصال بالقاعدة) مكونة من لوحه مروريه وعمودين مع كافات الاكسسورات، وكل ما يلزم حسب المخططات والمواصفات.</t>
  </si>
  <si>
    <t>Traffic signs, ground mounted, Sheet Alumenium, (breakaway) Double post with all accessories according to the drawings and specifications.</t>
  </si>
  <si>
    <t>B1.10 14 53.03</t>
  </si>
  <si>
    <t>علامات أرضية بارزة عاكسة (نوع - أ)</t>
  </si>
  <si>
    <t>Retroreflective raised pavement markers (Type A)</t>
  </si>
  <si>
    <t>B1.10 14 53.04</t>
  </si>
  <si>
    <t>علامات أرضية بارزة مصنوعة من السيراميك</t>
  </si>
  <si>
    <t>Ceramic raised pavement markers</t>
  </si>
  <si>
    <t>B1.10 14 53.05</t>
  </si>
  <si>
    <t>علامات أرضية مضيئة تعمل بالطاقة الشمسية (عيون القط)</t>
  </si>
  <si>
    <t>Solar powered lighting cateyes pavement markers</t>
  </si>
  <si>
    <t>B1.10 14 53.06</t>
  </si>
  <si>
    <t xml:space="preserve"> خندق كابل الجهد المتوسط</t>
  </si>
  <si>
    <t>MEDIUM VOLTAGE CABLE TRENCH</t>
  </si>
  <si>
    <t>31 23 00</t>
  </si>
  <si>
    <t xml:space="preserve">حفر خندق كابل بعرض 40 سم وعمق 80 سم يسع لعدد (1) كابل  </t>
  </si>
  <si>
    <t>m³</t>
  </si>
  <si>
    <t>Excavation for Trench size 40cm wide and 80cm deep (for 1 cable)</t>
  </si>
  <si>
    <t>B2.31 23 00.01</t>
  </si>
  <si>
    <t xml:space="preserve">حفر خندق كابل بعرض 60 سم وعمق 80 سم يسع لعدد (2) كابل    </t>
  </si>
  <si>
    <t>Excavation for Trench size 60cm wide and 80cm deep ( for  2 cables)</t>
  </si>
  <si>
    <t>B2.31 23 00.02</t>
  </si>
  <si>
    <t xml:space="preserve">حفر خندق كابل بعرض 90 سم وعمق 80 سم يسع لعدد (3) كابل    </t>
  </si>
  <si>
    <t xml:space="preserve">Excavation for Trench size 90cm wide and 80cm deep ( for 3 cables) </t>
  </si>
  <si>
    <t>B2.31 23 00.03</t>
  </si>
  <si>
    <t>B2.31 23 00.04</t>
  </si>
  <si>
    <t xml:space="preserve">حفر خندق كابل بعرض 150 سم وعمق 80 سم يسع لعدد (5) كابل    </t>
  </si>
  <si>
    <t xml:space="preserve">Excavation for Trench size 150 cm wide and 80 cm deep ( for 5 cables) </t>
  </si>
  <si>
    <t>B2.31 23 00.05</t>
  </si>
  <si>
    <t xml:space="preserve">حفر خندق كابل بعرض 180 سم وعمق 80 سم يسع لعدد (6) كابل    </t>
  </si>
  <si>
    <t xml:space="preserve">Excavation for Trench size 180 cm wide and 80 cm deep ( for 6 cables) </t>
  </si>
  <si>
    <t>عبارات كابلات الجهد المتوسط</t>
  </si>
  <si>
    <t>MEDIUM VOLTAGE CABLES DUCT BANKS</t>
  </si>
  <si>
    <t>33 71 19</t>
  </si>
  <si>
    <t>عبارة  لعدد ( 2 ) ماسورة</t>
  </si>
  <si>
    <t>Duct bank 2 way</t>
  </si>
  <si>
    <t>B2.33 71 19.01</t>
  </si>
  <si>
    <t>عبارة لعدد (4) ماسورة</t>
  </si>
  <si>
    <t>Duct bank 4 way</t>
  </si>
  <si>
    <t>B2.33 71 19.02</t>
  </si>
  <si>
    <t>-</t>
  </si>
  <si>
    <t>B2.33 71 19.03</t>
  </si>
  <si>
    <t>B2.33 71 19.04</t>
  </si>
  <si>
    <t xml:space="preserve"> كيابل الجهد المتوسط </t>
  </si>
  <si>
    <t>MEDIUM VOLTAGE CABLES</t>
  </si>
  <si>
    <t>26 05 13.16</t>
  </si>
  <si>
    <t xml:space="preserve">كيبل جهد 15 ك.ف.500*3C مم2  AL/ XLPE/ LLDPE غير مسلح </t>
  </si>
  <si>
    <t>Cable: 15KV 3Cx500mm² AL/XLPE/LLDPE unarmored</t>
  </si>
  <si>
    <t>B2.26.05.13.16.01</t>
  </si>
  <si>
    <t>كابل نحاس أحادي القلب جهد 15 ك.ف غير مسلح (3x1Cx50mm²,Cu/LLDPE/PVC).</t>
  </si>
  <si>
    <t>Single Core Cables, Copper, 15kV (3x1Cx50mm²,Cu/LLDPE/PVC).</t>
  </si>
  <si>
    <t>B2.26.05.13.16.02</t>
  </si>
  <si>
    <t>وصلات كيابل مستقيمة جهد 15 ك.ف. 3C x 500 مم2  Al /XLPE/LLDPE غير مسلح</t>
  </si>
  <si>
    <t>Straight joints cables for 15KV 3x500mm² AL/XLPE/LLDPE unarmored</t>
  </si>
  <si>
    <t>B2.26.05.13.16.03</t>
  </si>
  <si>
    <t xml:space="preserve">نهاية كابل جهد 15 ك.ف. 3C x 500 مم2 Al /XLPE/LLDPE </t>
  </si>
  <si>
    <t>Cable Termination for 15KV 3Cx500mm² AL/XLPE/LLDPE</t>
  </si>
  <si>
    <t>B2.26.05.13.16.04</t>
  </si>
  <si>
    <t>يتم ترحيل شبكة التوزيع الكهربائية  - إلى التجميع</t>
  </si>
  <si>
    <t>CARRIED TO ELECTRICAL DISTRIBUTION NETWORK - COLLECTION</t>
  </si>
  <si>
    <t xml:space="preserve">مفاتيح الجهد المتوسط   </t>
  </si>
  <si>
    <t>MEDIUM VOLTAGE SWITCHGEARS</t>
  </si>
  <si>
    <t>26 13 00</t>
  </si>
  <si>
    <t xml:space="preserve">مفتاح جهد متوسط (13.8 ك.ف) (وحدة الربط الحلقي) لنقاط الفتح بين المغذيات (NOP) من النوع الخارجي طبقاً لمواصفات الشركة السعودية للكهرباء ومتطلباتها </t>
  </si>
  <si>
    <t>Normally Open Point  (R M U) 13.8 kv for Outdoor type according to the Saudi Electric Company specifications and requirements</t>
  </si>
  <si>
    <t>B2.26 13 00.01</t>
  </si>
  <si>
    <t>إنارة الطرق</t>
  </si>
  <si>
    <t>ROAD  LIGHTING</t>
  </si>
  <si>
    <t xml:space="preserve">محطات الإنارة </t>
  </si>
  <si>
    <t>STREET LIGHTING SUB-STATION</t>
  </si>
  <si>
    <t>26 11 16</t>
  </si>
  <si>
    <t xml:space="preserve">محطة مصندقة  13.8/0.4  ك ف ،  500 ك.ف .ا, شاملة القواعد الخرسانية والسياج .حسب مواصفات ومعايير شركة الكهرباء </t>
  </si>
  <si>
    <t>Unit Substation 13.8/0.4 K V, 500kVA ,Including concrete foundations and fencing,  According to the specifications and standards of SEC</t>
  </si>
  <si>
    <t>B2.26 11 16.01</t>
  </si>
  <si>
    <t xml:space="preserve">وحدة الجهد المتوسط الحلقية الالية 15 ك ف , RMU.  حسب مواصفات ومعايير شركة الكهرباء </t>
  </si>
  <si>
    <t>Ring Main Unit RMU, 15 KV, According to the specifications and standards of SEC</t>
  </si>
  <si>
    <t>B2.26 11 16.04</t>
  </si>
  <si>
    <t xml:space="preserve">كابلات الضغط المنخفض </t>
  </si>
  <si>
    <t>LOW VOLTAGE CABLES</t>
  </si>
  <si>
    <t>26 05 19</t>
  </si>
  <si>
    <t>كابل الومنيوم, (4Cx185mm²,AL/XLPE/PVC).</t>
  </si>
  <si>
    <t>Cables, Aluminium, (4Cx185mm²,AL/XLPE/PVC).</t>
  </si>
  <si>
    <t>B2.26 05 19.01</t>
  </si>
  <si>
    <t>كابل نحاس, (4Cx50mm²,Cu/XLPE/SWA/PVC + 1x25mm² PVC/ECC).</t>
  </si>
  <si>
    <t>Cables, Copper, (4Cx50mm²,Cu/XLPE/SWA/PVC + 1x25mm² PVC/ECC).</t>
  </si>
  <si>
    <t>B2.26 05 19.02</t>
  </si>
  <si>
    <t>كابل نحاس, (4Cx95mm²,Cu/XLPE/SWA/PVC + 1x50mm² PVC/ECC).</t>
  </si>
  <si>
    <t>Cables, Copper, (4Cx95mm²,Cu/XLPE/SWA/PVC + 1x50mm² PVC/ECC).</t>
  </si>
  <si>
    <t>B2.26 05 19.03</t>
  </si>
  <si>
    <t>كابل نحاس, (4Cx16mm²,Cu/XLPE/SWA/PVC +1x10mm² PVC/PVC)</t>
  </si>
  <si>
    <t>Cables, Copper, (4Cx16mm²,Cu/XLPE/SWA/PVC +1x10mm² PVC/PVC)</t>
  </si>
  <si>
    <t>B2.26 05 19.04</t>
  </si>
  <si>
    <t>لوحات توزيع الجهد المنخفض</t>
  </si>
  <si>
    <t>LOW VOLTAGE DISTRIBUTION PANEL</t>
  </si>
  <si>
    <t>26 27 33</t>
  </si>
  <si>
    <t xml:space="preserve">كابينه توزيع الجهد المنخفض Main: 100A, MCCB </t>
  </si>
  <si>
    <t>100A MCCB Low Voltage Distribution Cabinet.</t>
  </si>
  <si>
    <t>B2.26 27 33.01</t>
  </si>
  <si>
    <t>أعمدة إنارة</t>
  </si>
  <si>
    <t xml:space="preserve">LIGHTING POLES </t>
  </si>
  <si>
    <t>26 56 19</t>
  </si>
  <si>
    <t>أعمدة أنارة مع ذراعين ، إرتفاع 16 متر،  تشمل علبة توزيع الطاقة والكوابل، والقاعدة الخرسانية</t>
  </si>
  <si>
    <t>Lighting poles with double arm, height of  ( 16 ) meters, including the power distribution box,  cables , and RCC foundation.</t>
  </si>
  <si>
    <t>B2.26 56 19.01</t>
  </si>
  <si>
    <t>أعمدة أنارة مع ذراع واحد ، إرتفاع 16 متر،  تشمل علبة توزيع الطاقة والكوابل، والقاعدة الخرسانية</t>
  </si>
  <si>
    <t>Lighting poles with single arm, height of  ( 16 ) meters, including the power distribution box,  cables , and RCC foundation.</t>
  </si>
  <si>
    <t>B2.26 56 19.02</t>
  </si>
  <si>
    <t>أعمدة أنارة مع ذراع واحد ، إرتفاع 12 متر،  تشمل علبة توزيع الطاقة والكوابل، والقاعدة الخرسانية</t>
  </si>
  <si>
    <t>Lighting poles with single arm, height of  ( 12 ) meters, including the power distribution box, cables , and RCC foundation.</t>
  </si>
  <si>
    <t>B2.26 56 19.03</t>
  </si>
  <si>
    <t xml:space="preserve">وحدات إنارة الشوارع </t>
  </si>
  <si>
    <t>STREET LIGHTING LUMINAIRE</t>
  </si>
  <si>
    <t>وحدة إنارة LED نظام اضاءة بمخرج ≥ 50000 lumen كاملة مع جهاز التحكم والمصباح ، (305) واط, 230 فولت, 60 هرتز .</t>
  </si>
  <si>
    <t>Street Lighting ( LED) Luminaire,of Output≥ 50000 lumen complete with control gear and lamp, 305 WATT, 230 Volt, 60 HZ</t>
  </si>
  <si>
    <t>B2.26.56.19.04</t>
  </si>
  <si>
    <t>وحدة إنارة LED نظام اضاءة بمخرج ≥ 26000 lumen  كاملة مع جهاز التحكم والمصباح ، (154) واط, 230 فولت, 60 هرتز .</t>
  </si>
  <si>
    <t>Street Lighting ( LED) Luminaire,of Output≥ 26000 lumen complete with control gear and lamp, 154 WATT, 230 Volt, 60 HZ</t>
  </si>
  <si>
    <t>B2.26.56.19.05</t>
  </si>
  <si>
    <t>وحدة إنارة LED نظام اضاءة بمخرج ≥ 19000 lumen  كاملة مع جهاز التحكم والمصباح ، (114) واط, 230 فولت, 60 هرتز .</t>
  </si>
  <si>
    <t>Street Lighting ( LED) Luminaire,of Output≥ 19000 lumen complete with control gear and lamp, 114 WATT, 230 Volt, 60 HZ</t>
  </si>
  <si>
    <t>B2.26.56.19.06</t>
  </si>
  <si>
    <t xml:space="preserve"> نظام التاريض </t>
  </si>
  <si>
    <t xml:space="preserve">EARTHING  SYSTEM </t>
  </si>
  <si>
    <t>26 05 26</t>
  </si>
  <si>
    <t xml:space="preserve"> </t>
  </si>
  <si>
    <t>يشمل تأريض الأعمدة والصوارى وكبائن التغذية ومحطة التوزيع ووحدات الربط الحلقي  ومغذيات الجهد المنخفض لدوائر الإنارة وعداد قياس الطاقة.</t>
  </si>
  <si>
    <t xml:space="preserve">Including earthing of  lighting poles ,masts. feeder pillars , unit substations, RMU, L.V feeders and KWH meter. </t>
  </si>
  <si>
    <t>B2.26 05 26.01</t>
  </si>
  <si>
    <t xml:space="preserve">عبارات عبور كابلات الطرق </t>
  </si>
  <si>
    <t xml:space="preserve">ROAD CROSSING DUCTS </t>
  </si>
  <si>
    <t>عبارة طرق لكابلات إنارة شوارع ذات أثنين منفذ من مواسير بوليفنيل الكلوريد (2x100 مم)</t>
  </si>
  <si>
    <t>Road crossing ducts, 2 way (2 x 100mm PVC)</t>
  </si>
  <si>
    <t xml:space="preserve">لوحات الانارة وكبائن التوزيع </t>
  </si>
  <si>
    <t>LIGHTING PANELS</t>
  </si>
  <si>
    <t>26 24 16</t>
  </si>
  <si>
    <t>كبائن التوزيع لدوائر الانارة</t>
  </si>
  <si>
    <t xml:space="preserve">Street Lighting Feeder pillars </t>
  </si>
  <si>
    <t>B2.26 24 16.01</t>
  </si>
  <si>
    <t>توريد وتركيب جدار مع الإطار لتركيب عداد قياس الطاقة من بلوك خرساني حسب معايير ومواصفات الشركة السعودية للكهرباء.</t>
  </si>
  <si>
    <t>Supply and installation of concrete block wall including the frame and the concrete block wall for installation of KWH meter according to the standards and specifications of SEC.</t>
  </si>
  <si>
    <t>B2.26 24 16.02</t>
  </si>
  <si>
    <t xml:space="preserve">حفر سحب الكابلات </t>
  </si>
  <si>
    <t>DRAWPITS</t>
  </si>
  <si>
    <t xml:space="preserve">33 71 19.13 </t>
  </si>
  <si>
    <t xml:space="preserve">حفرة سحب مع غطاء حديد متوسط التحمل بأبعاد 600*600*1000 مم </t>
  </si>
  <si>
    <t>Drawpit with medium duty steel cover, size 600x600x1000mm</t>
  </si>
  <si>
    <t>B2.33 71 19.13.01</t>
  </si>
  <si>
    <t>TELECOMMUNICATIONS</t>
  </si>
  <si>
    <t>عبارات عبور كابلات الطرق من الخرسانة المسلحة</t>
  </si>
  <si>
    <t xml:space="preserve">ROAD CROSSING REINFORCED CONCRETE ENCASEMENT DUCTS </t>
  </si>
  <si>
    <t>عبارات عبور الطريق من المواسير البولي ايثلين 6 خطوط بقطر 50 مم</t>
  </si>
  <si>
    <t xml:space="preserve">6 way 50mm HDPE duct </t>
  </si>
  <si>
    <t>B2.33 71 19.05</t>
  </si>
  <si>
    <t>عبارات عبور كابلات الطرق من الخرسانة الغير مسلحة</t>
  </si>
  <si>
    <t xml:space="preserve">UNREINFORCED CONCRETE DUCTS </t>
  </si>
  <si>
    <t>B2.33 71 19.06</t>
  </si>
  <si>
    <t>DUCTS</t>
  </si>
  <si>
    <t>المواسير من البولي ايثلين 2 خطوط بقطر 32 مم</t>
  </si>
  <si>
    <t>2 x 32 mm diameter HDPE ducts</t>
  </si>
  <si>
    <t>B2.33 71 19.07</t>
  </si>
  <si>
    <t>غرف تفتيش (مانهولات)</t>
  </si>
  <si>
    <t>MANHOLES</t>
  </si>
  <si>
    <t>33 71 19.13</t>
  </si>
  <si>
    <t>غرفة تقتيش (مانهول) من النوع 1</t>
  </si>
  <si>
    <t>nr</t>
  </si>
  <si>
    <t>Manhole type 1</t>
  </si>
  <si>
    <t>B2.33.71.19.13.02</t>
  </si>
  <si>
    <t>غرفة تقتيش (مانهول) من النوع 2</t>
  </si>
  <si>
    <t xml:space="preserve">Manhole type 2 </t>
  </si>
  <si>
    <t>B2.33.71.19.13.03</t>
  </si>
  <si>
    <t>غرفة تقتيش (مانهول) من النوع 3</t>
  </si>
  <si>
    <t xml:space="preserve">Manhole type 3 </t>
  </si>
  <si>
    <t>B2.33.71.19.13.04</t>
  </si>
  <si>
    <t>شبكة مياه الشرب</t>
  </si>
  <si>
    <t>POTABLE WATER NETWORK</t>
  </si>
  <si>
    <t>أعمال المواسير - المواسير</t>
  </si>
  <si>
    <t>PIPEWORK-PIPES</t>
  </si>
  <si>
    <t xml:space="preserve">مواسير من البولي إيتلين العالي الكثافة PE 100 SDR 11 (PN 16 Bar) </t>
  </si>
  <si>
    <t>High Density Polyethylene pipes PE 100 SDR 11 (PN 16 Bar)</t>
  </si>
  <si>
    <t>33 14 13</t>
  </si>
  <si>
    <t>قطر 110 مم</t>
  </si>
  <si>
    <t>110mm Diameter</t>
  </si>
  <si>
    <t xml:space="preserve">عمق 0 - 1.5 م </t>
  </si>
  <si>
    <t xml:space="preserve">Depth: 0.0m - 1.5m  </t>
  </si>
  <si>
    <t>B3.33 14 13.01</t>
  </si>
  <si>
    <t xml:space="preserve">عمق 1.51 - 2.5 م </t>
  </si>
  <si>
    <t xml:space="preserve">Depth: 1.51m - 2.5m  </t>
  </si>
  <si>
    <t>B3.33 14 13.02</t>
  </si>
  <si>
    <t>عمق اكبر من 2.51 م</t>
  </si>
  <si>
    <t xml:space="preserve">Depth: Greater than 2.51m  </t>
  </si>
  <si>
    <t>B3.33 14 13.03</t>
  </si>
  <si>
    <t>قطر 160 مم</t>
  </si>
  <si>
    <t>160mm Diameter</t>
  </si>
  <si>
    <t>B3.33 14 13.04</t>
  </si>
  <si>
    <t>B3.33 14 13.05</t>
  </si>
  <si>
    <t>قطر 200 مم</t>
  </si>
  <si>
    <t>200mm Diameter</t>
  </si>
  <si>
    <t>B3.33 14 13.07</t>
  </si>
  <si>
    <t>B3.33 14 13.08</t>
  </si>
  <si>
    <t xml:space="preserve">عمق 2.51 - 3.5 م </t>
  </si>
  <si>
    <t xml:space="preserve">Depth: 2.51m - 3.5m  </t>
  </si>
  <si>
    <t>B3.33 14 13.09</t>
  </si>
  <si>
    <t>عمق اكبر من 3.51 م</t>
  </si>
  <si>
    <t xml:space="preserve">Depth: Greater than 3.51m  </t>
  </si>
  <si>
    <t>قطر 250 مم</t>
  </si>
  <si>
    <t>250mm Diameter</t>
  </si>
  <si>
    <t>B3.33 14 13.11</t>
  </si>
  <si>
    <t>B3.33 14 13.12</t>
  </si>
  <si>
    <t>B3.33 14 13.13</t>
  </si>
  <si>
    <t>B3.33 14 13.14</t>
  </si>
  <si>
    <t>يتم ترحيل شبكة مياه الشرب - إلى التجميع</t>
  </si>
  <si>
    <t>CARRIED TO POTABLE WATER NETWORK - COLLECTION</t>
  </si>
  <si>
    <t>قطر 315 مم</t>
  </si>
  <si>
    <t>315mm Diameter</t>
  </si>
  <si>
    <t>B3.33 14 13.15</t>
  </si>
  <si>
    <t>B3.33 14 13.16</t>
  </si>
  <si>
    <t>B3.33 14 13.17</t>
  </si>
  <si>
    <t>قطر 355 مم</t>
  </si>
  <si>
    <t>355mm Diameter</t>
  </si>
  <si>
    <t>B3.33 14 13.18</t>
  </si>
  <si>
    <t>عمق اكبر من 1.51 م</t>
  </si>
  <si>
    <t xml:space="preserve">Depth: Greater than 1.51m  </t>
  </si>
  <si>
    <t>B3.33 14 13.19</t>
  </si>
  <si>
    <t xml:space="preserve"> تغليف خرسانية للمواسير</t>
  </si>
  <si>
    <t>Pipe Encasements,</t>
  </si>
  <si>
    <t>33 14 11</t>
  </si>
  <si>
    <t xml:space="preserve"> تغليف خرسانية لمواسير قطر 160 مم </t>
  </si>
  <si>
    <t xml:space="preserve">Pipe encasement diameter 160 mm </t>
  </si>
  <si>
    <t>B3.33 14 11.01</t>
  </si>
  <si>
    <t xml:space="preserve"> تغليف خرسانية لمواسير قطر 200 مم </t>
  </si>
  <si>
    <t xml:space="preserve">Pipe encasement diameter 200 mm </t>
  </si>
  <si>
    <t>B3.33 14 11.02</t>
  </si>
  <si>
    <t xml:space="preserve"> تغليف خرسانية لمواسير قطر 250 مم </t>
  </si>
  <si>
    <t xml:space="preserve">Pipe encasement diameter 250 mm </t>
  </si>
  <si>
    <t>B3.33 14 11.03</t>
  </si>
  <si>
    <t xml:space="preserve"> تغليف خرسانية لمواسير قطر 315 مم </t>
  </si>
  <si>
    <t xml:space="preserve">Pipe encasement diameter 315 mm </t>
  </si>
  <si>
    <t>B3.33 14 11.04</t>
  </si>
  <si>
    <t xml:space="preserve"> تغليف خرسانية لمواسير قطر 355 مم </t>
  </si>
  <si>
    <t xml:space="preserve">Pipe encasement diameter 355 mm </t>
  </si>
  <si>
    <t>B3.33 14 11.05</t>
  </si>
  <si>
    <t xml:space="preserve"> أعمال المواسير - الصمامات</t>
  </si>
  <si>
    <t xml:space="preserve"> PIPEWORK -  VALVES </t>
  </si>
  <si>
    <t xml:space="preserve">الصمامات </t>
  </si>
  <si>
    <t xml:space="preserve">Valves </t>
  </si>
  <si>
    <t>33 14 19</t>
  </si>
  <si>
    <t>الصمام البوابي  (مدفون)</t>
  </si>
  <si>
    <t>Gate (Sluice) valves (Direct buried)</t>
  </si>
  <si>
    <t>صمام قفل بوابي بقطر 150 مم على خط مواسير بقطر160 مم .</t>
  </si>
  <si>
    <t>Gate valves dia (150) mm on pipe dia (160) mm .</t>
  </si>
  <si>
    <t>B3.33 14 19.01</t>
  </si>
  <si>
    <t>صمام قفل بوابي بقطر 200 مم على خط مواسير بقطر200 مم .</t>
  </si>
  <si>
    <t>Gate valves dia (200) mm on pipe dia (200) mm .</t>
  </si>
  <si>
    <t>B3.33 14 19.02</t>
  </si>
  <si>
    <t>صمام قفل بوابي بقطر 250 مم على خط مواسير بقطر250 مم .</t>
  </si>
  <si>
    <t>Gate valves dia (250) mm on pipe dia (250) mm .</t>
  </si>
  <si>
    <t>B3.33 14 19.03</t>
  </si>
  <si>
    <t xml:space="preserve">صمامات الفراشة </t>
  </si>
  <si>
    <t xml:space="preserve">Butterfly valves </t>
  </si>
  <si>
    <t>صمام فراشة بقطر 300 مم على خط مواسير بقطر315 مم .</t>
  </si>
  <si>
    <t>Butterfly valves with dia (300) mm on pipe dia (315) mm .</t>
  </si>
  <si>
    <t>B3.33 14 19.04</t>
  </si>
  <si>
    <t>صمام فراشة بقطر 350 مم على خط مواسير بقطر355 مم .</t>
  </si>
  <si>
    <t>Butterfly valves with dia (350) mm on pipe dia (355) mm .</t>
  </si>
  <si>
    <t>B3.33 14 19.05</t>
  </si>
  <si>
    <t xml:space="preserve">صمام التنظيف (الغسيل) </t>
  </si>
  <si>
    <t>Wash-out Valves</t>
  </si>
  <si>
    <t>محابس غسيل بقطر 100 مم على خط مواسير بقطر160 مم .</t>
  </si>
  <si>
    <t>Wash out valve with dia 100 mm on pipe dia (160) mm .</t>
  </si>
  <si>
    <t>B3.33 14 19.06</t>
  </si>
  <si>
    <t>محابس غسيل بقطر 100 مم على خط مواسير بقطر200 مم .</t>
  </si>
  <si>
    <t>Wash out valve with dia 100 mm on pipe dia (200) mm .</t>
  </si>
  <si>
    <t>B3.33 14 19.07</t>
  </si>
  <si>
    <t>محابس غسيل بقطر 100 مم على خط مواسير بقطر250 مم .</t>
  </si>
  <si>
    <t>Wash out valve with dia 100 mm on pipe dia (250) mm .</t>
  </si>
  <si>
    <t>B3.33 14 19.08</t>
  </si>
  <si>
    <t>محابس غسيل بقطر 100 مم على خط مواسير بقطر315 مم .</t>
  </si>
  <si>
    <t>Wash out valve with dia 100 mm on pipe dia (315) mm .</t>
  </si>
  <si>
    <t>B3.33 14 19.09</t>
  </si>
  <si>
    <t xml:space="preserve"> صمامات الهواء</t>
  </si>
  <si>
    <t>Air Valves</t>
  </si>
  <si>
    <t>محابس هواء بقطر 50 مم على خط مواسير بقطر 160 مم.</t>
  </si>
  <si>
    <t>Air valves with dia 50 mm on pipe dia (160) mm.</t>
  </si>
  <si>
    <t>B3.33 14 19.10</t>
  </si>
  <si>
    <t>محابس هواء بقطر 50 مم على خط مواسير بقطر 200 مم.</t>
  </si>
  <si>
    <t>Air valves with dia 50 mm on pipe dia (200) mm.</t>
  </si>
  <si>
    <t>B3.33 14 19.11</t>
  </si>
  <si>
    <t>محابس هواء بقطر 50 مم على خط مواسير بقطر 250 مم.</t>
  </si>
  <si>
    <t>Air valves with dia 50 mm on pipe dia (250) mm.</t>
  </si>
  <si>
    <t>B3.33 14 19.12</t>
  </si>
  <si>
    <t>فوهات حريق</t>
  </si>
  <si>
    <t xml:space="preserve">Fire Hydrant </t>
  </si>
  <si>
    <t>فوهة حريق 3 مخارج (مخرجين قياس 2.5 بوصة ومخرج قياس 4 بوصة) على شكل اسطوانة مفرغة جافة قابلة للإنفصال.</t>
  </si>
  <si>
    <t>3-outlet fire hydrant (2 x 2.5 inch and 1 x 4.5 inch) in the form of a separate dry vacuum cylinder</t>
  </si>
  <si>
    <t>B3.33 14 19.13</t>
  </si>
  <si>
    <t xml:space="preserve"> أعمال المواسير - غرف تفتيش الصمامات - الأعمال المدنية</t>
  </si>
  <si>
    <t>PIPEWORK-Valve chambers - Civil Works</t>
  </si>
  <si>
    <t xml:space="preserve">غرف تفتيش للصمامات  </t>
  </si>
  <si>
    <t>Valve chambers</t>
  </si>
  <si>
    <t>B3.33 14 13</t>
  </si>
  <si>
    <t xml:space="preserve">غرفة على خط أنبوب بقطر 315 مم  </t>
  </si>
  <si>
    <t>Chamber at pipe 315 mm Dia</t>
  </si>
  <si>
    <t xml:space="preserve">غرفة على خط أنبوب بقطر 355 مم   </t>
  </si>
  <si>
    <t>Chamber at pipe 355 mm Dia</t>
  </si>
  <si>
    <t>غرف تفتيش للتنظيف (الغسيل)</t>
  </si>
  <si>
    <t xml:space="preserve">Wash out chambers </t>
  </si>
  <si>
    <t xml:space="preserve">غرفة تنظيف على خط مواسير بقطر 160 مم </t>
  </si>
  <si>
    <t xml:space="preserve">Wash out chamber; on 160 mm dia pipeline </t>
  </si>
  <si>
    <t xml:space="preserve">غرفة تنظيف على خط مواسير بقطر 200 مم </t>
  </si>
  <si>
    <t xml:space="preserve">Wash out chamber; on 200 mm dia pipeline </t>
  </si>
  <si>
    <t>غرفة تنظيف على خط مواسير بقطر 250 مم</t>
  </si>
  <si>
    <t xml:space="preserve">Wash out chamber; on 250 mm dia pipeline </t>
  </si>
  <si>
    <t>غرفة تنظيف على خط مواسير بقطر 315 مم</t>
  </si>
  <si>
    <t xml:space="preserve">Wash out chamber; on 315 mm dia pipeline </t>
  </si>
  <si>
    <t>B3.33 14 13.06</t>
  </si>
  <si>
    <t xml:space="preserve">غرف صمامات الهواء </t>
  </si>
  <si>
    <t xml:space="preserve">Air Valve chambers </t>
  </si>
  <si>
    <t xml:space="preserve">غرفة صمام الهواء على خط مواسير بقطر 160 مم </t>
  </si>
  <si>
    <t>Air valve chamber; on 160 mm dia pipeline</t>
  </si>
  <si>
    <t xml:space="preserve">غرفة صمام الهواء على خط مواسير بقطر 200 مم </t>
  </si>
  <si>
    <t xml:space="preserve">Air valve chamber; on 200 mm dia pipeline </t>
  </si>
  <si>
    <t xml:space="preserve">غرفة صمام الهواء على خط مواسير بقطر 250 مم </t>
  </si>
  <si>
    <t xml:space="preserve">Air valve chamber; on 250 mm dia pipeline </t>
  </si>
  <si>
    <t>الوصلات القاطعة للشوارع</t>
  </si>
  <si>
    <t>وصله HDPE قاطعة للشوارع بقطر 160 مم (تشمل أغطية النهايات, محبس العزل, الخ...)</t>
  </si>
  <si>
    <t>HDPE road croosing with dia 160 mm (Including end cap, isolation valve, etc...)</t>
  </si>
  <si>
    <t>B3.33 71 19.01</t>
  </si>
  <si>
    <t>أعمال الهدم والإزالات</t>
  </si>
  <si>
    <t>Demolition works</t>
  </si>
  <si>
    <t>33 05 04</t>
  </si>
  <si>
    <t>إزالة ماسورة قطر 200 مم</t>
  </si>
  <si>
    <t xml:space="preserve">Removal of Pipe diameter 200 mm </t>
  </si>
  <si>
    <t>B3.33 05 04.01</t>
  </si>
  <si>
    <t>إزالة ماسورة قطر 500 مم</t>
  </si>
  <si>
    <t xml:space="preserve">Removal of Pipe diameter 500 mm </t>
  </si>
  <si>
    <t>B3.33 05 04.02</t>
  </si>
  <si>
    <t>شبكة الري</t>
  </si>
  <si>
    <t>TSE NETWORK</t>
  </si>
  <si>
    <t xml:space="preserve"> PIPEWORK-PIPES</t>
  </si>
  <si>
    <t>High Density Polyethylene pipes PE 100 SDR 11 ( PN 16 Bar)</t>
  </si>
  <si>
    <t>33 31 00</t>
  </si>
  <si>
    <t>B4.33 31 00.01</t>
  </si>
  <si>
    <t>Depth: 1.51m - 2.5m</t>
  </si>
  <si>
    <t>B4.33 31 00.02</t>
  </si>
  <si>
    <t>B4.33 31 00.03</t>
  </si>
  <si>
    <t>B4.33 31 00.04</t>
  </si>
  <si>
    <t>B4.33 31 00.05</t>
  </si>
  <si>
    <t xml:space="preserve">عمق 1.50 - 2.5 م </t>
  </si>
  <si>
    <t>Depth: 1.50m - 2.5m</t>
  </si>
  <si>
    <t>B4.33 31 00.06</t>
  </si>
  <si>
    <t>B4.33 31 00.07</t>
  </si>
  <si>
    <t>B4.33 31 00.08</t>
  </si>
  <si>
    <t>B4.33 31 00.09</t>
  </si>
  <si>
    <t>B4.33 31 00.10</t>
  </si>
  <si>
    <t xml:space="preserve">مجاري تمديدات انابيب الري من نوع  uPVC من الفئة 4 </t>
  </si>
  <si>
    <t xml:space="preserve">Class 4 uPVC irrigation ducts </t>
  </si>
  <si>
    <t>32 81 11</t>
  </si>
  <si>
    <t>Pipe with diameter 200 mm.</t>
  </si>
  <si>
    <t>B4.32 81 11.01</t>
  </si>
  <si>
    <t>يتم ترحيل شبكة مياه المعالجة - إلى التجميع</t>
  </si>
  <si>
    <t>CARRIED TO TSE NETWORK - COLLECTION</t>
  </si>
  <si>
    <t>مواسير تغليف خرسانية</t>
  </si>
  <si>
    <t>B4.33 14 11</t>
  </si>
  <si>
    <t>تغليف خرساني لمواسير قطر 110 مم</t>
  </si>
  <si>
    <t>Pipe encasement dia 110 mm</t>
  </si>
  <si>
    <t>B4.33 14 11.01</t>
  </si>
  <si>
    <t>تغليف خرساني لمواسير قطر 160 مم</t>
  </si>
  <si>
    <t>Pipe encasement dia 160 mm</t>
  </si>
  <si>
    <t>B4.33 14 11.02</t>
  </si>
  <si>
    <t>تغليف خرساني لمواسير قطر 200 مم</t>
  </si>
  <si>
    <t>Pipe encasement dia 200 mm</t>
  </si>
  <si>
    <t>B4.33 14 11.03</t>
  </si>
  <si>
    <t>محابس قفل بوابي بقطر 100 مم على خط مواسير بقطر110 مم .</t>
  </si>
  <si>
    <t>Gate valves dia (100) mm on pipe dia (110) mm .</t>
  </si>
  <si>
    <t>B4.33 14 19.01</t>
  </si>
  <si>
    <t>محابس قفل بوابي بقطر 150 مم على خط مواسير بقطر160 مم .</t>
  </si>
  <si>
    <t>B4.33 14 19.02</t>
  </si>
  <si>
    <t xml:space="preserve">محابس قفل بوابي بقطر 200 مم على خط مواسير بقطر200 مم . </t>
  </si>
  <si>
    <t>B4.33 14 19.03</t>
  </si>
  <si>
    <t>محابس غسيل بقطر 100 مم على خط مواسير بقطر110 مم .</t>
  </si>
  <si>
    <t>Wash out valve with dia 100 mm on pipe dia (110) mm .</t>
  </si>
  <si>
    <t>B4.33 14 19.04</t>
  </si>
  <si>
    <t>محابس هواء بقطر 50 مم على خط مواسير بقطر110 مم .</t>
  </si>
  <si>
    <t>Air valves with dia 50 mm on pipe dia (110) mm .</t>
  </si>
  <si>
    <t>B4.33 14 19.05</t>
  </si>
  <si>
    <t>B4.33 14 13</t>
  </si>
  <si>
    <t>غرفة تنظيف على خط مواسير بقطر 110 مم</t>
  </si>
  <si>
    <t xml:space="preserve">Wash out chamber; on 110 mm dia pipeline </t>
  </si>
  <si>
    <t>B4.33 14 13.01</t>
  </si>
  <si>
    <t xml:space="preserve">غرفة صمام الهواء على خط مواسير بقطر 110 مم </t>
  </si>
  <si>
    <t>Air valve chamber; on 110 mm dia pipeline</t>
  </si>
  <si>
    <t>B4.33 14 13.02</t>
  </si>
  <si>
    <t>32 84 00</t>
  </si>
  <si>
    <t>وصله HDPE قاطعة للشوارع بقطر 110 مم (تشمل أغطية النهايات, محبس العزل, الخ...)</t>
  </si>
  <si>
    <t>HDPE road croosing with dia 110 mm (Including end cap, isolation valve, etc...)</t>
  </si>
  <si>
    <t>B4.32 84 00.01</t>
  </si>
  <si>
    <t>كابلات الري</t>
  </si>
  <si>
    <t>Irrigation Cables</t>
  </si>
  <si>
    <t>32 80 00</t>
  </si>
  <si>
    <t>كابل مزدوج مبروم 12 AWG بين الصمامات وأجهزة التحكم ، يجب سحب الكابلات من خلال مواسير 32Ø UPVC و صندوق صمام دائري كل 100 متر  للفحص</t>
  </si>
  <si>
    <t>Decoder cables 12 AWG between valves and controllers, The cables shall be pulled through 32Ø UPVC conduit and inspection 10" round valve box every 100 meters, as per standard specification and drawings</t>
  </si>
  <si>
    <t>B4.32 80 00.01</t>
  </si>
  <si>
    <t>شبكة الصرف الصحي</t>
  </si>
  <si>
    <t>SEWERAGE NETWORK</t>
  </si>
  <si>
    <t xml:space="preserve"> أعمال المواسير - المواسير</t>
  </si>
  <si>
    <t>مواسير GRP:
الصلابة 5000 حتى عمق 3.5 م
الصلابة 10000 لأي عمق أكثر من 3.5 م</t>
  </si>
  <si>
    <t>Glass Reinforced Plastic (GRP):
SN 5000 up to depth 3.5 m
SN 10000 depth more than 3.5 m</t>
  </si>
  <si>
    <t>قطر 150 مم</t>
  </si>
  <si>
    <t>150mm Diameter</t>
  </si>
  <si>
    <t xml:space="preserve">عمق 0.0 - 1.5 م </t>
  </si>
  <si>
    <t>Depth : 0.0m - 1.5m</t>
  </si>
  <si>
    <t>B5.33 31 00.01</t>
  </si>
  <si>
    <t>Depth : 1.51m - 2.5m</t>
  </si>
  <si>
    <t>B5.33 31 00.02</t>
  </si>
  <si>
    <t>Depth : 2.51m - 3.5m</t>
  </si>
  <si>
    <t>B5.33 31 00.03</t>
  </si>
  <si>
    <t>B5.33 31 00.05</t>
  </si>
  <si>
    <t>B5.33 31 00.06</t>
  </si>
  <si>
    <t>Depth: 2.51m - 3.5m</t>
  </si>
  <si>
    <t>B5.33 31 00.07</t>
  </si>
  <si>
    <t>عمق 3.51 - 4.5 م</t>
  </si>
  <si>
    <t>Depth: 3.51m - 4.5m</t>
  </si>
  <si>
    <t>B5.33 31 00.08</t>
  </si>
  <si>
    <t xml:space="preserve">عمق 4.51 - 5.5 م </t>
  </si>
  <si>
    <t>Depth: 4.51m - 5.5m</t>
  </si>
  <si>
    <t>B5.33 31 00.09</t>
  </si>
  <si>
    <t>عمق اكبر من 5.51 م</t>
  </si>
  <si>
    <t xml:space="preserve">Depth: Greater than 5.51m  </t>
  </si>
  <si>
    <t>B5.33 31 00.10</t>
  </si>
  <si>
    <t>B5.33 31 00.11</t>
  </si>
  <si>
    <t>B5.33 31 00.12</t>
  </si>
  <si>
    <t xml:space="preserve">عمق 2.51 -3.5 م </t>
  </si>
  <si>
    <t>B5.33 31 00.13</t>
  </si>
  <si>
    <t xml:space="preserve">عمق 3.51 - 4.5 م </t>
  </si>
  <si>
    <t>B5.33 31 00.14</t>
  </si>
  <si>
    <t>B5.33 31 00.15</t>
  </si>
  <si>
    <t>B5.33 31 00.16</t>
  </si>
  <si>
    <t>يتم ترحيل شبكة الصرف الصحي - إلى التجميع</t>
  </si>
  <si>
    <t>CARRIED TO SEWERAGE NETWORK - COLLECTION</t>
  </si>
  <si>
    <t>قطر 300 مم</t>
  </si>
  <si>
    <t>300mm Diameter</t>
  </si>
  <si>
    <t>Depth: 0.0m - 1.5m</t>
  </si>
  <si>
    <t>B5.33 31 00.17</t>
  </si>
  <si>
    <t>B5.33 31 00.18</t>
  </si>
  <si>
    <t>عمق 2.51 - 3.5 م</t>
  </si>
  <si>
    <t>B5.33 31 00.19</t>
  </si>
  <si>
    <t>B5.33 31 00.20</t>
  </si>
  <si>
    <t>B5.33 31 00.21</t>
  </si>
  <si>
    <t>B5.33 31 00.22</t>
  </si>
  <si>
    <t>قطر 400 مم</t>
  </si>
  <si>
    <t>400mm Diameter</t>
  </si>
  <si>
    <t>B5.33 31 00.23</t>
  </si>
  <si>
    <t>B5.33 31 00.24</t>
  </si>
  <si>
    <t>B5.33 31 00.25</t>
  </si>
  <si>
    <t>عمق 3.50 - 4.5 م</t>
  </si>
  <si>
    <t>Depth: 3.50m - 4.5m</t>
  </si>
  <si>
    <t>B5.33 31 00.26</t>
  </si>
  <si>
    <t>B5.33 31 00.27</t>
  </si>
  <si>
    <t>B5.33 31 00.28</t>
  </si>
  <si>
    <t>قطر 500 مم</t>
  </si>
  <si>
    <t>500mm Diameter</t>
  </si>
  <si>
    <t>B5.33 31 00.29</t>
  </si>
  <si>
    <t>B5.33 31 00.30</t>
  </si>
  <si>
    <t>B5.33 31 00.31</t>
  </si>
  <si>
    <t>B5.33 31 00.32</t>
  </si>
  <si>
    <t>B5.33 31 00.33</t>
  </si>
  <si>
    <t>قطر 600 مم</t>
  </si>
  <si>
    <t>600mm Diameter</t>
  </si>
  <si>
    <t>B5.33 31 00.34</t>
  </si>
  <si>
    <t>B5.33 31 00.35</t>
  </si>
  <si>
    <t>B5.33 31 00.36</t>
  </si>
  <si>
    <t xml:space="preserve">عمق 5.51 - 6.5 م </t>
  </si>
  <si>
    <t>Depth: 5.51m - 6.5m</t>
  </si>
  <si>
    <t>B5.33 31 00.37</t>
  </si>
  <si>
    <t>عمق اكبر من 6.51 م</t>
  </si>
  <si>
    <t xml:space="preserve">Depth: Greater than 6.51m  </t>
  </si>
  <si>
    <t>B5.33 31 00.38</t>
  </si>
  <si>
    <t xml:space="preserve"> أعمال المواسير - المانهولات وملحقات أعمال المواسير</t>
  </si>
  <si>
    <t>PIPEWORK ANCILLARIES</t>
  </si>
  <si>
    <t>غرف المانهولات</t>
  </si>
  <si>
    <t>Manholes</t>
  </si>
  <si>
    <t>33 05 13</t>
  </si>
  <si>
    <t xml:space="preserve">غرف مانهولات (مطابق) بقطر داخلى 1200 مم </t>
  </si>
  <si>
    <t xml:space="preserve">Precast Manhole ring 1200 mm internal dia. </t>
  </si>
  <si>
    <t>مانهول بعمق 0-1.5 م</t>
  </si>
  <si>
    <t>MH depth 0 - 1.5m</t>
  </si>
  <si>
    <t>B5.33 05 13.01</t>
  </si>
  <si>
    <t>مانهول بعمق 1.51-2.5 م</t>
  </si>
  <si>
    <t>MH depth 1.51 - 2.5m</t>
  </si>
  <si>
    <t>B5.33 05 13.02</t>
  </si>
  <si>
    <t>مانهول بعمق 1.51-2.5 م مع سقوط خلفي</t>
  </si>
  <si>
    <t>MH depth 1.51 - 2.5m with back drop</t>
  </si>
  <si>
    <t>B5.33 05 13.03</t>
  </si>
  <si>
    <t>مانهول بعمق  2.51-3.5 م</t>
  </si>
  <si>
    <t>MH depth 2.51 - 3.5m</t>
  </si>
  <si>
    <t>B5.33 05 13.04</t>
  </si>
  <si>
    <t>مانهول بعمق  2.51-3.5 م مع سقوط خلفي</t>
  </si>
  <si>
    <t>MH depth 2.51 - 3.5m with back drop</t>
  </si>
  <si>
    <t>B5.33 05 13.05</t>
  </si>
  <si>
    <t>مانهول بعمق 3.51-4.5 م</t>
  </si>
  <si>
    <t>MH depth 3.51 -4.5m</t>
  </si>
  <si>
    <t>B5.33 05 13.06</t>
  </si>
  <si>
    <t>مانهول بعمق 3.51-4.5 م مع سقوط خلفي</t>
  </si>
  <si>
    <t>MH depth 3.51 -4.5m with back drop</t>
  </si>
  <si>
    <t>B5.33 05 13.07</t>
  </si>
  <si>
    <t>مانهول بعمق 4.51-5.5 م</t>
  </si>
  <si>
    <t>MH depth 4.51 -5.5m</t>
  </si>
  <si>
    <t>B5.33 05 13.08</t>
  </si>
  <si>
    <t>مانهول بعمق 4.51-5.5 م مع سقوط خلفي</t>
  </si>
  <si>
    <t>MH depth 4.51 -5.5m with back drop</t>
  </si>
  <si>
    <t>B5.33 05 13.09</t>
  </si>
  <si>
    <t>مانهول بعمق 5.51-6.5 م</t>
  </si>
  <si>
    <t>MH depth 5.51 -6.5m</t>
  </si>
  <si>
    <t>B5.33 05 13.10</t>
  </si>
  <si>
    <t>مانهول بعمق 5.51-6.5 م مع سقوط خلفي</t>
  </si>
  <si>
    <t>MH depth 5.51 -6.5m with back drop</t>
  </si>
  <si>
    <t>B5.33 05 13.11</t>
  </si>
  <si>
    <t>مانهول بعمق 6.51-7.5 م</t>
  </si>
  <si>
    <t>MH depth 6.51 -7.5m</t>
  </si>
  <si>
    <t>B5.33 05 13.12</t>
  </si>
  <si>
    <t xml:space="preserve">غرف مانهولات (مطابق) بقطر داخلى 1600 مم </t>
  </si>
  <si>
    <t xml:space="preserve">Precast Manhole ring 1600 mm internal dia. </t>
  </si>
  <si>
    <t>B5.33 05 13.13</t>
  </si>
  <si>
    <t>B5.33 05 13.14</t>
  </si>
  <si>
    <t>شبكة صرف مياه الأمطار</t>
  </si>
  <si>
    <t>STORM WATER DRAINAGE NETWORK</t>
  </si>
  <si>
    <t>الفئة (I): أعمال المواسير - المواسير</t>
  </si>
  <si>
    <t>CLASS I: PIPEWORK-PIPES</t>
  </si>
  <si>
    <t>المواسير الدائرية (GRP)</t>
  </si>
  <si>
    <t>Circular pipes (GRP)</t>
  </si>
  <si>
    <t>33 42 11</t>
  </si>
  <si>
    <t>B6.33 42 11.01</t>
  </si>
  <si>
    <t>B6.33 42 11.02</t>
  </si>
  <si>
    <t>B6.33 42 11.03</t>
  </si>
  <si>
    <t>B6.33 42 11.04</t>
  </si>
  <si>
    <t>عمق اكبر من 4.51 م</t>
  </si>
  <si>
    <t xml:space="preserve">Depth: Greater than 4.51m  </t>
  </si>
  <si>
    <t>B6.33 42 11.06</t>
  </si>
  <si>
    <t>B6.33 42 11.07</t>
  </si>
  <si>
    <t>B6.33 42 11.08</t>
  </si>
  <si>
    <t>B6.33 42 11.09</t>
  </si>
  <si>
    <t>B6.33 42 11.10</t>
  </si>
  <si>
    <t>B6.33 42 11.11</t>
  </si>
  <si>
    <t>B6.33 42 11.12</t>
  </si>
  <si>
    <t>B6.33 42 11.13</t>
  </si>
  <si>
    <t>B6.33 42 11.14</t>
  </si>
  <si>
    <t>يتم ترحيل شبكة صرف مياه الأمطار - إلى التجميع</t>
  </si>
  <si>
    <t>CARRIED TO STORMWATER NETWORK - COLLECTION</t>
  </si>
  <si>
    <t>قطر 700 مم</t>
  </si>
  <si>
    <t>700mm Diameter</t>
  </si>
  <si>
    <t>B6.33 42 11.15</t>
  </si>
  <si>
    <t xml:space="preserve">عمق 1.5 - 2.5 م </t>
  </si>
  <si>
    <t>B6.33 42 11.16</t>
  </si>
  <si>
    <t>B6.33 42 11.17</t>
  </si>
  <si>
    <t>B6.33 42 11.18</t>
  </si>
  <si>
    <t>قطر 800 مم</t>
  </si>
  <si>
    <t>800mm Diameter</t>
  </si>
  <si>
    <t>B6.33 42 11.19</t>
  </si>
  <si>
    <t>Depth : 1.50m - 2.5m</t>
  </si>
  <si>
    <t>B6.33 42 11.20</t>
  </si>
  <si>
    <t>B6.33 42 11.21</t>
  </si>
  <si>
    <t>B6.33 42 11.22</t>
  </si>
  <si>
    <t>قطر 900 مم</t>
  </si>
  <si>
    <t>900mm Diameter</t>
  </si>
  <si>
    <t>B6.33 42 11.23</t>
  </si>
  <si>
    <t>B6.33 42 11.24</t>
  </si>
  <si>
    <t xml:space="preserve">عمق 2.50 - 3.5 م </t>
  </si>
  <si>
    <t>Depth : 2.50m - 3.5m</t>
  </si>
  <si>
    <t>B6.33 42 11.25</t>
  </si>
  <si>
    <t>B6.33 42 11.26</t>
  </si>
  <si>
    <t>قطر 1000 مم</t>
  </si>
  <si>
    <t>1000mm Diameter</t>
  </si>
  <si>
    <t>B6.33 42 11.27</t>
  </si>
  <si>
    <t>B6.33 42 11.28</t>
  </si>
  <si>
    <t>B6.33 42 11.29</t>
  </si>
  <si>
    <t>B6.33 42 11.30</t>
  </si>
  <si>
    <t>B6.33 42 11.31</t>
  </si>
  <si>
    <t>قطر 1200 مم</t>
  </si>
  <si>
    <t>1200mm Diameter</t>
  </si>
  <si>
    <t>B6.33 42 11.32</t>
  </si>
  <si>
    <t>B6.33 42 11.33</t>
  </si>
  <si>
    <t>B6.33 42 11.34</t>
  </si>
  <si>
    <t>B6.33 42 11.35</t>
  </si>
  <si>
    <t>B6.33 42 11.36</t>
  </si>
  <si>
    <t>B6.33 42 11.37</t>
  </si>
  <si>
    <t>المواسير الدائرية (uPVC)</t>
  </si>
  <si>
    <t>Circular pipes (uPVC)</t>
  </si>
  <si>
    <t>مواسير من البلاستك ( uPVC) من الفئة 4 لزوم مصائد الأمطار</t>
  </si>
  <si>
    <t>Class 4 uPVC For catch basins</t>
  </si>
  <si>
    <t>B6.33 42 11.38</t>
  </si>
  <si>
    <t>B6.33 42 11.39</t>
  </si>
  <si>
    <t>الفئة (K): أعمال المواسير - المانهولات (مطابق) وملحقات أعمال المواسير</t>
  </si>
  <si>
    <t>CLASS K: PIPEWORK-MANHOLES AND PIPEWORK ANCILLARIES</t>
  </si>
  <si>
    <t xml:space="preserve">مانهولات من الخرسانة لدخول المياه </t>
  </si>
  <si>
    <t xml:space="preserve">Inlet Manholes </t>
  </si>
  <si>
    <t>33 05 39</t>
  </si>
  <si>
    <t>مانهول دائري بقطر داخلي 1200 مم</t>
  </si>
  <si>
    <t>مانهول بعمق 1.50-2.5 م</t>
  </si>
  <si>
    <t>MH depth 1.50 - 2.5m</t>
  </si>
  <si>
    <t>B6.33 05 39.01</t>
  </si>
  <si>
    <t xml:space="preserve">مانهول بعمق 1.50-2.5 م
مع سقوط خلفي </t>
  </si>
  <si>
    <t xml:space="preserve">MH depth 1.50 - 2.5m
With backdrop </t>
  </si>
  <si>
    <t>B6.33 05 39.02</t>
  </si>
  <si>
    <t>مانهول بعمق 2.51-3.5 م</t>
  </si>
  <si>
    <t>B6.33 05 39.03</t>
  </si>
  <si>
    <t>مانهول بعمق 2.51-3.5 م
مع سقوط خلفي</t>
  </si>
  <si>
    <t xml:space="preserve">MH depth 2.51 - 3.5m
With backdrop </t>
  </si>
  <si>
    <t>B6.33 05 39.04</t>
  </si>
  <si>
    <t>MH depth 3.51 - 4.5m</t>
  </si>
  <si>
    <t>B6.33 05 39.05</t>
  </si>
  <si>
    <t>مانهول بعمق 3.51-4.5 م
مع سقوط خلفي</t>
  </si>
  <si>
    <t>MH depth 3.51 - 4.5m
With backdrop</t>
  </si>
  <si>
    <t>B6.33 05 39.06</t>
  </si>
  <si>
    <t>MH depth 4.51 - 5.5m</t>
  </si>
  <si>
    <t>B6.33 05 39.07</t>
  </si>
  <si>
    <t xml:space="preserve">مانهول بعمق 4.51-5.5 م
مع سقوط خلفي </t>
  </si>
  <si>
    <t>MH depth 4.51 - 5.5m
With backdrop</t>
  </si>
  <si>
    <t>B6.33 05 39.08</t>
  </si>
  <si>
    <t>مانهول بعمق اكبر من 5.51 م</t>
  </si>
  <si>
    <t>MH depth greater than 5.51m</t>
  </si>
  <si>
    <t>B6.33 05 39.09</t>
  </si>
  <si>
    <t>مانهول دائري بقطر داخلي 1200 مم بغطاء شبكي</t>
  </si>
  <si>
    <t>Precast Manhole ring 1200 mm internal dia. With grated cover</t>
  </si>
  <si>
    <t>B6.33 05 39.10</t>
  </si>
  <si>
    <t>مانهول بعمق 3.50-4.5 م</t>
  </si>
  <si>
    <t>MH depth 3.50 - 4.5m</t>
  </si>
  <si>
    <t>B6.33 05 39.11</t>
  </si>
  <si>
    <t>مانهول دائري بقطر داخلي 1500 مم</t>
  </si>
  <si>
    <t xml:space="preserve">Precast Manhole ring 1500 mm internal dia. </t>
  </si>
  <si>
    <t>مانهول بعمق 1.5-2.5 م</t>
  </si>
  <si>
    <t>MH depth 1.5 - 2.5m</t>
  </si>
  <si>
    <t>B6.33 05 39.12</t>
  </si>
  <si>
    <t>B6.33 05 39.13</t>
  </si>
  <si>
    <t xml:space="preserve">مانهول بعمق 2.51-3.5 م
مع سقوط خلفي </t>
  </si>
  <si>
    <t>B6.33 05 39.14</t>
  </si>
  <si>
    <t>B6.33 05 39.15</t>
  </si>
  <si>
    <t>B6.33 05 39.16</t>
  </si>
  <si>
    <t>مانهول دائري بقطر داخلي 2000 مم</t>
  </si>
  <si>
    <t xml:space="preserve">Precast Manhole ring 2000 mm internal dia. </t>
  </si>
  <si>
    <t>مانهول بعمق 2.5-3.5 م</t>
  </si>
  <si>
    <t>B6.33 05 39.17</t>
  </si>
  <si>
    <t>MH depth 2.51 - 3.5m
With backdrop</t>
  </si>
  <si>
    <t>B6.33 05 39.18</t>
  </si>
  <si>
    <t>B6.33 05 39.19</t>
  </si>
  <si>
    <t>B6.33 05 39.20</t>
  </si>
  <si>
    <t>B6.33 05 39.22</t>
  </si>
  <si>
    <t>مانهول بعمق 4.51-5.5 م
مع سقوط خلفي</t>
  </si>
  <si>
    <t xml:space="preserve">MH depth 4.51 - 5.5m
With backdrop </t>
  </si>
  <si>
    <t>B6.33 05 39.23</t>
  </si>
  <si>
    <t>MH depth 5.51 - 6.5m</t>
  </si>
  <si>
    <t>B6.33 05 39.24</t>
  </si>
  <si>
    <t>مانهول بعمق 5.51-6.5 م
مع سقوط خلفي</t>
  </si>
  <si>
    <t>MH depth 5.51 - 6.5m
With backdrop</t>
  </si>
  <si>
    <t>B6.33 05 39.25</t>
  </si>
  <si>
    <t>فتحات الدخول أعلي الأنابيب الصندوقية</t>
  </si>
  <si>
    <t>Access Opening above the Box coduits</t>
  </si>
  <si>
    <t>فتحة بأبعاد داخلية 1000*1000 مم وعلي أعماق مختلفة</t>
  </si>
  <si>
    <t>Access opening with dimensions1000*1000 mm at variable depth</t>
  </si>
  <si>
    <t>B6.33 05 39.27</t>
  </si>
  <si>
    <t>مانهول مربع الشكل بأبعاد داخلية 3000* 3000 مم</t>
  </si>
  <si>
    <t xml:space="preserve">Precast Manholes internal diminsion 3000 * 3000 mm </t>
  </si>
  <si>
    <t>مانهول بعمق  3.0 -4.0 م</t>
  </si>
  <si>
    <t>MH depth 3.0 - 4.0m</t>
  </si>
  <si>
    <t>B6.33 05 39.28</t>
  </si>
  <si>
    <t>مصائد الأمطار</t>
  </si>
  <si>
    <t>Concrete catch basin</t>
  </si>
  <si>
    <t>أحواض تجميع  مياه الأمطار Single Catch Basins</t>
  </si>
  <si>
    <t>Single Catch basin</t>
  </si>
  <si>
    <t>B6.33 05 39.29</t>
  </si>
  <si>
    <t>أحواض تجميع  مياه الأمطار Double Catch Basins</t>
  </si>
  <si>
    <t>Double Catch basin</t>
  </si>
  <si>
    <t>B6.33 05 39.30</t>
  </si>
  <si>
    <t>عبارات/علب صندوقية من الخرسانة الجاهزة وتشمل حوائط التوجيه</t>
  </si>
  <si>
    <t>Precast Concrete Box Culverts/Conduits including the wing walls</t>
  </si>
  <si>
    <t>33 42 16</t>
  </si>
  <si>
    <t xml:space="preserve">خرسانة عادية للعبارات الصندوقية </t>
  </si>
  <si>
    <t>Plain Concrete for box culvert</t>
  </si>
  <si>
    <t>B6.03 30 00.01</t>
  </si>
  <si>
    <t>خرسانة مسلحة للعبارات الصندوقية شاملة أعمال العزل البيتوميني (يتم قياس حديد التسليح في بند منفصل)</t>
  </si>
  <si>
    <t>Reinforced Concrete for box culvert including bitumenous coating (Steel Reinforcement is measured separately)</t>
  </si>
  <si>
    <t>B6.03 30 00.02</t>
  </si>
  <si>
    <t>حديد تسليح للعبارات الصندوقية وفقا للمخططات وحسب توجيهات المهندس المشرف.</t>
  </si>
  <si>
    <t>ton</t>
  </si>
  <si>
    <t>Steel Reinforcement for box culverts as per drawings and the Engineer's instructions</t>
  </si>
  <si>
    <t>B6.03 30 00.03</t>
  </si>
  <si>
    <t>المصبات الخرسانية</t>
  </si>
  <si>
    <t>Concrete Outfalls</t>
  </si>
  <si>
    <t xml:space="preserve">هيكل المصب الخرساني </t>
  </si>
  <si>
    <t xml:space="preserve">Concrete Outfall structure </t>
  </si>
  <si>
    <t>المدخل الخرساني</t>
  </si>
  <si>
    <t>Concrete inlets</t>
  </si>
  <si>
    <t xml:space="preserve">هيكل المدخل الخرساني </t>
  </si>
  <si>
    <t xml:space="preserve">Concrete inlet structure </t>
  </si>
  <si>
    <t>B6.33 05 39.31</t>
  </si>
  <si>
    <t>ساتر ترابي</t>
  </si>
  <si>
    <t>Dike</t>
  </si>
  <si>
    <t>B6.31 22 00</t>
  </si>
  <si>
    <t>ردميات من مواد طبيعيه كما هو موضح بالرسومات.</t>
  </si>
  <si>
    <t>Natural ground compacted soil as showin in drawings.</t>
  </si>
  <si>
    <t>B6.31 22 00.01</t>
  </si>
  <si>
    <t>أعمال التكسية الحجرية (Grouted Riprap) بسمك لا يقل عن 0.3 م كما هو موضح بالرسومات .</t>
  </si>
  <si>
    <t>Grouted Riprap for protection with thick 0.3 m minimum as shown in drawings.</t>
  </si>
  <si>
    <t>B6.31 22 00.02</t>
  </si>
  <si>
    <t xml:space="preserve"> قنوات الصرف المكشوف</t>
  </si>
  <si>
    <t>OPEN CHANNEL</t>
  </si>
  <si>
    <t>إزالة أعمال التدبيش لقاع القناة القائمه</t>
  </si>
  <si>
    <t>Demolition works for the riprap at the existing channel</t>
  </si>
  <si>
    <t xml:space="preserve">حفريات القنوات السطحية المفتوحة لتصريف الأمطار  في جميع أنواع التربة لمختلف الأعماق متضمناً أعمال تسوية وتجهيز السطح بعد الحفر والتخلص من ناتج الحفر </t>
  </si>
  <si>
    <t>Channel excavation in all type of soil for any depth including  levelling, compaction and disposal of surplus material</t>
  </si>
  <si>
    <t>ردميات من مواد طبيعيه لزوم أرضيه القناه كما هو موضح بالرسومات.</t>
  </si>
  <si>
    <t>Natural ground compacted soil for bed as showin in drawings.</t>
  </si>
  <si>
    <t>B6.31 22 00.03</t>
  </si>
  <si>
    <t>أعمال التكسية الحجرية (Grouted Riprap) لأسطح القنوات المفتوحة بسمك لا يقل عن 0.3 م كما هو موضح بالرسومات .</t>
  </si>
  <si>
    <t>B6.31 22 00.04</t>
  </si>
  <si>
    <t>أعمال الري والمناظر الطبيعة</t>
  </si>
  <si>
    <t>LANDSCAPE AND IRRIGATION WORKS</t>
  </si>
  <si>
    <t>أعمال المناظر الطبيعة</t>
  </si>
  <si>
    <t>LANDSCAPE WORKS</t>
  </si>
  <si>
    <t>النباتات</t>
  </si>
  <si>
    <t>PLANTS</t>
  </si>
  <si>
    <t xml:space="preserve">توريد وزراعة الأشجار والنباتات بما في ذلك أعمال الموقع وأعمال التربة الزراعية </t>
  </si>
  <si>
    <t>Supply and planting the trees and plants; including site preparation, agricultural soil</t>
  </si>
  <si>
    <t>32 92 00</t>
  </si>
  <si>
    <t>غطاء التربة</t>
  </si>
  <si>
    <t>GROUND COVER AND SHRUBS</t>
  </si>
  <si>
    <t>لانتانا مونتيفيديويه</t>
  </si>
  <si>
    <r>
      <t>m</t>
    </r>
    <r>
      <rPr>
        <vertAlign val="superscript"/>
        <sz val="10"/>
        <rFont val="Arial Narrow"/>
        <family val="2"/>
      </rPr>
      <t>2</t>
    </r>
  </si>
  <si>
    <t xml:space="preserve">Lantana montevidensis </t>
  </si>
  <si>
    <t>B7.32 92 00.01</t>
  </si>
  <si>
    <t>رجلة الزهور</t>
  </si>
  <si>
    <t xml:space="preserve">Portulaca grandiflora </t>
  </si>
  <si>
    <t>B7.32 92 00.02</t>
  </si>
  <si>
    <t>دودونيا فيسكوزا</t>
  </si>
  <si>
    <t xml:space="preserve">Dodonaea viscosa </t>
  </si>
  <si>
    <t>B7.32 92 00.03</t>
  </si>
  <si>
    <t>الرغل الملحي</t>
  </si>
  <si>
    <t xml:space="preserve">Atriplex halimus </t>
  </si>
  <si>
    <t>B7.32 92 00.04</t>
  </si>
  <si>
    <t>32 93 00</t>
  </si>
  <si>
    <t>الأشجار والنخيل</t>
  </si>
  <si>
    <t>Trees/ Palms</t>
  </si>
  <si>
    <t>شجر جوانب الطريق - شجر المخيط</t>
  </si>
  <si>
    <t xml:space="preserve">Roadside tree - Cordia sebestena </t>
  </si>
  <si>
    <t>B7.32 93 00.01</t>
  </si>
  <si>
    <t>شجر جوانب الطريق - شجر الباركنسونية الحاده</t>
  </si>
  <si>
    <t xml:space="preserve">Roadside tree - Parkinsonia aculeata </t>
  </si>
  <si>
    <t>B7.32 93 00.02</t>
  </si>
  <si>
    <t>شجر جوانب الطريق - شجر السيسام</t>
  </si>
  <si>
    <t xml:space="preserve">Roadside tree - Dalbergia sissoo </t>
  </si>
  <si>
    <t>B7.32 93 00.03</t>
  </si>
  <si>
    <t>شجر جوانب الطريق - شجر أكاسيا أستنوفيلا</t>
  </si>
  <si>
    <t xml:space="preserve">Roadside tree - Acacia stenophylla </t>
  </si>
  <si>
    <t>B7.32 93 00.04</t>
  </si>
  <si>
    <t>شجر جوانب الطريق - شجر الخطمي الساحلي</t>
  </si>
  <si>
    <t xml:space="preserve">Roadside tree - Hibiscus tiliaceus </t>
  </si>
  <si>
    <t>B7.32 93 00.05</t>
  </si>
  <si>
    <t>شجر جوانب الطريق - شجر النيم</t>
  </si>
  <si>
    <t xml:space="preserve">Roadside tree - Azadirachta indica </t>
  </si>
  <si>
    <t>B7.32 93 00.06</t>
  </si>
  <si>
    <t>يتم ترحيل أعمال الري والمناظر الطبيعة - إلى التجميع</t>
  </si>
  <si>
    <t>CARRIED TO LANDSCAPE AND IRRIGATION WORKS - COLLECTION</t>
  </si>
  <si>
    <t>32 93 34</t>
  </si>
  <si>
    <t>بنود متنوعة لأعمال التشجير:</t>
  </si>
  <si>
    <t>Miscellaneous landscaping items</t>
  </si>
  <si>
    <t>توريد وإنشاء بلاطات خرسانية مسبقة الصب 200*200*60 مم للأرصفة بلون بيج متنوع وتشطيب أملس</t>
  </si>
  <si>
    <t>Supply and install Precast concrete block paving for sidewalk, mixed grey colour (light grey + mid grey + dark grey), 200 x 200 x 60mm with shot blasted finish.</t>
  </si>
  <si>
    <t>B7.32 93 34.01</t>
  </si>
  <si>
    <t>توريد وإنشاء بلاطات خرسانية مسبقة الصب 200*200*60 مم للتقاطعات بلون بيج فاتح وتشطيب أملس</t>
  </si>
  <si>
    <t>Supply and install Precast concrete block paving for main intrsection, colour light grey, 200 x 200 x 60mm with shot blasted finish.</t>
  </si>
  <si>
    <t>B7.32 93 34.02</t>
  </si>
  <si>
    <t>توريد وإنشاء بلاطات خرسانية مسبقة الصب 200*200*60 مم للتقاطعات بلون بيج متوسط وتشطيب أملس</t>
  </si>
  <si>
    <t>Supply and install Precast concrete block paving for main intrsection, colour mid grey, 200 x 200 x 60mm with shot blasted finish.</t>
  </si>
  <si>
    <t>B7.32 93 34.03</t>
  </si>
  <si>
    <t>توريد وإنشاء بلاطات خرسانية مسبقة الصب 200*200*60 مم للتقاطعات بلون بيج غامق متنوع وتشطيب أملس</t>
  </si>
  <si>
    <t>Supply and install Precast concrete block paving for main intrsection, colour dark grey, 200 x 200 x 60mm with shot blasted finish.</t>
  </si>
  <si>
    <t>B7.32 93 34.04</t>
  </si>
  <si>
    <t>الحصى الصغير: في حجم من 30 - 50 مم كحد أقصى،  لون بيج فاتح ومتوسط وغامق، بسمك 70مم</t>
  </si>
  <si>
    <t>Gravel, mixed dark beige + medium beige + light beige, 30 - 50mm dia., laid 70mm deep</t>
  </si>
  <si>
    <t>B7.32 93 34.05</t>
  </si>
  <si>
    <t xml:space="preserve">بردورة من الخرسانة 300*500*100 مم (احواض الزراعه والمسطحات الخضراء) تلصق بمونة الأسمنت والرمل سمك 20 مم على فرشة تأسيس من الخرسانة العادية 300مم بسمك 100 مم. وكل الأعمال اللازمة طبقا للمخططات والمواصفات (C01). </t>
  </si>
  <si>
    <t>300 x 500 x 100 mm concrete heel kerb (shrubs &amp; groundcovers planting bed, sidewalk edge) set on 20 mm thick mortar setting bed on 300mm width, 100mm thick. Plain concrete bed and all the related works as per drawings and specification (C01).</t>
  </si>
  <si>
    <t>B7.32 93 34.06</t>
  </si>
  <si>
    <t>شبكة الري الفرعيه</t>
  </si>
  <si>
    <t>SECONDARY IRRIGATION</t>
  </si>
  <si>
    <t>مواسير بولي اثيلين عالي الكثافة للشبكة الثانوية</t>
  </si>
  <si>
    <t>High Density Polyethylene pipes for secondary network</t>
  </si>
  <si>
    <t>مواسير قطر 90 مم عمق 0 إلى 1.5 م - 10 بار</t>
  </si>
  <si>
    <t>Pipe line O.D  90 mm PN 10, in depth 0 to 1.5 m</t>
  </si>
  <si>
    <t>B7.33.14.11.01</t>
  </si>
  <si>
    <t>مواسير قطر 75 مم عمق 0 إلى 1.5 م - 10 بار</t>
  </si>
  <si>
    <t>Pipe line O.D  75 mm PN 10, in depth 0 to 1.5 m</t>
  </si>
  <si>
    <t>B7.33.14.11.02</t>
  </si>
  <si>
    <t>مواسير قطر 63 مم عمق 0 إلى 1.5 م - 10 بار</t>
  </si>
  <si>
    <t>Pipe line O.D  63 mm PN 10, in depth 0 to 1.5 m</t>
  </si>
  <si>
    <t>B7.33.14.11.03</t>
  </si>
  <si>
    <t>مواسير قطر 50 مم عمق 0 إلى 1.5 م - 10 بار</t>
  </si>
  <si>
    <t>Pipe line O.D  50 mm PN 10, in depth 0 to 1.5 m</t>
  </si>
  <si>
    <t>B7.33.14.11.04</t>
  </si>
  <si>
    <t>مواسير قطر32  مم عمق 0 إلى 1.5 م - 10 بار</t>
  </si>
  <si>
    <t>Pipe line O.D  32 mm PN 10, in depth 0 to 1.5 m</t>
  </si>
  <si>
    <t>B7.33.14.11.05</t>
  </si>
  <si>
    <t xml:space="preserve">التصميم التفصيلي وتوريد وتركيب (بما في ذلك توصيلات الكهرباء والتحكم وبرمجة الأنظمة) واختبار وتهيئة وضمان 18 شهر لشبكة الري ومكوناتها، حسب المخططات ومواصفات المصنع المعتمد والموافقة النهائية من مدن على المواصفات </t>
  </si>
  <si>
    <t>Design, Delive, install, wiring, control, programming, testing, commissioning, start-up, 18 months guarantee and warrantee of complete irrigation system as per the design and the specifications of the approved supplier (specifications and materials subject to approval of MODON)</t>
  </si>
  <si>
    <t>توريد وتركيب محبس سولينويد  بمنظم ضغط  ( 1")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</si>
  <si>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 inside PVC box with all accessories( pressure regulator module, manual bleeding, expedient for TSE water, in line filter, manual valve, valve box with cover, and all other accessories necessary to complete the works in accordance with specification and drawings.)</t>
  </si>
  <si>
    <t>B7.33.14.19.01</t>
  </si>
  <si>
    <t>توريد وتركيب محبس سولينويد  بمنظم ضغط  ( 1.5")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</si>
  <si>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( 1.5") inside PVC box with all accessories( pressure regulator module, manual bleeding, expedient for TSE water, in line filter, manual valve, valve box with cover, and all other accessories necessary to complete the works in accordance with specification and drawings.)</t>
  </si>
  <si>
    <t>B7.33.14.19.02</t>
  </si>
  <si>
    <t>توريد وتركيب محبس سولينويد بمنظم ضغط  ( 2") داخل صندوق PVC يشمل جميع الملحقات من ( وحدة تنظيم الضغط،   ومناسب لمياه TSE، وفلتر ، , ومحبس بوابي يدوي، وصندوق الصمام مع الغطاء، وجميع الملحقات الأخرى اللازمة لإكمال الأعمال وفقًا للمواصفات والرسومات.)</t>
  </si>
  <si>
    <t>Supply and installation of Electrical Solenoid Valve ( 2") inside PVC box with all accessories ( pressure regulator module, manual bleeding, flow control, expedient for TSE water, in line filter, manual valve, valve box with cover, and all other accessories necessary to complete the works in accordance with specification and drawings.)</t>
  </si>
  <si>
    <t>B7.33.14.19.03</t>
  </si>
  <si>
    <t>وصلة ربط سريع مقاس 1 بوصة داخل صندوق PVC</t>
  </si>
  <si>
    <t xml:space="preserve"> Supply and installation of 1"  quick coupler valve inside PVC box</t>
  </si>
  <si>
    <t>B7.33.14.19.04</t>
  </si>
  <si>
    <t>توريد وتركيب أنابيب  LDPE DN 16mm (PN 4) بما في ذلك  الوصلات و السوادل و جميع الملحقات الأخرى اللازمة لإكمال الأعمال وفقاً للمواصفات والرسومات.</t>
  </si>
  <si>
    <t>Supply and install LDPE plain pipes DN 16mm  (PN 4) including compression fittings, saddles and all other accessories necessary to complete the works in accordance with specifications and drawings.</t>
  </si>
  <si>
    <t>B7.32.80.00.01</t>
  </si>
  <si>
    <t>توريد وتركيب منقطات تعويض الضغط ، بما في ذلك جميع الملحقات اللازمة لإكمال الأعمال طبقاً للمواصفات والرسومات. (نقاطات   بتصرف  26.5LPH  للأشجار )</t>
  </si>
  <si>
    <t>Supply and install online pressure compensating emitters, including all accessories necessary to complete the works in accordance with specifications and drawings.(Pressure compensating 37.85LPH emitter for trees)</t>
  </si>
  <si>
    <t>B7.32.80.00.02</t>
  </si>
  <si>
    <t>توريد وتركيب أنابيب بولي إيثيلين منخفضة الكثافة بقطر 16 مم (OD) بما في ذلك خط P.C. النقاطات والملحقات و الوصلات ، وجميع المتطلبات اللازمة لإنهاء العمل وفقًا للرسومات (خط التنقيط بتصرف   3.4LPH مع تباعد بين الباعثات 45 سم وتباعد بين الخطوط  مسافة 35 سم)</t>
  </si>
  <si>
    <t>Supply and installation of 16 mm dia (O.D.) linear low density polyethylene tubing including in line P.C. emitters, accessories, stakes, takeoff /risers connections from laterals, and all requirements needed to finish work as per drawings (In line dripper line 3.4LPH dripper with spacing between emitters 45 cm and dripline spaced at 35cm )</t>
  </si>
  <si>
    <t>B7.32.80.00.03</t>
  </si>
  <si>
    <t>توريد وتركيب جهاز تحكم متقدم حسب اعتماد المالك، يمكنه الاتصال بنظام التحكم المركزي وقادر على التكامل مع أنظمة المدينة الذكية أو نظام BMS أو نظام Scada ، يمكنه تسجيل معدل التدفق الحقيقي لكل محطة</t>
  </si>
  <si>
    <t>Supply and installation of Advanced Irrigation controller subject to client approval, can connect with Centarl Control system and cabable to integrate with Smart City systems,BMS or Scada system ,Can record the real flow rate per stations,</t>
  </si>
  <si>
    <t>B7.32.80.00.04</t>
  </si>
  <si>
    <t>توريد وتركيب وحدة فك ترميز أحادية المحطة لتوصيل الصمام بوحدة التحكم الميدانية بما في ذلك الموصلات المقاومة للمياه وجميع الملحقات الأخرى اللازمة لإكمال الأعمال وفقًا للمواصفات والرسومات (وحدة فك ترميز واحدة)</t>
  </si>
  <si>
    <t>Supply and install  single station decoder for valve connection to field controller including waterproof connectors and all other accessories necessary to complete the works in accordance with specifications and drawings (Decoder Single station ).</t>
  </si>
  <si>
    <t>B7.32.80.00.05</t>
  </si>
  <si>
    <t>التجميع</t>
  </si>
  <si>
    <t>COLLECTION</t>
  </si>
  <si>
    <t xml:space="preserve">الصفحة       1  </t>
  </si>
  <si>
    <t>Page         1</t>
  </si>
  <si>
    <t xml:space="preserve">الصفحة       2  </t>
  </si>
  <si>
    <t>Page         2</t>
  </si>
  <si>
    <t>الصفحة       3</t>
  </si>
  <si>
    <t>Page         3</t>
  </si>
  <si>
    <t>الصفحة       4</t>
  </si>
  <si>
    <t>Page         4</t>
  </si>
  <si>
    <t>الصفحة       5</t>
  </si>
  <si>
    <t>Page         5</t>
  </si>
  <si>
    <t>الصفحة       6</t>
  </si>
  <si>
    <t>Page         6</t>
  </si>
  <si>
    <t>الصفحة       7</t>
  </si>
  <si>
    <t>Page         7</t>
  </si>
  <si>
    <t>الصفحة       8</t>
  </si>
  <si>
    <t>Page         8</t>
  </si>
  <si>
    <t>الصفحة       9</t>
  </si>
  <si>
    <t>Page         9</t>
  </si>
  <si>
    <t>الصفحة       10</t>
  </si>
  <si>
    <t>Page         10</t>
  </si>
  <si>
    <t>الصفحة       11</t>
  </si>
  <si>
    <t>Page         11</t>
  </si>
  <si>
    <t>الصفحة       12</t>
  </si>
  <si>
    <t>Page         12</t>
  </si>
  <si>
    <t>الصفحة       13</t>
  </si>
  <si>
    <t>Page         13</t>
  </si>
  <si>
    <t>الصفحة       14</t>
  </si>
  <si>
    <t>Page         14</t>
  </si>
  <si>
    <t>الصفحة       15</t>
  </si>
  <si>
    <t>Page         15</t>
  </si>
  <si>
    <t>الصفحة       16</t>
  </si>
  <si>
    <t>Page         16</t>
  </si>
  <si>
    <t>الصفحة       17</t>
  </si>
  <si>
    <t>Page         17</t>
  </si>
  <si>
    <t>الصفحة       18</t>
  </si>
  <si>
    <t>Page         18</t>
  </si>
  <si>
    <t>الصفحة       19</t>
  </si>
  <si>
    <t>Page         19</t>
  </si>
  <si>
    <t>الصفحة       20</t>
  </si>
  <si>
    <t>Page         20</t>
  </si>
  <si>
    <t>الصفحة       21</t>
  </si>
  <si>
    <t>Page         21</t>
  </si>
  <si>
    <t>الصفحة       22</t>
  </si>
  <si>
    <t>Page         22</t>
  </si>
  <si>
    <t>الصفحة       23</t>
  </si>
  <si>
    <t>Page         23</t>
  </si>
  <si>
    <t>الصفحة       24</t>
  </si>
  <si>
    <t>Page         24</t>
  </si>
  <si>
    <t>الصفحة       25</t>
  </si>
  <si>
    <t>Page         25</t>
  </si>
  <si>
    <t>الصفحة       26</t>
  </si>
  <si>
    <t>Page         26</t>
  </si>
  <si>
    <t>يتم ترحيل ملخص الجدول للملخص الإجمالي</t>
  </si>
  <si>
    <t>BILL OF SUMMARY CARRIED TO GRAND TOTAL</t>
  </si>
  <si>
    <t>check</t>
  </si>
  <si>
    <t>Product</t>
  </si>
  <si>
    <t>Sum</t>
  </si>
  <si>
    <t>Difference(10)</t>
  </si>
  <si>
    <t>TOTAL LENGTH</t>
  </si>
  <si>
    <t>NO. OF CABLES</t>
  </si>
  <si>
    <t>EXCAVATION LENGTH</t>
  </si>
  <si>
    <t>FACTOR</t>
  </si>
  <si>
    <t>FINAL EXCAVATION LENGTH</t>
  </si>
  <si>
    <t>ADJUSTMENT</t>
  </si>
  <si>
    <t>FINAL CABLE LENGTH</t>
  </si>
  <si>
    <t>1 CABLE</t>
  </si>
  <si>
    <t>2 CABLES</t>
  </si>
  <si>
    <t>3 CABLES</t>
  </si>
  <si>
    <t>5 CABLES</t>
  </si>
  <si>
    <t>6 CABLES</t>
  </si>
  <si>
    <t>No. of Cables</t>
  </si>
  <si>
    <t>DIM.</t>
  </si>
  <si>
    <t>EXCAVATION AREA</t>
  </si>
  <si>
    <t>EXCAVATION QTY.</t>
  </si>
  <si>
    <t>ADJUSTED EXCAVATION QTY.</t>
  </si>
  <si>
    <t>0.4 X 0.8</t>
  </si>
  <si>
    <t>0.6 X 0.8</t>
  </si>
  <si>
    <t>0.9 X 0.8</t>
  </si>
  <si>
    <t>1.5 X 0.8</t>
  </si>
  <si>
    <t>1.8 X 0.8</t>
  </si>
  <si>
    <t>ADUSTED EXCAVATION</t>
  </si>
  <si>
    <t>4 CABLES</t>
  </si>
  <si>
    <t>8 CABLES</t>
  </si>
  <si>
    <t>CABLE ITEM</t>
  </si>
  <si>
    <t>increment</t>
  </si>
  <si>
    <t>Cable excavation actual width</t>
  </si>
  <si>
    <t>1.2 X 0.8</t>
  </si>
  <si>
    <t>2.4 X 0.8</t>
  </si>
  <si>
    <t>TOTAL CABLE LENGTH</t>
  </si>
  <si>
    <t>EXCAVATION  QTY.</t>
  </si>
  <si>
    <t xml:space="preserve">حفر خندق كابل عرض 2.4 م وعمق 80 سم  </t>
  </si>
  <si>
    <t>Excavation for Trench size 2.4m wide and 80cm deep</t>
  </si>
  <si>
    <t xml:space="preserve">حفر خندق كابل عرض 1.2 م وعمق 80 سم  </t>
  </si>
  <si>
    <t>Excavation for Trench size 1.2m wide and 80cm deep</t>
  </si>
  <si>
    <t xml:space="preserve">حفر خندق كابل عرض 0.9 م وعمق 80 سم  </t>
  </si>
  <si>
    <t>Excavation for Trench size 0.9m wide and 80cm deep</t>
  </si>
  <si>
    <t xml:space="preserve">حفر خندق كابل عرض 0.6 م وعمق 80 سم  </t>
  </si>
  <si>
    <t>Excavation for Trench size 0.6m wide and 80cm deep</t>
  </si>
  <si>
    <t xml:space="preserve">حفر خندق كابل عرض 0.4 م وعمق 80 سم  </t>
  </si>
  <si>
    <t>Excavation for Trench size 0.4m wide and 80cm deep</t>
  </si>
  <si>
    <t>عبارات كوابل 6 مسارات (6x150mm duct)</t>
  </si>
  <si>
    <t>6-way Duct Bank (6x150mm duct)</t>
  </si>
  <si>
    <t>عبارات كوابل 4 مسارات (4x150mm duct)</t>
  </si>
  <si>
    <t>4-way Duct Bank (4x150mm duct)</t>
  </si>
  <si>
    <t>عبارات كوابل 2 مسارات (2x150mm duct)</t>
  </si>
  <si>
    <t>2-way Duct Bank (2x150mm duct)</t>
  </si>
  <si>
    <t xml:space="preserve">كيبل جهد 36 ك.ف.400*3C مم2  AL/ XLPE/ LLDPE غير مسلح </t>
  </si>
  <si>
    <t>Cable: 36KV 3Cx400mm² AL/XLPE/LLDPE unarmored</t>
  </si>
  <si>
    <t>B2.26.05.13.16.05</t>
  </si>
  <si>
    <t>كابل نحاس أحادي القلب جهد 36 ك.ف غير مسلح (3x1Cx50mm²,Cu/LLDPE/PVC).</t>
  </si>
  <si>
    <t>Single Core Cables, Copper, 36kV (3x1Cx50mm²,Cu/LLDPE/PVC).</t>
  </si>
  <si>
    <t>B2.26.05.13.16.06</t>
  </si>
  <si>
    <t>وصلات كيابل مستقيمة جهد 36 ك.ف. 3C x 400 مم2  Al /XLPE/LLDPE غير مسلح</t>
  </si>
  <si>
    <t>Straight joints cables for 36KV 3x400mm² AL/XLPE/LLDPE unarmored</t>
  </si>
  <si>
    <t>B2.26.05.13.16.07</t>
  </si>
  <si>
    <t xml:space="preserve">نهاية كابل جهد 36 ك.ف. 3C x 400 مم2 Al /XLPE/LLDPE </t>
  </si>
  <si>
    <t>Cable Termination for 36KV 3Cx400mm² AL/XLPE/LLDPE</t>
  </si>
  <si>
    <t>B2.26.05.13.16.08</t>
  </si>
  <si>
    <t xml:space="preserve">مفتاح جهد متوسط (33 ك.ف) (وحدة الربط الحلقي) لنقاط الفتح بين المغذيات (NOP) من النوع الخارجي طبقاً لمواصفات الشركة السعودية للكهرباء ومتطلباتها </t>
  </si>
  <si>
    <t>Normally Open Point  (R M U) 33 kv for Outdoor type according to the Saudi Electric Company specifications and requirements</t>
  </si>
  <si>
    <t>B2.26 13 00.02</t>
  </si>
  <si>
    <t xml:space="preserve">وحدة الجهد المتوسط الحلقية الالية 13.8 ك ف , RMU.  حسب مواصفات ومعايير شركة الكهرباء </t>
  </si>
  <si>
    <t>Ring Main Unit RMU, 13.8KV, According to the specifications and standards of SEC</t>
  </si>
  <si>
    <t>B2.26 11 16.02</t>
  </si>
  <si>
    <t xml:space="preserve">محطة مصندقة  33/0.4  ك ف ،  500 ك.ف .ا, شاملة القواعد الخرسانية والسياج .حسب مواصفات ومعايير شركة الكهرباء </t>
  </si>
  <si>
    <t>Unit Substation 33/0.4 K V, 500kVA ,Including concrete foundations and fencing,  According to the specifications and standards of SEC</t>
  </si>
  <si>
    <t>B2.26 11 16.03</t>
  </si>
  <si>
    <t xml:space="preserve">وحدة الجهد المتوسط الحلقية الالية 33 ك ف , RMU.  حسب مواصفات ومعايير شركة الكهرباء </t>
  </si>
  <si>
    <t>Ring Main Unit RMU, 33KV, According to the specifications and standards of SEC</t>
  </si>
  <si>
    <t>Variance</t>
  </si>
  <si>
    <t>Forecast Completion</t>
  </si>
  <si>
    <t>Committed Completion Date</t>
  </si>
  <si>
    <t>Revised Completion Date</t>
  </si>
  <si>
    <t>Original Completion (Hijri)</t>
  </si>
  <si>
    <t>Site Handover Date (Hijri)</t>
  </si>
  <si>
    <t>Contract Sign Date (Hijri)</t>
  </si>
  <si>
    <t>Contract Award Date (Hijri)</t>
  </si>
  <si>
    <t>Original Completion</t>
  </si>
  <si>
    <t>Site Handover Date</t>
  </si>
  <si>
    <t>Contract Sign Date</t>
  </si>
  <si>
    <t>Contract Award Date</t>
  </si>
  <si>
    <t>Key Dates</t>
  </si>
  <si>
    <t>Modon PM</t>
  </si>
  <si>
    <t>Status</t>
  </si>
  <si>
    <t>Stage</t>
  </si>
  <si>
    <t>Consultant</t>
  </si>
  <si>
    <t>Contractor</t>
  </si>
  <si>
    <t>Project ID</t>
  </si>
  <si>
    <t>Project Name</t>
  </si>
  <si>
    <t>Contract General Information</t>
  </si>
  <si>
    <t>Weekly Progress Report - Construction Projects</t>
  </si>
  <si>
    <t>Start</t>
  </si>
  <si>
    <t>Project Handover</t>
  </si>
  <si>
    <t>Medium voltage network</t>
  </si>
  <si>
    <t>Road works</t>
  </si>
  <si>
    <t>Complete Mobilization</t>
  </si>
  <si>
    <t>Days
Change</t>
  </si>
  <si>
    <t>Forecast</t>
  </si>
  <si>
    <t>Latest</t>
  </si>
  <si>
    <t>Original 
(Baseline)</t>
  </si>
  <si>
    <t>Milestones</t>
  </si>
  <si>
    <t>Item
 No.</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</si>
  <si>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</si>
  <si>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 xml:space="preserve">Issued to PM: </t>
  </si>
  <si>
    <t>Prepared by:</t>
  </si>
  <si>
    <t>*QC %</t>
  </si>
  <si>
    <t>Score</t>
  </si>
  <si>
    <t>Waste Management Control</t>
  </si>
  <si>
    <t>Sufficient Number of QC Inspectors</t>
  </si>
  <si>
    <t>Safety Overview</t>
  </si>
  <si>
    <t>Project Progress Planview</t>
  </si>
  <si>
    <t>Reinforced Steel Quality</t>
  </si>
  <si>
    <t>Logistics Plan</t>
  </si>
  <si>
    <t>Manholes Storing and Quality</t>
  </si>
  <si>
    <t>Storage Inventory System</t>
  </si>
  <si>
    <t>Material Control</t>
  </si>
  <si>
    <t>Calibrated Lab Tools &amp; Equipment</t>
  </si>
  <si>
    <t>Storage Management in/out Control</t>
  </si>
  <si>
    <t>As Build Drawings Status*</t>
  </si>
  <si>
    <t>Protection Applied to Completed Work</t>
  </si>
  <si>
    <t>Material Testing Results &amp; Certification</t>
  </si>
  <si>
    <t>Scaffold/Ladders/Slope/Bridge Compliance</t>
  </si>
  <si>
    <t>Site Handover Letter</t>
  </si>
  <si>
    <t xml:space="preserve">Qualified Subcontractor </t>
  </si>
  <si>
    <t>Invoice Status</t>
  </si>
  <si>
    <t>QC of MCC/ATS Plant Units</t>
  </si>
  <si>
    <t>DWG Log</t>
  </si>
  <si>
    <t>Electric Rooms</t>
  </si>
  <si>
    <t>Lifting Plan*</t>
  </si>
  <si>
    <t>Tanks Method Statement Work</t>
  </si>
  <si>
    <t>Pending Material Status</t>
  </si>
  <si>
    <t>Stairs Quality</t>
  </si>
  <si>
    <t>Material List</t>
  </si>
  <si>
    <t>Quality of Finishing Indoors</t>
  </si>
  <si>
    <t>Design Change was Applied*</t>
  </si>
  <si>
    <t>Max Score Available</t>
  </si>
  <si>
    <t>QC of Finishing Outdoors</t>
  </si>
  <si>
    <t>Design Change Official Paperwork*</t>
  </si>
  <si>
    <t>%</t>
  </si>
  <si>
    <t>Roads / Parking Markings</t>
  </si>
  <si>
    <t>MODON Weekly Report</t>
  </si>
  <si>
    <t>Percentage (%)</t>
  </si>
  <si>
    <t xml:space="preserve">Total Score </t>
  </si>
  <si>
    <t xml:space="preserve">Siporex Finishing Quality </t>
  </si>
  <si>
    <t>ITP</t>
  </si>
  <si>
    <t>Siporex Quality Pre-installation</t>
  </si>
  <si>
    <t>Monthly Quality Reports*</t>
  </si>
  <si>
    <t>Siporex Lifting &amp; Unloading</t>
  </si>
  <si>
    <t>Project Risk Plan/Management*</t>
  </si>
  <si>
    <t>&lt;- Excludes N/A items</t>
  </si>
  <si>
    <t>Maz Score Available:</t>
  </si>
  <si>
    <t>Pedestals/Columns/Beams Alignment</t>
  </si>
  <si>
    <t>MODON Standard*</t>
  </si>
  <si>
    <t>Concrete Surface Finishing</t>
  </si>
  <si>
    <t>NCR Log</t>
  </si>
  <si>
    <t>Quality of Concrete Placing</t>
  </si>
  <si>
    <t>NCRs Control &amp; Procedure</t>
  </si>
  <si>
    <t>N/A</t>
  </si>
  <si>
    <t>counts</t>
  </si>
  <si>
    <t>Design Change List</t>
  </si>
  <si>
    <t>RFI, FIR, &amp; MIR Inventory system</t>
  </si>
  <si>
    <t>Improve</t>
  </si>
  <si>
    <t>Quality of Form Work</t>
  </si>
  <si>
    <t>RFI, FIR, &amp; MIR Procedure</t>
  </si>
  <si>
    <t>Average</t>
  </si>
  <si>
    <t>Pump Stations Units</t>
  </si>
  <si>
    <t>MS Log and Paperwork</t>
  </si>
  <si>
    <t xml:space="preserve">Good </t>
  </si>
  <si>
    <t>Layers/Backfilling Sampling</t>
  </si>
  <si>
    <t xml:space="preserve">Contractor's Quality Plan/CM (Updated and Reviewed) </t>
  </si>
  <si>
    <t>Excellent</t>
  </si>
  <si>
    <t>QC of Interlock &amp; Curbstone</t>
  </si>
  <si>
    <t>Project Documents and Progress</t>
  </si>
  <si>
    <t>Relevant</t>
  </si>
  <si>
    <t>Overall</t>
  </si>
  <si>
    <t>QC of Roads/Round about</t>
  </si>
  <si>
    <t>Document Control Administration</t>
  </si>
  <si>
    <t>Distributtion</t>
  </si>
  <si>
    <t>Item Count</t>
  </si>
  <si>
    <t>QC of Excavation</t>
  </si>
  <si>
    <t>Control of Access to Site/Office</t>
  </si>
  <si>
    <t>N/A (0)</t>
  </si>
  <si>
    <t>I (1)</t>
  </si>
  <si>
    <t>A (2)</t>
  </si>
  <si>
    <t>G (3)</t>
  </si>
  <si>
    <t>E (4)</t>
  </si>
  <si>
    <t>Topic</t>
  </si>
  <si>
    <t>No.</t>
  </si>
  <si>
    <t>Zero</t>
  </si>
  <si>
    <t xml:space="preserve">Item was not applicable or this item was not reviewed during the inspection. </t>
  </si>
  <si>
    <t>≤ 69</t>
  </si>
  <si>
    <t>Quality and Control is NOT being managed effectively. Needs Improvement</t>
  </si>
  <si>
    <t>70 - 79</t>
  </si>
  <si>
    <t xml:space="preserve">Indication level of compliance with standards but there is room for improvement </t>
  </si>
  <si>
    <t>80 - 89</t>
  </si>
  <si>
    <t xml:space="preserve">Evidence of compliance with plans and procedures. </t>
  </si>
  <si>
    <t>Good</t>
  </si>
  <si>
    <t>QC Overall Score</t>
  </si>
  <si>
    <t>90 - 100</t>
  </si>
  <si>
    <t>Quality Management System is being practiced and applies to MODON System</t>
  </si>
  <si>
    <t>EGIS</t>
  </si>
  <si>
    <t>Contractor: 
Consultant:</t>
  </si>
  <si>
    <t>Project</t>
  </si>
  <si>
    <t>Inspection Day:</t>
  </si>
  <si>
    <t>OBS No.</t>
  </si>
  <si>
    <t>Project No.</t>
  </si>
  <si>
    <t>QC OBSERVATIONS CHECKLIST</t>
  </si>
  <si>
    <t>Quality Score</t>
  </si>
  <si>
    <t xml:space="preserve">TOTAL </t>
  </si>
  <si>
    <t>Processed</t>
  </si>
  <si>
    <t>D</t>
  </si>
  <si>
    <t>C</t>
  </si>
  <si>
    <t>B</t>
  </si>
  <si>
    <t>A</t>
  </si>
  <si>
    <t>Material Delivery Completion (Date)</t>
  </si>
  <si>
    <t>Remaining Materials</t>
  </si>
  <si>
    <t>Remaining P.O</t>
  </si>
  <si>
    <t>Actual P.O.
To Date</t>
  </si>
  <si>
    <t>Total Number of P.O.</t>
  </si>
  <si>
    <t>Item Per WBS</t>
  </si>
  <si>
    <t>Procurement Summary</t>
  </si>
  <si>
    <t>with Designer</t>
  </si>
  <si>
    <t>Total Submittals</t>
  </si>
  <si>
    <t xml:space="preserve">Pending </t>
  </si>
  <si>
    <t>Remaining to approve</t>
  </si>
  <si>
    <t>Material Approval</t>
  </si>
  <si>
    <t>&gt; 60
Days</t>
  </si>
  <si>
    <t>31-60
Days</t>
  </si>
  <si>
    <t>21-30
Days</t>
  </si>
  <si>
    <t>11-20
Days</t>
  </si>
  <si>
    <t>0-10
Days</t>
  </si>
  <si>
    <t>Avg. Closing
(Days)</t>
  </si>
  <si>
    <t>Pending</t>
  </si>
  <si>
    <t>Closed</t>
  </si>
  <si>
    <t>Issued</t>
  </si>
  <si>
    <t>Item</t>
  </si>
  <si>
    <t>Quality Reports</t>
  </si>
  <si>
    <t>Safety Results</t>
  </si>
  <si>
    <t>Sent to MODON PM:</t>
  </si>
  <si>
    <t xml:space="preserve">Project Leadership Site Tours - 
(Provide evidence of proactive safety performance/Deficient discovered discussed/Positive feedback/Workers resolving safety issues)
 </t>
  </si>
  <si>
    <t>Lifting Operations &amp; Rigging - 
(Lifting Plan/Lifting devices &amp; gears/PTW/Condition/3rd party certification/bank-man/rigger/slingers/man-basket/inspection record/tagged)</t>
  </si>
  <si>
    <t>HSE Awareness, Training &amp; Competence - 
(Policy /Objective &amp; targets/Information, training/Climatic condition awareness/Reponses in emergency situation/ Safety Behavior Observation)</t>
  </si>
  <si>
    <t>Vehicle and mobile equipment / Plant - 
(dumpers; excavators, cranes, piling rigs, grader, roller, loaders/condition/KSA License/certification)</t>
  </si>
  <si>
    <t>Health, Safety &amp; Environment Incident reporting - 
(Review of HSE Statistics, Reporting of Unsafe Act &amp; Conditions/ Reporting of Near Miss incident/Reporting of FA cases/Record MT cases)</t>
  </si>
  <si>
    <t>Manual Handling - 
(Lifting/loading/pulling/pushing/twisting/awkward posture/repetitive task/frequent and prolong physical effort/Reasonable practicable use of mechanical aid)</t>
  </si>
  <si>
    <t xml:space="preserve">26 points &gt; 4 minors then is it’s a serious issue </t>
  </si>
  <si>
    <t>HSE Plan &amp; Associated Procedures - 
(Approved updated HSE Plan/ CEMP/HAZComm/Procedures/Standards/Project Safety Risk Register)</t>
  </si>
  <si>
    <t>Tools &amp; Equipment - 
(Includes, powered, hydraulic &amp; pneumatic/Guards in place/Properly stored/RCD Protection/Earthed/Good condition &amp; tagged)</t>
  </si>
  <si>
    <t>HSE Communications &amp; Meetings  - 
(Schedule HSE Meetings/Safety Committee meetings/Alerts / Lesson learned/Safety Bulletin contains latest HSE KPI)</t>
  </si>
  <si>
    <t>Electrical Safety - 
(Electrical qualified /RCD/GFCI/Industrial Cocket/LOTO/Cable-overhung or buried/Cords in good condition/current inspection tag)</t>
  </si>
  <si>
    <t xml:space="preserve">No issues </t>
  </si>
  <si>
    <t>Green</t>
  </si>
  <si>
    <t>Environmental Incident Measures - 
(Spill/ Leakage / Concrete wash / vehicle &amp; eqpts. wash / waste disposal/Sewers and drains/emissions/Emergency Management/Training/site run-off water)</t>
  </si>
  <si>
    <t>Health Surveillance - 
(Expose to excessive noise/vibration/dust/silica/CO/cement/radiation/extreme weather condition)</t>
  </si>
  <si>
    <t>Minor or near miss (3 days to comply)</t>
  </si>
  <si>
    <t xml:space="preserve">Yellow </t>
  </si>
  <si>
    <t>Health &amp; Welfare - 
(Adequate drinking water/shaded - eating &amp; rest area/washing &amp; sanitary facilities/Certified FA/FA Box &amp; Stock/adequate toilets/Ambulance)</t>
  </si>
  <si>
    <t>Site Waste Management - 
(Hazardous waste /Combustible waste / Human waste /  Construction waste - asphalt, cable, timber, paving roof sheeting tiles, plastic &amp; bricks)</t>
  </si>
  <si>
    <t>Serious injury or death (immediately)</t>
  </si>
  <si>
    <t xml:space="preserve">Red </t>
  </si>
  <si>
    <t>Fire Protection - 
(Flammable/Oxy. LPG /Combustible separated/FE's/Flashback arrestor/Sparks &amp; slags/Smoking area/PTW/Generators/MS &amp; RA/Emergency Management)</t>
  </si>
  <si>
    <t>Storage of Materials - 
(Transporting, storage, training and use - Combustible / Flammable / Hazardous substances (COSHH)</t>
  </si>
  <si>
    <t>Confined Space - 
(PTW/Training/competence/Emergency Management/MS &amp; RA/Safe access/egress)</t>
  </si>
  <si>
    <t>Housekeeping - 
(Material correctly stored/Rubbish cleaned &amp; removed daily/slips &amp; trips hazards)</t>
  </si>
  <si>
    <t>Excavation &amp; Trenches - 
(PTW/Edge protection/buffer zone/Slope/Benching/Shoring/Geo-tech report/Atmospheric hazards/Acess&amp;egress/Emergency management / MS&amp;RA/H.E)</t>
  </si>
  <si>
    <t>PPE Compliance - 
(Use, storage, stock, handling &amp; checks - Head, Foot, Eye, Hearing)</t>
  </si>
  <si>
    <t>Mobile Elevated Work platform (MEWP) - 
(PTW/competence requirements/conditions/inspections/tagged/training/Full-body harness)</t>
  </si>
  <si>
    <t>Site Signage - 
(Project Notice Board &amp; General Signage)</t>
  </si>
  <si>
    <t>Scaffolding - 
(Temp. Scaffolding  Work-platform (All types) - qualified scaffolder / Inspection / Tagged / Safe Access/egress / PTW/Falsework &amp; Formwork)</t>
  </si>
  <si>
    <t>Traffic Management - 
(Loading/unloading/sheeting/temp. routes/speed/parking/competence)</t>
  </si>
  <si>
    <t>HSE Compliance</t>
  </si>
  <si>
    <t>Wt.</t>
  </si>
  <si>
    <t>Atcitty Not Applicable for this Site Inspection Report</t>
  </si>
  <si>
    <t>Fail (Life Threatening Activity) / Comliance with Plan &amp; Procedures</t>
  </si>
  <si>
    <t>Need Improvement</t>
  </si>
  <si>
    <t>Good Practice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</si>
  <si>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</si>
  <si>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Safety Performance</t>
  </si>
  <si>
    <t>MOFARREH GROUP</t>
  </si>
  <si>
    <t>Project Name:</t>
  </si>
  <si>
    <t>MODON PM Name</t>
  </si>
  <si>
    <t>Report No.</t>
  </si>
  <si>
    <t>KHJ1-02-007</t>
  </si>
  <si>
    <t>Project ID.</t>
  </si>
  <si>
    <t>Date</t>
  </si>
  <si>
    <t>MODON HSE Site Inspection Report</t>
  </si>
  <si>
    <t>Cumulative</t>
  </si>
  <si>
    <t>Year to Date</t>
  </si>
  <si>
    <t>This Month</t>
  </si>
  <si>
    <t xml:space="preserve">This Week </t>
  </si>
  <si>
    <t>Category</t>
  </si>
  <si>
    <t>Safety Awards/Incentives</t>
  </si>
  <si>
    <t>No. of Toolbox Talks</t>
  </si>
  <si>
    <t>No.of Internal Audit</t>
  </si>
  <si>
    <t>No.of Internal Training</t>
  </si>
  <si>
    <t xml:space="preserve">Induction Training </t>
  </si>
  <si>
    <t>Proactive</t>
  </si>
  <si>
    <t>Property Damages</t>
  </si>
  <si>
    <t>Vehicle Incident</t>
  </si>
  <si>
    <t>Fire Incident Cases</t>
  </si>
  <si>
    <t>Fatality</t>
  </si>
  <si>
    <t>First Aid Cases</t>
  </si>
  <si>
    <t>Near Miss</t>
  </si>
  <si>
    <t>MTC (Healed w/ Disability)</t>
  </si>
  <si>
    <t>MTC (Healed w/o Disability)</t>
  </si>
  <si>
    <t>LTI</t>
  </si>
  <si>
    <t>Reactive</t>
  </si>
  <si>
    <t>Safe Hours Worked</t>
  </si>
  <si>
    <t>Total Hours Worked</t>
  </si>
  <si>
    <t>Safety Statistics</t>
  </si>
  <si>
    <t>3. Consequence/Effect</t>
  </si>
  <si>
    <t>2. Event = Threat, Opportunity, or Issue</t>
  </si>
  <si>
    <t xml:space="preserve">1. Source/Cause </t>
  </si>
  <si>
    <t>Risk Description (add all 3):</t>
  </si>
  <si>
    <t>12. Operation, Maintenance</t>
  </si>
  <si>
    <t>11. Testing, Commissioning, Handover</t>
  </si>
  <si>
    <t>10. Construction, Execution</t>
  </si>
  <si>
    <t>9. Design, Engineering</t>
  </si>
  <si>
    <t>8. Process, Tools, Technique, Technology</t>
  </si>
  <si>
    <t>7. Requirements, Specifications, Scope, Procurement, Contract</t>
  </si>
  <si>
    <t>6. Stakeholders, Authorities, Approvals, Permits</t>
  </si>
  <si>
    <t>`</t>
  </si>
  <si>
    <t>5. Human Resources</t>
  </si>
  <si>
    <t>4. Management, Governance, Policies, KPI, Performance</t>
  </si>
  <si>
    <t>3. Funding, Finance, Budget</t>
  </si>
  <si>
    <t>2. Legal, Regulatory, Compliance</t>
  </si>
  <si>
    <t>1. Political</t>
  </si>
  <si>
    <t xml:space="preserve">Category (select 1): </t>
  </si>
  <si>
    <t>NOTES:</t>
  </si>
  <si>
    <t>Open</t>
  </si>
  <si>
    <t>Low</t>
  </si>
  <si>
    <t>31, Dec 2025</t>
  </si>
  <si>
    <t>Working on it with the client</t>
  </si>
  <si>
    <t>Control</t>
  </si>
  <si>
    <t>Share</t>
  </si>
  <si>
    <t>Drawings</t>
  </si>
  <si>
    <t>Distant</t>
  </si>
  <si>
    <t>Moderate</t>
  </si>
  <si>
    <t>Project progress delay</t>
  </si>
  <si>
    <t>Authorities / Permits</t>
  </si>
  <si>
    <t>Internal</t>
  </si>
  <si>
    <t>Issue</t>
  </si>
  <si>
    <t>Al Kharj</t>
  </si>
  <si>
    <t>Central</t>
  </si>
  <si>
    <t>Medium</t>
  </si>
  <si>
    <t>As discussed an RFI has been sent with all required to start working on a resoluation and open aprper communication channel with the end user</t>
  </si>
  <si>
    <t>High</t>
  </si>
  <si>
    <t>Helipad Location and end user requirement</t>
  </si>
  <si>
    <t>Design / Planning</t>
  </si>
  <si>
    <t>External</t>
  </si>
  <si>
    <t xml:space="preserve">Email has been sent to the consultant, to advise and address this issue with stakeholder </t>
  </si>
  <si>
    <t>Existing Site offices, fencing and work shop in zone B</t>
  </si>
  <si>
    <t>Site Obstacle</t>
  </si>
  <si>
    <t>Construction / Obstacle</t>
  </si>
  <si>
    <t>Risk Score</t>
  </si>
  <si>
    <t>Impact</t>
  </si>
  <si>
    <t>Liklihood</t>
  </si>
  <si>
    <t>Due</t>
  </si>
  <si>
    <t>Treatment Action Owner</t>
  </si>
  <si>
    <t>Treatment Acton Description</t>
  </si>
  <si>
    <t>Treatment Action</t>
  </si>
  <si>
    <t>Risk Response Strategy</t>
  </si>
  <si>
    <t>Identified</t>
  </si>
  <si>
    <t>Consequence / Effect</t>
  </si>
  <si>
    <t>Risk</t>
  </si>
  <si>
    <t>Cause / Source</t>
  </si>
  <si>
    <t>Internal/External</t>
  </si>
  <si>
    <t>T/O/I</t>
  </si>
  <si>
    <t>Risk Status</t>
  </si>
  <si>
    <t>City</t>
  </si>
  <si>
    <t>Section / Group</t>
  </si>
  <si>
    <t>Region</t>
  </si>
  <si>
    <t>Risk ID</t>
  </si>
  <si>
    <t>Treatment Status</t>
  </si>
  <si>
    <t>Most Likely</t>
  </si>
  <si>
    <t>Treatment Control Dates</t>
  </si>
  <si>
    <t>Risk Response &amp; Treatment Action</t>
  </si>
  <si>
    <t>Risk Owner</t>
  </si>
  <si>
    <t>Risk Proximity</t>
  </si>
  <si>
    <t>Risk Manageability</t>
  </si>
  <si>
    <t>Risk Control Dates</t>
  </si>
  <si>
    <t>Risk Description</t>
  </si>
  <si>
    <t>Risk Data</t>
  </si>
  <si>
    <t>Project Location:</t>
  </si>
  <si>
    <t>Project No.:</t>
  </si>
  <si>
    <t>Project:</t>
  </si>
  <si>
    <t>Program</t>
  </si>
  <si>
    <t>Department:</t>
  </si>
  <si>
    <t>Remarks</t>
  </si>
  <si>
    <t>Data Date</t>
  </si>
  <si>
    <t>Start Date</t>
  </si>
  <si>
    <t>Duration Elapsed</t>
  </si>
  <si>
    <t>Expected/Actual
Closure</t>
  </si>
  <si>
    <t>Current Status</t>
  </si>
  <si>
    <t>Action Taken</t>
  </si>
  <si>
    <t>Responsibility</t>
  </si>
  <si>
    <t>Issue Description</t>
  </si>
  <si>
    <t>Date Identified</t>
  </si>
  <si>
    <t>Issue No</t>
  </si>
  <si>
    <t>Idle</t>
  </si>
  <si>
    <t>Actual</t>
  </si>
  <si>
    <t>Type</t>
  </si>
  <si>
    <t>Planned</t>
  </si>
  <si>
    <t>MONTHS</t>
  </si>
  <si>
    <t>Month</t>
  </si>
  <si>
    <t>Mitigation</t>
  </si>
  <si>
    <t>Responsible</t>
  </si>
  <si>
    <t>Top 5 Issues</t>
  </si>
  <si>
    <t>Top Issues and Risks</t>
  </si>
  <si>
    <t>Weekly Prgoress Photos</t>
  </si>
  <si>
    <t>Act to Date</t>
  </si>
  <si>
    <t>Plan to Date</t>
  </si>
  <si>
    <t>Measu Unit</t>
  </si>
  <si>
    <t>Total Qty</t>
  </si>
  <si>
    <t xml:space="preserve">Item Description </t>
  </si>
  <si>
    <t>BOQ N0.</t>
  </si>
  <si>
    <t>Major Quantity Trackers</t>
  </si>
  <si>
    <t>Key Trade</t>
  </si>
  <si>
    <t>Major Equipment</t>
  </si>
  <si>
    <t>Manpower Breakdown by Trade</t>
  </si>
  <si>
    <t>Total Actual</t>
  </si>
  <si>
    <t>Total Plan</t>
  </si>
  <si>
    <t>Saudi Staff</t>
  </si>
  <si>
    <t>Next Month Forecast</t>
  </si>
  <si>
    <t>Total Head Count</t>
  </si>
  <si>
    <t>Head Count - Manual</t>
  </si>
  <si>
    <t>Head Count - Non Manual</t>
  </si>
  <si>
    <t>Resources at Site</t>
  </si>
  <si>
    <t>Duration</t>
  </si>
  <si>
    <t>Date Approved</t>
  </si>
  <si>
    <t>Sch Impact (Months)</t>
  </si>
  <si>
    <t>Cost</t>
  </si>
  <si>
    <t>Description of Change</t>
  </si>
  <si>
    <t>Date Added</t>
  </si>
  <si>
    <t>CCO No.</t>
  </si>
  <si>
    <t>Deduction / Penalties (SAR)</t>
  </si>
  <si>
    <t>Deduction / Penalties %</t>
  </si>
  <si>
    <t>Total Paid  (SAR)</t>
  </si>
  <si>
    <t>Retention (SAR)</t>
  </si>
  <si>
    <t>Retention %</t>
  </si>
  <si>
    <t>Latest Contract Change Order Log</t>
  </si>
  <si>
    <t>PM Approved (SAR)</t>
  </si>
  <si>
    <t>Advance Payment (SAR)</t>
  </si>
  <si>
    <t>Advance Payment %</t>
  </si>
  <si>
    <t>Material on Site</t>
  </si>
  <si>
    <t>Total Materials</t>
  </si>
  <si>
    <t>Submitted  (SAR)</t>
  </si>
  <si>
    <t>Last Submitted Period</t>
  </si>
  <si>
    <t>No of Pending Invoices</t>
  </si>
  <si>
    <t>Earned Value (SR)</t>
  </si>
  <si>
    <t>Paid  Invoices (SAR)</t>
  </si>
  <si>
    <t xml:space="preserve">No of Paid  Invoices </t>
  </si>
  <si>
    <t>Planned Value (SR)</t>
  </si>
  <si>
    <t>PM Approved Invoices (SAR)</t>
  </si>
  <si>
    <t>PM Approved Invoices</t>
  </si>
  <si>
    <t>Contract Value (SR)</t>
  </si>
  <si>
    <t>Submitted Invoices (SAR)</t>
  </si>
  <si>
    <t>Total Submitted Invoices</t>
  </si>
  <si>
    <t>22(28)</t>
  </si>
  <si>
    <t>Invoices Summary</t>
  </si>
  <si>
    <t>10 No of Approved Version of BOQ</t>
  </si>
  <si>
    <t xml:space="preserve">5 Construction Plan Approval </t>
  </si>
  <si>
    <t>9 BOQ Approval Date</t>
  </si>
  <si>
    <t xml:space="preserve">4 Safety Plan Last Up </t>
  </si>
  <si>
    <t>8 Last Approved Schedule</t>
  </si>
  <si>
    <t xml:space="preserve">3 Safety Plan Approval </t>
  </si>
  <si>
    <t>7 No of Approved Version of Schedule</t>
  </si>
  <si>
    <t xml:space="preserve">2 Quality Plan Last Up </t>
  </si>
  <si>
    <t>Total Submitted Material</t>
  </si>
  <si>
    <t>Total Hours Worked Vs Safe Hours Worked</t>
  </si>
  <si>
    <t>6 Baseline Approval</t>
  </si>
  <si>
    <t xml:space="preserve">1 Quality Plan Approval </t>
  </si>
  <si>
    <t>Key Submittals Approval Status</t>
  </si>
  <si>
    <t>Field Inspection (FIR)</t>
  </si>
  <si>
    <t>Material Inspection (MIR)</t>
  </si>
  <si>
    <t>Site Instruction (SIR)</t>
  </si>
  <si>
    <t>Non Conformance (NCR)</t>
  </si>
  <si>
    <t>General</t>
  </si>
  <si>
    <t xml:space="preserve">Remaining </t>
  </si>
  <si>
    <t>Total Submitted Drawings</t>
  </si>
  <si>
    <t>Proactive Vs Reactive Actions Taken</t>
  </si>
  <si>
    <t>Design</t>
  </si>
  <si>
    <t>Safety</t>
  </si>
  <si>
    <t xml:space="preserve">Quality </t>
  </si>
  <si>
    <t>Submittals Status</t>
  </si>
  <si>
    <t xml:space="preserve">Performance overview </t>
  </si>
  <si>
    <t xml:space="preserve">  </t>
  </si>
  <si>
    <t>Latest Plan</t>
  </si>
  <si>
    <t xml:space="preserve">Construction Milestones </t>
  </si>
  <si>
    <t>SPI</t>
  </si>
  <si>
    <t>Earned %</t>
  </si>
  <si>
    <t>Plan %</t>
  </si>
  <si>
    <t>Earned</t>
  </si>
  <si>
    <t>(Manhours)</t>
  </si>
  <si>
    <t>Revised Planned %</t>
  </si>
  <si>
    <t>Original Plan %</t>
  </si>
  <si>
    <t>Revised Planned</t>
  </si>
  <si>
    <t>Original Plan</t>
  </si>
  <si>
    <t>To Date Physical Progress</t>
  </si>
  <si>
    <t>Weekly Physical Progress</t>
  </si>
  <si>
    <t>% Wt.</t>
  </si>
  <si>
    <t>Budgeted</t>
  </si>
  <si>
    <t>To Date (SAR)</t>
  </si>
  <si>
    <t>Weekly (SAR)</t>
  </si>
  <si>
    <t>BOQ Value (SAR)</t>
  </si>
  <si>
    <t>WBS</t>
  </si>
  <si>
    <t>Earned Value Progress (%)</t>
  </si>
  <si>
    <t>Physical Progress (Effort)</t>
  </si>
  <si>
    <t>Earned Value Progress (SAR)</t>
  </si>
  <si>
    <t>Progress Overview</t>
  </si>
  <si>
    <t>Invoiced %</t>
  </si>
  <si>
    <t>FIR %</t>
  </si>
  <si>
    <t xml:space="preserve">Potential Changes </t>
  </si>
  <si>
    <t>Safety 
Score</t>
  </si>
  <si>
    <t>Estimate At Completion Value</t>
  </si>
  <si>
    <t>Site Handover  (Hijri)</t>
  </si>
  <si>
    <t xml:space="preserve">Site Handover </t>
  </si>
  <si>
    <t>Phys. Earn Value</t>
  </si>
  <si>
    <t>Submitted Invoices (Gross Value)</t>
  </si>
  <si>
    <t>EAC</t>
  </si>
  <si>
    <t>Revised Contract Value</t>
  </si>
  <si>
    <t xml:space="preserve">Committed Completion </t>
  </si>
  <si>
    <t>Contract Sign  (Hijri)</t>
  </si>
  <si>
    <t xml:space="preserve">Contract Sign </t>
  </si>
  <si>
    <t>Phys. Plan Value</t>
  </si>
  <si>
    <t>Plan Value</t>
  </si>
  <si>
    <t>O&amp;M Value (if any)</t>
  </si>
  <si>
    <t>Original Contract Value</t>
  </si>
  <si>
    <t xml:space="preserve">Revised Completion </t>
  </si>
  <si>
    <t>Contract Award  (Hijri)</t>
  </si>
  <si>
    <t xml:space="preserve">Contract Award </t>
  </si>
  <si>
    <t>Project Scope</t>
  </si>
  <si>
    <t>Performance Summary</t>
  </si>
  <si>
    <t>Cost Summary (SR)</t>
  </si>
  <si>
    <t>MODON - Weekly Progress Report - Construction Projects</t>
  </si>
  <si>
    <t>Development of infrastructure networks in Al-Kharj industrial city, which is located almost 100 kilometers southeast of Riyadh, The project is comprised of two zones (A , B and Labor Community Area ), which have a total area of approximately 3.50 square kilometers</t>
  </si>
  <si>
    <t>Project Scope Statement</t>
  </si>
  <si>
    <t>#</t>
  </si>
  <si>
    <t/>
  </si>
  <si>
    <t>Duration (days)</t>
  </si>
  <si>
    <t xml:space="preserve">SR </t>
  </si>
  <si>
    <t>CONTRACT CHANGE ORDER (CCO)</t>
  </si>
  <si>
    <t>TOTAL</t>
  </si>
  <si>
    <t>Amount Pending</t>
  </si>
  <si>
    <t>Payment Period (d)</t>
  </si>
  <si>
    <t>Paid %</t>
  </si>
  <si>
    <t>Amount Paid</t>
  </si>
  <si>
    <t>Date Paid</t>
  </si>
  <si>
    <t>Days Elapsed</t>
  </si>
  <si>
    <t>Accounts Approval Date</t>
  </si>
  <si>
    <t>Accounts Approval
(Yes/No)</t>
  </si>
  <si>
    <t>Date to Accounts</t>
  </si>
  <si>
    <t>PM Reply Date</t>
  </si>
  <si>
    <t>PM Approval
(Yes/No)</t>
  </si>
  <si>
    <t>Date to PM</t>
  </si>
  <si>
    <t>CM / PgM Reply Date</t>
  </si>
  <si>
    <t>CM / PgM Approval
(Yes/No)</t>
  </si>
  <si>
    <t>Date to CM / PgM</t>
  </si>
  <si>
    <t>End Date</t>
  </si>
  <si>
    <t>Amount (net) + VAT 15%</t>
  </si>
  <si>
    <t>Deduction / Penalties</t>
  </si>
  <si>
    <t>Retention</t>
  </si>
  <si>
    <t>Gross Value</t>
  </si>
  <si>
    <t>Submittal Rev. #</t>
  </si>
  <si>
    <t>Doc Control reference</t>
  </si>
  <si>
    <t>Invoice No.</t>
  </si>
  <si>
    <t>Total Invoice Duration</t>
  </si>
  <si>
    <t>Payment Status</t>
  </si>
  <si>
    <t>Modon PM &amp; Accounts Approval</t>
  </si>
  <si>
    <t xml:space="preserve"> CM / PgM Approval Timeline</t>
  </si>
  <si>
    <t>Period Covered</t>
  </si>
  <si>
    <t>Invoice Value</t>
  </si>
  <si>
    <t>Invoice Reference</t>
  </si>
  <si>
    <t>Invoices Average total Duration</t>
  </si>
  <si>
    <t>Paid Invoices  (SAR)</t>
  </si>
  <si>
    <t xml:space="preserve">No of Paid Invoices </t>
  </si>
  <si>
    <t>Retention Cumulative (SAR)</t>
  </si>
  <si>
    <t>Penalties and deduction (SAR)</t>
  </si>
  <si>
    <t>Total Deduction</t>
  </si>
  <si>
    <t>Payments Average Duration</t>
  </si>
  <si>
    <t>Invoice Submitted Compared to Contract Value</t>
  </si>
  <si>
    <t>Approved Invoices (PM) (SAR)</t>
  </si>
  <si>
    <t>No of Approved Invoices (PM)</t>
  </si>
  <si>
    <t>AP Recovery (SAR)</t>
  </si>
  <si>
    <t>Penalties and deduction %</t>
  </si>
  <si>
    <t>MODON PM &amp; Accounts Average Approval duration</t>
  </si>
  <si>
    <t>Approved Invoices (CM) (SAR)</t>
  </si>
  <si>
    <t>No of Approved Invoices (CM)</t>
  </si>
  <si>
    <t>Revised O&amp;M Value</t>
  </si>
  <si>
    <t xml:space="preserve"> CM / PgM Average Approval duration</t>
  </si>
  <si>
    <t>Submiited Invoice Peroid</t>
  </si>
  <si>
    <t>No of Submitted Invoices</t>
  </si>
  <si>
    <t>O&amp;M Value</t>
  </si>
  <si>
    <t>Average Invoices durations</t>
  </si>
  <si>
    <t xml:space="preserve">Project Value </t>
  </si>
  <si>
    <t>Weekly Progress Report - Invoice Log</t>
  </si>
  <si>
    <t>This Week</t>
  </si>
  <si>
    <t>Revised / Recovery Plan</t>
  </si>
  <si>
    <t>Baseline Plan</t>
  </si>
  <si>
    <t>Plan Wt.%</t>
  </si>
  <si>
    <t>Cum Effort</t>
  </si>
  <si>
    <t>Monthly Effort</t>
  </si>
  <si>
    <t>Earned Effort %</t>
  </si>
  <si>
    <t>Testing &amp; Commissioning</t>
  </si>
  <si>
    <t>Closed Comments</t>
  </si>
  <si>
    <t>Open Comments</t>
  </si>
  <si>
    <t>% 
Completed</t>
  </si>
  <si>
    <t>Actual Finish Date</t>
  </si>
  <si>
    <t>Actual Start Date</t>
  </si>
  <si>
    <t>Forecast Finish Date</t>
  </si>
  <si>
    <t>Forecast Start Date</t>
  </si>
  <si>
    <t>Planned Finish Date</t>
  </si>
  <si>
    <t>Planned Start Date</t>
  </si>
  <si>
    <t>Testing and Commissioning</t>
  </si>
  <si>
    <t>KH1-02-007</t>
  </si>
  <si>
    <t>Development of infrastructure in Kharj Industrial City</t>
  </si>
  <si>
    <t xml:space="preserve">Access and Egress - 
(General access to site, segregated from vehicles, / Overhead protection, while entering into the building /Adequate lighting provided when dark or overnight work)							</t>
  </si>
  <si>
    <t>Mohamed Adel</t>
  </si>
  <si>
    <t>WEEKLY SAFETY STATISTICS REPORT</t>
  </si>
  <si>
    <t>0</t>
  </si>
  <si>
    <t>Inspected By</t>
  </si>
  <si>
    <r>
      <rPr>
        <b/>
        <sz val="12"/>
        <rFont val="Aptos Display"/>
        <family val="2"/>
      </rPr>
      <t>Risk Status:</t>
    </r>
    <r>
      <rPr>
        <sz val="12"/>
        <rFont val="Aptos Display"/>
        <family val="2"/>
      </rPr>
      <t xml:space="preserve"> 1.Open, 2.Closed, or 3.Realized</t>
    </r>
  </si>
  <si>
    <r>
      <rPr>
        <b/>
        <sz val="12"/>
        <rFont val="Aptos Display"/>
        <family val="2"/>
      </rPr>
      <t>T/O/I:</t>
    </r>
    <r>
      <rPr>
        <sz val="12"/>
        <rFont val="Aptos Display"/>
        <family val="2"/>
      </rPr>
      <t xml:space="preserve"> 1.Threat, 2.Opportunity, or 3.Issue</t>
    </r>
  </si>
  <si>
    <r>
      <rPr>
        <b/>
        <sz val="12"/>
        <rFont val="Aptos Display"/>
        <family val="2"/>
      </rPr>
      <t>Risk Response Strategy for Threats:</t>
    </r>
    <r>
      <rPr>
        <sz val="12"/>
        <rFont val="Aptos Display"/>
        <family val="2"/>
      </rPr>
      <t xml:space="preserve"> 1.Terminate, 2.Tolerate, 3.Transfer, or 4.Treat </t>
    </r>
  </si>
  <si>
    <r>
      <rPr>
        <b/>
        <sz val="12"/>
        <rFont val="Aptos Display"/>
        <family val="2"/>
      </rPr>
      <t xml:space="preserve">Risk Response Strategy for Opportunities: </t>
    </r>
    <r>
      <rPr>
        <sz val="12"/>
        <rFont val="Aptos Display"/>
        <family val="2"/>
      </rPr>
      <t xml:space="preserve">1.Ignore, 2.Share, or 3.Enhance/Exploit </t>
    </r>
  </si>
  <si>
    <r>
      <rPr>
        <b/>
        <sz val="12"/>
        <rFont val="Aptos Display"/>
        <family val="2"/>
      </rPr>
      <t>Treatment Action:</t>
    </r>
    <r>
      <rPr>
        <sz val="12"/>
        <rFont val="Aptos Display"/>
        <family val="2"/>
      </rPr>
      <t xml:space="preserve"> 1.Mitigate, 2.Control, or 3.Fall Back</t>
    </r>
  </si>
  <si>
    <r>
      <rPr>
        <b/>
        <sz val="12"/>
        <rFont val="Aptos Display"/>
        <family val="2"/>
      </rPr>
      <t xml:space="preserve">Treatment Status: </t>
    </r>
    <r>
      <rPr>
        <sz val="12"/>
        <rFont val="Aptos Display"/>
        <family val="2"/>
      </rPr>
      <t>1</t>
    </r>
    <r>
      <rPr>
        <b/>
        <sz val="12"/>
        <rFont val="Aptos Display"/>
        <family val="2"/>
      </rPr>
      <t>.</t>
    </r>
    <r>
      <rPr>
        <sz val="12"/>
        <rFont val="Aptos Display"/>
        <family val="2"/>
      </rPr>
      <t>Unapproved, 2.Active, or 3.Closed</t>
    </r>
  </si>
  <si>
    <r>
      <rPr>
        <b/>
        <sz val="12"/>
        <rFont val="Aptos Display"/>
        <family val="2"/>
      </rPr>
      <t>Risk Level/Score:</t>
    </r>
    <r>
      <rPr>
        <sz val="12"/>
        <rFont val="Aptos Display"/>
        <family val="2"/>
      </rPr>
      <t xml:space="preserve"> Likelihood x Highest Impact (Safety, Cost, Schedule, Environment, Quality, or Reputation. See Risk Scoring Matrix tab)</t>
    </r>
  </si>
  <si>
    <t>RISK Register</t>
  </si>
  <si>
    <t>Issues Log</t>
  </si>
  <si>
    <t>Earned  Value</t>
  </si>
  <si>
    <t>FIR Value (up To date)</t>
  </si>
  <si>
    <t>Engineering</t>
  </si>
  <si>
    <t>Procurement</t>
  </si>
  <si>
    <t>Construction</t>
  </si>
  <si>
    <t xml:space="preserve"> Close Out</t>
  </si>
  <si>
    <t>NA</t>
  </si>
  <si>
    <t>Orignal Planned</t>
  </si>
  <si>
    <t>Development Industrial City-Alkharj</t>
  </si>
  <si>
    <t>Moffreh Group</t>
  </si>
  <si>
    <t>Weekly Progress Photos</t>
  </si>
  <si>
    <t>Industrial City-Alkharj</t>
  </si>
  <si>
    <t>Weather / Environmental</t>
  </si>
  <si>
    <t>Weather</t>
  </si>
  <si>
    <t>Treat</t>
  </si>
  <si>
    <t>Mitigate</t>
  </si>
  <si>
    <t>15, Feb 2026</t>
  </si>
  <si>
    <t>Material Category</t>
  </si>
  <si>
    <t>Quantity</t>
  </si>
  <si>
    <t>PR Status</t>
  </si>
  <si>
    <t>Civil/Mech/Elec/Arch</t>
  </si>
  <si>
    <t>Yes / No</t>
  </si>
  <si>
    <t>Duration/Days</t>
  </si>
  <si>
    <t>Procurment / Logistic</t>
  </si>
  <si>
    <t xml:space="preserve">Rains/ Winds/ Dust/Hrash </t>
  </si>
  <si>
    <t>Subgrade Fill/Manholes/ Pipes</t>
  </si>
  <si>
    <t>Safety / Quality</t>
  </si>
  <si>
    <t>Construction Work</t>
  </si>
  <si>
    <t>Deep Excavation</t>
  </si>
  <si>
    <t>Interface / Communication</t>
  </si>
  <si>
    <t>Existing Services &amp; Roads</t>
  </si>
  <si>
    <t>Expected</t>
  </si>
  <si>
    <t>28, Dec. 2026</t>
  </si>
  <si>
    <t>Portacabin services Tie-ins</t>
  </si>
  <si>
    <t>Client</t>
  </si>
  <si>
    <t>MMAH</t>
  </si>
  <si>
    <t>Client &amp;MMAH</t>
  </si>
  <si>
    <t>Accept</t>
  </si>
  <si>
    <t>27, Jan 2026</t>
  </si>
  <si>
    <t>Working on it to resolve the delay and assign many suppliers</t>
  </si>
  <si>
    <t>Safety measures and plans</t>
  </si>
  <si>
    <t>it will be coordinate with the client and the EndUsers of those existing sevices</t>
  </si>
  <si>
    <t>5, Feb 2026</t>
  </si>
  <si>
    <t>20, Dec 2025</t>
  </si>
  <si>
    <t>07, Feb 2026</t>
  </si>
  <si>
    <t>15, Feb 2027</t>
  </si>
  <si>
    <t>Site Obstacles</t>
  </si>
  <si>
    <t>Logistic / Procurement</t>
  </si>
  <si>
    <t>Logistics and Procurement services to be improved and expedited.</t>
  </si>
  <si>
    <t>MV Network</t>
  </si>
  <si>
    <t>Finalize a deal with approved SEC contractor and Consultant to carry out the work and supervise it.</t>
  </si>
  <si>
    <t>Contract Milestones</t>
  </si>
  <si>
    <t>Location Closed
Pending Requirments</t>
  </si>
  <si>
    <r>
      <t xml:space="preserve">An RFI has been sent with all required to start working on a resolution and open aprper communication channel with the end user :
1-Existing obstacles between the factory boundary and Local Roads 19 and 20 are preventing the commencement of the planned works.
2- Along Local Road 18, there are old rooms and a fenced storage area currently in use, in addition to installed signage.
3-A diesel tank is located within the affected area; clarification is required regarding the party responsible for its removal.
4- The crusher area must be officially handed over to MAH to proceed with surveying, as the existing NGL differs from the approved design levels.
5-An existing fenced storage area and site offices must be removed to allow access and ensure uninterrupted progress of the works)
</t>
    </r>
    <r>
      <rPr>
        <b/>
        <u/>
        <sz val="12"/>
        <rFont val="Aptos Display"/>
        <family val="2"/>
      </rPr>
      <t>Action Taken : Meeting Held in Maddon Office and discussed the all challenges with all parties, and all challenges in process to be solved and removed .</t>
    </r>
  </si>
  <si>
    <t>DEVELOPMENT OF INFRASTRUCTURE NETWORKS, AL KHARJ 
INDUSTRIAL CITY (MODON), RIYADH</t>
  </si>
  <si>
    <t xml:space="preserve">MOFFAREH ALHARBI &amp; PARTNERS
Egis Saudi Egnieering </t>
  </si>
  <si>
    <t>Engr. Adil Ghafoor Sulehria</t>
  </si>
  <si>
    <t>YES</t>
  </si>
  <si>
    <t>CIVIL</t>
  </si>
  <si>
    <t>ELECTRICAL</t>
  </si>
  <si>
    <t>Arch</t>
  </si>
  <si>
    <t>ARCH</t>
  </si>
  <si>
    <t>EA</t>
  </si>
  <si>
    <t>yes</t>
  </si>
  <si>
    <t>LM</t>
  </si>
  <si>
    <t>07 Feb &amp; 14 FEB</t>
  </si>
  <si>
    <t>KHJ1-02-007-MAH-TS9-1-MEC-MRIR-0002 &amp; 004</t>
  </si>
  <si>
    <t>KHJ1-02-007-MAH-TS9-1-MEC-MRIR-0001</t>
  </si>
  <si>
    <t>MRIR no.</t>
  </si>
  <si>
    <t>Comments</t>
  </si>
  <si>
    <t>Close</t>
  </si>
  <si>
    <t>Topi+U11:AB15c</t>
  </si>
  <si>
    <t>Penalities &amp; Retention</t>
  </si>
  <si>
    <t>Accepted as Noted</t>
  </si>
  <si>
    <t>Accepted</t>
  </si>
  <si>
    <t>UR-Under Review</t>
  </si>
  <si>
    <t>The Contractor : MOFFAREH ALHARBI &amp; PARTNERS</t>
  </si>
  <si>
    <t>FIR Detail</t>
  </si>
  <si>
    <t>NCR  Detail</t>
  </si>
  <si>
    <t>MAR Detail</t>
  </si>
  <si>
    <t>Shop Drawing</t>
  </si>
  <si>
    <t>ITP ( Inspection Test Plan)</t>
  </si>
  <si>
    <t>MES ( Method statement)</t>
  </si>
  <si>
    <t>Received</t>
  </si>
  <si>
    <t>Code A</t>
  </si>
  <si>
    <t>Code B</t>
  </si>
  <si>
    <t>Code C/D</t>
  </si>
  <si>
    <t>UR</t>
  </si>
  <si>
    <t>KPI %</t>
  </si>
  <si>
    <t>Issued/Received</t>
  </si>
  <si>
    <t xml:space="preserve">OPEN </t>
  </si>
  <si>
    <t>Previous</t>
  </si>
  <si>
    <t xml:space="preserve">Current </t>
  </si>
  <si>
    <t>CIV</t>
  </si>
  <si>
    <t>Electrical</t>
  </si>
  <si>
    <t>MEP</t>
  </si>
  <si>
    <t>Storm</t>
  </si>
  <si>
    <t>Mechanical</t>
  </si>
  <si>
    <t>Sewer</t>
  </si>
  <si>
    <t>Arc</t>
  </si>
  <si>
    <t>Road</t>
  </si>
  <si>
    <t>Survey</t>
  </si>
  <si>
    <t>ROAD</t>
  </si>
  <si>
    <t>PQD (Prequalification Documents)</t>
  </si>
  <si>
    <t>SIR/SOR  Detail</t>
  </si>
  <si>
    <t xml:space="preserve">MRIR </t>
  </si>
  <si>
    <t>As built Drawing</t>
  </si>
  <si>
    <t>MIR ( Material Receiving Inspection)</t>
  </si>
  <si>
    <t xml:space="preserve">Contractiual  Milestones </t>
  </si>
  <si>
    <t>All Networks</t>
  </si>
  <si>
    <t>open</t>
  </si>
  <si>
    <t>closed</t>
  </si>
  <si>
    <t>Material Description</t>
  </si>
  <si>
    <t>BOQ Number</t>
  </si>
  <si>
    <t>Long Lead Item</t>
  </si>
  <si>
    <t>PO Status</t>
  </si>
  <si>
    <t>Delivery Time Frame</t>
  </si>
  <si>
    <t>Delivery Status</t>
  </si>
  <si>
    <t>MRIR Status</t>
  </si>
  <si>
    <t>MIR Status</t>
  </si>
  <si>
    <t>Short/Long</t>
  </si>
  <si>
    <t>0/1</t>
  </si>
  <si>
    <t>MIR no.</t>
  </si>
  <si>
    <t>GRP Pipes</t>
  </si>
  <si>
    <t>150mm Diameter - SEWER</t>
  </si>
  <si>
    <t>15/3/2026</t>
  </si>
  <si>
    <t>200mm Diameter - SEWER</t>
  </si>
  <si>
    <t>250mm Diameter - SEWER</t>
  </si>
  <si>
    <t>300mm Diameter - SEWER</t>
  </si>
  <si>
    <t>400mm Diameter -STORM &amp; SEWER</t>
  </si>
  <si>
    <t>500mm Diameter -STORM &amp; SEWER</t>
  </si>
  <si>
    <t>600mm Diameter -STORM &amp; SEWER</t>
  </si>
  <si>
    <t>700mm Diameter  -STORM</t>
  </si>
  <si>
    <t>800mm Diameter -STORM</t>
  </si>
  <si>
    <t>900mm Diameter -STORM</t>
  </si>
  <si>
    <t>1000mm Diameter -STORM</t>
  </si>
  <si>
    <t>1200mm Diameter -STORM</t>
  </si>
  <si>
    <t>HDPE  Pipes</t>
  </si>
  <si>
    <t>80 days</t>
  </si>
  <si>
    <t>18/3/2026</t>
  </si>
  <si>
    <t>30/6/2026</t>
  </si>
  <si>
    <t>32mm Diameter</t>
  </si>
  <si>
    <t>50mm Diameter</t>
  </si>
  <si>
    <t>75 mm Diameter</t>
  </si>
  <si>
    <t>90mm Diameter</t>
  </si>
  <si>
    <t>UPVC   Pipes</t>
  </si>
  <si>
    <t>60 days</t>
  </si>
  <si>
    <t>INREVIEW</t>
  </si>
  <si>
    <t>as per site request to start</t>
  </si>
  <si>
    <t>Curbstone</t>
  </si>
  <si>
    <t xml:space="preserve">90-100 </t>
  </si>
  <si>
    <t xml:space="preserve">confirmed </t>
  </si>
  <si>
    <t>Concrete Mix for PC works</t>
  </si>
  <si>
    <t>Concrete Mix for RC works</t>
  </si>
  <si>
    <t>Done</t>
  </si>
  <si>
    <t>Reinforcement Steel</t>
  </si>
  <si>
    <t>KHJ1-02-007-MAH-TS9-1-CIV-MIR-0004</t>
  </si>
  <si>
    <t>Paving blocks 200*100*60 mm</t>
  </si>
  <si>
    <t xml:space="preserve">20 days </t>
  </si>
  <si>
    <t>Structural steeL for Prefab Portcabibn</t>
  </si>
  <si>
    <t>Traffic signage</t>
  </si>
  <si>
    <t>Asphalt</t>
  </si>
  <si>
    <t>under review</t>
  </si>
  <si>
    <t>ICT Manholes Cover with frame</t>
  </si>
  <si>
    <t>27/04/2026</t>
  </si>
  <si>
    <t>Telecome Manholes</t>
  </si>
  <si>
    <t>MV Cables</t>
  </si>
  <si>
    <t>84 DAYS</t>
  </si>
  <si>
    <t>Unit Substation &amp; RMU</t>
  </si>
  <si>
    <t>LV Cables</t>
  </si>
  <si>
    <t>15/5/2026</t>
  </si>
  <si>
    <t>Electrical Panels</t>
  </si>
  <si>
    <t>Street Lights Lighting Fixtures</t>
  </si>
  <si>
    <t>Street Lighting Poles</t>
  </si>
  <si>
    <t>20/5/2026</t>
  </si>
  <si>
    <t>Manhole Covers</t>
  </si>
  <si>
    <t>Sewer Manholes</t>
  </si>
  <si>
    <t>AS PER SITE NEEDED</t>
  </si>
  <si>
    <t>Storm Manholes</t>
  </si>
  <si>
    <t>Connection Chamber</t>
  </si>
  <si>
    <t>inspection Chambers</t>
  </si>
  <si>
    <t>Catch Basin</t>
  </si>
  <si>
    <t>Termination Kits</t>
  </si>
  <si>
    <t>as per site request</t>
  </si>
  <si>
    <t>Fire Hydrants</t>
  </si>
  <si>
    <t>130 days</t>
  </si>
  <si>
    <t>30/4/2026</t>
  </si>
  <si>
    <t>Concrete Culvert Box</t>
  </si>
  <si>
    <t>KHJ1-02-007-MAH-TS9-1-CIV-MRIR-0027 KHJ1-02-007-MAH-TS9-1-CBC-MRIR-0044</t>
  </si>
  <si>
    <t>Hard</t>
  </si>
  <si>
    <t>Delay in procurement of key materials</t>
  </si>
  <si>
    <t>20-Apr-2026</t>
  </si>
  <si>
    <t>Overall delay against approved baseline</t>
  </si>
  <si>
    <t xml:space="preserve">400mm Diameter </t>
  </si>
  <si>
    <t>KHJ1-02-007-MAH-TS9-1-CIV-MAR-0054 &amp; 54</t>
  </si>
  <si>
    <t xml:space="preserve">30 days </t>
  </si>
  <si>
    <t>under process</t>
  </si>
  <si>
    <t>27/4/2026</t>
  </si>
  <si>
    <t>16/4/2026</t>
  </si>
  <si>
    <r>
      <t>Prepare &amp; implement recovery plan, add resources, additional shifts "</t>
    </r>
    <r>
      <rPr>
        <b/>
        <u/>
        <sz val="12"/>
        <rFont val="Aptos Display"/>
        <family val="2"/>
      </rPr>
      <t xml:space="preserve"> Closed"</t>
    </r>
  </si>
  <si>
    <t>SPI Weekly Interval</t>
  </si>
  <si>
    <t>Planned %</t>
  </si>
  <si>
    <t>MEC</t>
  </si>
  <si>
    <t>STR</t>
  </si>
  <si>
    <t>IRR</t>
  </si>
  <si>
    <t>Project ID:</t>
  </si>
  <si>
    <t>WEEKLY QUALITY STATISTICS 
REPORT (WQSR)</t>
  </si>
  <si>
    <t>Contractor: MOFFAREH ALHARBI &amp; PARTNERS</t>
  </si>
  <si>
    <t>For the Week of:</t>
  </si>
  <si>
    <t>Document Ref. Number</t>
  </si>
  <si>
    <t>GENERAL</t>
  </si>
  <si>
    <t>Previous Week</t>
  </si>
  <si>
    <t>Brief Description/Comment</t>
  </si>
  <si>
    <t xml:space="preserve">Planned Project Progress </t>
  </si>
  <si>
    <t xml:space="preserve">Actual Project Progress </t>
  </si>
  <si>
    <t xml:space="preserve">QAC Leading Indicators </t>
  </si>
  <si>
    <t xml:space="preserve">Brief Description/Comment </t>
  </si>
  <si>
    <t>No. of Quality Induction conducted</t>
  </si>
  <si>
    <t>No. of Approved Field Inspection Report (FIR)</t>
  </si>
  <si>
    <t>No. of Rejected Field Inspection Report (FIR)</t>
  </si>
  <si>
    <t>No. of under review Field Inspection Report (FIR)</t>
  </si>
  <si>
    <t>No. of Approved Material Inspection Request (MIR)</t>
  </si>
  <si>
    <t>No. of Rejected Material Inspection Request (MIR)</t>
  </si>
  <si>
    <t>No. of Request For Information (RFI) - Open</t>
  </si>
  <si>
    <t>No. of Request For Information (RFI) - Closed</t>
  </si>
  <si>
    <t>No. of Approved Material Received Inspection Report (MRIR)</t>
  </si>
  <si>
    <t>No. of Rejected Material Received Inspection Report (MRIR)</t>
  </si>
  <si>
    <t xml:space="preserve">No. of Review/Approved Shop drawings </t>
  </si>
  <si>
    <t xml:space="preserve">No. of Rejected Shop drawings </t>
  </si>
  <si>
    <t xml:space="preserve">No. of under review Shop drawings </t>
  </si>
  <si>
    <t>Copy of weekly MOM and progress status*</t>
  </si>
  <si>
    <t>No. of Inspection &amp; Test Plan (ITP) Reviewed/approved*</t>
  </si>
  <si>
    <t>No. of Quality inspections/Site walkthrough performed*</t>
  </si>
  <si>
    <t>No. of Quality Site Instruction Issued*</t>
  </si>
  <si>
    <t>No. of Non-Conformance Report (NCR) issued*</t>
  </si>
  <si>
    <t>Type &amp; No. of Test performed*</t>
  </si>
  <si>
    <t>Compaction-Soil Sampling-Borehole-Concrete Compressive Test</t>
  </si>
  <si>
    <t>Amount &amp; No.of Penalties/Fines Applied*</t>
  </si>
  <si>
    <t xml:space="preserve">No. of Change/ Variation Request </t>
  </si>
  <si>
    <t>No. of critical long lead iteams and status*</t>
  </si>
  <si>
    <t>No. of Internal/External Audit Conducted</t>
  </si>
  <si>
    <t xml:space="preserve">Work Done this week </t>
  </si>
  <si>
    <t>Name: Adil Ghafoor</t>
  </si>
  <si>
    <t xml:space="preserve">Approved By: </t>
  </si>
  <si>
    <t xml:space="preserve">Position: QA QC Manager </t>
  </si>
  <si>
    <t xml:space="preserve">Position: </t>
  </si>
  <si>
    <t>Signature:</t>
  </si>
  <si>
    <t>1.Civil (CIV)</t>
  </si>
  <si>
    <t>2.Road (ROD)</t>
  </si>
  <si>
    <t>3. Concrete Box Culvet (CBC)</t>
  </si>
  <si>
    <t>5.Sewer (SEW)</t>
  </si>
  <si>
    <t>6.Storm (STR)</t>
  </si>
  <si>
    <t>9.Irrigation (IRR)</t>
  </si>
  <si>
    <t>CBC</t>
  </si>
  <si>
    <t>ROD</t>
  </si>
  <si>
    <t>TEL</t>
  </si>
  <si>
    <t>SEW</t>
  </si>
  <si>
    <t>LSC</t>
  </si>
  <si>
    <t>Tel</t>
  </si>
  <si>
    <t>10.Potable (POT)</t>
  </si>
  <si>
    <t>Serial #</t>
  </si>
  <si>
    <t>FIR #</t>
  </si>
  <si>
    <t xml:space="preserve">FIR Description  </t>
  </si>
  <si>
    <t>Duration days</t>
  </si>
  <si>
    <t>No FIR Submitted in Mechanical Decipline.</t>
  </si>
  <si>
    <t>POT</t>
  </si>
  <si>
    <t>CIV/ROD</t>
  </si>
  <si>
    <t>Telecom</t>
  </si>
  <si>
    <t>Total Quantity</t>
  </si>
  <si>
    <t>المورد</t>
  </si>
  <si>
    <t>اجمالي الكمية</t>
  </si>
  <si>
    <t>Sail Alreyadha Saudi Industrial Co (SIEFCO)</t>
  </si>
  <si>
    <t xml:space="preserve">Agyad Sign </t>
  </si>
  <si>
    <t>Manhole ( Storm)</t>
  </si>
  <si>
    <t>AL-BILAD CONCRETE PIPES CO.</t>
  </si>
  <si>
    <t>T. Nagadi Preformed Concrete Factory</t>
  </si>
  <si>
    <t>DI Cover &amp; FRAME (Sewage &amp; Storm&amp;ICT CATCH BASIN )</t>
  </si>
  <si>
    <t>UKC</t>
  </si>
  <si>
    <t>Kaayan advanced construction</t>
  </si>
  <si>
    <t>Manhole  (ICT)</t>
  </si>
  <si>
    <t>National Kham Plastic Factory Co.</t>
  </si>
  <si>
    <t>Low Voltage Cables, Copper &amp; Aluminium,</t>
  </si>
  <si>
    <t xml:space="preserve">Elsewedy </t>
  </si>
  <si>
    <t>Ring Main unit-RMU</t>
  </si>
  <si>
    <t xml:space="preserve">Al Fanar </t>
  </si>
  <si>
    <t>Unit Substation 13.8/0.4 kv ,</t>
  </si>
  <si>
    <t xml:space="preserve">Street Lighting poles &amp; Fixtures </t>
  </si>
  <si>
    <t>Al-Babtain Power &amp; Telecom</t>
  </si>
  <si>
    <t xml:space="preserve">UPVC Pipes &amp; Fittings </t>
  </si>
  <si>
    <t xml:space="preserve">HDPE duct pipe </t>
  </si>
  <si>
    <t>UNION PIPES INDUSTRY CO. LTD</t>
  </si>
  <si>
    <t xml:space="preserve">HDPE Pipe &amp; Fittings </t>
  </si>
  <si>
    <t>potable Valve &amp; accessories (Sluice) valves (Direct buried)</t>
  </si>
  <si>
    <t>AVK (Gaweea Global Trading Est.)</t>
  </si>
  <si>
    <t xml:space="preserve">Fire hydrant , Valve &amp; Accessories </t>
  </si>
  <si>
    <t xml:space="preserve">GRP Pipes &amp; Fittings </t>
  </si>
  <si>
    <t>T. Nagadi Fiberglass Pipes Factory</t>
  </si>
  <si>
    <t xml:space="preserve">Secondary Irrigation </t>
  </si>
  <si>
    <t xml:space="preserve">Gulf Bazar </t>
  </si>
  <si>
    <t>Plantataion &amp; Shurbs</t>
  </si>
  <si>
    <t>Revised &amp; Resubmit</t>
  </si>
  <si>
    <t>تحت التوريد</t>
  </si>
  <si>
    <t>حالة المشتريات الرئيسية - مشروع الخرج</t>
  </si>
  <si>
    <t>Manhole ( Sewage)</t>
  </si>
  <si>
    <t>4.Mechanical(MEC)</t>
  </si>
  <si>
    <t>7.Electrical(ELE)</t>
  </si>
  <si>
    <t>IRI</t>
  </si>
  <si>
    <t>KHJ1-02-007-MAH-TS9-1-MEC-MRIR-0026&amp; 48</t>
  </si>
  <si>
    <t>KHJ1-02-007-MAH-TS9-1-MEC-MRIR-0006,KHJ1-02-007-МАН-TS9-1-MEC-MRIR-0068</t>
  </si>
  <si>
    <t>KHJ1-02-007-MAH-TS9-1-STR-MIR-0047</t>
  </si>
  <si>
    <t>KHJ1-02-007-MAH-TS9-1-MEC-MRIR-0018,KHJ1-02-007-MAH-TS9-1-MEC-MRIR-0037</t>
  </si>
  <si>
    <t>KHJ1-02-007-MAH-TS9-1-MEC-MRIR-0068</t>
  </si>
  <si>
    <t>KHJ1-02-007-MAH-TS9-1-MEC-MRIR-0015 &amp; 48,KHJ1-02-007-MAH-TS9-1-STR-MIR-0047</t>
  </si>
  <si>
    <t>KHJ1-02-007-MAH-TS9-1-MEC-MRIR-0017,KHJ1-02-007-MAH-TS9-1-MEC-MRIR-0019,KHJ1-02-007-MAH-TS9-1-MEC-MRIR-0021</t>
  </si>
  <si>
    <t>KHJ1-02-007-МАН-TS9-1-MEC-MRIR-0068,KHJ1-02-007-MAH-TS9-1-STR-MIR-0047</t>
  </si>
  <si>
    <t>KHJ1-02-007-MAH-TS9-1-MEC-MRIR-0037,KHJ1-02-007-МАН-TS9-1-MEC-MRIR-0068</t>
  </si>
  <si>
    <t>KHJ1-02-007-МАН-TS9-1-MEC-MRIR-0098</t>
  </si>
  <si>
    <t>KHJ1-02-007-MAH-TS9-1-MEC-MRIR-0001&amp; 48,KHJ1-02-007-МАН-TS9-1-MEC-MRIR-0064</t>
  </si>
  <si>
    <t>KHJ1-02-007-МАН-TS9-1-MEC-MRIR-0063</t>
  </si>
  <si>
    <t>KHJ1-02-007-MAH-TS9-1-MEC-MRIR-0003,KHJ1-02-007-MAH-TS9-1-MEC-MRIR-0025</t>
  </si>
  <si>
    <t>KHJ1-02-007-MAH-TS9-1-MEC-MRIR-0003,KHJ1-02-007-MAH-TS9-1-MEC-MRIR-0007,KHJ1-02-007-MAH-TS9-1-MEC-MRIR-0033</t>
  </si>
  <si>
    <t>KHJ1-02-007-MAH-TS9-1-MEC-MRIR-0011</t>
  </si>
  <si>
    <t>KHJ1-02-007-MAH-TS9-1-CIV-MAR-001-01KHJ1-02-007-MAH-TS9-1-CIV-MRIR-0029 KHJ1-02-007-MAH-TS9-1-CIV-MRIR-0036,</t>
  </si>
  <si>
    <t>KHJ-1-02-007-MAH-TS9-1-MEC-MRIR-0010-00 KHJ-1-02-007-MAH-TS9-1-MEC-MRIR-0012-01,KHJ1-02-007-МАН-TS9-1-SEW-MRIR-0057</t>
  </si>
  <si>
    <t>KHJ1-02-007-MAH-TS9-1-STR-MIR-0027,KHJ1-02-007-MAH-TS9-1-STR-MIR-0065-00</t>
  </si>
  <si>
    <t>KHJ-1-02-007-MAH-TS9-1-MEC-MRIR-0012-00 KHJ1-02-007-MAH-TS9-1-MEC-MRIR-0034,KHJ1-02-007-МАН-TS9-1-SEW-MRIR-0057</t>
  </si>
  <si>
    <t>KHJ1-02-007-МАН-TS9-1-STR-MRIR-0104,KHJ1-02-007-MAH-TS9-1-STR -MIR-0031</t>
  </si>
  <si>
    <t>KHJ1-02-007-МАН-TS9-1-MEC-MRIR-0065,KHJ1-02-007-MAH-TS9-1-MEC-MRIR-0080,KHJ1-02-007-MAH-TS9-1-MEC-MRIR-0107</t>
  </si>
  <si>
    <t>KHJ1-02-007-MAH-TS9-1-STR-MIR-0009,KHJ1-02-007-MAH-TS9-1-MEC-MIR-0023,KHJ1-02-007-MAH-TS9-1-STR-MIR-0051-00,KHJ1-02-007-MAH-TS9-1-STR-MIR-0066-00</t>
  </si>
  <si>
    <t>MV cable, waiting for SEC to wave off FAT test to start delivery</t>
  </si>
  <si>
    <t>ARC</t>
  </si>
  <si>
    <t>Procurement- Material Status</t>
  </si>
  <si>
    <t> </t>
  </si>
  <si>
    <t>KHJ1-02-007-MAH-TS9-1-MEC-MIR-0005</t>
  </si>
  <si>
    <t> KHJ1-02-007-MAH-TS9-1-MEC-MIR-0005</t>
  </si>
  <si>
    <t>KHJ1-02-007-MAH-TS9-1-STR-MIR-0047,KHJ1-02-007-MAH-TS9-1-STR-MIR-0103</t>
  </si>
  <si>
    <t>kHJ1-02-007-MAH-TS9-1-STR-MIR-0047,KHJ1-02-007-MAH-TS9-1-STR-MIR-0103</t>
  </si>
  <si>
    <t> KHJ1-02-007-MAH-TS9-1-STR-MIR-0103</t>
  </si>
  <si>
    <t> KHJ1-02-007-MAH-TS9-1-MEC-MRIR-0030</t>
  </si>
  <si>
    <t> KHJ1-02-007-MAH-TS9-1-STR-MIR-0107</t>
  </si>
  <si>
    <t> KHJ1-02-007-MAH-TS9-1-CIV-MRIR-0030</t>
  </si>
  <si>
    <t> KHJ1-02-007-MAH-TS9-1-STR-MIR-0102,KHJ1-02-007-MAH-TS9-1-CIV-MIR-0098</t>
  </si>
  <si>
    <t> KHJ1-02-007-MAH-TS9-1-STR-MIR-0010</t>
  </si>
  <si>
    <r>
      <t>MMAH Team Needs to recover and Put the follwing on track.
1- Engineering Work Completion. "</t>
    </r>
    <r>
      <rPr>
        <b/>
        <u/>
        <sz val="12"/>
        <rFont val="Aptos Display"/>
        <family val="2"/>
      </rPr>
      <t xml:space="preserve"> Closed"</t>
    </r>
    <r>
      <rPr>
        <sz val="12"/>
        <rFont val="Aptos Display"/>
        <family val="2"/>
      </rPr>
      <t xml:space="preserve">
2- Procurement Work. </t>
    </r>
    <r>
      <rPr>
        <b/>
        <u/>
        <sz val="12"/>
        <rFont val="Aptos Display"/>
        <family val="2"/>
      </rPr>
      <t>" Closed"</t>
    </r>
    <r>
      <rPr>
        <sz val="12"/>
        <rFont val="Aptos Display"/>
        <family val="2"/>
      </rPr>
      <t xml:space="preserve">
3- Construction Work. </t>
    </r>
    <r>
      <rPr>
        <b/>
        <u/>
        <sz val="12"/>
        <rFont val="Aptos Display"/>
        <family val="2"/>
      </rPr>
      <t>" On Going"</t>
    </r>
  </si>
  <si>
    <t>Cum.Act. Wt.%</t>
  </si>
  <si>
    <t>Cum. Effort</t>
  </si>
  <si>
    <t>Amount After Retention</t>
  </si>
  <si>
    <t>30/08/2026</t>
  </si>
  <si>
    <t>KHJ1-02-007-MAH-TS9-1-STR-MIR-0048,KHJ1-02-007-MAH-TS9-1-STR-MIR-0047,KHJ1-02-007-MAH-TS9-1-MEC-MIR-0119</t>
  </si>
  <si>
    <t>KHJ1-02-007-MAH-TS9-1-STR-MIR-0047,KHJ1-02-007-MAH-TS9-1-STR-MIR-0103,KHJ1-02-007-MAH-TS9-1-MEC-MIR-0119</t>
  </si>
  <si>
    <t> KHJ1-02-007-MAH-TS9-1-MEC-MIR-0005,KHJ1-02-007-MAH-TS9-1-STR-MIR-0103,KHJ1-02-007-MAH-TS9-1-MEC-MIR-0119</t>
  </si>
  <si>
    <t>KHJ1-02-007-MAH-TS9-1-STR-MIR-0047,KHJ1-02-007-MAH-TS9-1-MEC-MIR-0119</t>
  </si>
  <si>
    <t> KHJ1-02-007-МАН-TS9-1-TEL-MRIR-0082</t>
  </si>
  <si>
    <t> KHJ1-02-007-MAH-TS9-1-STR-MIR-0107,</t>
  </si>
  <si>
    <t> KHJ1-02-007-MAH-TS9-1-STR-MIR-0102,KHJ1-02-007-MAH-TS9-1-MEC-MRIR-0025</t>
  </si>
  <si>
    <t> KHJ1-02-007-MAH-TS9-1-MEC-MRIR-0011</t>
  </si>
  <si>
    <t>1</t>
  </si>
  <si>
    <t xml:space="preserve">                  -  </t>
  </si>
  <si>
    <t>Back filling</t>
  </si>
  <si>
    <t>90 days</t>
  </si>
  <si>
    <t>KHJ1-02-007-MAH-TS9-1-MEC-MRIR-0046 &amp; 47, 50 , 51 &amp;  52 , 56</t>
  </si>
  <si>
    <t>20/4/2026</t>
  </si>
  <si>
    <t>20/7/2026</t>
  </si>
  <si>
    <t>KHJ1-02-007-MAH-TS9-1-ROD-MRIR-0038 KHJ1-02-007-MAH-TS9-1-ROD-MRIR-0049 KHJ1-02-007-MAH-TS9-1-ROD-MRIR-0053</t>
  </si>
  <si>
    <t>KHJ1-02-007-MAH-TS9-1-CIV-MIR-0001 KHJ1-02-007-MAH-TS9-1-CIV-MIR-0002</t>
  </si>
  <si>
    <t xml:space="preserve">Aggregate base course </t>
  </si>
  <si>
    <t>Waterproofing membrane</t>
  </si>
  <si>
    <t>lm</t>
  </si>
  <si>
    <t xml:space="preserve"> HBS </t>
  </si>
  <si>
    <t>Block work Accessories</t>
  </si>
  <si>
    <t xml:space="preserve">10 days </t>
  </si>
  <si>
    <t>Sand Cement Plaster for Internal Walls</t>
  </si>
  <si>
    <t>Paint INTERNAL &amp; External Areas</t>
  </si>
  <si>
    <t>m2</t>
  </si>
  <si>
    <t>Plaster for External Walls</t>
  </si>
  <si>
    <t>45 days</t>
  </si>
  <si>
    <t>Porcelain Tiling</t>
  </si>
  <si>
    <t xml:space="preserve">Sample has been submitted for approval </t>
  </si>
  <si>
    <t>False Ceilings</t>
  </si>
  <si>
    <t>Access ladder</t>
  </si>
  <si>
    <t>confirmed under cancillation</t>
  </si>
  <si>
    <t>Lighting Poles Precast Foundation &amp; Bolt</t>
  </si>
  <si>
    <t>Doors &amp; Windows</t>
  </si>
  <si>
    <t xml:space="preserve">wait mock up sample from alumaco for approval </t>
  </si>
  <si>
    <t>Granite, ceramic</t>
  </si>
  <si>
    <t>30 days</t>
  </si>
  <si>
    <t>Trees and Bushes-Landscape ( soft)</t>
  </si>
  <si>
    <t xml:space="preserve">21 days </t>
  </si>
  <si>
    <t>Generator</t>
  </si>
  <si>
    <t>Pqd under review</t>
  </si>
  <si>
    <t>Public address System</t>
  </si>
  <si>
    <t>15/7/2026</t>
  </si>
  <si>
    <t>LV Conductors (part of the panels)</t>
  </si>
  <si>
    <t>Drain &amp; Clean Out</t>
  </si>
  <si>
    <t>Split AC Package</t>
  </si>
  <si>
    <t>Ventilation Unit-Fan</t>
  </si>
  <si>
    <t>Fire Pump</t>
  </si>
  <si>
    <t>PVC &amp; EMT conduits</t>
  </si>
  <si>
    <t>CCTV Pole</t>
  </si>
  <si>
    <t>Underground Ducts-HDPE</t>
  </si>
  <si>
    <t>28/3/2026</t>
  </si>
  <si>
    <t>30/7/2026</t>
  </si>
  <si>
    <t>KHJ1-02-007-MAH-TS9-1-ELE-MRIR-0042 KHJ1-02-007-MAH-TS9-1-ELE-MRIR-0040</t>
  </si>
  <si>
    <t>LIGHTING FIXTURES (buildings Internal)</t>
  </si>
  <si>
    <t>Earthing System</t>
  </si>
  <si>
    <t>15/6/2026</t>
  </si>
  <si>
    <t>KHJ1-02-007-MAH-TS9-1-ELE-MRIR-0043</t>
  </si>
  <si>
    <t>Cable glands, lugs and accessories</t>
  </si>
  <si>
    <t>Wiring Devices and Switches</t>
  </si>
  <si>
    <t>DALI Cabinet (external lighting control)</t>
  </si>
  <si>
    <t>GI duct work with insulation &amp; Support</t>
  </si>
  <si>
    <t>External Lighting Fixtures</t>
  </si>
  <si>
    <t>Secondary Irrigation System</t>
  </si>
  <si>
    <t>Sanitory Ware, Plumbing Fixtures, Toilet Accessories</t>
  </si>
  <si>
    <t>Ductile Iron Valves &amp; Fittings</t>
  </si>
  <si>
    <t> KHJ1-02-007-MAH-TS9-1-MEC-MIR-0053,KHJ1-02-007-MAH-TS9-1-STR-MIR-0067</t>
  </si>
  <si>
    <t>Hose Bib</t>
  </si>
  <si>
    <t>PPR Pipes &amp; Fittings</t>
  </si>
  <si>
    <t>KHJ1-02-007-MAH-TS9-1-STR-MIR-0078</t>
  </si>
  <si>
    <t>Irrigation Manholes Cover with frame</t>
  </si>
  <si>
    <t>Potable Manholes Cover with frame</t>
  </si>
  <si>
    <t>Bitumen Paint (Bituminous Damp proofing)</t>
  </si>
  <si>
    <t>KHJ1-02-007-MAH-TS9-1-MEC-MRIR-0041</t>
  </si>
  <si>
    <t>Anti Termite &amp; Pest Control</t>
  </si>
  <si>
    <t>FINISHED</t>
  </si>
  <si>
    <t>OS &amp; Y Gate valve</t>
  </si>
  <si>
    <t>Fire Extinguisher</t>
  </si>
  <si>
    <t>07 DAYS</t>
  </si>
  <si>
    <t>Fire Alarm  systems &amp; cable</t>
  </si>
  <si>
    <t>Water Heater</t>
  </si>
  <si>
    <t>15 DAYS</t>
  </si>
  <si>
    <t>HDPE House Connections Chambers</t>
  </si>
  <si>
    <t>Polythlien sheets</t>
  </si>
  <si>
    <t>31/3/2026</t>
  </si>
  <si>
    <t>KHJ1-02-007-MAH-TS9-1-CIV-MRIR-0031</t>
  </si>
  <si>
    <t>NB: Insert 1, or 0 in the required cell only.</t>
  </si>
  <si>
    <t xml:space="preserve">     </t>
  </si>
  <si>
    <t xml:space="preserve">                                                                                                                                                  </t>
  </si>
  <si>
    <t>C-Revised &amp; Resubmit</t>
  </si>
  <si>
    <t>اسم المشروع</t>
  </si>
  <si>
    <t>Parent Project ID</t>
  </si>
  <si>
    <t>القطاع</t>
  </si>
  <si>
    <t xml:space="preserve">مواد التوريدات </t>
  </si>
  <si>
    <t>رقم التواصل مع المورد</t>
  </si>
  <si>
    <t>الموقف الحالي</t>
  </si>
  <si>
    <t>تاريخ بدء التوريد المجدول</t>
  </si>
  <si>
    <t>اجتماعات الموردين</t>
  </si>
  <si>
    <t>خارجي/ داخلي</t>
  </si>
  <si>
    <t>نسبة التوريد المحلي %</t>
  </si>
  <si>
    <t>نسبة التوريد الخارجي %</t>
  </si>
  <si>
    <t>الكمية التي تم توريدها</t>
  </si>
  <si>
    <t>وحدة القياس</t>
  </si>
  <si>
    <t>ملاحظات (حالة المادة - عوائق - تأخير - ظروف خارجية, التأخر بالدفع من المقاول أو المورد)</t>
  </si>
  <si>
    <t xml:space="preserve">DEVELOPMENT OF INFRASTRUCTURE NETWORKS, AL KHARJ INDUSTRIAL CITY </t>
  </si>
  <si>
    <t>مدن - الرياض</t>
  </si>
  <si>
    <t>يونيو 2026</t>
  </si>
  <si>
    <t>تم الانتهاء</t>
  </si>
  <si>
    <t>داخلي</t>
  </si>
  <si>
    <t>ابريل 2026</t>
  </si>
  <si>
    <t>NOS</t>
  </si>
  <si>
    <t>لم يقدم للإعتماد</t>
  </si>
  <si>
    <t>جاري الإعتماد</t>
  </si>
  <si>
    <t xml:space="preserve">تم الإعتماد </t>
  </si>
  <si>
    <t>تم اصدار امر الشراء ولم يتم الدفع</t>
  </si>
  <si>
    <t>مارس 2026</t>
  </si>
  <si>
    <t>جاري التصنيع</t>
  </si>
  <si>
    <t xml:space="preserve">جاري التوريد </t>
  </si>
  <si>
    <t>سبتمبر 2026</t>
  </si>
  <si>
    <t>تم التوريد</t>
  </si>
  <si>
    <t>Km</t>
  </si>
  <si>
    <t>Ton</t>
  </si>
  <si>
    <t>set</t>
  </si>
  <si>
    <t xml:space="preserve">فبراير 2026 </t>
  </si>
  <si>
    <t xml:space="preserve"> LOT</t>
  </si>
  <si>
    <t>Rakan Alotaibi</t>
  </si>
  <si>
    <t>Eng\Rakan</t>
  </si>
  <si>
    <t>Interlock</t>
  </si>
  <si>
    <t>Mr. MUSTAFA KADRI</t>
  </si>
  <si>
    <r>
      <t>تحت</t>
    </r>
    <r>
      <rPr>
        <b/>
        <sz val="6"/>
        <color rgb="FF000000"/>
        <rFont val="Aptos Display"/>
        <family val="2"/>
      </rPr>
      <t xml:space="preserve"> </t>
    </r>
    <r>
      <rPr>
        <b/>
        <sz val="6"/>
        <color rgb="FF000000"/>
        <rFont val="TheSansArabic Plain"/>
      </rPr>
      <t>التوريد</t>
    </r>
  </si>
  <si>
    <r>
      <t>يونيو</t>
    </r>
    <r>
      <rPr>
        <b/>
        <sz val="6"/>
        <color rgb="FF000000"/>
        <rFont val="Aptos Display"/>
        <family val="2"/>
      </rPr>
      <t xml:space="preserve"> 2026</t>
    </r>
  </si>
  <si>
    <r>
      <t>تم</t>
    </r>
    <r>
      <rPr>
        <b/>
        <sz val="6"/>
        <color rgb="FF000000"/>
        <rFont val="Aptos Display"/>
        <family val="2"/>
      </rPr>
      <t xml:space="preserve"> </t>
    </r>
    <r>
      <rPr>
        <b/>
        <sz val="6"/>
        <color rgb="FF000000"/>
        <rFont val="TheSansArabic Plain"/>
      </rPr>
      <t>الانتهاء</t>
    </r>
  </si>
  <si>
    <t>Curb stone</t>
  </si>
  <si>
    <t>Mr. Amar Ashri</t>
  </si>
  <si>
    <t>Mr. Mahmoud Attia</t>
  </si>
  <si>
    <t>Mr. Ahmed Eldeeb</t>
  </si>
  <si>
    <t>Mr. Mohammad Hany</t>
  </si>
  <si>
    <t>Mr. M salah</t>
  </si>
  <si>
    <t>Mr. Abdullah</t>
  </si>
  <si>
    <t>+966 53 484 9346</t>
  </si>
  <si>
    <t>Mr. Fahmi Zaitoon</t>
  </si>
  <si>
    <t>+966 56 596 1202</t>
  </si>
  <si>
    <t>Mr. Reda Hegazy</t>
  </si>
  <si>
    <t>+966 58 128 6668</t>
  </si>
  <si>
    <t>Mr. M Rabie Elsaady</t>
  </si>
  <si>
    <t>Mr. Islam Ezzeldin</t>
  </si>
  <si>
    <t>Mr. Mohammad Sohail</t>
  </si>
  <si>
    <t>+966 54 320 2000</t>
  </si>
  <si>
    <r>
      <t>تحت</t>
    </r>
    <r>
      <rPr>
        <b/>
        <sz val="6"/>
        <color rgb="FF0A2C52"/>
        <rFont val="Aptos Display"/>
        <family val="2"/>
      </rPr>
      <t xml:space="preserve"> </t>
    </r>
    <r>
      <rPr>
        <b/>
        <sz val="6"/>
        <color rgb="FF0A2C52"/>
        <rFont val="TheSansArabic Plain"/>
      </rPr>
      <t>التوريد</t>
    </r>
  </si>
  <si>
    <t>"Mr. Youseff</t>
  </si>
  <si>
    <t>+966 54 337 2517"</t>
  </si>
  <si>
    <r>
      <t>اكتبر</t>
    </r>
    <r>
      <rPr>
        <b/>
        <sz val="6"/>
        <color rgb="FF000000"/>
        <rFont val="Aptos Display"/>
        <family val="2"/>
      </rPr>
      <t xml:space="preserve"> 2026</t>
    </r>
  </si>
  <si>
    <t>M2</t>
  </si>
  <si>
    <r>
      <t xml:space="preserve">  تم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جارى طبقا لاحتياجات الموقع</t>
    </r>
  </si>
  <si>
    <r>
      <t xml:space="preserve"> </t>
    </r>
    <r>
      <rPr>
        <sz val="18"/>
        <color rgb="FF000000"/>
        <rFont val="TheSansArabic Plain"/>
      </rPr>
      <t>لم يتم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التوريد</t>
    </r>
    <r>
      <rPr>
        <sz val="18"/>
        <color rgb="FF000000"/>
        <rFont val="Calibri"/>
        <family val="2"/>
      </rPr>
      <t xml:space="preserve"> </t>
    </r>
    <r>
      <rPr>
        <sz val="18"/>
        <color rgb="FF000000"/>
        <rFont val="TheSansArabic Plain"/>
      </rPr>
      <t>متوقف</t>
    </r>
    <r>
      <rPr>
        <sz val="18"/>
        <color rgb="FF000000"/>
        <rFont val="Calibri"/>
        <family val="2"/>
      </rPr>
      <t xml:space="preserve"> لحين الاعتماد</t>
    </r>
  </si>
  <si>
    <r>
      <t>تم</t>
    </r>
    <r>
      <rPr>
        <sz val="18"/>
        <color rgb="FF000000"/>
        <rFont val="Calibri"/>
        <family val="2"/>
      </rPr>
      <t xml:space="preserve"> </t>
    </r>
    <r>
      <rPr>
        <sz val="18"/>
        <color rgb="FF000000"/>
        <rFont val="TheSansArabic Plain"/>
      </rPr>
      <t>الانتهاء</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</si>
  <si>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</si>
  <si>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t>
    </r>
    <r>
      <rPr>
        <sz val="18"/>
        <color rgb="FF000000"/>
        <rFont val="Calibri"/>
        <family val="2"/>
      </rPr>
      <t xml:space="preserve"> </t>
    </r>
    <r>
      <rPr>
        <sz val="18"/>
        <color rgb="FF000000"/>
        <rFont val="TheSansArabic Plain"/>
      </rPr>
      <t>انتاج</t>
    </r>
    <r>
      <rPr>
        <sz val="18"/>
        <color rgb="FF000000"/>
        <rFont val="Calibri"/>
        <family val="2"/>
      </rPr>
      <t xml:space="preserve"> </t>
    </r>
    <r>
      <rPr>
        <sz val="18"/>
        <color rgb="FF000000"/>
        <rFont val="TheSansArabic Plain"/>
      </rPr>
      <t>المواد</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20 Nov</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</si>
  <si>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</si>
  <si>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ى التوريد</t>
    </r>
    <r>
      <rPr>
        <sz val="18"/>
        <color rgb="FF000000"/>
        <rFont val="Calibri"/>
        <family val="2"/>
      </rPr>
      <t xml:space="preserve"> ا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</si>
  <si>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جارى توريد المواد</t>
    </r>
  </si>
  <si>
    <t>Continue asphalt works without interruption</t>
  </si>
  <si>
    <t>The close proximity of the Medium Voltage (MV) network to the water and irrigation networks is preventing the commencement of internal MV network works</t>
  </si>
  <si>
    <t>Ongoing excavation in the box culvert area in Zone A for completion of the stormwater drainage network is conflicting with existing utilities, including Low Voltage (LV) and Medium Voltage (MV) cables, as well as water and irrigation pipelines</t>
  </si>
  <si>
    <t>Technical</t>
  </si>
  <si>
    <t>Identify and utilize potential financial/technical savings within the project</t>
  </si>
  <si>
    <t>MG</t>
  </si>
  <si>
    <t>Activity Name</t>
  </si>
  <si>
    <t>Finish</t>
  </si>
  <si>
    <t>Spreadsheet Field</t>
  </si>
  <si>
    <t xml:space="preserve">  ICKMO1-cost unite</t>
  </si>
  <si>
    <t>Budgeted Units</t>
  </si>
  <si>
    <t>As Pre Revised Schedule</t>
  </si>
  <si>
    <t>8.TELECOM(TEL)</t>
  </si>
  <si>
    <t>Excavation ,sand bedding and installation of HDPE pipe (Dia 160mm) Potable water network Crossing LINE -250-3 0+815   Road # 7 Zone A</t>
  </si>
  <si>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</si>
  <si>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من التوريد</t>
    </r>
    <r>
      <rPr>
        <sz val="18"/>
        <color rgb="FF000000"/>
        <rFont val="Calibri"/>
        <family val="2"/>
      </rPr>
      <t xml:space="preserve"> 20 oct </t>
    </r>
  </si>
  <si>
    <r>
      <t>تم</t>
    </r>
    <r>
      <rPr>
        <sz val="18"/>
        <color rgb="FF000000"/>
        <rFont val="Calibri"/>
        <family val="2"/>
      </rPr>
      <t xml:space="preserve"> </t>
    </r>
    <r>
      <rPr>
        <sz val="18"/>
        <color rgb="FF000000"/>
        <rFont val="TheSansArabic Plain"/>
      </rPr>
      <t>اعتماد</t>
    </r>
    <r>
      <rPr>
        <sz val="18"/>
        <color rgb="FF000000"/>
        <rFont val="Calibri"/>
        <family val="2"/>
      </rPr>
      <t xml:space="preserve"> </t>
    </r>
    <r>
      <rPr>
        <sz val="18"/>
        <color rgb="FF000000"/>
        <rFont val="TheSansArabic Plain"/>
      </rPr>
      <t>العينة</t>
    </r>
    <r>
      <rPr>
        <sz val="18"/>
        <color rgb="FF000000"/>
        <rFont val="Calibri"/>
        <family val="2"/>
      </rPr>
      <t xml:space="preserve"> - </t>
    </r>
    <r>
      <rPr>
        <sz val="18"/>
        <color rgb="FF000000"/>
        <rFont val="TheSansArabic Plain"/>
      </rPr>
      <t>الانتهاء</t>
    </r>
    <r>
      <rPr>
        <sz val="18"/>
        <color rgb="FF000000"/>
        <rFont val="Calibri"/>
        <family val="2"/>
      </rPr>
      <t xml:space="preserve"> </t>
    </r>
    <r>
      <rPr>
        <sz val="18"/>
        <color rgb="FF000000"/>
        <rFont val="TheSansArabic Plain"/>
      </rPr>
      <t>فى</t>
    </r>
    <r>
      <rPr>
        <sz val="18"/>
        <color rgb="FF000000"/>
        <rFont val="Calibri"/>
        <family val="2"/>
      </rPr>
      <t xml:space="preserve"> </t>
    </r>
    <r>
      <rPr>
        <sz val="18"/>
        <color rgb="FF000000"/>
        <rFont val="TheSansArabic Plain"/>
      </rPr>
      <t>التوريد</t>
    </r>
    <r>
      <rPr>
        <sz val="18"/>
        <color rgb="FF000000"/>
        <rFont val="Calibri"/>
        <family val="2"/>
      </rPr>
      <t xml:space="preserve"> </t>
    </r>
    <r>
      <rPr>
        <sz val="18"/>
        <color rgb="FF000000"/>
        <rFont val="TheSansArabic Plain"/>
      </rPr>
      <t>اخر</t>
    </r>
    <r>
      <rPr>
        <sz val="18"/>
        <color rgb="FF000000"/>
        <rFont val="Calibri"/>
        <family val="2"/>
      </rPr>
      <t xml:space="preserve">  20  oct </t>
    </r>
  </si>
  <si>
    <t>فى انتظار الاتفاق على الكمية النهائية</t>
  </si>
  <si>
    <t xml:space="preserve">Budgeted Cost </t>
  </si>
  <si>
    <t xml:space="preserve">      WBS: ICKM01-13.Sep.2026-3.PRO  PROCUREMENT</t>
  </si>
  <si>
    <t>Activity ID</t>
  </si>
  <si>
    <t>Activity Status</t>
  </si>
  <si>
    <t>Original Duration</t>
  </si>
  <si>
    <t>Schedule % Complete</t>
  </si>
  <si>
    <t>Performance % Complete</t>
  </si>
  <si>
    <t>Cost % Complete</t>
  </si>
  <si>
    <t>Activity % Complete</t>
  </si>
  <si>
    <t>Duration % Complete</t>
  </si>
  <si>
    <t>Budgeted Labor Units</t>
  </si>
  <si>
    <t>Planned Value Labor Units</t>
  </si>
  <si>
    <t>Labor Units % Complete</t>
  </si>
  <si>
    <t>At Completion Total Cost</t>
  </si>
  <si>
    <t>Budgeted Total Cost</t>
  </si>
  <si>
    <t>Earned Value Cost</t>
  </si>
  <si>
    <t>Actual Cost</t>
  </si>
  <si>
    <t>BL Project Start</t>
  </si>
  <si>
    <t>BL Project Finish</t>
  </si>
  <si>
    <t>Industrial City in Alkharj - Modon (Revised Schedule)</t>
  </si>
  <si>
    <t>03-Dec-25 A</t>
  </si>
  <si>
    <t xml:space="preserve">  GENERAL</t>
  </si>
  <si>
    <t xml:space="preserve">  ENGINEERING</t>
  </si>
  <si>
    <t>06-Dec-25 A</t>
  </si>
  <si>
    <t>28-Sep-26 A</t>
  </si>
  <si>
    <t xml:space="preserve">  PROCUREMENT</t>
  </si>
  <si>
    <t xml:space="preserve">  CONSTRUCTION</t>
  </si>
  <si>
    <t xml:space="preserve">  Testing &amp; Commissionin</t>
  </si>
  <si>
    <t xml:space="preserve">  Close-out and Handover</t>
  </si>
  <si>
    <t>Report Number:KHJ1-02-007-MAH-TS9-1-QMS-QWR-0043-00 Contractors’ Submittal -27-September-2026 to 03-October-2026)</t>
  </si>
  <si>
    <t>Excavation, Sand Bedding and Installation of HDPE Pipe (Dia 200mm) of Potable Line 200-1 from 0+050 to 0+100 and 0+150 to 0+400 at Collector Road # 02 in Zone B</t>
  </si>
  <si>
    <t>Excavation ,sand bedding and installation of HDPE pipe (Dia 160mm) Potable water network LINE 250-07  TO BGV-A-97 road # 2   Zone A</t>
  </si>
  <si>
    <t>Excavation ,sand bedding and installation of HDPE pipe (Dia 160mm) Potable water network LINE 250-1  0+000 TO 0+025  road # 3  Zone A</t>
  </si>
  <si>
    <t>Inspection of Sand Backfill around &amp; above of Potable Pipe to Bottom of Sub Grade &amp; Laying of Warning Tape at HDPE pipe (Dia 160mm) Potable water network LINE 250-04 BGV-A-79  STA 1+0005 road # 3  Zone A</t>
  </si>
  <si>
    <t>Inspection of Sand Backfill around &amp; above of Potable Pipe to Bottom of Sub Grade &amp; Laying of Warning Tape at HDPE pipe (Dia 160mm) Potable water network LINE 250-4 TO  BGV-A-16   road # 3  Zone A</t>
  </si>
  <si>
    <t>Inspection of Sand Backfill around &amp; above  of Potable Pipe to Bottom of Sub Grade &amp; Laying of Warning Tape at  HDPE pipe (Dia 315mm) Potable water network Crossing LINE
-315-1 ST 0+100 TO 0+130  Road # 3 Zone A</t>
  </si>
  <si>
    <t>Excavation, sand bedding and installation of HDPE pipe (Dia 250mm) Potable water network LINE -250-2 STA 1+500 TO 1+825 Road # 2 Zone A</t>
  </si>
  <si>
    <t>Excavation, Sand Bedding and Installation of HDPE Pipe (Dia 250mm) of Potable Line 250-1 from 0+875 to 0+900 at local Road # 26 in Zone B</t>
  </si>
  <si>
    <t xml:space="preserve">  labor</t>
  </si>
  <si>
    <t xml:space="preserve">Head-Count </t>
  </si>
  <si>
    <t>Weeks</t>
  </si>
  <si>
    <t xml:space="preserve">Planned </t>
  </si>
  <si>
    <t xml:space="preserve">Actual </t>
  </si>
  <si>
    <t>Head-Count</t>
  </si>
  <si>
    <t>ST</t>
  </si>
  <si>
    <t>Inspection for block masonry (CMU) Above the parapet between posts as per highlight in attached drawing Mosque (Mosque Area)</t>
  </si>
  <si>
    <t>Inspection of Reinforcement Steel for Tie Beams Above the block masonry between posts as per highlight in attached drawing Mosque (Mosque Area).</t>
  </si>
  <si>
    <t>Inspection of Concrete Pouring for Tie Beams Above the block masonry between posts as per highlight in attached drawing Mosque (Mosque Area).</t>
  </si>
  <si>
    <t>Core sampling Inspection for of Bitumen Base course (7cm) from Station 0+150 to 0+400 at Local Road - 24 Zone B.</t>
  </si>
  <si>
    <t>Inspection for Excavation, Location, level and Compaction and Blinding Concrete Pouring for Sewer MH-2.30.1 at local road # 03 Zone-A.</t>
  </si>
  <si>
    <t>Inspection for Blinding Concrete Pouring of Sewer MH-1 at labor camp road # 01 Zone A.</t>
  </si>
  <si>
    <t>Inspection for Blinding Concrete Pouring of Sewer MH-1-1, MH-1-2 &amp; MH-1-3 at labor camp road # 01 Zone A.</t>
  </si>
  <si>
    <t>Inspection for Blinding Concrete Pouring of Sewer MH-1-4 &amp; MH-1-5 at labor camp road # 01 Zone A.</t>
  </si>
  <si>
    <t>Inspection for Blinding Concrete Pouring of Sewer MH-1-6, MH-1-7 &amp; MH-1-8 at labor camp road # 01 Zone A.</t>
  </si>
  <si>
    <t>Inspection for Blinding Concrete Pouring of Sewer MH-1-9 at labor camp road # 01 Zone A.</t>
  </si>
  <si>
    <t>Placement and Installation of Sewer Manhole Base MH-1 at local Road # 01 in Labor Camp</t>
  </si>
  <si>
    <t>Placement and Installation of Sewer Manhole Base MH-1-1, MH-1-2 and MH-1-3 at local Road #01 in Labor Camp</t>
  </si>
  <si>
    <t>Placement and Installation of Sewer Manhole Base MH-1-4 and MH-1-5 at local Road #01 in Labor Camp</t>
  </si>
  <si>
    <t>Placement and Installation of Sewer Manhole Base MH-1-6, MH-1-7 and MH-1-8 at local Road #01 in Labor Camp</t>
  </si>
  <si>
    <t>Placement and Installation of Sewer Manhole Base MH-1-9 at local Road # 01 in Labor Camp</t>
  </si>
  <si>
    <t>Excavation, Sand Bedding and Installation of GRP Pipe (Dia 200mm) of Sewer Line from Manhole MH-10 to MH-11 at local Road # 01 in Labor Camp.</t>
  </si>
  <si>
    <t xml:space="preserve">Excavation, Sand Bedding and Installation of GRP Pipe (Dia 200mm) of Sewer Line from Manhole MH-2.19.5 to MH-2.19.6 at local Road # 02 in Zone A. </t>
  </si>
  <si>
    <t>Excavation, Sand Bedding and Installation of GRP Pipe (Dia 200mm) of Sewer Line from Manhole MH-2.19.6 to MH-2.19.7 at local Road # 02 in Zone A.</t>
  </si>
  <si>
    <t>KHJ1-02-007-MAH-TS9-1-POT-FIR-0320</t>
  </si>
  <si>
    <t>Excavation, Sand Bedding and Installation of HDPE Pipe(Dia 250mm) of potable line Crossing At BGV-A-10 (STA 0+621) at local Road # 05 In Zone A</t>
  </si>
  <si>
    <t>Installation of fire Hydrant at Stataion 1+537 (Fire Hydrant A 90) with Isolation Valve at local Road # 01 in Zone A</t>
  </si>
  <si>
    <t>KHJ1-02-007-MAH-TS9-1-POT-FIR-0322</t>
  </si>
  <si>
    <t>Week 1
21.Sep.2026</t>
  </si>
  <si>
    <t>Week 2
28.Sep.2026</t>
  </si>
  <si>
    <t>Week 3
05.Oct.2026</t>
  </si>
  <si>
    <t>Week 4
12.Oct.2026</t>
  </si>
  <si>
    <t>Week 5
19.Oct.2026</t>
  </si>
  <si>
    <t>45th Week</t>
  </si>
  <si>
    <t>KHJ1-02-007-MAH-ST9-1-SUV-FIR-43-00</t>
  </si>
  <si>
    <t>25</t>
  </si>
  <si>
    <t>48</t>
  </si>
  <si>
    <t>1,906</t>
  </si>
  <si>
    <t>3</t>
  </si>
  <si>
    <t>4</t>
  </si>
  <si>
    <t>70</t>
  </si>
  <si>
    <t>2</t>
  </si>
  <si>
    <t>216</t>
  </si>
  <si>
    <t>22</t>
  </si>
  <si>
    <t xml:space="preserve">11-October-2026 to 17-October-2026  </t>
  </si>
  <si>
    <t>QWR-0045</t>
  </si>
  <si>
    <r>
      <rPr>
        <sz val="13"/>
        <rFont val="Calibri"/>
        <charset val="134"/>
        <scheme val="minor"/>
      </rPr>
      <t>The Following facts (</t>
    </r>
    <r>
      <rPr>
        <b/>
        <sz val="13"/>
        <color indexed="17"/>
        <rFont val="Calibri"/>
        <charset val="134"/>
        <scheme val="minor"/>
      </rPr>
      <t>provided as guideline</t>
    </r>
    <r>
      <rPr>
        <sz val="13"/>
        <rFont val="Calibri"/>
        <charset val="134"/>
        <scheme val="minor"/>
      </rPr>
      <t>) in figures indicate the current trends of Quality highlights improvement and areas of concerns as well towards overall site Quality aspects of this project.</t>
    </r>
  </si>
  <si>
    <t>No. of Quality Training Delivered</t>
  </si>
  <si>
    <r>
      <rPr>
        <sz val="13"/>
        <color theme="1"/>
        <rFont val="Arial"/>
        <charset val="134"/>
      </rPr>
      <t xml:space="preserve">E.g.
1 - Quality Toolbox Meeting for Borehole Geotechnical Investigation, Drilling and Sampling Activities.
2 - Quality inspections/Site walkthrough performed.
3 - Internal weekly MOM done. 
</t>
    </r>
    <r>
      <rPr>
        <sz val="13"/>
        <color indexed="8"/>
        <rFont val="Arial"/>
        <charset val="134"/>
      </rPr>
      <t xml:space="preserve">
                                                                                                                                                                                                                                                                                                                                                                                                                                                                                                                                                                                                                                                                                                                                                                                                                                                                                                                                                                                                                                                                                                                                                                                                                                                                                                                                                                                                                                                                      </t>
    </r>
  </si>
  <si>
    <t xml:space="preserve">11-October-2026 to 17-October-2026 </t>
  </si>
  <si>
    <r>
      <rPr>
        <b/>
        <sz val="12"/>
        <color rgb="FFFFFFFF"/>
        <rFont val="Calibri"/>
        <charset val="134"/>
      </rPr>
      <t>Closed</t>
    </r>
  </si>
  <si>
    <r>
      <rPr>
        <b/>
        <sz val="12"/>
        <color rgb="FFFFFFFF"/>
        <rFont val="Calibri"/>
        <charset val="134"/>
      </rPr>
      <t>UR</t>
    </r>
  </si>
  <si>
    <r>
      <rPr>
        <b/>
        <sz val="12"/>
        <rFont val="Calibri"/>
        <charset val="134"/>
      </rPr>
      <t>Electrical</t>
    </r>
  </si>
  <si>
    <r>
      <rPr>
        <b/>
        <sz val="12"/>
        <rFont val="Calibri"/>
        <charset val="134"/>
      </rPr>
      <t>General</t>
    </r>
  </si>
  <si>
    <r>
      <rPr>
        <b/>
        <sz val="12"/>
        <rFont val="Calibri"/>
        <charset val="134"/>
      </rPr>
      <t>TOTAL</t>
    </r>
  </si>
  <si>
    <r>
      <rPr>
        <b/>
        <sz val="12"/>
        <color rgb="FFFFFFFF"/>
        <rFont val="Calibri"/>
        <charset val="134"/>
      </rPr>
      <t>TOTAL</t>
    </r>
  </si>
  <si>
    <r>
      <rPr>
        <b/>
        <sz val="18"/>
        <color theme="0"/>
        <rFont val="Aptos Display"/>
        <charset val="134"/>
      </rPr>
      <t xml:space="preserve">QC OBSERVATIONS CHECKLIST  </t>
    </r>
    <r>
      <rPr>
        <b/>
        <u/>
        <sz val="18"/>
        <color theme="0"/>
        <rFont val="Aptos Display"/>
        <charset val="134"/>
      </rPr>
      <t>FIR Summary</t>
    </r>
  </si>
  <si>
    <t>KHJ1-02-007-MAH-TS9-1-CIV-FIR-0161</t>
  </si>
  <si>
    <t>KHJ1-02-007-MAH-TS9-1-CIV-FIR-0162</t>
  </si>
  <si>
    <t>KHJ1-02-007-MAH-TS9-1-CIV-FIR-0163</t>
  </si>
  <si>
    <t>KHJ1-02-007-MAH-TS9-1-CIV-FIR-0164</t>
  </si>
  <si>
    <t>KHJ1-02-007-MAH-TS9-1-ROD-FIR-1005</t>
  </si>
  <si>
    <t>Inspection for Reinforcement, Formwork and Concrete Pouring for Traffic Sign Ground-Mounted Breakaway Single Post Foundation (28 Pcs) for Zone-A and Zone-B.</t>
  </si>
  <si>
    <t>KHJ1-02-007-MAH-TS9-1-ROD-FIR-0756</t>
  </si>
  <si>
    <t>Inspection for Placement, Location, level and Compaction for 1st layer of Sub Grade from Station 0+475 to 0+575 at Local Road # 27 Zone B.</t>
  </si>
  <si>
    <t>KHJ1-02-007-MAH-TS9-1-ROD-FIR-0855</t>
  </si>
  <si>
    <t>Inspection for Placement, Location, level and Compaction for Backfilling (A-2-4) from Stockpile # 10 of Sub Grade 1st layer from Station 0+075 to 0+225 at Local Road # 10 Zone A.</t>
  </si>
  <si>
    <t>KHJ1-02-007-MAH-TS9-1-ROD-FIR-0950</t>
  </si>
  <si>
    <t xml:space="preserve"> Inspection for Placement,  Location,  level and Compaction for Backfilling (A-2-4) from Stockpile #  10 of Sub Grade 2nd layer from Station 0+025 to 0+200 at Local Road # 04 Zone A.</t>
  </si>
  <si>
    <t>KHJ1-02-007-MAH-TS9-1-ROD-FIR-0968</t>
  </si>
  <si>
    <t>Inspection for Placement, Location, level and Compaction for Backfilling (A-2-4) from Stockpile # 10 of Sub Grade 1st layer from Station 0+025 to 0+075 at Local Road # 10 Zone A.</t>
  </si>
  <si>
    <t>KHJ1-02-007-MAH-TS9-1-ROD-FIR-0969</t>
  </si>
  <si>
    <t>Inspection for Placement, Location, level and Compaction of Aggregate Base Course (200mm) (A-1-a) from Station 0+007 to 0+125 at Local Road # 08 Zone A.</t>
  </si>
  <si>
    <t>KHJ1-02-007-MAH-TS9-1-ROD-FIR-0972</t>
  </si>
  <si>
    <t>Location, level and Compaction for Backfilling (A-2-4) from Stockpile # 10 (Correction Layer) Bottom of Sub Grade from Station 0+150 to 0+350 at Local Road # 02 Zone A.</t>
  </si>
  <si>
    <t>KHJ1-02-007-MAH-TS9-1-ROD-FIR-0976</t>
  </si>
  <si>
    <t>Inspection for Sampling, Testing and  Placement of Bituminous Base Course from Station 0+075 to 0+570 at Local Road - 27 Zone B.</t>
  </si>
  <si>
    <t>KHJ1-02-007-MAH-TS9-1-ROD-FIR-0977</t>
  </si>
  <si>
    <t>Core sampling Inspection for of Bitumen Base course (7cm) from Station 0+075 to 0+570 at Local Road - 27 Zone B.</t>
  </si>
  <si>
    <t>KHJ1-02-007-MAH-TS9-1-ROD-FIR-0978</t>
  </si>
  <si>
    <t>Location, level and Compaction of Placement of Aggregate Base Course (200mm) Left Side from Station 2+675 to 2+825 at Collector Road # 02 Zone B.</t>
  </si>
  <si>
    <t>KHJ1-02-007-MAH-TS9-1-ROD-FIR-0980</t>
  </si>
  <si>
    <t>Inspection for Reinforcement, Formwork and Concrete Pouring for Traffic Sign Ground-Mounted Breakaway Single Post Foundation (27 Pcs) for Zone-A and Zone-B.</t>
  </si>
  <si>
    <t>KHJ1-02-007-MAH-TS9-1-ROD-FIR-0982</t>
  </si>
  <si>
    <t>Inspection for Placement, Location, level and Compaction for 1st layer of Sub Grade from Station 0+975 to 1+250 at Collector Road #02 Zone B.</t>
  </si>
  <si>
    <t>KHJ1-02-007-MAH-TS9-1-ROD-FIR-0983</t>
  </si>
  <si>
    <t>Inspection for Placement, Location, level and Compaction for 1st layer of Sub Grade (Remaining Area) from Station 2+675 to 2+825 at Collector Road #02 Zone B.</t>
  </si>
  <si>
    <t>KHJ1-02-007-MAH-TS9-1-ROD-FIR-0984</t>
  </si>
  <si>
    <t>Inspection for Placement, Location, level and Compaction for 2nd layer of Sub Grade (Remaining Area) from Station 2+675 to 2+825 at Collector Road #02 Zone B.</t>
  </si>
  <si>
    <t>KHJ1-02-007-MAH-TS9-1-ROD-FIR-0985</t>
  </si>
  <si>
    <t>Location, level and Compaction of Placement of Aggregate Base Course (200mm) Right Side from Station 2+675 to 2+925 at Collector Road # 02 Zone B.</t>
  </si>
  <si>
    <t>KHJ1-02-007-MAH-TS9-1-ROD-FIR-0986</t>
  </si>
  <si>
    <t>Inspection for Application of Prime Coat Right Side from Station 2+675 to 2+925 at Collector Road # 02 Zone B.</t>
  </si>
  <si>
    <t>KHJ1-02-007-MAH-TS9-1-ROD-FIR-0987</t>
  </si>
  <si>
    <t>Core sampling Inspection for Bitumen Base course   Station 0+075 to 0+325 at Local Road # 07, 0+007 to 0+125 at Local Road # 08, 0+010 to 0+075 at Local Road # 09 &amp; 0+075 to 0+275 at Local Road # 10 Zone A.</t>
  </si>
  <si>
    <t>KHJ1-02-007-MAH-TS9-1-ROD-FIR-0988</t>
  </si>
  <si>
    <t>Sand Sampling for Sand Bedding under Interlock at zone A &amp; B</t>
  </si>
  <si>
    <t>KHJ1-02-007-MAH-TS9-1-ROD-FIR-0989</t>
  </si>
  <si>
    <t xml:space="preserve"> Inspection for Placement,  Location,  level and Compaction for Backfilling (A-2-4) from Stockpile # 10 of Sub Grade 1st layer from  Station 1+025 to 1+175 at Local Road # 03 Zone A.</t>
  </si>
  <si>
    <t>KHJ1-02-007-MAH-TS9-1-ROD-FIR-0990</t>
  </si>
  <si>
    <t>Inspection for Placement,  Location,  level and Compaction for Backfilling (A-2-4) from Stockpile # 10 of Sub Grade 1st layer from  Station 0+600 to 0+664 at Local Road # 04 Zone A.</t>
  </si>
  <si>
    <t>KHJ1-02-007-MAH-TS9-1-ROD-FIR-0991</t>
  </si>
  <si>
    <t xml:space="preserve"> Inspection for Placement,  Location,  level and Compaction for Backfilling (A-2-4) from Stockpile # 10 of Sub Grade 1st layer from Station 0+200 to 0+300 at Local Road # 04 Zone A.</t>
  </si>
  <si>
    <t>KHJ1-02-007-MAH-TS9-1-ROD-FIR-0992</t>
  </si>
  <si>
    <t xml:space="preserve"> Inspection for Placement,  Location,  level and Compaction for Backfilling (A-2-4) from Stockpile # 10 of Sub Grade 1st layer from Station 1+975 to 2+350 (-10m) at Local Road # 03 Zone A.</t>
  </si>
  <si>
    <t>KHJ1-02-007-MAH-TS9-1-ROD-FIR-0993</t>
  </si>
  <si>
    <t>Inspection for Sampling, Testing and Placement of Bituminous Base Course 1st layer (80mm) from Station 2+675 to 2+925 at Collector Road # 02 Zone B.</t>
  </si>
  <si>
    <t>KHJ1-02-007-MAH-TS9-1-ROD-FIR-0995</t>
  </si>
  <si>
    <t>Inspection of Application of Prime Coat from  Station  Station 0+325 to 0+600 &amp; 0+007 to 0+075 at Local Road # 07 Zone A.</t>
  </si>
  <si>
    <t>KHJ1-02-007-MAH-TS9-1-ROD-FIR-0996</t>
  </si>
  <si>
    <t xml:space="preserve"> Inspection for Placement,  Location,  level and Compaction for Backfilling (A-2-4) from Stockpile #  10 of Sub Grade 2nd layer from Station 0+025 to 0+075 at Local Road # 10 Zone A.</t>
  </si>
  <si>
    <t>KHJ1-02-007-MAH-TS9-1-ROD-FIR-0997</t>
  </si>
  <si>
    <t>Location, level and Compaction for Backfilling (A-2-4) from Stockpile # 10 (Correction Layer) Bottom of Sub Grade from Station 0+800 to 1+025 at Local Road # 03 Zone A.</t>
  </si>
  <si>
    <t>KHJ1-02-007-MAH-TS9-1-ROD-FIR-0998</t>
  </si>
  <si>
    <t>Inspection for Placement,  Location,  level and Compaction for Backfilling (A-2-4) from Stockpile # 10 of Sub Grade 2nd layer from Station 1+975 to 2+350 (-5m) at Local Road # 03 Zone A.</t>
  </si>
  <si>
    <t>KHJ1-02-007-MAH-TS9-1-ROD-FIR-0999</t>
  </si>
  <si>
    <t>Inspection for Placement, Location, level and Compaction for 1st layer of sub grade from Station 0+000 to 0+350 at local Road # 26 Zone B.</t>
  </si>
  <si>
    <t>KHJ1-02-007-MAH-TS9-1-ROD-FIR-1000</t>
  </si>
  <si>
    <t>Inspection for Placement, Location, level and Compaction for 2nd layer of sub grade from Station 0+975 to 1+250 at Collector Road # 02 Zone B.</t>
  </si>
  <si>
    <t>KHJ1-02-007-MAH-TS9-1-ROD-FIR-1001</t>
  </si>
  <si>
    <t>Inspection for Placement,  Location,  level and Compaction of Aggregate Base Course(200mm)  (A-1-a) from Station 0+550 to 0+750 (RHS) at Collector Road # 02 Zone B.</t>
  </si>
  <si>
    <t>KHJ1-02-007-MAH-TS9-1-ROD-FIR-1003</t>
  </si>
  <si>
    <t>Inspection for Placement,  Location,  level and Compaction of Aggregate Base Course(200mm)  (A-1-a) from Station 1+900 to 2+100 (LHS) at Collector Road # 02 Zone B.</t>
  </si>
  <si>
    <t>KHJ1-02-007-MAH-TS9-1-ROD-FIR-1004</t>
  </si>
  <si>
    <t>Inspection for Placement,  Location,  level and Compaction of Aggregate Base Course(200mm)  (A-1-a) from Station 1+900 to 2+100 (RHS) at Collector Road # 02 Zone B.</t>
  </si>
  <si>
    <t>KHJ1-02-007-MAH-TS9-1-ROD-FIR-1006</t>
  </si>
  <si>
    <t>Inspection for Placement, Location, level and Compaction of Aggregate Base Course (200mm) (A-1-a) from Station 0+007 to 0+075 at Local Road # 07 Zone A.</t>
  </si>
  <si>
    <t>KHJ1-02-007-MAH-TS9-1-ROD-FIR-1009</t>
  </si>
  <si>
    <t>Location, level and Compaction for Backfilling (A-2-4) from Stockpile # 10 (Correction Layer) Bottom of Sub Grade from Station 1+650 to 1+850 at Local Road # 03 Zone A.</t>
  </si>
  <si>
    <t>KHJ1-02-007-MAH-TS9-1-ROD-FIR-1010</t>
  </si>
  <si>
    <t>Inspection for Placement, Location, level and Compaction for Backfilling (A-2-4) from Stockpile # 10 of Sub Grade 2nd layer from Station 1+025 to 1+175 at Local Road # 03 Zone A.</t>
  </si>
  <si>
    <t>KHJ1-02-007-MAH-TS9-1-ROD-FIR-1011</t>
  </si>
  <si>
    <t xml:space="preserve"> Inspection for Placement,  Location,  level and Compaction for Backfilling (A-2-4) from Stockpile # 10 of Sub Grade 2nd layer from  Station 0+600 to 0+664 at Local Road # 04 Zone A.</t>
  </si>
  <si>
    <t>KHJ1-02-007-MAH-TS9-1-ROD-FIR-1012</t>
  </si>
  <si>
    <t xml:space="preserve"> Inspection for Placement,  Location,  level and Compaction for Backfilling (A-2-4) from Stockpile # 10 of Sub Grade 2nd layer from Station 0+200 to 0+300 at Local Road # 04 Zone A.</t>
  </si>
  <si>
    <t>KHJ1-02-007-MAH-TS9-1-ROD-FIR-1014</t>
  </si>
  <si>
    <t>Inspection for Placement,  Location,  level and Compaction of Aggregate Base Course(200mm)  (A-1-a)  from Station 1+975 to 2+350 at Local Road # 03 Zone A.</t>
  </si>
  <si>
    <t>KHJ1-02-007-MAH-TS9-1-ROD-FIR-1015</t>
  </si>
  <si>
    <t xml:space="preserve"> Inspection for Placement,  Location,  level and Compaction for Backfilling (A-2-4) from Stockpile # 10 of Sub Grade 1st layer from  Station 1+650 to 1+975 at Local Road # 03 Zone A.</t>
  </si>
  <si>
    <t>KHJ1-02-007-MAH-TS9-1-ROD-FIR-1016</t>
  </si>
  <si>
    <t>Inspection of Application of Prime Coat from Station 0+025 to 0+200 at Local Road # 04 &amp; Station 1+975 to 2+350 at Local Road # 03 Zone A. Zone A.</t>
  </si>
  <si>
    <t>KHJ1-02-007-MAH-TS9-1-ROD-FIR-1021</t>
  </si>
  <si>
    <t>Inspection for Application of Tack Coat from station 2+800 to 2+925 (LHS) at Collector Road - 02 Zone B.</t>
  </si>
  <si>
    <t>KHJ1-02-007-MAH-TS9-1-ROD-FIR-1022</t>
  </si>
  <si>
    <t>Inspection for Placement, Location, level and Compaction for 1st layer of sub grade from Station 2+100 to 2+175 at Colledtor Road # 02 Zone B.</t>
  </si>
  <si>
    <t>KHJ1-02-007-MAH-TS9-1-ROD-FIR-1024</t>
  </si>
  <si>
    <t>Location, level and Compaction for Backfilling (A-2-4) from Stockpile # 10 (Correction Layer) Bottom of Sub Grade from Station 0+525 to 0+800 at Local Road # 03 Zone A.</t>
  </si>
  <si>
    <t>KHJ1-02-007-MAH-TS9-1-ROD-FIR-1025</t>
  </si>
  <si>
    <t>Inspection for Placement, Location, level and Compaction for 2nd layer of sub grade from Station 2+100 to 2+275 at Colledtor Road # 02 Zone B.</t>
  </si>
  <si>
    <t>KHJ1-02-007-MAH-TS9-1-ROD-FIR-1027</t>
  </si>
  <si>
    <t>Inspection of Application of Prime Coat from Station 0+850 to 1+100 (LHS) at Collector Road # 02 Zone B.</t>
  </si>
  <si>
    <t>KHJ1-02-007-MAH-TS9-1-ROD-FIR-1030</t>
  </si>
  <si>
    <t>KHJ1-02-007-MAH-TS9-1-ROD-FIR-1031</t>
  </si>
  <si>
    <t>Location, level and Compaction for Backfilling (A-2-4) from Stockpile # 10 (Correction Layer) Bottom of Sub Grade from Station 0+400 to 0+525 at Local Road # 03 Zone A.</t>
  </si>
  <si>
    <t>KHJ1-02-007-MAH-TS9-1-ROD-FIR-1032</t>
  </si>
  <si>
    <t>Inspection for Placement,  Location,  level and Compaction for Backfilling (A-2-4) from Stockpile # 10 of Sub Grade 2nd layer from  Station 1+700 to 1+975 at Local Road # 03 Zone A.</t>
  </si>
  <si>
    <t>KHJ1-02-007-MAH-TS9-1-ROD-FIR-1039</t>
  </si>
  <si>
    <t>Sampling of sand-cement Mortar for Curb Stones Installation in Zone A &amp; B</t>
  </si>
  <si>
    <t>KHJ1-02-007-MAH-TS9-1-ROD-FIR-1040</t>
  </si>
  <si>
    <t>Water Sampling for Mixing of sand-cement Mortar for Curb Stones Intallationn in Zone A &amp; B.</t>
  </si>
  <si>
    <t>KHJ1-02-007-MAH-TS9-1-ROD-FIR-0810</t>
  </si>
  <si>
    <t>Location, level and Compaction for Backfilling (A-2-4) from Stockpile # 10 (Correction Layer) Bottom of Sub Grade from Station 0+075 to 0+225 at Local Road # 10 Zone A.</t>
  </si>
  <si>
    <t>KHJ1-02-007-MAH-TS9-1-ROD-FIR-0973</t>
  </si>
  <si>
    <t>Inspection for Placement,  Location,  level and Compaction of Aggregate Base Course(200mm)  (A-1-a)  from Station 0+550 to 0+700 at Local Road # 02 Zone A.</t>
  </si>
  <si>
    <t>KHJ1-02-007-MAH-TS9-1-ROD-FIR-0994</t>
  </si>
  <si>
    <t>Inspection for Placement,  Location,  level and Compaction of Aggregate Base Course(200mm)  (A-1-a)  from Station 0+325 to 0+500 at Local Road # 07 Zone A.</t>
  </si>
  <si>
    <t>KHJ1-02-007-MAH-TS9-1-ROD-FIR-1023</t>
  </si>
  <si>
    <t>Inspection for Placement, Location, level and Compaction of Aggregate Base Course (200mm) (A-1-a) from Station 0+850 to 1+250 (LHS) at Collector Road # 02 Zone B.</t>
  </si>
  <si>
    <t>KHJ1-02-007-MAH-TS9-1-ROD-FIR-1026</t>
  </si>
  <si>
    <t>Location, level and Compaction of Placement of Aggregate Base Course (200mm) Left Side from Station 2+825 to 2+925 at Collector Road # 02 Zone B.</t>
  </si>
  <si>
    <t>KHJ1-02-007-MAH-TS9-1-ROD-FIR-1033</t>
  </si>
  <si>
    <t>Inspection for Application of Prime Coat Left Side from Station 2+825 to 2+925 at Collector Road # 02 Zone B.</t>
  </si>
  <si>
    <t>KHJ1-02-007-MAH-TS9-1-ROD-FIR-1034</t>
  </si>
  <si>
    <t>Inspection for Placement, Location, level and Compaction for 2nd layer of sub grade from Station 1+525 to 1+675 at Collector Road # 02 Zone B.</t>
  </si>
  <si>
    <t>KHJ1-02-007-MAH-TS9-1-ROD-FIR-1035</t>
  </si>
  <si>
    <t>Location, level and Compaction of Placement of Aggregate Base Course (200mm) Left Side from Station 1+250 to 1+425 at Collector Road # 02 Zone B.</t>
  </si>
  <si>
    <t>KHJ1-02-007-MAH-TS9-1-ROD-FIR-1036</t>
  </si>
  <si>
    <t>Inspection for Application of Prime Coat Left Side from Station 1+250 to 1+425 at Collector Road # 02 Zone B.</t>
  </si>
  <si>
    <t>KHJ1-02-007-MAH-TS9-1-ROD-FIR-1037</t>
  </si>
  <si>
    <t>Location, level and Compaction of Placement of Aggregate Base Course (200mm) Both Side of Road from Station 2+650 to 2+675 at Collector Road # 02 Zone B.</t>
  </si>
  <si>
    <t>KHJ1-02-007-MAH-TS9-1-ROD-FIR-1038</t>
  </si>
  <si>
    <t>Inspection for Sampling, Testing and Placement of Bituminous Base Course from Station 2+000 to 2+350 at Local Road # 03 Zone A.</t>
  </si>
  <si>
    <t>KHJ1-02-007-MAH-TS9-1-ROD-FIR-1041</t>
  </si>
  <si>
    <t>Inspection for Sampling, Testing and Placement of Bituminous Base Course from Station 0+007 to 0+075 &amp; 0+325 to 0+600  at Local Road # 07 Zone A.</t>
  </si>
  <si>
    <t>KHJ1-02-007-MAH-TS9-1-ROD-FIR-1042</t>
  </si>
  <si>
    <t>Inspection for Placement,  Location,  level and Compaction of Aggregate Base Course(200mm)  (A-1-a)  from Station 0+600 to 0+664 at Local Road # 04 Zone A.</t>
  </si>
  <si>
    <t>KHJ1-02-007-MAH-TS9-1-ROD-FIR-1045</t>
  </si>
  <si>
    <t>Location, level and Compaction for Backfilling (A-2-4) from Stockpile # 10 (Correction Layer) Bottom of Sub Grade from Station 1+500 to 1+700 at Local Road # 03 Zone A.</t>
  </si>
  <si>
    <t>KHJ1-02-007-MAH-TS9-1-ROD-FIR-1046</t>
  </si>
  <si>
    <t xml:space="preserve"> Inspection for Placement,  Location,  level and Compaction for Backfilling (A-2-4) from Stockpile # 10 of Sub Grade 2nd layer from  Station 0+800 to 1+025 at Local Road # 03 Zone A.</t>
  </si>
  <si>
    <t>KHJ1-02-007-MAH-TS9-1-ROD-FIR-1047</t>
  </si>
  <si>
    <t>Location, level and Compaction for Backfilling (A-2-4) from Stockpile # 10 (Correction Layer) Bottom of Sub Grade from Station 0+200 to 0+375 at Local Road # 03 Zone A.</t>
  </si>
  <si>
    <t>KHJ1-02-007-MAH-TS9-1-ROD-FIR-1048</t>
  </si>
  <si>
    <t>Inspection of Application of Prime Coat from Station 0+600 to 0+664 at Local Road # 04 , Station 1+025 to 1+175 &amp;  1+700 to 1+975 at Local Road # 03 Zone A. Zone A.</t>
  </si>
  <si>
    <t>KHJ1-02-007-MAH-TS9-1-ROD-FIR-1049</t>
  </si>
  <si>
    <t>KHJ1-02-007-MAH-TS9-1-CBC-FIR-0133</t>
  </si>
  <si>
    <t>Inspection of Application of Joint Sealant and Bituminous Coating of MH-32(A)-1 to Access Shaft MH-32-A  at Local Road # 02 Zone A.</t>
  </si>
  <si>
    <t>KHJ1-02-007-MAH-TS9-1-CBC-FIR-0131</t>
  </si>
  <si>
    <t>Inspection for Formwork and Concrete Pouring for Wing Walls Cast-in-Situ Part for Up stream and Down Stream at Culvert # 03 Local Road-21 Zone B.</t>
  </si>
  <si>
    <t>KHJ1-02-007-MAH-TS9-1-SEW-FIR-1718</t>
  </si>
  <si>
    <t>Excavation, Sand Bedding and Installation of GRP Pipe (Dia 150mm) of Sewer Line from Manhole MH-2.7 to MH-2.71 at local Road # 03 in Zone A.</t>
  </si>
  <si>
    <t>KHJ1-02-007-MAH-TS9-1-SEW-FIR-1719</t>
  </si>
  <si>
    <t>Excavation, Sand Bedding and Installation of GRP Pipe (Dia 150mm) of Sewer Line Crossing From Manhole MH-3.16 to MH-3.16.1 A at local raod # 26 in Zone B</t>
  </si>
  <si>
    <t>KHJ1-02-007-MAH-TS9-1-SEW-FIR-1720</t>
  </si>
  <si>
    <t>Excavation, Sand Bedding and Installation of GRP Pipe (Dia 150mm) of Sewer Line Crossing From Manhole MH-3.16.1 to MH-3.16.1.1 at local raod # 26 in Zone B</t>
  </si>
  <si>
    <t>KHJ1-02-007-MAH-TS9-1-SEW-FIR-1721</t>
  </si>
  <si>
    <t>Placement and Installation of Sewer Manhole Ring &amp; Slab of MH-3.13.7 with External Coating at local Road # 26 in Zone B</t>
  </si>
  <si>
    <t>KHJ1-02-007-MAH-TS9-1-SEW-FIR-1724</t>
  </si>
  <si>
    <t>Excavation, Sand Bedding and Installation of GRP Pipe (Dia 200mm) of sewer line From Manhole MH-1.10.9 to MH1.10.10 at local Road # 03 in Zone A</t>
  </si>
  <si>
    <t>KHJ1-02-007-MAH-TS9-1-SEW-FIR-1726</t>
  </si>
  <si>
    <t>Leak Test of GRP Pipe (Dia 500mm) of Sewer Line From Manhole MH-3.18 to MH-3.19 at local Road # 27 in Zone B</t>
  </si>
  <si>
    <t>KHJ1-02-007-MAH-TS9-1-SEW-FIR-1700</t>
  </si>
  <si>
    <t>KHJ1-02-007-MAH-TS9-1-SEW-FIR-1701</t>
  </si>
  <si>
    <t>KHJ1-02-007-MAH-TS9-1-SEW-FIR-1715</t>
  </si>
  <si>
    <t>KHJ1-02-007-MAH-TS9-1-SEW-FIR-1716</t>
  </si>
  <si>
    <t>KHJ1-02-007-MAH-TS9-1-SEW-FIR-1717</t>
  </si>
  <si>
    <t>KHJ1-02-007-MAH-TS9-1-SEW-FIR-1722</t>
  </si>
  <si>
    <t>KHJ1-02-007-MAH-TS9-1-SEW-FIR-1723</t>
  </si>
  <si>
    <t>KHJ1-02-007-MAH-TS9-1-SEW-FIR-1727</t>
  </si>
  <si>
    <t>KHJ1-02-007-MAH-TS9-1-SEW-FIR-1728</t>
  </si>
  <si>
    <t>KHJ1-02-007-MAH-TS9-1-SEW-FIR-1729</t>
  </si>
  <si>
    <t>KHJ1-02-007-MAH-TS9-1-SEW-FIR-1730</t>
  </si>
  <si>
    <t>KHJ1-02-007-MAH-TS9-1-SEW-FIR-1731</t>
  </si>
  <si>
    <t>KHJ1-02-007-MAH-TS9-1-SEW-FIR-1732</t>
  </si>
  <si>
    <t>KHJ1-02-007-MAH-TS9-1-SEW-FIR-1733</t>
  </si>
  <si>
    <t>KHJ1-02-007-MAH-TS9-1-STR-FIR-2650</t>
  </si>
  <si>
    <t>Placement and Installation of Storm Manhole Base MH-3,MH-4,MH-5,MH-6 &amp; MH-7  at local Road #1 in Labour Camp.</t>
  </si>
  <si>
    <t>KHJ1-02-007-MAH-TS9-1-STR-FIR-2652</t>
  </si>
  <si>
    <t>Placement and Installation of Storm Manhole Base ,MH-8 &amp; MH-9  at local Road #1 in Labour Camp.</t>
  </si>
  <si>
    <t>KHJ1-02-007-MAH-TS9-1-STR-FIR-2654</t>
  </si>
  <si>
    <t>Placement and Installation Storm Catch Basion MH-32(A)_25-DCB-1 at local Road # 03 Zone A</t>
  </si>
  <si>
    <t>KHJ1-02-007-MAH-TS9-1-STR-FIR-2655</t>
  </si>
  <si>
    <t>Excavation, Sand Bedding and Installation of GRP pipe (Dia 400mm) of Storm Line From Manhole MH-2(L) to MH-3(L) at Collector Road # 02 in Zone B</t>
  </si>
  <si>
    <t>KHJ1-02-007-MAH-TS9-1-STR-FIR-2656</t>
  </si>
  <si>
    <t xml:space="preserve">Excavation, Sand Bedding and Installation of GRP Pipe (Dia 400mm) of Storm Line MH-5(G)_1 to MH-5(G)_2 atCollector  road # 02 in Zone B </t>
  </si>
  <si>
    <t>KHJ1-02-007-MAH-TS9-1-STR-FIR-2671</t>
  </si>
  <si>
    <t>Leak Test of GRP Pipe (Dia 400mm) of Storm Line From Manhole MH-5(M)_1 to MH-5(M)_2 at local Road # 26 in Zone B</t>
  </si>
  <si>
    <t>KHJ1-02-007-MAH-TS9-1-STR-FIR-2672</t>
  </si>
  <si>
    <t>Placement and Installation Storm Catch Basin MH-32(A)_21-SCB-6, MH-32(A)_21-SCB-3, MH-32(A)_21-SCB-2, MH-32(A)_21-SCB-1, MH-32(A)_21_1-SCB1 and MH-32(A)_21_1-SCB-2 at Local Road # 03 Zone A.</t>
  </si>
  <si>
    <t>KHJ1-02-007-MAH-TS9-1-STR-FIR-2673</t>
  </si>
  <si>
    <t>Placement and Installation Storm Catch Basin MH-32(A)_24-DCB-1, MH-32(A)_22-DCB-1, MH-32(A)_21-DCB-5 and MH-32(A)_23-DCB-1 at Local Road # 03 Zone A.</t>
  </si>
  <si>
    <t>KHJ1-02-007-MAH-TS9-1-STR-FIR-2674</t>
  </si>
  <si>
    <t>Leak Test of GRP Pipe (Dia 400mm) of Storm Line From Manhole MH-32(A)_25 to MH-32(A)_26 at local road # 03 in Zone A</t>
  </si>
  <si>
    <t>KHJ1-02-007-MAH-TS9-1-STR-FIR-2675</t>
  </si>
  <si>
    <t>Placement and Installation of Storm Manhole Base MH-10,MH-11,MH-12,MH-13 &amp; MH-14  at local Road #1 in Labour Camp.</t>
  </si>
  <si>
    <t>KHJ1-02-007-MAH-TS9-1-STR-FIR-2676</t>
  </si>
  <si>
    <t>Leak Test of GRP Pipe (Dia 400mm) of Storm Line From Manhole MH-32(A)_26 to MH-32(A)_27 at local road #03 in Zone A</t>
  </si>
  <si>
    <t>KHJ1-02-007-MAH-TS9-1-STR-FIR-2643</t>
  </si>
  <si>
    <t>Inspection of Storm line Sand Backfill around &amp; above of Storm Pipe to Bottom of Sub Grade &amp; Laying of Warning Tape from MH-32(A)_16_7-SCB-1 to MH-32(A)_16_7-SCB-2, MH-32(A)_16_6-SCB-1, MH-32(A)_16_6-SCB-2 &amp; MH-32(A)_16_5-DCB-3 at Local Road # 4 Zone A.</t>
  </si>
  <si>
    <t>KHJ1-02-007-MAH-TS9-1-STR-FIR-2644</t>
  </si>
  <si>
    <t>Inspection of Storm line Sand Backfill around &amp; above of Storm Pipe to Bottom of Sub Grade &amp; Laying of Warning Tape from MH-32(A)_16_5-DCB-3 at Local Road # 4 Zone A.</t>
  </si>
  <si>
    <t>KHJ1-02-007-MAH-TS9-1-STR-FIR-2645</t>
  </si>
  <si>
    <t>Inspection for Excavation, Location, level &amp; Blinding Concrete Pouring of Storm Catch Basin MH-32(A)_22-DCB-1 at Local Road # 03 Zone A.</t>
  </si>
  <si>
    <t>KHJ1-02-007-MAH-TS9-1-STR-FIR-2646</t>
  </si>
  <si>
    <t>Inspection for Excavation, Location, level &amp; Blinding Concrete Pouring of Storm Catch Basin MH-32(A)_21-SCB-1, MH-32(A)_21-SCB-2, MH-32(A)_21-SCB-3, MH-32(A)_21-SCB-4, MH-32(A)_21-SCB-5, MH-32(A)_21-SCB-6, MH-32(A)_21_1-SCB-1, MH-32(A)_21_1-SCB-2, MH-32(A)_22-SCB-2 &amp; MH-32(A)_22-SCB-3 at Local Road # 03 Zone A.</t>
  </si>
  <si>
    <t>KHJ1-02-007-MAH-TS9-1-STR-FIR-2647</t>
  </si>
  <si>
    <t>Inspection of Secondary line Sand Backfill around &amp; above of  Secondary Pipe to Bottom of Sub Grade layer and Laying of Warning Tape from MH-32(A)_25-SCB-3 to MH-32(A)_25-SCB-2 at Local Road # 03 Zone A.</t>
  </si>
  <si>
    <t>KHJ1-02-007-MAH-TS9-1-STR-FIR-2648</t>
  </si>
  <si>
    <t>Inspection of Secondary line Sand Backfill around &amp; above of  Secondary Pipe to Bottom of Sub Grade layer and Laying of Warning Tape from MH-32(A)_25-SCB-2 to MH-32(A)_25-DCB-1 at Local Road # 03 Zone A.</t>
  </si>
  <si>
    <t>KHJ1-02-007-MAH-TS9-1-STR-FIR-2653</t>
  </si>
  <si>
    <t>Placement and Installation Storm Catch Basin MH-32(A)_22-SCB-2 and MH-32(A)_22-SCB-3 at Local Road # 03 Zone A.</t>
  </si>
  <si>
    <t>KHJ1-02-007-MAH-TS9-1-STR-FIR-2641</t>
  </si>
  <si>
    <t>Excavation, Sand Bedding and Installation of UPVC Pipe (Dia 300mm) of Storm Catch Basin Line From Manhole MH-5(M)_1-SCB-1 to MH-5(M)_1-SCB-2 at local Road # 26 in Zone B</t>
  </si>
  <si>
    <t>KHJ1-02-007-MAH-TS9-1-STR-FIR-2649</t>
  </si>
  <si>
    <t>Inspection for Excavation, Location, level &amp; Blinding Concrete Pouring of Storm MH-3, MH-4, MH-5, MH-6 &amp; MH-7 at  labor camp road # 01 Zone A.</t>
  </si>
  <si>
    <t>KHJ1-02-007-MAH-TS9-1-STR-FIR-2651</t>
  </si>
  <si>
    <t>Inspection for Excavation, Location, level &amp; Blinding Concrete Pouring of Storm MH-8, MH-9, MH-10, MH-11, MH-12, MH-13 &amp; MH-14 at labor camp road # 01 Zone A.</t>
  </si>
  <si>
    <t>KHJ1-02-007-MAH-TS9-1-STR-FIR-2657</t>
  </si>
  <si>
    <t>Excavation, Sand Bedding and Installation of UPVC Pipe (Dia 400mm) of Storm Line From Manhole MH-32(A)_26 to MH-32(A)_26-DCB-1 at local Road # 03 in Zone B</t>
  </si>
  <si>
    <t>KHJ1-02-007-MAH-TS9-1-STR-FIR-2658</t>
  </si>
  <si>
    <t>Excavation, Sand Bedding and Installation of UPVC Pipe (Dia 400mm) of Storm Line From Manhole MH-32(A)_25 to MH-32(A)_25-DCB-1 at local Road # 03 in Zone B</t>
  </si>
  <si>
    <t>KHJ1-02-007-MAH-TS9-1-STR-FIR-2659</t>
  </si>
  <si>
    <t>Excavation, Sand Bedding and Installation of UPVC Pipe (Dia 400mm) of Storm Line From Manhole MH-32(A)_24 to MH-32(A)_24-DCB-1 at local Road # 03 in Zone B</t>
  </si>
  <si>
    <t>KHJ1-02-007-MAH-TS9-1-STR-FIR-2660</t>
  </si>
  <si>
    <t>Excavation, Sand Bedding and Installation of UPVC Pipe (Dia 400mm) of Storm Line From Manhole MH-32(A)_22 to MH-32(A)_22-DCB-1 at local Road # 03 in Zone B</t>
  </si>
  <si>
    <t>KHJ1-02-007-MAH-TS9-1-STR-FIR-2661</t>
  </si>
  <si>
    <t>Excavation, Sand Bedding and Installation of UPVC Pipe (Dia 300mm) of Storm Line From Manhole MH-32(A)_22-SCB-2 to MH-32(A)_22-SCB-3 at local Road # 03 in Zone B</t>
  </si>
  <si>
    <t>KHJ1-02-007-MAH-TS9-1-STR-FIR-2662</t>
  </si>
  <si>
    <t>Excavation, Sand Bedding and Installation of UPVC Pipe (Dia 300mm) of Storm Line From Manhole MH-32(A)_22-DCB-1 to MH-32(A)_22-SCB-2 at local Road # 03 in Zone B</t>
  </si>
  <si>
    <t>KHJ1-02-007-MAH-TS9-1-STR-FIR-2663</t>
  </si>
  <si>
    <t>Excavation, Sand Bedding and Installation of UPVC Pipe (Dia 300mm) of Storm Line From Manhole MH-32(A)_21-DCB-5 to MH-32(A)_21-SCB-6 at local Road # 03 in Zone B</t>
  </si>
  <si>
    <t>KHJ1-02-007-MAH-TS9-1-STR-FIR-2664</t>
  </si>
  <si>
    <t>Excavation, Sand Bedding and Installation of UPVC Pipe (Dia 400mm) of Storm Line From Manhole MH-32(A)_21-DCB-5 to MH-32(A)_21-SCB-4 at local Road # 03 in Zone B</t>
  </si>
  <si>
    <t>KHJ1-02-007-MAH-TS9-1-STR-FIR-2665</t>
  </si>
  <si>
    <t>Excavation, Sand Bedding and Installation of UPVC Pipe (Dia 300mm) of Storm Line From Manhole MH-32(A)_21 to MH-32(A)_21-SCB-4 at local Road # 03 in Zone B</t>
  </si>
  <si>
    <t>KHJ1-02-007-MAH-TS9-1-STR-FIR-2666</t>
  </si>
  <si>
    <t>Excavation, Sand Bedding and Installation of UPVC Pipe (Dia 300mm) of Storm Line From Manhole MH-32(A)_21 to MH-32(A)_21-SCB-1 at local Road # 03 in Zone B</t>
  </si>
  <si>
    <t>KHJ1-02-007-MAH-TS9-1-STR-FIR-2667</t>
  </si>
  <si>
    <t>Excavation, Sand Bedding and Installation of UPVC Pipe (Dia 300mm) of Storm Line From Manhole MH-32(A)_21-SCB-1 to MH-32(A)_21-SCB-2 at local Road # 03 in Zone B</t>
  </si>
  <si>
    <t>KHJ1-02-007-MAH-TS9-1-STR-FIR-2668</t>
  </si>
  <si>
    <t>Excavation, Sand Bedding and Installation of UPVC Pipe (Dia 300mm) of Storm Line From Manhole MH-32(A)_21-SCB-2 to MH-32(A)_21-SCB-3 at local Road # 03 in Zone B</t>
  </si>
  <si>
    <t>KHJ1-02-007-MAH-TS9-1-STR-FIR-2669</t>
  </si>
  <si>
    <t>Excavation, Sand Bedding and Installation of UPVC Pipe (Dia 300mm) of Storm Line From Manhole MH-32(A)_21-1 to MH-32(A)_21_1-SCB-1 at local Road # 03 in Zone B</t>
  </si>
  <si>
    <t>KHJ1-02-007-MAH-TS9-1-STR-FIR-2670</t>
  </si>
  <si>
    <t>Excavation, Sand Bedding and Installation of UPVC Pipe (Dia 300mm) of Storm Line From Manhole MH-32(A)_21_1_SCB-1 to MH-32(A)_21_1-SCB-2 at local Road # 03 in Zone B</t>
  </si>
  <si>
    <t>KHJ1-02-007-MAH-TS9-1-ELE-FIR-0221</t>
  </si>
  <si>
    <t>Inspection for Excavation &amp; Location for Street Lights Pole Cable from (SLP-2/2/4/R - 2/1/10/R) at  Collector Road # 14 Zone A</t>
  </si>
  <si>
    <t>KHJ1-02-007-MAH-TS9-1-ELE-FIR-0222</t>
  </si>
  <si>
    <t>Inspection for Excavation, Installation of Sleeve 2x110mm UPVC &amp; Formwork and Concrete Pouring of Street Light Duct Bank at Station (RD-1 St. 0+432) Local Road # 1 Zone A.</t>
  </si>
  <si>
    <t>KHJ1-02-007-MAH-TS9-1-ELE-FIR-0223</t>
  </si>
  <si>
    <t>Excavation,Installation of Sleeve, Formwork and Concrete Pouring of Street Light Duct Bank Crossing at Station (CL-RD-02 St.2+275) Collector Road # 02 Zone B.</t>
  </si>
  <si>
    <t>KHJ1-02-007-MAH-TS9-1-ELE-FIR-0227</t>
  </si>
  <si>
    <t>Installation and Torquing of 16m Street Lighting Pole with Double Arm (SLP-2/1/7/R to SLP-2/1/10/R ) at Collector Road 01, Zone A</t>
  </si>
  <si>
    <t>KHJ1-02-007-MAH-TS9-1-ELE-FIR-0228</t>
  </si>
  <si>
    <t>Sand Bedding, Installation of LV Cables (4×16mm² Cu/XLPE/SWA/PVC + 1C×10 mm² Cu/PVC) and Sand Backfilling Around and Above Cables for Street Lighting from SLP-2 to SLP-2/1/10/R at Collector Road 01, Zone A</t>
  </si>
  <si>
    <t>KHJ1-02-007-MAH-TS9-1-ELE-FIR-0229</t>
  </si>
  <si>
    <t>Sand Bedding, Installation of LV Cables (4×16mm² Cu/XLPE/SWA/PVC + 1C×10 mm² Cu/PVC) and Sand Backfilling Around and Above Cables for Street Lighting from SLP-2 to SLP-2/2/4/R at Collector Road 01, Zone A</t>
  </si>
  <si>
    <t>KHJ1-02-007-MAH-TS9-1-ELE-FIR-0217</t>
  </si>
  <si>
    <t>Inspection for Excavation, Location, level, Installation &amp; backfill of Street Lights Pole Foundations from (SLP-6/1/1/R - 6/6/3/B) (13 No's) at  Local Road # 14 Zone A</t>
  </si>
  <si>
    <t>KHJ1-02-007-MAH-TS9-1-ELE-FIR-0224</t>
  </si>
  <si>
    <t>Sand Backfill up to Bottom of Sub Grade and Laying of warning tape for Street Lighting Duct bank crossing at station
(RD-04 STA. 0+020) at Local Road # 04 Zone A</t>
  </si>
  <si>
    <t>KHJ1-02-007-MAH-TS9-1-ELE-FIR-0225</t>
  </si>
  <si>
    <t>Sand Backfill up to Bottom of Sub Grade and Laying of warning tape for Street Lighting Duct bank crossing at station
(RD-04 STA. 0+640) at Local Road # 04 Zone A</t>
  </si>
  <si>
    <t>KHJ1-02-007-MAH-TS9-1-ELE-FIR-0226</t>
  </si>
  <si>
    <t>Sand Backfill up to Bottom of Sub Grade and Laying of warning tape for Street Lighting Duct bank crossing at station
(CL-RD-02 STA. 2+225) at Collector Road # 02 Zone B</t>
  </si>
  <si>
    <t>KHJ1-02-007-MAH-TS9-1-ELE-FIR-0230</t>
  </si>
  <si>
    <t>Installation of uPVC 25mm Conduits and boxes (First Fix) for power (switches and sockets) in Mosque building ground floor (Stair, Kitchen, Room &amp; Toilet-2 Area) as per attached highlighted drawing (Mosque Area)</t>
  </si>
  <si>
    <t>KHJ1-02-007-MAH-TS9-1-ELE-FIR-0231</t>
  </si>
  <si>
    <t>Installation of uPVC 25mm Conduits and boxes (First Fix) for lighting switches in Mosque building ground floor (Stair, Kitchen,Room &amp; Toilet-2 Area) as per attached highlighted drawings  (Mosque Area)</t>
  </si>
  <si>
    <t>KHJ1-02-007-MAH-TS9-1-ELE-FIR-0232</t>
  </si>
  <si>
    <t>Sand Backfill up to Bottom of Sub Grade and Laying of warning tape for Street Lighting Duct bank crossing at station (RD-03 STA. 0+674) at Local Road # 03 Zone A</t>
  </si>
  <si>
    <t>KHJ1-02-007-MAH-TS9-1-ELE-FIR-0233</t>
  </si>
  <si>
    <t>Sand Backfill up to Bottom of Sub Grade and Laying of warning tape for Street Lighting Duct bank crossing at station (RD-04 STA. 0+190) at Local Road # 04 Zone A</t>
  </si>
  <si>
    <t>KHJ1-02-007-MAH-TS9-1-ELE-FIR-0234</t>
  </si>
  <si>
    <t>Inspection for Excavation, Installation of Sleeve 2x110mm UPVC &amp; Formwork and Concrete Pouring of Street Light Duct Bank at Station (RD-1 St. 0+029) Local Road # 1 Zone A.</t>
  </si>
  <si>
    <t>KHJ1-02-007-MAH-TS9-1-TEL-FIR-0125</t>
  </si>
  <si>
    <t>Excavation,Installation of Sleeve 6x50 HDPE,Formwork and Concrete Pouring of Telecom Duct Bank Crossing  at Station (St.2+495) Collector Road # 02 Zone B.</t>
  </si>
  <si>
    <t>KHJ1-02-007-MAH-TS9-1-TEL-FIR-0126</t>
  </si>
  <si>
    <t>Excavation,Installation of Sleeve 6x50 HDPE,Formwork and Concrete Pouring of Telecom Duct Bank Crossing  at Station (St.2+525) Collector Road # 02 Zone B.</t>
  </si>
  <si>
    <t>KHJ1-02-007-MAH-TS9-1-TEL-FIR-0130</t>
  </si>
  <si>
    <t>Excavation, Sand Bedding, and Installation 2x32 mm HDPE Telecom Duct from MH-2003 to MH-2003/SO-01, MH-2003 to MH-2003/SO-02, and MH-2001 to MH-2001/SO-01 along the Side of Road at Local Road # 18 Zone B</t>
  </si>
  <si>
    <t>KHJ1-02-007-MAH-TS9-1-TEL-FIR-0131</t>
  </si>
  <si>
    <t>Excavation, Sand Bedding, and Installation 2x32 mm HDPE Telecom Duct from MH-2004 to MH-2004/SO-01, MH-2004 to MH-2004/SO-02, and MH-2002 to MH-2002/SO-01 along the Side of Road at Local Road # 18 Zone B</t>
  </si>
  <si>
    <t>KHJ1-02-007-MAH-TS9-1-TEL-FIR-0132</t>
  </si>
  <si>
    <t>Inspection for Excavation, Installation of 6x50mm HDPE Sleeve &amp; Formwork and Concrete Pouring of Telecom Network Duct TE-DB 6X50 Crossing at Station (RD-04 STA. 0+611) Local Road # 04 Zone A.</t>
  </si>
  <si>
    <t>KHJ1-02-007-MAH-TS9-1-TEL-FIR-0127</t>
  </si>
  <si>
    <t>Excavation, Sand Bedding, and Installation of 6x50mm HDPE Telecom Duct from stub-out location to MH-2079, MH-2079 to MH-2003, MH-2003 to End of concrete Duct Bank, MH-2003 to MH-2001 along the Side of Road at Local Road # 19 and 18 Zone B</t>
  </si>
  <si>
    <t>KHJ1-02-007-MAH-TS9-1-TEL-FIR-0128</t>
  </si>
  <si>
    <t>Excavation, Sand Bedding, and Installation of 6x50mm HDPE Telecom Duct from Stub-out location to MH-2062, MH-2062 to MH-2006, MH-2006 to End of concrete Duct Bank, MH-2006 Branch, MH-2006 to MH-2008 and MH-2008 to End of concrete Duct Bank along the Side of Road at Local Road # 19 Zone B</t>
  </si>
  <si>
    <t>KHJ1-02-007-MAH-TS9-1-TEL-FIR-0129</t>
  </si>
  <si>
    <t>Excavation, Sand Bedding, and Installation of 6x50mm HDPE Telecom Duct from MH-2007 to End of concrete duct bank, MH-2007 to MH-2005, MH-2005 to End of concrete Duct Bank, MH-2005 to MH-2004, MH-2004 to end of concrete duct bank and MH-2004 to MH-2002 along the Side of Road at Local Road # 19 and 18 Zone B</t>
  </si>
  <si>
    <t>KHJ1-02-007-MAH-TS9-1-TEL-FIR-0133</t>
  </si>
  <si>
    <t>Excavation,Installation of Sleeve 6x50 HDPE,Formwork and Concrete Pouring of Telecom Duct Bank Crossing  at Station (St.2+195) Collector Road # 02 Zone B.</t>
  </si>
  <si>
    <t>KHJ1-02-007-MAH-TS9-1-TEL-FIR-0134</t>
  </si>
  <si>
    <t>Excavation,Installation of Sleeve 6x50 HDPE,Formwork and Concrete Pouring of Telecom Duct Bank Crossing  at Station (St.2+225) Collector Road # 02 Zone B.</t>
  </si>
  <si>
    <t>KHJ1-02-007-MAH-TS9-1-TEL-FIR-0135</t>
  </si>
  <si>
    <t>Excavation,Installation of Sleeve 6x50 HDPE,Formwork and Concrete Pouring of Telecom Duct Bank Crossing  at Station (St.1+740) Collector Road # 02 Zone B.</t>
  </si>
  <si>
    <t>KHJ1-02-007-MAH-TS9-1-TEL-FIR-0136</t>
  </si>
  <si>
    <t>Excavation,Installation of Sleeve 6x50 HDPE,Formwork and Concrete Pouring of Telecom Duct Bank Crossing  at Station (St.1+705) Collector Road # 02 Zone B.</t>
  </si>
  <si>
    <t>KHJ1-02-007-MAH-TS9-1-TEL-FIR-0137</t>
  </si>
  <si>
    <t>Sand Backfilling up to Bottom of Sub Grade and Laying of Warning Tape for Telecom Duct bank crossing at station (RD-02 STA. 0+245) at Local Road # 02 Zone A</t>
  </si>
  <si>
    <t>KHJ1-02-007-MAH-TS9-1-TEL-FIR-0138</t>
  </si>
  <si>
    <t>Sand Backfilling up to Bottom of Sub Grade and Laying of Warning Tape for Telecom Duct bank crossing at station (RD-03 STA. 0+787) at Local Road # 03 Zone A</t>
  </si>
  <si>
    <t>KHJ1-02-007-MAH-TS9-1-TEL-FIR-0139</t>
  </si>
  <si>
    <t>Sand Backfilling up to Bottom of Sub Grade and Laying of Warning Tape for Telecom Duct bank crossing at station (RD-03 STA. 1+004) at Local Road # 03 Zone A</t>
  </si>
  <si>
    <t>KHJ1-02-007-MAH-TS9-1-TEL-FIR-0140</t>
  </si>
  <si>
    <t>Sand Backfilling up to Bottom of Sub Grade and Laying of Warning Tape for Telecom Duct bank crossing at station (RD-04 STA. 0+225) at Local Road # 04 Zone A</t>
  </si>
  <si>
    <t>KHJ1-02-007-MAH-TS9-1-TEL-FIR-0141</t>
  </si>
  <si>
    <t>Sand Backfilling up to Bottom of Sub Grade and Laying of Warning Tape for Telecom Duct bank crossing at station (RD-04 STA. 0+611) at Local Road # 04 Zone A</t>
  </si>
  <si>
    <t>KHJ1-02-007-MAH-TS9-1-IRR-FIR-0336</t>
  </si>
  <si>
    <t>Inspection of Sand Backfill around &amp; above of Potable Pipe to Bottom of Sub Grade &amp; Laying of Warning Tape off Secondary Irrigation Duct-Bank Crossing at Station (0+085) Local Road # 01 Zone A.</t>
  </si>
  <si>
    <t>KHJ1-02-007-MAH-TS9-1-IRR-FIR-0337</t>
  </si>
  <si>
    <t>Excavation,Installation of Sleeve,Formwork and Concrete Pouring of Irrigation Duct Bank Crossing  at Station (St.1+566) Collector Road # 02 Zone B.</t>
  </si>
  <si>
    <t>KHJ1-02-007-MAH-TS9-1-IRR-FIR-0338</t>
  </si>
  <si>
    <t>Excavation,Installation of Sleeve,Formwork and Concrete Pouring of Irrigation Duct Bank Crossing  at Station (St.2+150) Collector Road # 02 Zone B.</t>
  </si>
  <si>
    <t>KHJ1-02-007-MAH-TS9-1-IRR-FIR-0339</t>
  </si>
  <si>
    <t>Excavation,Installation of Sleeve,Formwork and Concrete Pouring of Irrigation Duct Bank Crossing  at Station (St.2+315) Collector Road # 02 Zone B.</t>
  </si>
  <si>
    <t>KHJ1-02-007-MAH-TS9-1-POT-FIR-0324</t>
  </si>
  <si>
    <t>KHJ1-02-007-MAH-TS9-1-POT-FIR-0325</t>
  </si>
  <si>
    <t>KHJ1-02-007-MAH-TS9-1-POT-FIR-0327</t>
  </si>
  <si>
    <t>KHJ1-02-007-MAH-TS9-1-POT-FIR-0329</t>
  </si>
  <si>
    <t>KHJ1-02-007-MAH-TS9-1-POT-FIR-0330</t>
  </si>
  <si>
    <t>KHJ1-02-007-MAH-TS9-1-POT-FIR-0331</t>
  </si>
  <si>
    <t>KHJ1-02-007-MAH-TS9-1-POT-FIR-0332</t>
  </si>
  <si>
    <t>KHJ1-02-007-MAH-TS9-1-POT-FIR-0323</t>
  </si>
  <si>
    <t>KHJ1-02-007-MAH-TS9-1-POT-FIR-0326</t>
  </si>
  <si>
    <t>Excavation, Sand Bedding and Installation of HDPE Pipe (Dia 250mm) of Potable Line 250-01 from 1+125 to 1+225 at local Road # 26 in Zone B</t>
  </si>
  <si>
    <t>KHJ1-02-007-MAH-TS9-1-POT-FIR-0328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</si>
</sst>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5">
    <numFmt numFmtId="44" formatCode="_(&quot;$&quot;* #,##0.00_);_(&quot;$&quot;* \(#,##0.00\);_(&quot;$&quot;* &quot;-&quot;??_);_(@_)"/>
    <numFmt numFmtId="43" formatCode="_(* #,##0.00_);_(* \(#,##0.00\);_(* &quot;-&quot;??_);_(@_)"/>
    <numFmt numFmtId="164" formatCode="_-* #,##0.00_-;\-* #,##0.00_-;_-* &quot;-&quot;??_-;_-@_-"/>
    <numFmt numFmtId="165" formatCode="_-* #,##0.00_-;_-* #,##0.00\-;_-* &quot;-&quot;??_-;_-@_-"/>
    <numFmt numFmtId="166" formatCode="#,##0.0"/>
    <numFmt numFmtId="167" formatCode="_(* #,##0_);_(* \(#,##0\);_(* &quot;-&quot;??_);_(@_)"/>
    <numFmt numFmtId="168" formatCode="0.000"/>
    <numFmt numFmtId="169" formatCode="0_);[Red]\(0\)"/>
    <numFmt numFmtId="170" formatCode="[$-409]dd\-mmm\-yy;@"/>
    <numFmt numFmtId="171" formatCode="[$-1170000]B2dd/mm/yyyy;@"/>
    <numFmt numFmtId="172" formatCode="#,##0;[Red]\(#,##0\)"/>
    <numFmt numFmtId="173" formatCode="0.0%"/>
    <numFmt numFmtId="174" formatCode="yyyy\-mm\-dd;@"/>
    <numFmt numFmtId="175" formatCode="d\-mmmm\-yyyy"/>
    <numFmt numFmtId="176" formatCode="#,##0_);\!\(#,##0\!\)"/>
    <numFmt numFmtId="177" formatCode="[$-409]d\-mmm\-yy;@"/>
    <numFmt numFmtId="178" formatCode="#,##0_ ;[Red]\-#,##0\ "/>
    <numFmt numFmtId="179" formatCode="[$-409]dd/mmm/yy;@"/>
    <numFmt numFmtId="180" formatCode="#,##0_);[Red]\!\(#,##0\!\)"/>
    <numFmt numFmtId="181" formatCode="#,##0.00\ &quot;€&quot;"/>
    <numFmt numFmtId="182" formatCode="#,##0.00_);\!\(#,##0.00\!\)"/>
    <numFmt numFmtId="183" formatCode="0.0%;[Red]\(0.0%\)"/>
    <numFmt numFmtId="184" formatCode="#,##0.00;\(#,##0.00\)"/>
    <numFmt numFmtId="185" formatCode="#,##0;\(#,##0\)"/>
    <numFmt numFmtId="186" formatCode="#,##0.00_);[Red]\(#,##0.00\)_)"/>
    <numFmt numFmtId="187" formatCode="[$-409]mmm\-yy;@"/>
    <numFmt numFmtId="188" formatCode="[$-409]mmmm\ d\,\ yyyy;@"/>
    <numFmt numFmtId="189" formatCode="00"/>
    <numFmt numFmtId="190" formatCode="0.000%"/>
    <numFmt numFmtId="191" formatCode="0.0000000000000"/>
    <numFmt numFmtId="192" formatCode="[$-F800]dddd\,\ mmmm\ dd\,\ yyyy"/>
    <numFmt numFmtId="193" formatCode="#,##0.000"/>
    <numFmt numFmtId="194" formatCode="[$-409]d\-mmm\-yyyy;@"/>
    <numFmt numFmtId="195" formatCode="_-* #,##0.0000_-;\-* #,##0.0000_-;_-* &quot;-&quot;??_-;_-@_-"/>
    <numFmt numFmtId="196" formatCode="dd\-mmm\-yy"/>
  </numFmts>
  <fonts count="29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name val="Times New Roman"/>
      <family val="1"/>
    </font>
    <font>
      <sz val="10"/>
      <name val="Courier"/>
      <family val="3"/>
    </font>
    <font>
      <sz val="11"/>
      <color indexed="8"/>
      <name val="Arial"/>
      <family val="2"/>
    </font>
    <font>
      <sz val="11"/>
      <color indexed="9"/>
      <name val="Arial"/>
      <family val="2"/>
    </font>
    <font>
      <b/>
      <sz val="11"/>
      <color indexed="63"/>
      <name val="Arial"/>
      <family val="2"/>
    </font>
    <font>
      <sz val="11"/>
      <color indexed="62"/>
      <name val="Arial"/>
      <family val="2"/>
    </font>
    <font>
      <b/>
      <sz val="11"/>
      <color indexed="8"/>
      <name val="Arial"/>
      <family val="2"/>
    </font>
    <font>
      <sz val="11"/>
      <color indexed="17"/>
      <name val="Arial"/>
      <family val="2"/>
    </font>
    <font>
      <b/>
      <sz val="11"/>
      <color indexed="52"/>
      <name val="Arial"/>
      <family val="2"/>
    </font>
    <font>
      <b/>
      <sz val="11"/>
      <color indexed="9"/>
      <name val="Arial"/>
      <family val="2"/>
    </font>
    <font>
      <sz val="11"/>
      <color indexed="52"/>
      <name val="Arial"/>
      <family val="2"/>
    </font>
    <font>
      <sz val="11"/>
      <color indexed="20"/>
      <name val="Arial"/>
      <family val="2"/>
    </font>
    <font>
      <b/>
      <sz val="18"/>
      <color indexed="56"/>
      <name val="Times New Roman"/>
      <family val="2"/>
    </font>
    <font>
      <b/>
      <sz val="15"/>
      <color indexed="56"/>
      <name val="Arial"/>
      <family val="2"/>
    </font>
    <font>
      <b/>
      <sz val="13"/>
      <color indexed="56"/>
      <name val="Arial"/>
      <family val="2"/>
    </font>
    <font>
      <b/>
      <sz val="11"/>
      <color indexed="56"/>
      <name val="Arial"/>
      <family val="2"/>
    </font>
    <font>
      <sz val="11"/>
      <color indexed="60"/>
      <name val="Arial"/>
      <family val="2"/>
    </font>
    <font>
      <sz val="11"/>
      <color indexed="10"/>
      <name val="Arial"/>
      <family val="2"/>
    </font>
    <font>
      <i/>
      <sz val="11"/>
      <color indexed="23"/>
      <name val="Arial"/>
      <family val="2"/>
    </font>
    <font>
      <sz val="11"/>
      <color theme="1"/>
      <name val="Calibri"/>
      <family val="2"/>
      <charset val="178"/>
      <scheme val="minor"/>
    </font>
    <font>
      <sz val="10"/>
      <name val="Arial Narrow"/>
      <family val="2"/>
    </font>
    <font>
      <sz val="10"/>
      <color theme="1"/>
      <name val="Arial Narrow"/>
      <family val="2"/>
    </font>
    <font>
      <sz val="8"/>
      <name val="Arial"/>
      <family val="2"/>
    </font>
    <font>
      <b/>
      <sz val="12"/>
      <color theme="1"/>
      <name val="Arial Narrow"/>
      <family val="2"/>
    </font>
    <font>
      <b/>
      <sz val="10"/>
      <color theme="1"/>
      <name val="Arial Narrow"/>
      <family val="2"/>
    </font>
    <font>
      <u/>
      <sz val="12"/>
      <color theme="1"/>
      <name val="Arial Narrow"/>
      <family val="2"/>
    </font>
    <font>
      <b/>
      <u/>
      <sz val="12"/>
      <color theme="1"/>
      <name val="Arial Narrow"/>
      <family val="2"/>
    </font>
    <font>
      <sz val="10"/>
      <color rgb="FF000000"/>
      <name val="MS Sans Serif"/>
      <family val="2"/>
    </font>
    <font>
      <b/>
      <u/>
      <sz val="10"/>
      <color theme="1"/>
      <name val="Arial Narrow"/>
      <family val="2"/>
    </font>
    <font>
      <sz val="11"/>
      <color theme="1"/>
      <name val="Arial Narrow"/>
      <family val="2"/>
    </font>
    <font>
      <b/>
      <sz val="11"/>
      <color theme="1"/>
      <name val="Arial Narrow"/>
      <family val="2"/>
    </font>
    <font>
      <b/>
      <sz val="14"/>
      <color theme="1"/>
      <name val="Arial Narrow"/>
      <family val="2"/>
    </font>
    <font>
      <sz val="12"/>
      <color theme="1"/>
      <name val="Arial Narrow"/>
      <family val="2"/>
    </font>
    <font>
      <b/>
      <sz val="10"/>
      <name val="Arial Narrow"/>
      <family val="2"/>
    </font>
    <font>
      <b/>
      <u/>
      <sz val="10"/>
      <name val="Arial Narrow"/>
      <family val="2"/>
    </font>
    <font>
      <u/>
      <sz val="10"/>
      <name val="Arial Narrow"/>
      <family val="2"/>
    </font>
    <font>
      <sz val="11"/>
      <name val="Arial"/>
      <family val="2"/>
    </font>
    <font>
      <sz val="11"/>
      <color theme="1"/>
      <name val="Calibri"/>
      <family val="2"/>
    </font>
    <font>
      <b/>
      <u/>
      <sz val="12"/>
      <name val="Arial Narrow"/>
      <family val="2"/>
    </font>
    <font>
      <b/>
      <sz val="12"/>
      <name val="Arial Narrow"/>
      <family val="2"/>
    </font>
    <font>
      <sz val="12"/>
      <name val="Arial Narrow"/>
      <family val="2"/>
    </font>
    <font>
      <sz val="10"/>
      <name val="Arial"/>
      <family val="2"/>
      <charset val="178"/>
    </font>
    <font>
      <vertAlign val="superscript"/>
      <sz val="10"/>
      <name val="Arial Narrow"/>
      <family val="2"/>
    </font>
    <font>
      <b/>
      <u/>
      <sz val="12"/>
      <color rgb="FF000000"/>
      <name val="Arial Narrow"/>
      <family val="2"/>
    </font>
    <font>
      <vertAlign val="superscript"/>
      <sz val="10"/>
      <name val="Times New Roman"/>
      <family val="1"/>
    </font>
    <font>
      <u/>
      <sz val="12"/>
      <name val="Arial Narrow"/>
      <family val="2"/>
    </font>
    <font>
      <b/>
      <sz val="11"/>
      <color theme="1"/>
      <name val="Calibri"/>
      <family val="2"/>
      <scheme val="minor"/>
    </font>
    <font>
      <sz val="10"/>
      <color rgb="FFFF0000"/>
      <name val="Arial Narrow"/>
      <family val="2"/>
    </font>
    <font>
      <b/>
      <sz val="12"/>
      <color theme="1"/>
      <name val="Aptos Display"/>
      <family val="2"/>
    </font>
    <font>
      <sz val="12"/>
      <name val="Aptos Display"/>
      <family val="2"/>
    </font>
    <font>
      <sz val="12"/>
      <color theme="1"/>
      <name val="Aptos Display"/>
      <family val="2"/>
    </font>
    <font>
      <b/>
      <u/>
      <sz val="12"/>
      <name val="Aptos Display"/>
      <family val="2"/>
    </font>
    <font>
      <sz val="12"/>
      <color rgb="FF000000"/>
      <name val="Aptos Display"/>
      <family val="2"/>
    </font>
    <font>
      <b/>
      <sz val="12"/>
      <name val="Aptos Display"/>
      <family val="2"/>
    </font>
    <font>
      <b/>
      <sz val="12"/>
      <color rgb="FF000000"/>
      <name val="Aptos Display"/>
      <family val="2"/>
    </font>
    <font>
      <b/>
      <sz val="12"/>
      <color theme="0"/>
      <name val="Aptos Display"/>
      <family val="2"/>
    </font>
    <font>
      <sz val="11"/>
      <name val="Calibri"/>
      <family val="2"/>
    </font>
    <font>
      <b/>
      <sz val="14"/>
      <color theme="0"/>
      <name val="Aptos Display"/>
      <family val="2"/>
    </font>
    <font>
      <b/>
      <sz val="16"/>
      <color theme="0"/>
      <name val="Aptos Display"/>
      <family val="2"/>
    </font>
    <font>
      <b/>
      <sz val="16"/>
      <color rgb="FFFFFFFF"/>
      <name val="Aptos Display"/>
      <family val="2"/>
    </font>
    <font>
      <sz val="11"/>
      <color rgb="FF000000"/>
      <name val="Calibri"/>
      <family val="2"/>
    </font>
    <font>
      <b/>
      <sz val="9"/>
      <color indexed="81"/>
      <name val="Tahoma"/>
      <family val="2"/>
    </font>
    <font>
      <sz val="14"/>
      <name val="Calibri"/>
      <family val="2"/>
    </font>
    <font>
      <sz val="10"/>
      <color indexed="8"/>
      <name val="Arial"/>
      <family val="2"/>
    </font>
    <font>
      <sz val="11"/>
      <name val="Aptos Display"/>
      <family val="2"/>
    </font>
    <font>
      <sz val="11"/>
      <color rgb="FF000000"/>
      <name val="Aptos Display"/>
      <family val="2"/>
    </font>
    <font>
      <sz val="10"/>
      <name val="Aptos Display"/>
      <family val="2"/>
    </font>
    <font>
      <b/>
      <sz val="14"/>
      <color rgb="FFFFFFFF"/>
      <name val="Aptos Display"/>
      <family val="2"/>
    </font>
    <font>
      <b/>
      <sz val="11"/>
      <name val="Aptos Display"/>
      <family val="2"/>
    </font>
    <font>
      <sz val="16"/>
      <name val="Aptos Display"/>
      <family val="2"/>
    </font>
    <font>
      <sz val="16"/>
      <color rgb="FF000000"/>
      <name val="Aptos Display"/>
      <family val="2"/>
    </font>
    <font>
      <b/>
      <sz val="16"/>
      <color rgb="FF000000"/>
      <name val="Aptos Display"/>
      <family val="2"/>
    </font>
    <font>
      <sz val="18"/>
      <color theme="0"/>
      <name val="Aptos Display"/>
      <family val="2"/>
    </font>
    <font>
      <b/>
      <sz val="18"/>
      <color theme="0"/>
      <name val="Aptos Display"/>
      <family val="2"/>
    </font>
    <font>
      <b/>
      <sz val="12"/>
      <color rgb="FFFFFFFF"/>
      <name val="Aptos Display"/>
      <family val="2"/>
    </font>
    <font>
      <sz val="12"/>
      <color rgb="FFFF0000"/>
      <name val="Aptos Display"/>
      <family val="2"/>
    </font>
    <font>
      <b/>
      <sz val="12"/>
      <color rgb="FFFF0000"/>
      <name val="Aptos Display"/>
      <family val="2"/>
    </font>
    <font>
      <sz val="12"/>
      <name val="Calibri"/>
      <family val="2"/>
    </font>
    <font>
      <sz val="12"/>
      <color rgb="FFFFFFFF"/>
      <name val="Aptos Display"/>
      <family val="2"/>
    </font>
    <font>
      <b/>
      <sz val="14"/>
      <color rgb="FF000000"/>
      <name val="Aptos Display"/>
      <family val="2"/>
    </font>
    <font>
      <sz val="14"/>
      <name val="Aptos Display"/>
      <family val="2"/>
    </font>
    <font>
      <sz val="14"/>
      <color rgb="FF000000"/>
      <name val="Aptos Display"/>
      <family val="2"/>
    </font>
    <font>
      <sz val="12"/>
      <color theme="0"/>
      <name val="Aptos Display"/>
      <family val="2"/>
    </font>
    <font>
      <b/>
      <sz val="18"/>
      <color rgb="FFFFFFFF"/>
      <name val="Aptos Display"/>
      <family val="2"/>
    </font>
    <font>
      <sz val="12"/>
      <color theme="0" tint="-0.14999847407452621"/>
      <name val="TheSansArabic Bold"/>
    </font>
    <font>
      <b/>
      <sz val="14"/>
      <name val="Aptos Display"/>
      <family val="2"/>
    </font>
    <font>
      <sz val="18"/>
      <color rgb="FF000000"/>
      <name val="Aptos Display"/>
      <family val="2"/>
    </font>
    <font>
      <b/>
      <sz val="22"/>
      <color theme="0"/>
      <name val="Aptos Display"/>
      <family val="2"/>
    </font>
    <font>
      <b/>
      <sz val="12"/>
      <color rgb="FF2C6682"/>
      <name val="Aptos Display"/>
      <family val="2"/>
    </font>
    <font>
      <sz val="12"/>
      <color rgb="FF2C6682"/>
      <name val="Aptos Display"/>
      <family val="2"/>
    </font>
    <font>
      <sz val="12"/>
      <color rgb="FFC55911"/>
      <name val="Aptos Display"/>
      <family val="2"/>
    </font>
    <font>
      <b/>
      <sz val="12"/>
      <color rgb="FF1F4E79"/>
      <name val="Aptos Display"/>
      <family val="2"/>
    </font>
    <font>
      <b/>
      <sz val="12"/>
      <color rgb="FFFFC000"/>
      <name val="Aptos Display"/>
      <family val="2"/>
    </font>
    <font>
      <b/>
      <sz val="12"/>
      <color rgb="FFFFFF00"/>
      <name val="Aptos Display"/>
      <family val="2"/>
    </font>
    <font>
      <b/>
      <sz val="14"/>
      <color rgb="FF595959"/>
      <name val="Aptos Display"/>
      <family val="2"/>
    </font>
    <font>
      <sz val="12"/>
      <color indexed="8"/>
      <name val="Arial"/>
      <family val="2"/>
    </font>
    <font>
      <b/>
      <sz val="14"/>
      <color rgb="FFFFFFFF"/>
      <name val="Arial"/>
      <family val="2"/>
    </font>
    <font>
      <sz val="18"/>
      <name val="Calibri"/>
      <family val="2"/>
    </font>
    <font>
      <b/>
      <sz val="18"/>
      <color indexed="9"/>
      <name val="Arial"/>
      <family val="2"/>
    </font>
    <font>
      <b/>
      <sz val="12"/>
      <color theme="0"/>
      <name val="Arial"/>
      <family val="2"/>
    </font>
    <font>
      <b/>
      <i/>
      <sz val="14"/>
      <color rgb="FF000000"/>
      <name val="Aptos Display"/>
      <family val="2"/>
    </font>
    <font>
      <sz val="14"/>
      <color theme="1"/>
      <name val="Calibri"/>
      <family val="2"/>
      <scheme val="minor"/>
    </font>
    <font>
      <b/>
      <sz val="16"/>
      <color theme="0"/>
      <name val="Calibri"/>
      <family val="2"/>
      <scheme val="minor"/>
    </font>
    <font>
      <b/>
      <sz val="24"/>
      <color theme="0"/>
      <name val="Calibri"/>
      <family val="2"/>
      <scheme val="minor"/>
    </font>
    <font>
      <b/>
      <sz val="20"/>
      <color theme="0"/>
      <name val="TheSansArabic Bold"/>
    </font>
    <font>
      <sz val="10"/>
      <name val="Janna LT"/>
    </font>
    <font>
      <sz val="8"/>
      <name val="Janna LT"/>
    </font>
    <font>
      <sz val="10"/>
      <color theme="0"/>
      <name val="Janna LT"/>
    </font>
    <font>
      <b/>
      <sz val="10"/>
      <color theme="0"/>
      <name val="Janna LT"/>
    </font>
    <font>
      <b/>
      <sz val="6"/>
      <name val="Gotham"/>
    </font>
    <font>
      <sz val="6"/>
      <color rgb="FFFF0000"/>
      <name val="Arial"/>
      <family val="2"/>
    </font>
    <font>
      <sz val="10"/>
      <color rgb="FFFF0000"/>
      <name val="Janna LT"/>
      <charset val="134"/>
    </font>
    <font>
      <b/>
      <sz val="6"/>
      <name val="Janna LT"/>
    </font>
    <font>
      <b/>
      <sz val="6"/>
      <color theme="0"/>
      <name val="Janna LT"/>
    </font>
    <font>
      <sz val="6"/>
      <name val="Gotham"/>
    </font>
    <font>
      <b/>
      <sz val="8"/>
      <name val="Janna LT"/>
    </font>
    <font>
      <b/>
      <sz val="9"/>
      <name val="Janna LT"/>
    </font>
    <font>
      <sz val="5"/>
      <name val="Janna LT"/>
    </font>
    <font>
      <b/>
      <sz val="8"/>
      <color theme="0"/>
      <name val="Janna LT"/>
    </font>
    <font>
      <sz val="11"/>
      <color theme="1"/>
      <name val="Calibri"/>
      <family val="2"/>
      <scheme val="minor"/>
    </font>
    <font>
      <sz val="10"/>
      <color rgb="FF000000"/>
      <name val="Times New Roman"/>
      <family val="1"/>
    </font>
    <font>
      <sz val="11"/>
      <color indexed="8"/>
      <name val="Calibri"/>
      <family val="2"/>
      <scheme val="minor"/>
    </font>
    <font>
      <sz val="10"/>
      <name val="Arial"/>
      <family val="2"/>
    </font>
    <font>
      <b/>
      <sz val="14"/>
      <color rgb="FFFFFFFF"/>
      <name val="Calibri"/>
      <family val="2"/>
    </font>
    <font>
      <sz val="14"/>
      <color theme="1"/>
      <name val="Aptos Display"/>
      <family val="2"/>
    </font>
    <font>
      <b/>
      <sz val="20"/>
      <color theme="1"/>
      <name val="Aptos Display"/>
      <family val="2"/>
    </font>
    <font>
      <b/>
      <sz val="16"/>
      <color theme="1"/>
      <name val="Aptos Display"/>
      <family val="2"/>
    </font>
    <font>
      <sz val="13"/>
      <name val="Calibri"/>
      <family val="2"/>
      <scheme val="minor"/>
    </font>
    <font>
      <sz val="13"/>
      <name val="The Sans"/>
      <charset val="134"/>
    </font>
    <font>
      <sz val="13"/>
      <color theme="1"/>
      <name val="The Sans"/>
      <charset val="134"/>
    </font>
    <font>
      <b/>
      <sz val="13"/>
      <name val="Arial"/>
      <family val="2"/>
    </font>
    <font>
      <sz val="13"/>
      <color indexed="10"/>
      <name val="The Sans"/>
      <charset val="134"/>
    </font>
    <font>
      <b/>
      <sz val="20"/>
      <color rgb="FFFFFFFF"/>
      <name val="Aptos Display"/>
      <family val="2"/>
    </font>
    <font>
      <b/>
      <sz val="20"/>
      <color rgb="FF000000"/>
      <name val="Aptos Display"/>
      <family val="2"/>
    </font>
    <font>
      <b/>
      <sz val="16"/>
      <color rgb="FFF2F2F2"/>
      <name val="Aptos Display"/>
      <family val="2"/>
    </font>
    <font>
      <sz val="14"/>
      <color rgb="FFF2F2F2"/>
      <name val="Aptos Display"/>
      <family val="2"/>
    </font>
    <font>
      <sz val="16"/>
      <color theme="1"/>
      <name val="Calibri"/>
      <family val="2"/>
      <scheme val="minor"/>
    </font>
    <font>
      <sz val="24"/>
      <color theme="1"/>
      <name val="Calibri"/>
      <family val="2"/>
      <scheme val="minor"/>
    </font>
    <font>
      <sz val="11"/>
      <color theme="1"/>
      <name val="Calibri"/>
      <family val="2"/>
      <scheme val="minor"/>
    </font>
    <font>
      <b/>
      <sz val="18"/>
      <color theme="1"/>
      <name val="Calibri"/>
      <family val="2"/>
      <scheme val="minor"/>
    </font>
    <font>
      <sz val="14"/>
      <color rgb="FFFF0000"/>
      <name val="Aptos Display"/>
      <family val="2"/>
    </font>
    <font>
      <b/>
      <sz val="6"/>
      <color rgb="FF000000"/>
      <name val="Aptos Display"/>
      <family val="2"/>
    </font>
    <font>
      <b/>
      <sz val="6"/>
      <color rgb="FF000000"/>
      <name val="TheSansArabic Plain"/>
    </font>
    <font>
      <b/>
      <sz val="6"/>
      <color rgb="FF0A2C52"/>
      <name val="Aptos Display"/>
      <family val="2"/>
    </font>
    <font>
      <b/>
      <sz val="6"/>
      <color rgb="FF0A2C52"/>
      <name val="TheSansArabic Plain"/>
    </font>
    <font>
      <sz val="18"/>
      <color rgb="FF000000"/>
      <name val="TheSansArabic Plain"/>
    </font>
    <font>
      <sz val="18"/>
      <color rgb="FF000000"/>
      <name val="Calibri"/>
      <family val="2"/>
    </font>
    <font>
      <sz val="11"/>
      <color theme="1"/>
      <name val="Calibri"/>
      <family val="2"/>
      <scheme val="minor"/>
    </font>
    <font>
      <sz val="11"/>
      <color theme="1"/>
      <name val="Calibri"/>
      <family val="2"/>
      <scheme val="minor"/>
    </font>
    <font>
      <b/>
      <sz val="12"/>
      <color theme="1"/>
      <name val="Calibri"/>
      <family val="2"/>
      <scheme val="minor"/>
    </font>
    <font>
      <sz val="11"/>
      <color theme="1"/>
      <name val="Calibri"/>
      <charset val="134"/>
      <scheme val="minor"/>
    </font>
    <font>
      <b/>
      <sz val="20"/>
      <color theme="0"/>
      <name val="Gotham"/>
      <charset val="134"/>
    </font>
    <font>
      <sz val="20"/>
      <color theme="0"/>
      <name val="Gotham"/>
      <charset val="134"/>
    </font>
    <font>
      <sz val="10"/>
      <name val="Gotham"/>
      <charset val="134"/>
    </font>
    <font>
      <b/>
      <sz val="10"/>
      <color theme="0"/>
      <name val="Gotham"/>
      <charset val="134"/>
    </font>
    <font>
      <b/>
      <sz val="10"/>
      <color theme="1"/>
      <name val="Gotham"/>
      <charset val="134"/>
    </font>
    <font>
      <b/>
      <sz val="9"/>
      <color theme="1"/>
      <name val="Gotham"/>
      <charset val="134"/>
    </font>
    <font>
      <sz val="9"/>
      <name val="Gotham"/>
      <charset val="134"/>
    </font>
    <font>
      <b/>
      <sz val="10"/>
      <name val="Gotham"/>
      <charset val="134"/>
    </font>
    <font>
      <b/>
      <sz val="9"/>
      <color theme="0"/>
      <name val="Gotham"/>
      <charset val="134"/>
    </font>
    <font>
      <sz val="10"/>
      <name val="Arial"/>
      <charset val="134"/>
    </font>
    <font>
      <b/>
      <sz val="8"/>
      <name val="Gotham"/>
      <charset val="134"/>
    </font>
    <font>
      <b/>
      <sz val="7.5"/>
      <name val="Gotham"/>
      <charset val="134"/>
    </font>
    <font>
      <b/>
      <sz val="6"/>
      <name val="Gotham"/>
      <charset val="134"/>
    </font>
    <font>
      <sz val="8"/>
      <name val="Gotham"/>
      <charset val="134"/>
    </font>
    <font>
      <sz val="6"/>
      <color rgb="FFFF0000"/>
      <name val="Gotham"/>
      <charset val="134"/>
    </font>
    <font>
      <sz val="10"/>
      <color rgb="FFFF0000"/>
      <name val="Gotham"/>
      <charset val="134"/>
    </font>
    <font>
      <b/>
      <sz val="6"/>
      <color rgb="FFFF0000"/>
      <name val="Gotham"/>
      <charset val="134"/>
    </font>
    <font>
      <sz val="8"/>
      <color rgb="FFFF0000"/>
      <name val="Gotham"/>
      <charset val="134"/>
    </font>
    <font>
      <sz val="6"/>
      <color rgb="FFFF0000"/>
      <name val="Arial"/>
      <charset val="134"/>
    </font>
    <font>
      <sz val="10"/>
      <name val="Janna LT"/>
      <charset val="134"/>
    </font>
    <font>
      <sz val="10"/>
      <color rgb="FFFF0000"/>
      <name val="Arial"/>
      <charset val="134"/>
    </font>
    <font>
      <sz val="6"/>
      <name val="Gotham"/>
      <charset val="134"/>
    </font>
    <font>
      <b/>
      <sz val="9"/>
      <name val="Gotham"/>
      <charset val="134"/>
    </font>
    <font>
      <b/>
      <sz val="12"/>
      <name val="Gotham"/>
      <charset val="134"/>
    </font>
    <font>
      <sz val="11"/>
      <name val="Gotham"/>
      <charset val="134"/>
    </font>
    <font>
      <sz val="13"/>
      <name val="Calibri"/>
      <charset val="134"/>
      <scheme val="minor"/>
    </font>
    <font>
      <b/>
      <sz val="13"/>
      <name val="Calibri"/>
      <charset val="134"/>
      <scheme val="minor"/>
    </font>
    <font>
      <b/>
      <sz val="26"/>
      <color theme="0"/>
      <name val="Calibri"/>
      <charset val="134"/>
      <scheme val="minor"/>
    </font>
    <font>
      <b/>
      <sz val="11"/>
      <name val="Calibri"/>
      <charset val="134"/>
      <scheme val="minor"/>
    </font>
    <font>
      <b/>
      <sz val="11"/>
      <name val="Cambria"/>
      <charset val="134"/>
      <scheme val="major"/>
    </font>
    <font>
      <b/>
      <sz val="13"/>
      <color indexed="17"/>
      <name val="Calibri"/>
      <charset val="134"/>
      <scheme val="minor"/>
    </font>
    <font>
      <b/>
      <sz val="13"/>
      <color indexed="8"/>
      <name val="Calibri"/>
      <charset val="134"/>
      <scheme val="minor"/>
    </font>
    <font>
      <sz val="13"/>
      <color theme="1"/>
      <name val="Calibri"/>
      <charset val="134"/>
      <scheme val="minor"/>
    </font>
    <font>
      <b/>
      <sz val="13"/>
      <color theme="4"/>
      <name val="Calibri"/>
      <charset val="134"/>
      <scheme val="minor"/>
    </font>
    <font>
      <b/>
      <sz val="13"/>
      <color rgb="FFFF0000"/>
      <name val="Calibri"/>
      <charset val="134"/>
      <scheme val="minor"/>
    </font>
    <font>
      <b/>
      <sz val="13"/>
      <name val="Arial"/>
      <charset val="134"/>
    </font>
    <font>
      <sz val="13"/>
      <color theme="1"/>
      <name val="Arial"/>
      <charset val="134"/>
    </font>
    <font>
      <sz val="13"/>
      <color indexed="8"/>
      <name val="Arial"/>
      <charset val="134"/>
    </font>
    <font>
      <sz val="10"/>
      <color rgb="FF000000"/>
      <name val="Times New Roman"/>
      <charset val="134"/>
    </font>
    <font>
      <b/>
      <sz val="22"/>
      <name val="Arial"/>
      <charset val="134"/>
    </font>
    <font>
      <b/>
      <sz val="14"/>
      <name val="Arial"/>
      <charset val="134"/>
    </font>
    <font>
      <b/>
      <sz val="14"/>
      <color rgb="FFFFFFFF"/>
      <name val="Calibri"/>
      <charset val="134"/>
    </font>
    <font>
      <b/>
      <sz val="12"/>
      <color rgb="FFFFFFFF"/>
      <name val="Calibri"/>
      <charset val="134"/>
    </font>
    <font>
      <b/>
      <sz val="12"/>
      <name val="Calibri"/>
      <charset val="134"/>
    </font>
    <font>
      <b/>
      <sz val="12"/>
      <color rgb="FF000000"/>
      <name val="Calibri"/>
      <charset val="134"/>
    </font>
    <font>
      <sz val="10"/>
      <name val="Times New Roman"/>
      <charset val="134"/>
    </font>
    <font>
      <sz val="16"/>
      <color rgb="FF000000"/>
      <name val="Times New Roman"/>
      <charset val="134"/>
    </font>
    <font>
      <sz val="11"/>
      <name val="Calibri"/>
      <charset val="134"/>
    </font>
    <font>
      <sz val="12"/>
      <color rgb="FF000000"/>
      <name val="Aptos Display"/>
      <charset val="134"/>
    </font>
    <font>
      <b/>
      <sz val="10"/>
      <color rgb="FF000000"/>
      <name val="Aptos Display"/>
      <charset val="134"/>
    </font>
    <font>
      <sz val="11"/>
      <color rgb="FF000000"/>
      <name val="Calibri"/>
      <charset val="134"/>
    </font>
    <font>
      <b/>
      <sz val="18"/>
      <color theme="0"/>
      <name val="Aptos Display"/>
      <charset val="134"/>
    </font>
    <font>
      <b/>
      <u/>
      <sz val="18"/>
      <color theme="0"/>
      <name val="Aptos Display"/>
      <charset val="134"/>
    </font>
    <font>
      <b/>
      <sz val="14"/>
      <color theme="0"/>
      <name val="Aptos Display"/>
      <charset val="134"/>
    </font>
    <font>
      <b/>
      <sz val="10"/>
      <color theme="0"/>
      <name val="Aptos Display"/>
      <charset val="134"/>
    </font>
    <font>
      <b/>
      <sz val="36"/>
      <color rgb="FF000000"/>
      <name val="Calibri"/>
      <charset val="134"/>
      <scheme val="minor"/>
    </font>
    <font>
      <sz val="14"/>
      <color rgb="FF000000"/>
      <name val="Calibri"/>
      <charset val="134"/>
      <scheme val="minor"/>
    </font>
    <font>
      <sz val="16"/>
      <color theme="1"/>
      <name val="Calibri"/>
      <charset val="134"/>
      <scheme val="minor"/>
    </font>
    <font>
      <b/>
      <sz val="14"/>
      <name val="Calibri"/>
      <charset val="134"/>
      <scheme val="minor"/>
    </font>
    <font>
      <sz val="14"/>
      <color theme="1"/>
      <name val="Calibri"/>
      <charset val="134"/>
      <scheme val="minor"/>
    </font>
    <font>
      <b/>
      <sz val="14"/>
      <color theme="1"/>
      <name val="Calibri"/>
      <charset val="134"/>
      <scheme val="minor"/>
    </font>
    <font>
      <sz val="12"/>
      <name val="Aptos Display"/>
      <charset val="134"/>
    </font>
    <font>
      <b/>
      <sz val="14"/>
      <color rgb="FF000000"/>
      <name val="Arial"/>
      <charset val="134"/>
    </font>
    <font>
      <b/>
      <sz val="14"/>
      <color theme="1"/>
      <name val="Arial"/>
      <charset val="134"/>
    </font>
    <font>
      <b/>
      <sz val="12"/>
      <color theme="1"/>
      <name val="Arial"/>
      <charset val="134"/>
    </font>
    <font>
      <b/>
      <sz val="20"/>
      <color rgb="FF000000"/>
      <name val="Calibri"/>
      <charset val="134"/>
      <scheme val="minor"/>
    </font>
    <font>
      <b/>
      <sz val="20"/>
      <color theme="1"/>
      <name val="Arial"/>
      <charset val="134"/>
    </font>
    <font>
      <b/>
      <sz val="18"/>
      <color theme="1"/>
      <name val="Calibri"/>
      <charset val="134"/>
      <scheme val="minor"/>
    </font>
    <font>
      <sz val="14"/>
      <color rgb="FF000000"/>
      <name val="Arial"/>
      <charset val="134"/>
    </font>
    <font>
      <b/>
      <sz val="16"/>
      <color theme="1"/>
      <name val="Calibri"/>
      <charset val="134"/>
      <scheme val="minor"/>
    </font>
    <font>
      <sz val="12"/>
      <color theme="1"/>
      <name val="Calibri"/>
      <charset val="134"/>
      <scheme val="minor"/>
    </font>
    <font>
      <b/>
      <sz val="12"/>
      <color rgb="FF000000"/>
      <name val="Arial"/>
      <charset val="134"/>
    </font>
    <font>
      <b/>
      <sz val="16"/>
      <color theme="1"/>
      <name val="Times New Roman"/>
      <charset val="134"/>
    </font>
    <font>
      <sz val="14"/>
      <name val="Arial"/>
      <charset val="134"/>
    </font>
    <font>
      <sz val="12"/>
      <color rgb="FF000000"/>
      <name val="Arial"/>
      <charset val="134"/>
    </font>
    <font>
      <b/>
      <sz val="12"/>
      <color theme="1"/>
      <name val="Times New Roman"/>
      <charset val="134"/>
    </font>
    <font>
      <sz val="12"/>
      <color theme="1"/>
      <name val="Arial"/>
      <charset val="134"/>
    </font>
    <font>
      <b/>
      <sz val="16"/>
      <color rgb="FF000000"/>
      <name val="Arial"/>
      <charset val="134"/>
    </font>
    <font>
      <sz val="11"/>
      <color rgb="FF000000"/>
      <name val="Arial"/>
      <charset val="134"/>
    </font>
    <font>
      <b/>
      <sz val="16"/>
      <color theme="1"/>
      <name val="Arial"/>
      <charset val="134"/>
    </font>
    <font>
      <b/>
      <sz val="14"/>
      <name val="Calibri"/>
      <charset val="134"/>
    </font>
    <font>
      <b/>
      <sz val="11"/>
      <color theme="1"/>
      <name val="Calibri"/>
      <charset val="134"/>
      <scheme val="minor"/>
    </font>
    <font>
      <b/>
      <sz val="16"/>
      <color rgb="FF242424"/>
      <name val="Aptos Narrow"/>
      <charset val="134"/>
    </font>
    <font>
      <b/>
      <sz val="16"/>
      <name val="Arial"/>
      <charset val="134"/>
    </font>
    <font>
      <b/>
      <sz val="16"/>
      <color rgb="FF242424"/>
      <name val="Arial"/>
      <charset val="134"/>
    </font>
    <font>
      <sz val="12"/>
      <color rgb="FF00B0F0"/>
      <name val="Aptos Display"/>
      <charset val="134"/>
    </font>
    <font>
      <b/>
      <sz val="36"/>
      <color rgb="FF00B0F0"/>
      <name val="Calibri"/>
      <charset val="134"/>
      <scheme val="minor"/>
    </font>
    <font>
      <b/>
      <sz val="18"/>
      <color rgb="FF000000"/>
      <name val="Arial"/>
      <charset val="134"/>
    </font>
  </fonts>
  <fills count="8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4"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rgb="FF92D050"/>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CC"/>
      </patternFill>
    </fill>
    <fill>
      <patternFill patternType="solid">
        <fgColor theme="4" tint="-0.499984740745262"/>
        <bgColor indexed="64"/>
      </patternFill>
    </fill>
    <fill>
      <patternFill patternType="solid">
        <fgColor indexed="9"/>
        <bgColor indexed="64"/>
      </patternFill>
    </fill>
    <fill>
      <patternFill patternType="solid">
        <fgColor rgb="FF52B3DD"/>
        <bgColor indexed="64"/>
      </patternFill>
    </fill>
    <fill>
      <gradientFill degree="90">
        <stop position="0">
          <color rgb="FF53B3DD"/>
        </stop>
        <stop position="1">
          <color rgb="FF2C6682"/>
        </stop>
      </gradientFill>
    </fill>
    <fill>
      <patternFill patternType="solid">
        <fgColor rgb="FFF2F2F2"/>
        <bgColor indexed="64"/>
      </patternFill>
    </fill>
    <fill>
      <patternFill patternType="solid">
        <fgColor rgb="FF53B3DD"/>
        <bgColor indexed="64"/>
      </patternFill>
    </fill>
    <fill>
      <patternFill patternType="solid">
        <fgColor rgb="FF599595"/>
        <bgColor indexed="64"/>
      </patternFill>
    </fill>
    <fill>
      <patternFill patternType="solid">
        <fgColor rgb="FF2C6682"/>
        <bgColor indexed="64"/>
      </patternFill>
    </fill>
    <fill>
      <patternFill patternType="solid">
        <fgColor rgb="FFFFFFFF"/>
        <bgColor indexed="64"/>
      </patternFill>
    </fill>
    <fill>
      <patternFill patternType="solid">
        <fgColor rgb="FF8DC440"/>
        <bgColor indexed="64"/>
      </patternFill>
    </fill>
    <fill>
      <gradientFill degree="90">
        <stop position="0">
          <color rgb="FFFFFFFF"/>
        </stop>
        <stop position="1">
          <color rgb="FF53B3DD"/>
        </stop>
      </gradientFill>
    </fill>
    <fill>
      <gradientFill degree="180">
        <stop position="0">
          <color rgb="FFFFFFFF"/>
        </stop>
        <stop position="1">
          <color rgb="FF53B3DD"/>
        </stop>
      </gradientFill>
    </fill>
    <fill>
      <patternFill patternType="solid">
        <fgColor rgb="FFEDF4F7"/>
        <bgColor indexed="64"/>
      </patternFill>
    </fill>
    <fill>
      <gradientFill degree="270">
        <stop position="0">
          <color rgb="FFFFFFFF"/>
        </stop>
        <stop position="1">
          <color rgb="FF53B3DD"/>
        </stop>
      </gradientFill>
    </fill>
    <fill>
      <gradientFill degree="270">
        <stop position="0">
          <color rgb="FF53B3DD"/>
        </stop>
        <stop position="1">
          <color rgb="FF2C6682"/>
        </stop>
      </gradientFill>
    </fill>
    <fill>
      <gradientFill>
        <stop position="0">
          <color rgb="FFA4D7EE"/>
        </stop>
        <stop position="1">
          <color rgb="FFFFFFFF"/>
        </stop>
      </gradientFill>
    </fill>
    <fill>
      <gradientFill>
        <stop position="0">
          <color rgb="FF53B3DD"/>
        </stop>
        <stop position="1">
          <color rgb="FFFFFFFF"/>
        </stop>
      </gradientFill>
    </fill>
    <fill>
      <gradientFill degree="90">
        <stop position="0">
          <color rgb="FF53B3DD"/>
        </stop>
        <stop position="1">
          <color rgb="FFBED7EE"/>
        </stop>
      </gradientFill>
    </fill>
    <fill>
      <gradientFill degree="90">
        <stop position="0">
          <color rgb="FF53B3DD"/>
        </stop>
        <stop position="1">
          <color rgb="FFFFFFFF"/>
        </stop>
      </gradientFill>
    </fill>
    <fill>
      <patternFill patternType="solid">
        <fgColor rgb="FFFFFFCC"/>
        <bgColor indexed="64"/>
      </patternFill>
    </fill>
    <fill>
      <patternFill patternType="solid">
        <fgColor theme="4" tint="-0.499984740745262"/>
        <bgColor auto="1"/>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4" tint="-0.249977111117893"/>
        <bgColor auto="1"/>
      </patternFill>
    </fill>
    <fill>
      <patternFill patternType="solid">
        <fgColor theme="4" tint="-0.249977111117893"/>
        <bgColor indexed="0"/>
      </patternFill>
    </fill>
    <fill>
      <patternFill patternType="solid">
        <fgColor theme="4" tint="0.59999389629810485"/>
        <bgColor indexed="64"/>
      </patternFill>
    </fill>
    <fill>
      <patternFill patternType="solid">
        <fgColor rgb="FFFFFFFF"/>
        <bgColor rgb="FF000000"/>
      </patternFill>
    </fill>
    <fill>
      <patternFill patternType="solid">
        <fgColor rgb="FF8DC440"/>
        <bgColor rgb="FF000000"/>
      </patternFill>
    </fill>
    <fill>
      <patternFill patternType="solid">
        <fgColor theme="0"/>
        <bgColor rgb="FF000000"/>
      </patternFill>
    </fill>
    <fill>
      <patternFill patternType="solid">
        <fgColor theme="0" tint="-0.249977111117893"/>
        <bgColor indexed="64"/>
      </patternFill>
    </fill>
    <fill>
      <patternFill patternType="solid">
        <fgColor theme="0" tint="-0.34998626667073579"/>
        <bgColor indexed="64"/>
      </patternFill>
    </fill>
    <fill>
      <patternFill patternType="solid">
        <fgColor rgb="FF0070C0"/>
        <bgColor indexed="64"/>
      </patternFill>
    </fill>
    <fill>
      <patternFill patternType="solid">
        <fgColor theme="3" tint="0.59999389629810485"/>
        <bgColor indexed="64"/>
      </patternFill>
    </fill>
    <fill>
      <patternFill patternType="solid">
        <fgColor rgb="FFE9EDF4"/>
        <bgColor indexed="64"/>
      </patternFill>
    </fill>
    <fill>
      <patternFill patternType="solid">
        <fgColor rgb="FFD0D8E9"/>
        <bgColor indexed="64"/>
      </patternFill>
    </fill>
    <fill>
      <patternFill patternType="solid">
        <fgColor rgb="FF00B0F0"/>
        <bgColor indexed="64"/>
      </patternFill>
    </fill>
    <fill>
      <patternFill patternType="solid">
        <fgColor theme="2" tint="-9.9978637043366805E-2"/>
        <bgColor indexed="64"/>
      </patternFill>
    </fill>
    <fill>
      <patternFill patternType="solid">
        <fgColor rgb="FF7030A0"/>
        <bgColor indexed="64"/>
      </patternFill>
    </fill>
    <fill>
      <patternFill patternType="solid">
        <fgColor theme="9" tint="-0.249977111117893"/>
        <bgColor indexed="64"/>
      </patternFill>
    </fill>
    <fill>
      <patternFill patternType="solid">
        <fgColor rgb="FF00B050"/>
        <bgColor indexed="64"/>
      </patternFill>
    </fill>
    <fill>
      <patternFill patternType="solid">
        <fgColor theme="4"/>
        <bgColor indexed="64"/>
      </patternFill>
    </fill>
    <fill>
      <patternFill patternType="solid">
        <fgColor theme="7"/>
        <bgColor indexed="64"/>
      </patternFill>
    </fill>
    <fill>
      <patternFill patternType="solid">
        <fgColor rgb="FF244062"/>
        <bgColor rgb="FF000000"/>
      </patternFill>
    </fill>
    <fill>
      <patternFill patternType="solid">
        <fgColor rgb="FF366092"/>
        <bgColor rgb="FF000000"/>
      </patternFill>
    </fill>
    <fill>
      <patternFill patternType="solid">
        <fgColor rgb="FFE2ECF8"/>
        <bgColor rgb="FF000000"/>
      </patternFill>
    </fill>
    <fill>
      <patternFill patternType="solid">
        <fgColor rgb="FF00B0F0"/>
        <bgColor rgb="FF000000"/>
      </patternFill>
    </fill>
    <fill>
      <patternFill patternType="solid">
        <fgColor theme="3" tint="0.89999084444715716"/>
        <bgColor indexed="64"/>
      </patternFill>
    </fill>
    <fill>
      <patternFill patternType="solid">
        <fgColor rgb="FFFFFF00"/>
        <bgColor rgb="FF000000"/>
      </patternFill>
    </fill>
    <fill>
      <patternFill patternType="solid">
        <fgColor theme="5"/>
        <bgColor indexed="64"/>
      </patternFill>
    </fill>
    <fill>
      <patternFill patternType="solid">
        <fgColor rgb="FF1F4E78"/>
        <bgColor rgb="FF1F4E78"/>
      </patternFill>
    </fill>
    <fill>
      <patternFill patternType="solid">
        <fgColor rgb="FF92D050"/>
        <bgColor rgb="FF000000"/>
      </patternFill>
    </fill>
    <fill>
      <patternFill patternType="solid">
        <fgColor theme="3" tint="0.39973143711661124"/>
        <bgColor indexed="64"/>
      </patternFill>
    </fill>
  </fills>
  <borders count="379">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right style="thin">
        <color indexed="64"/>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dashed">
        <color indexed="64"/>
      </bottom>
      <diagonal/>
    </border>
    <border>
      <left style="thin">
        <color indexed="64"/>
      </left>
      <right style="thin">
        <color indexed="64"/>
      </right>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indexed="64"/>
      </left>
      <right style="hair">
        <color indexed="64"/>
      </right>
      <top style="thin">
        <color indexed="64"/>
      </top>
      <bottom style="thin">
        <color indexed="64"/>
      </bottom>
      <diagonal/>
    </border>
    <border>
      <left/>
      <right/>
      <top style="thin">
        <color auto="1"/>
      </top>
      <bottom/>
      <diagonal/>
    </border>
    <border>
      <left/>
      <right style="thin">
        <color auto="1"/>
      </right>
      <top style="thin">
        <color auto="1"/>
      </top>
      <bottom/>
      <diagonal/>
    </border>
    <border>
      <left/>
      <right style="thin">
        <color indexed="64"/>
      </right>
      <top style="dashed">
        <color indexed="64"/>
      </top>
      <bottom style="dashed">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hair">
        <color indexed="64"/>
      </bottom>
      <diagonal/>
    </border>
    <border>
      <left style="thin">
        <color theme="0"/>
      </left>
      <right/>
      <top style="thick">
        <color theme="0"/>
      </top>
      <bottom/>
      <diagonal/>
    </border>
    <border>
      <left style="thin">
        <color theme="0"/>
      </left>
      <right/>
      <top/>
      <bottom/>
      <diagonal/>
    </border>
    <border>
      <left/>
      <right/>
      <top style="thick">
        <color theme="0"/>
      </top>
      <bottom/>
      <diagonal/>
    </border>
    <border>
      <left/>
      <right/>
      <top style="thin">
        <color theme="0"/>
      </top>
      <bottom/>
      <diagonal/>
    </border>
    <border>
      <left style="thin">
        <color theme="0"/>
      </left>
      <right/>
      <top style="thin">
        <color theme="0"/>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rgb="FFFFFFFF"/>
      </right>
      <top style="medium">
        <color rgb="FFFFFFFF"/>
      </top>
      <bottom style="medium">
        <color rgb="FFFFFFFF"/>
      </bottom>
      <diagonal/>
    </border>
    <border>
      <left/>
      <right/>
      <top style="medium">
        <color rgb="FFFFFFFF"/>
      </top>
      <bottom style="medium">
        <color rgb="FFFFFFFF"/>
      </bottom>
      <diagonal/>
    </border>
    <border>
      <left style="medium">
        <color rgb="FFFFFFFF"/>
      </left>
      <right/>
      <top style="medium">
        <color rgb="FFFFFFFF"/>
      </top>
      <bottom style="medium">
        <color rgb="FFFFFFFF"/>
      </bottom>
      <diagonal/>
    </border>
    <border>
      <left style="thin">
        <color indexed="64"/>
      </left>
      <right/>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style="thin">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right/>
      <top/>
      <bottom style="thin">
        <color rgb="FFFFFFFF"/>
      </bottom>
      <diagonal/>
    </border>
    <border>
      <left style="thin">
        <color rgb="FFFFFFFF"/>
      </left>
      <right/>
      <top/>
      <bottom style="thin">
        <color rgb="FFFFFFFF"/>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style="thin">
        <color rgb="FFFFFFFF"/>
      </left>
      <right/>
      <top style="thin">
        <color rgb="FFFFFFFF"/>
      </top>
      <bottom/>
      <diagonal/>
    </border>
    <border>
      <left style="hair">
        <color indexed="64"/>
      </left>
      <right style="hair">
        <color indexed="64"/>
      </right>
      <top style="hair">
        <color indexed="64"/>
      </top>
      <bottom style="hair">
        <color indexed="64"/>
      </bottom>
      <diagonal/>
    </border>
    <border>
      <left/>
      <right style="thin">
        <color rgb="FFFFFFFF"/>
      </right>
      <top/>
      <bottom style="thin">
        <color rgb="FFFFFFFF"/>
      </bottom>
      <diagonal/>
    </border>
    <border>
      <left/>
      <right style="thin">
        <color rgb="FFFFFFFF"/>
      </right>
      <top/>
      <bottom/>
      <diagonal/>
    </border>
    <border>
      <left style="thin">
        <color rgb="FFFFFFFF"/>
      </left>
      <right/>
      <top/>
      <bottom/>
      <diagonal/>
    </border>
    <border>
      <left/>
      <right style="thin">
        <color rgb="FFFFFFFF"/>
      </right>
      <top style="thin">
        <color rgb="FFFFFFFF"/>
      </top>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style="thin">
        <color indexed="64"/>
      </top>
      <bottom/>
      <diagonal/>
    </border>
    <border>
      <left/>
      <right style="hair">
        <color indexed="64"/>
      </right>
      <top style="hair">
        <color indexed="64"/>
      </top>
      <bottom style="hair">
        <color indexed="64"/>
      </bottom>
      <diagonal/>
    </border>
    <border>
      <left style="medium">
        <color rgb="FFFFFFFF"/>
      </left>
      <right style="medium">
        <color rgb="FFFFFFFF"/>
      </right>
      <top style="medium">
        <color rgb="FFFFFFFF"/>
      </top>
      <bottom style="medium">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thick">
        <color rgb="FFFFFFFF"/>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right/>
      <top style="thin">
        <color indexed="64"/>
      </top>
      <bottom style="hair">
        <color indexed="64"/>
      </bottom>
      <diagonal/>
    </border>
    <border>
      <left style="hair">
        <color rgb="FF53B3DD"/>
      </left>
      <right style="medium">
        <color rgb="FF2C6682"/>
      </right>
      <top style="hair">
        <color rgb="FF53B3DD"/>
      </top>
      <bottom style="medium">
        <color rgb="FF2C6682"/>
      </bottom>
      <diagonal/>
    </border>
    <border>
      <left style="hair">
        <color rgb="FF53B3DD"/>
      </left>
      <right style="hair">
        <color rgb="FF53B3DD"/>
      </right>
      <top style="hair">
        <color rgb="FF53B3DD"/>
      </top>
      <bottom style="medium">
        <color rgb="FF2C6682"/>
      </bottom>
      <diagonal/>
    </border>
    <border>
      <left/>
      <right style="hair">
        <color rgb="FF53B3DD"/>
      </right>
      <top style="hair">
        <color rgb="FF53B3DD"/>
      </top>
      <bottom style="medium">
        <color rgb="FF2C6682"/>
      </bottom>
      <diagonal/>
    </border>
    <border>
      <left/>
      <right/>
      <top style="hair">
        <color rgb="FF53B3DD"/>
      </top>
      <bottom style="medium">
        <color rgb="FF2C6682"/>
      </bottom>
      <diagonal/>
    </border>
    <border>
      <left style="hair">
        <color rgb="FF53B3DD"/>
      </left>
      <right/>
      <top style="hair">
        <color rgb="FF53B3DD"/>
      </top>
      <bottom style="medium">
        <color rgb="FF2C6682"/>
      </bottom>
      <diagonal/>
    </border>
    <border>
      <left/>
      <right style="medium">
        <color indexed="64"/>
      </right>
      <top/>
      <bottom style="medium">
        <color rgb="FF2C6682"/>
      </bottom>
      <diagonal/>
    </border>
    <border>
      <left/>
      <right/>
      <top/>
      <bottom style="medium">
        <color rgb="FF2C6682"/>
      </bottom>
      <diagonal/>
    </border>
    <border>
      <left style="medium">
        <color indexed="64"/>
      </left>
      <right/>
      <top/>
      <bottom style="medium">
        <color rgb="FF2C6682"/>
      </bottom>
      <diagonal/>
    </border>
    <border>
      <left style="medium">
        <color rgb="FF2C6682"/>
      </left>
      <right/>
      <top/>
      <bottom style="medium">
        <color rgb="FF2C6682"/>
      </bottom>
      <diagonal/>
    </border>
    <border>
      <left style="hair">
        <color rgb="FF53B3DD"/>
      </left>
      <right style="medium">
        <color rgb="FF2C6682"/>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right style="hair">
        <color rgb="FF53B3DD"/>
      </right>
      <top style="hair">
        <color rgb="FF53B3DD"/>
      </top>
      <bottom style="hair">
        <color rgb="FF53B3DD"/>
      </bottom>
      <diagonal/>
    </border>
    <border>
      <left/>
      <right/>
      <top style="hair">
        <color rgb="FF53B3DD"/>
      </top>
      <bottom style="hair">
        <color rgb="FF53B3DD"/>
      </bottom>
      <diagonal/>
    </border>
    <border>
      <left style="hair">
        <color rgb="FF53B3DD"/>
      </left>
      <right/>
      <top style="hair">
        <color rgb="FF53B3DD"/>
      </top>
      <bottom style="hair">
        <color rgb="FF53B3DD"/>
      </bottom>
      <diagonal/>
    </border>
    <border>
      <left style="medium">
        <color rgb="FF2C6682"/>
      </left>
      <right/>
      <top/>
      <bottom/>
      <diagonal/>
    </border>
    <border>
      <left/>
      <right style="medium">
        <color rgb="FF2C6682"/>
      </right>
      <top style="thin">
        <color rgb="FFFFFFFF"/>
      </top>
      <bottom style="hair">
        <color rgb="FF53B3DD"/>
      </bottom>
      <diagonal/>
    </border>
    <border>
      <left/>
      <right/>
      <top style="thin">
        <color rgb="FFFFFFFF"/>
      </top>
      <bottom style="hair">
        <color rgb="FF53B3DD"/>
      </bottom>
      <diagonal/>
    </border>
    <border>
      <left style="medium">
        <color rgb="FF2C6682"/>
      </left>
      <right/>
      <top style="medium">
        <color indexed="64"/>
      </top>
      <bottom/>
      <diagonal/>
    </border>
    <border>
      <left/>
      <right style="medium">
        <color rgb="FF2C6682"/>
      </right>
      <top/>
      <bottom style="thin">
        <color rgb="FFFFFFFF"/>
      </bottom>
      <diagonal/>
    </border>
    <border>
      <left/>
      <right style="thin">
        <color rgb="FFFFFFFF"/>
      </right>
      <top style="thin">
        <color rgb="FFFFFFFF"/>
      </top>
      <bottom style="medium">
        <color indexed="64"/>
      </bottom>
      <diagonal/>
    </border>
    <border>
      <left/>
      <right/>
      <top style="thin">
        <color rgb="FFFFFFFF"/>
      </top>
      <bottom style="medium">
        <color indexed="64"/>
      </bottom>
      <diagonal/>
    </border>
    <border>
      <left style="medium">
        <color rgb="FF2C6682"/>
      </left>
      <right/>
      <top style="thin">
        <color rgb="FFFFFFFF"/>
      </top>
      <bottom style="medium">
        <color indexed="64"/>
      </bottom>
      <diagonal/>
    </border>
    <border>
      <left style="double">
        <color rgb="FFFFFFFF"/>
      </left>
      <right/>
      <top style="thin">
        <color rgb="FFFFFFFF"/>
      </top>
      <bottom style="thin">
        <color rgb="FFFFFFFF"/>
      </bottom>
      <diagonal/>
    </border>
    <border>
      <left style="medium">
        <color rgb="FF2C6682"/>
      </left>
      <right/>
      <top style="thin">
        <color rgb="FFFFFFFF"/>
      </top>
      <bottom/>
      <diagonal/>
    </border>
    <border>
      <left style="hair">
        <color rgb="FF53B3DD"/>
      </left>
      <right style="hair">
        <color rgb="FF53B3DD"/>
      </right>
      <top style="thin">
        <color rgb="FF53B3DD"/>
      </top>
      <bottom style="hair">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right/>
      <top style="thin">
        <color rgb="FF53B3DD"/>
      </top>
      <bottom style="thin">
        <color rgb="FF53B3DD"/>
      </bottom>
      <diagonal/>
    </border>
    <border>
      <left style="thin">
        <color rgb="FF53B3DD"/>
      </left>
      <right/>
      <top style="thin">
        <color rgb="FF53B3DD"/>
      </top>
      <bottom style="thin">
        <color rgb="FF53B3DD"/>
      </bottom>
      <diagonal/>
    </border>
    <border>
      <left/>
      <right style="thin">
        <color rgb="FF53B3DD"/>
      </right>
      <top style="thin">
        <color rgb="FF53B3DD"/>
      </top>
      <bottom style="thin">
        <color rgb="FF53B3DD"/>
      </bottom>
      <diagonal/>
    </border>
    <border>
      <left style="hair">
        <color rgb="FF53B3DD"/>
      </left>
      <right style="thin">
        <color rgb="FF53B3DD"/>
      </right>
      <top style="hair">
        <color rgb="FF53B3DD"/>
      </top>
      <bottom style="thin">
        <color rgb="FF53B3DD"/>
      </bottom>
      <diagonal/>
    </border>
    <border>
      <left style="hair">
        <color rgb="FF53B3DD"/>
      </left>
      <right style="hair">
        <color rgb="FF53B3DD"/>
      </right>
      <top style="hair">
        <color rgb="FF53B3DD"/>
      </top>
      <bottom style="thin">
        <color rgb="FF53B3DD"/>
      </bottom>
      <diagonal/>
    </border>
    <border>
      <left style="thin">
        <color rgb="FF53B3DD"/>
      </left>
      <right style="hair">
        <color rgb="FF53B3DD"/>
      </right>
      <top style="hair">
        <color rgb="FF53B3DD"/>
      </top>
      <bottom style="thin">
        <color rgb="FF53B3DD"/>
      </bottom>
      <diagonal/>
    </border>
    <border>
      <left style="medium">
        <color rgb="FF2C6682"/>
      </left>
      <right style="hair">
        <color rgb="FF53B3DD"/>
      </right>
      <top style="hair">
        <color rgb="FF53B3DD"/>
      </top>
      <bottom style="thin">
        <color rgb="FF53B3DD"/>
      </bottom>
      <diagonal/>
    </border>
    <border>
      <left style="hair">
        <color rgb="FF53B3DD"/>
      </left>
      <right/>
      <top style="hair">
        <color rgb="FF53B3DD"/>
      </top>
      <bottom style="thin">
        <color rgb="FF53B3DD"/>
      </bottom>
      <diagonal/>
    </border>
    <border>
      <left style="hair">
        <color rgb="FF53B3DD"/>
      </left>
      <right style="thin">
        <color rgb="FF53B3DD"/>
      </right>
      <top style="hair">
        <color rgb="FF53B3DD"/>
      </top>
      <bottom style="hair">
        <color rgb="FF53B3DD"/>
      </bottom>
      <diagonal/>
    </border>
    <border>
      <left style="medium">
        <color rgb="FF2C6682"/>
      </left>
      <right style="hair">
        <color rgb="FF53B3DD"/>
      </right>
      <top style="hair">
        <color rgb="FF53B3DD"/>
      </top>
      <bottom style="hair">
        <color rgb="FF53B3DD"/>
      </bottom>
      <diagonal/>
    </border>
    <border>
      <left style="hair">
        <color rgb="FF53B3DD"/>
      </left>
      <right style="thin">
        <color rgb="FF53B3DD"/>
      </right>
      <top style="thin">
        <color rgb="FF53B3DD"/>
      </top>
      <bottom style="hair">
        <color rgb="FF53B3DD"/>
      </bottom>
      <diagonal/>
    </border>
    <border>
      <left style="medium">
        <color rgb="FF2C6682"/>
      </left>
      <right style="hair">
        <color rgb="FF53B3DD"/>
      </right>
      <top style="thin">
        <color rgb="FF53B3DD"/>
      </top>
      <bottom style="hair">
        <color rgb="FF53B3DD"/>
      </bottom>
      <diagonal/>
    </border>
    <border>
      <left/>
      <right style="medium">
        <color rgb="FF2C6682"/>
      </right>
      <top style="thin">
        <color rgb="FF53B3DD"/>
      </top>
      <bottom style="thin">
        <color rgb="FF53B3DD"/>
      </bottom>
      <diagonal/>
    </border>
    <border>
      <left style="medium">
        <color rgb="FF53B3DD"/>
      </left>
      <right/>
      <top style="thin">
        <color rgb="FF53B3DD"/>
      </top>
      <bottom style="thin">
        <color rgb="FF53B3DD"/>
      </bottom>
      <diagonal/>
    </border>
    <border>
      <left/>
      <right style="medium">
        <color rgb="FF2C6682"/>
      </right>
      <top/>
      <bottom/>
      <diagonal/>
    </border>
    <border>
      <left style="medium">
        <color rgb="FF53B3DD"/>
      </left>
      <right/>
      <top/>
      <bottom/>
      <diagonal/>
    </border>
    <border>
      <left style="hair">
        <color rgb="FF53B3DD"/>
      </left>
      <right style="medium">
        <color rgb="FF2C6682"/>
      </right>
      <top style="hair">
        <color rgb="FF53B3DD"/>
      </top>
      <bottom style="thin">
        <color rgb="FF53B3DD"/>
      </bottom>
      <diagonal/>
    </border>
    <border>
      <left/>
      <right style="thin">
        <color rgb="FF53B3DD"/>
      </right>
      <top style="medium">
        <color rgb="FF53B3DD"/>
      </top>
      <bottom style="thin">
        <color rgb="FF53B3DD"/>
      </bottom>
      <diagonal/>
    </border>
    <border>
      <left/>
      <right/>
      <top style="medium">
        <color rgb="FF53B3DD"/>
      </top>
      <bottom style="thin">
        <color rgb="FF53B3DD"/>
      </bottom>
      <diagonal/>
    </border>
    <border>
      <left style="medium">
        <color rgb="FF2C6682"/>
      </left>
      <right/>
      <top style="medium">
        <color rgb="FF53B3DD"/>
      </top>
      <bottom style="thin">
        <color rgb="FF53B3DD"/>
      </bottom>
      <diagonal/>
    </border>
    <border>
      <left style="hair">
        <color rgb="FF53B3DD"/>
      </left>
      <right style="thin">
        <color rgb="FF53B3DD"/>
      </right>
      <top/>
      <bottom style="hair">
        <color rgb="FF53B3DD"/>
      </bottom>
      <diagonal/>
    </border>
    <border>
      <left style="hair">
        <color rgb="FF53B3DD"/>
      </left>
      <right style="hair">
        <color rgb="FF53B3DD"/>
      </right>
      <top/>
      <bottom style="hair">
        <color rgb="FF53B3DD"/>
      </bottom>
      <diagonal/>
    </border>
    <border>
      <left style="thin">
        <color rgb="FF53B3DD"/>
      </left>
      <right style="hair">
        <color rgb="FF53B3DD"/>
      </right>
      <top/>
      <bottom style="hair">
        <color rgb="FF53B3DD"/>
      </bottom>
      <diagonal/>
    </border>
    <border>
      <left/>
      <right style="thin">
        <color rgb="FF53B3DD"/>
      </right>
      <top style="thin">
        <color rgb="FF53B3DD"/>
      </top>
      <bottom style="medium">
        <color rgb="FF53B3DD"/>
      </bottom>
      <diagonal/>
    </border>
    <border>
      <left/>
      <right/>
      <top style="thin">
        <color rgb="FF53B3DD"/>
      </top>
      <bottom style="medium">
        <color rgb="FF53B3DD"/>
      </bottom>
      <diagonal/>
    </border>
    <border>
      <left style="medium">
        <color rgb="FF2C6682"/>
      </left>
      <right/>
      <top style="thin">
        <color rgb="FF53B3DD"/>
      </top>
      <bottom style="medium">
        <color rgb="FF53B3DD"/>
      </bottom>
      <diagonal/>
    </border>
    <border>
      <left style="thin">
        <color rgb="FF2C6682"/>
      </left>
      <right/>
      <top style="thin">
        <color rgb="FF53B3DD"/>
      </top>
      <bottom style="thin">
        <color rgb="FF53B3DD"/>
      </bottom>
      <diagonal/>
    </border>
    <border>
      <left style="thin">
        <color rgb="FF53B3DD"/>
      </left>
      <right style="thin">
        <color rgb="FF53B3DD"/>
      </right>
      <top style="thin">
        <color rgb="FF53B3DD"/>
      </top>
      <bottom style="thin">
        <color rgb="FF53B3DD"/>
      </bottom>
      <diagonal/>
    </border>
    <border>
      <left/>
      <right style="thin">
        <color rgb="FF53B3DD"/>
      </right>
      <top/>
      <bottom style="medium">
        <color rgb="FF53B3DD"/>
      </bottom>
      <diagonal/>
    </border>
    <border>
      <left style="medium">
        <color rgb="FF2C6682"/>
      </left>
      <right/>
      <top/>
      <bottom style="medium">
        <color rgb="FF53B3DD"/>
      </bottom>
      <diagonal/>
    </border>
    <border>
      <left style="thin">
        <color rgb="FF53B3DD"/>
      </left>
      <right style="thin">
        <color rgb="FF53B3DD"/>
      </right>
      <top style="medium">
        <color rgb="FF53B3DD"/>
      </top>
      <bottom style="thin">
        <color rgb="FF53B3DD"/>
      </bottom>
      <diagonal/>
    </border>
    <border>
      <left style="hair">
        <color rgb="FF53B3DD"/>
      </left>
      <right style="thin">
        <color rgb="FF53B3DD"/>
      </right>
      <top style="hair">
        <color rgb="FF53B3DD"/>
      </top>
      <bottom/>
      <diagonal/>
    </border>
    <border>
      <left style="hair">
        <color rgb="FF53B3DD"/>
      </left>
      <right style="medium">
        <color rgb="FF2C6682"/>
      </right>
      <top style="thin">
        <color rgb="FF53B3DD"/>
      </top>
      <bottom style="hair">
        <color rgb="FF53B3DD"/>
      </bottom>
      <diagonal/>
    </border>
    <border>
      <left style="thin">
        <color rgb="FF53B3DD"/>
      </left>
      <right/>
      <top/>
      <bottom/>
      <diagonal/>
    </border>
    <border>
      <left/>
      <right style="medium">
        <color rgb="FF2C6682"/>
      </right>
      <top/>
      <bottom style="thin">
        <color rgb="FF53B3DD"/>
      </bottom>
      <diagonal/>
    </border>
    <border>
      <left/>
      <right/>
      <top/>
      <bottom style="thin">
        <color rgb="FF53B3DD"/>
      </bottom>
      <diagonal/>
    </border>
    <border>
      <left style="thin">
        <color rgb="FF53B3DD"/>
      </left>
      <right/>
      <top/>
      <bottom style="thin">
        <color rgb="FF53B3DD"/>
      </bottom>
      <diagonal/>
    </border>
    <border>
      <left/>
      <right/>
      <top style="thin">
        <color rgb="FF53B3DD"/>
      </top>
      <bottom/>
      <diagonal/>
    </border>
    <border>
      <left style="medium">
        <color rgb="FFFFFFFF"/>
      </left>
      <right/>
      <top style="medium">
        <color rgb="FFFFFFFF"/>
      </top>
      <bottom style="medium">
        <color rgb="FF53B3DD"/>
      </bottom>
      <diagonal/>
    </border>
    <border>
      <left style="medium">
        <color rgb="FFFFFFFF"/>
      </left>
      <right style="medium">
        <color rgb="FFFFFFFF"/>
      </right>
      <top style="medium">
        <color rgb="FFFFFFFF"/>
      </top>
      <bottom style="medium">
        <color rgb="FF53B3DD"/>
      </bottom>
      <diagonal/>
    </border>
    <border>
      <left/>
      <right style="medium">
        <color rgb="FF53B3DD"/>
      </right>
      <top style="medium">
        <color rgb="FFFFFFFF"/>
      </top>
      <bottom style="medium">
        <color rgb="FF53B3DD"/>
      </bottom>
      <diagonal/>
    </border>
    <border>
      <left/>
      <right/>
      <top/>
      <bottom style="medium">
        <color rgb="FF53B3DD"/>
      </bottom>
      <diagonal/>
    </border>
    <border>
      <left/>
      <right style="medium">
        <color rgb="FF53B3DD"/>
      </right>
      <top style="medium">
        <color rgb="FFFFFFFF"/>
      </top>
      <bottom style="medium">
        <color rgb="FFFFFFFF"/>
      </bottom>
      <diagonal/>
    </border>
    <border>
      <left style="thin">
        <color rgb="FF53B3DD"/>
      </left>
      <right style="thin">
        <color rgb="FF53B3DD"/>
      </right>
      <top/>
      <bottom style="thin">
        <color rgb="FF53B3DD"/>
      </bottom>
      <diagonal/>
    </border>
    <border>
      <left style="thin">
        <color rgb="FF53B3DD"/>
      </left>
      <right style="thin">
        <color rgb="FF53B3DD"/>
      </right>
      <top style="thin">
        <color rgb="FFFFFFFF"/>
      </top>
      <bottom style="thin">
        <color rgb="FF53B3DD"/>
      </bottom>
      <diagonal/>
    </border>
    <border>
      <left style="medium">
        <color rgb="FF2C6682"/>
      </left>
      <right style="thin">
        <color rgb="FF53B3DD"/>
      </right>
      <top/>
      <bottom style="thin">
        <color rgb="FF53B3DD"/>
      </bottom>
      <diagonal/>
    </border>
    <border>
      <left/>
      <right style="medium">
        <color rgb="FF2C6682"/>
      </right>
      <top style="thin">
        <color rgb="FF53B3DD"/>
      </top>
      <bottom/>
      <diagonal/>
    </border>
    <border>
      <left style="thin">
        <color rgb="FF53B3DD"/>
      </left>
      <right/>
      <top style="thin">
        <color rgb="FF53B3DD"/>
      </top>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rgb="FFFFFFFF"/>
      </bottom>
      <diagonal/>
    </border>
    <border>
      <left style="medium">
        <color rgb="FF2C6682"/>
      </left>
      <right style="thin">
        <color rgb="FF53B3DD"/>
      </right>
      <top style="medium">
        <color rgb="FF53B3DD"/>
      </top>
      <bottom/>
      <diagonal/>
    </border>
    <border>
      <left style="hair">
        <color rgb="FF53B3DD"/>
      </left>
      <right style="hair">
        <color indexed="64"/>
      </right>
      <top style="hair">
        <color rgb="FF53B3DD"/>
      </top>
      <bottom style="thin">
        <color rgb="FF53B3DD"/>
      </bottom>
      <diagonal/>
    </border>
    <border>
      <left/>
      <right style="thin">
        <color rgb="FF53B3DD"/>
      </right>
      <top/>
      <bottom style="thin">
        <color rgb="FF53B3DD"/>
      </bottom>
      <diagonal/>
    </border>
    <border>
      <left style="medium">
        <color rgb="FFFFFFFF"/>
      </left>
      <right style="medium">
        <color rgb="FF53B3DD"/>
      </right>
      <top style="medium">
        <color rgb="FFFFFFFF"/>
      </top>
      <bottom style="medium">
        <color rgb="FFFFFFFF"/>
      </bottom>
      <diagonal/>
    </border>
    <border>
      <left style="thin">
        <color indexed="64"/>
      </left>
      <right style="thin">
        <color rgb="FF53B3DD"/>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medium">
        <color rgb="FF2C6682"/>
      </left>
      <right style="thin">
        <color indexed="64"/>
      </right>
      <top style="medium">
        <color rgb="FF53B3DD"/>
      </top>
      <bottom style="medium">
        <color rgb="FF53B3DD"/>
      </bottom>
      <diagonal/>
    </border>
    <border>
      <left style="hair">
        <color rgb="FF53B3DD"/>
      </left>
      <right style="hair">
        <color indexed="64"/>
      </right>
      <top style="hair">
        <color rgb="FF53B3DD"/>
      </top>
      <bottom style="hair">
        <color rgb="FF53B3DD"/>
      </bottom>
      <diagonal/>
    </border>
    <border>
      <left/>
      <right style="thin">
        <color rgb="FF53B3DD"/>
      </right>
      <top/>
      <bottom/>
      <diagonal/>
    </border>
    <border>
      <left style="medium">
        <color rgb="FFFFFFFF"/>
      </left>
      <right style="medium">
        <color rgb="FF53B3DD"/>
      </right>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right style="medium">
        <color rgb="FF53B3DD"/>
      </right>
      <top/>
      <bottom style="medium">
        <color rgb="FFFFFFFF"/>
      </bottom>
      <diagonal/>
    </border>
    <border>
      <left/>
      <right style="thin">
        <color rgb="FF53B3DD"/>
      </right>
      <top style="thin">
        <color rgb="FFFFFFFF"/>
      </top>
      <bottom/>
      <diagonal/>
    </border>
    <border>
      <left/>
      <right style="thin">
        <color rgb="FF53B3DD"/>
      </right>
      <top/>
      <bottom style="thin">
        <color rgb="FFFFFFFF"/>
      </bottom>
      <diagonal/>
    </border>
    <border>
      <left/>
      <right style="medium">
        <color rgb="FF53B3DD"/>
      </right>
      <top/>
      <bottom/>
      <diagonal/>
    </border>
    <border>
      <left style="thin">
        <color rgb="FFFFFFFF"/>
      </left>
      <right style="thin">
        <color rgb="FFFFFFFF"/>
      </right>
      <top/>
      <bottom style="thin">
        <color rgb="FF53B3DD"/>
      </bottom>
      <diagonal/>
    </border>
    <border>
      <left style="thin">
        <color rgb="FFFFFFFF"/>
      </left>
      <right/>
      <top/>
      <bottom style="thin">
        <color rgb="FF53B3DD"/>
      </bottom>
      <diagonal/>
    </border>
    <border>
      <left/>
      <right style="thin">
        <color rgb="FFFFFFFF"/>
      </right>
      <top/>
      <bottom style="thin">
        <color rgb="FF53B3DD"/>
      </bottom>
      <diagonal/>
    </border>
    <border>
      <left style="medium">
        <color rgb="FF2C6682"/>
      </left>
      <right/>
      <top/>
      <bottom style="thin">
        <color rgb="FF53B3DD"/>
      </bottom>
      <diagonal/>
    </border>
    <border>
      <left style="hair">
        <color indexed="64"/>
      </left>
      <right/>
      <top/>
      <bottom/>
      <diagonal/>
    </border>
    <border>
      <left style="thin">
        <color rgb="FFFFFFFF"/>
      </left>
      <right style="thin">
        <color rgb="FFFFFFFF"/>
      </right>
      <top/>
      <bottom/>
      <diagonal/>
    </border>
    <border>
      <left style="thin">
        <color indexed="64"/>
      </left>
      <right/>
      <top style="medium">
        <color rgb="FF53B3DD"/>
      </top>
      <bottom style="medium">
        <color rgb="FF53B3DD"/>
      </bottom>
      <diagonal/>
    </border>
    <border>
      <left style="dotted">
        <color rgb="FF53B3DD"/>
      </left>
      <right style="dotted">
        <color rgb="FF53B3DD"/>
      </right>
      <top style="thin">
        <color rgb="FF53B3DD"/>
      </top>
      <bottom style="thin">
        <color rgb="FF53B3DD"/>
      </bottom>
      <diagonal/>
    </border>
    <border>
      <left style="thin">
        <color rgb="FFFFFFFF"/>
      </left>
      <right style="dotted">
        <color rgb="FF53B3DD"/>
      </right>
      <top style="thin">
        <color rgb="FF53B3DD"/>
      </top>
      <bottom style="thin">
        <color rgb="FF53B3DD"/>
      </bottom>
      <diagonal/>
    </border>
    <border>
      <left style="thin">
        <color rgb="FFFFFFFF"/>
      </left>
      <right style="thin">
        <color rgb="FFFFFFFF"/>
      </right>
      <top style="thin">
        <color rgb="FF53B3DD"/>
      </top>
      <bottom style="thin">
        <color rgb="FF53B3DD"/>
      </bottom>
      <diagonal/>
    </border>
    <border>
      <left style="thin">
        <color rgb="FF53B3DD"/>
      </left>
      <right style="thin">
        <color rgb="FFFFFFFF"/>
      </right>
      <top style="thin">
        <color rgb="FF53B3DD"/>
      </top>
      <bottom style="thin">
        <color rgb="FF53B3DD"/>
      </bottom>
      <diagonal/>
    </border>
    <border>
      <left style="thin">
        <color rgb="FF53B3DD"/>
      </left>
      <right style="thin">
        <color rgb="FF53B3DD"/>
      </right>
      <top style="thin">
        <color rgb="FF53B3DD"/>
      </top>
      <bottom/>
      <diagonal/>
    </border>
    <border>
      <left style="thin">
        <color rgb="FF2C6682"/>
      </left>
      <right style="hair">
        <color rgb="FF2C6682"/>
      </right>
      <top style="thin">
        <color rgb="FF53B3DD"/>
      </top>
      <bottom style="hair">
        <color rgb="FF2C6682"/>
      </bottom>
      <diagonal/>
    </border>
    <border>
      <left/>
      <right style="thin">
        <color rgb="FF2C6682"/>
      </right>
      <top style="thin">
        <color rgb="FFFFFFFF"/>
      </top>
      <bottom/>
      <diagonal/>
    </border>
    <border>
      <left style="thin">
        <color rgb="FF53B3DD"/>
      </left>
      <right/>
      <top style="thin">
        <color rgb="FFFFFFFF"/>
      </top>
      <bottom/>
      <diagonal/>
    </border>
    <border>
      <left style="hair">
        <color rgb="FF53B3DD"/>
      </left>
      <right style="hair">
        <color rgb="FF53B3DD"/>
      </right>
      <top style="hair">
        <color rgb="FF53B3DD"/>
      </top>
      <bottom/>
      <diagonal/>
    </border>
    <border>
      <left style="medium">
        <color rgb="FF2C6682"/>
      </left>
      <right style="hair">
        <color rgb="FF53B3DD"/>
      </right>
      <top style="hair">
        <color rgb="FF53B3DD"/>
      </top>
      <bottom/>
      <diagonal/>
    </border>
    <border>
      <left/>
      <right style="thin">
        <color rgb="FF2C6682"/>
      </right>
      <top style="thin">
        <color rgb="FFFFFFFF"/>
      </top>
      <bottom style="thin">
        <color rgb="FFFFFFFF"/>
      </bottom>
      <diagonal/>
    </border>
    <border>
      <left style="thin">
        <color rgb="FF53B3DD"/>
      </left>
      <right/>
      <top style="thin">
        <color rgb="FFFFFFFF"/>
      </top>
      <bottom style="thin">
        <color rgb="FFFFFFFF"/>
      </bottom>
      <diagonal/>
    </border>
    <border>
      <left style="hair">
        <color rgb="FF53B3DD"/>
      </left>
      <right style="hair">
        <color indexed="64"/>
      </right>
      <top style="thin">
        <color rgb="FF53B3DD"/>
      </top>
      <bottom style="hair">
        <color rgb="FF53B3DD"/>
      </bottom>
      <diagonal/>
    </border>
    <border>
      <left/>
      <right style="thin">
        <color rgb="FF53B3DD"/>
      </right>
      <top style="thin">
        <color rgb="FF53B3DD"/>
      </top>
      <bottom/>
      <diagonal/>
    </border>
    <border>
      <left style="thin">
        <color rgb="FFFFFFFF"/>
      </left>
      <right style="medium">
        <color rgb="FFFFFFFF"/>
      </right>
      <top/>
      <bottom/>
      <diagonal/>
    </border>
    <border>
      <left style="thin">
        <color rgb="FF53B3DD"/>
      </left>
      <right style="thin">
        <color rgb="FFFFFFFF"/>
      </right>
      <top style="thin">
        <color rgb="FFFFFFFF"/>
      </top>
      <bottom style="thin">
        <color rgb="FFFFFFFF"/>
      </bottom>
      <diagonal/>
    </border>
    <border>
      <left style="thin">
        <color rgb="FFFFFFFF"/>
      </left>
      <right style="medium">
        <color rgb="FFFFFFFF"/>
      </right>
      <top/>
      <bottom style="thin">
        <color rgb="FF53B3DD"/>
      </bottom>
      <diagonal/>
    </border>
    <border>
      <left style="thin">
        <color rgb="FF53B3DD"/>
      </left>
      <right style="thin">
        <color rgb="FFFFFFFF"/>
      </right>
      <top/>
      <bottom/>
      <diagonal/>
    </border>
    <border>
      <left style="dashed">
        <color rgb="FFFFFFFF"/>
      </left>
      <right style="thin">
        <color rgb="FF53B3DD"/>
      </right>
      <top/>
      <bottom style="thin">
        <color rgb="FF53B3DD"/>
      </bottom>
      <diagonal/>
    </border>
    <border>
      <left style="dashed">
        <color rgb="FFFFFFFF"/>
      </left>
      <right style="dashed">
        <color rgb="FFFFFFFF"/>
      </right>
      <top/>
      <bottom style="thin">
        <color rgb="FF53B3DD"/>
      </bottom>
      <diagonal/>
    </border>
    <border>
      <left/>
      <right style="dashed">
        <color rgb="FFFFFFFF"/>
      </right>
      <top/>
      <bottom style="thin">
        <color rgb="FF53B3DD"/>
      </bottom>
      <diagonal/>
    </border>
    <border>
      <left style="thin">
        <color rgb="FFFFFFFF"/>
      </left>
      <right style="medium">
        <color rgb="FFFFFFFF"/>
      </right>
      <top style="medium">
        <color rgb="FF53B3DD"/>
      </top>
      <bottom/>
      <diagonal/>
    </border>
    <border>
      <left style="thin">
        <color rgb="FFFFFFFF"/>
      </left>
      <right style="thin">
        <color rgb="FFFFFFFF"/>
      </right>
      <top style="medium">
        <color rgb="FF53B3DD"/>
      </top>
      <bottom/>
      <diagonal/>
    </border>
    <border>
      <left/>
      <right style="thin">
        <color rgb="FFFFFFFF"/>
      </right>
      <top style="medium">
        <color rgb="FF53B3DD"/>
      </top>
      <bottom/>
      <diagonal/>
    </border>
    <border>
      <left style="thin">
        <color rgb="FFFFFFFF"/>
      </left>
      <right/>
      <top style="medium">
        <color rgb="FF53B3DD"/>
      </top>
      <bottom/>
      <diagonal/>
    </border>
    <border>
      <left style="thin">
        <color rgb="FF53B3DD"/>
      </left>
      <right style="thin">
        <color rgb="FFFFFFFF"/>
      </right>
      <top style="medium">
        <color rgb="FF53B3DD"/>
      </top>
      <bottom/>
      <diagonal/>
    </border>
    <border>
      <left/>
      <right/>
      <top style="medium">
        <color rgb="FF53B3DD"/>
      </top>
      <bottom style="thin">
        <color rgb="FFFFFFFF"/>
      </bottom>
      <diagonal/>
    </border>
    <border>
      <left style="thin">
        <color rgb="FFFFFFFF"/>
      </left>
      <right/>
      <top style="medium">
        <color rgb="FF53B3DD"/>
      </top>
      <bottom style="thin">
        <color rgb="FFFFFFFF"/>
      </bottom>
      <diagonal/>
    </border>
    <border>
      <left style="thin">
        <color rgb="FFFFFFFF"/>
      </left>
      <right style="thin">
        <color rgb="FFFFFFFF"/>
      </right>
      <top style="medium">
        <color rgb="FF53B3DD"/>
      </top>
      <bottom style="thin">
        <color rgb="FFFFFFFF"/>
      </bottom>
      <diagonal/>
    </border>
    <border>
      <left style="thin">
        <color rgb="FF53B3DD"/>
      </left>
      <right style="thin">
        <color rgb="FFFFFFFF"/>
      </right>
      <top style="medium">
        <color rgb="FF53B3DD"/>
      </top>
      <bottom style="thin">
        <color rgb="FFFFFFFF"/>
      </bottom>
      <diagonal/>
    </border>
    <border>
      <left style="dashed">
        <color rgb="FFFFFFFF"/>
      </left>
      <right style="thin">
        <color rgb="FF53B3DD"/>
      </right>
      <top/>
      <bottom/>
      <diagonal/>
    </border>
    <border>
      <left style="dashed">
        <color rgb="FFFFFFFF"/>
      </left>
      <right style="dashed">
        <color rgb="FFFFFFFF"/>
      </right>
      <top/>
      <bottom/>
      <diagonal/>
    </border>
    <border>
      <left/>
      <right style="dashed">
        <color rgb="FFFFFFFF"/>
      </right>
      <top/>
      <bottom/>
      <diagonal/>
    </border>
    <border>
      <left style="dashed">
        <color rgb="FFFFFFFF"/>
      </left>
      <right/>
      <top/>
      <bottom/>
      <diagonal/>
    </border>
    <border>
      <left/>
      <right style="medium">
        <color rgb="FF2C6682"/>
      </right>
      <top style="medium">
        <color rgb="FFFFFFFF"/>
      </top>
      <bottom/>
      <diagonal/>
    </border>
    <border>
      <left/>
      <right/>
      <top style="medium">
        <color rgb="FFFFFFFF"/>
      </top>
      <bottom/>
      <diagonal/>
    </border>
    <border>
      <left/>
      <right style="medium">
        <color rgb="FFFFFFFF"/>
      </right>
      <top style="thin">
        <color rgb="FFFFFFFF"/>
      </top>
      <bottom/>
      <diagonal/>
    </border>
    <border>
      <left style="thin">
        <color indexed="64"/>
      </left>
      <right style="medium">
        <color rgb="FF53B3DD"/>
      </right>
      <top style="medium">
        <color rgb="FF53B3DD"/>
      </top>
      <bottom style="medium">
        <color rgb="FF53B3DD"/>
      </bottom>
      <diagonal/>
    </border>
    <border>
      <left/>
      <right style="medium">
        <color rgb="FF2C6682"/>
      </right>
      <top style="medium">
        <color rgb="FFFFFFFF"/>
      </top>
      <bottom style="medium">
        <color rgb="FFFFFFFF"/>
      </bottom>
      <diagonal/>
    </border>
    <border>
      <left/>
      <right style="medium">
        <color rgb="FFFFFFFF"/>
      </right>
      <top style="medium">
        <color rgb="FFFFFFFF"/>
      </top>
      <bottom/>
      <diagonal/>
    </border>
    <border>
      <left style="medium">
        <color rgb="FFFFFFFF"/>
      </left>
      <right/>
      <top style="medium">
        <color rgb="FFFFFFFF"/>
      </top>
      <bottom/>
      <diagonal/>
    </border>
    <border>
      <left style="medium">
        <color rgb="FF2C6682"/>
      </left>
      <right/>
      <top style="medium">
        <color rgb="FFFFFFFF"/>
      </top>
      <bottom/>
      <diagonal/>
    </border>
    <border>
      <left/>
      <right style="medium">
        <color rgb="FF2C6682"/>
      </right>
      <top style="thin">
        <color rgb="FFFFFFFF"/>
      </top>
      <bottom/>
      <diagonal/>
    </border>
    <border>
      <left style="thin">
        <color rgb="FF53B3DD"/>
      </left>
      <right/>
      <top/>
      <bottom style="thin">
        <color rgb="FFFFFFFF"/>
      </bottom>
      <diagonal/>
    </border>
    <border>
      <left/>
      <right style="hair">
        <color rgb="FF53B3DD"/>
      </right>
      <top style="thin">
        <color rgb="FF53B3DD"/>
      </top>
      <bottom style="hair">
        <color rgb="FF53B3DD"/>
      </bottom>
      <diagonal/>
    </border>
    <border>
      <left style="hair">
        <color rgb="FF53B3DD"/>
      </left>
      <right/>
      <top style="thin">
        <color rgb="FF53B3DD"/>
      </top>
      <bottom style="hair">
        <color rgb="FF53B3DD"/>
      </bottom>
      <diagonal/>
    </border>
    <border>
      <left style="medium">
        <color rgb="FFFFFFFF"/>
      </left>
      <right style="medium">
        <color rgb="FF2C6682"/>
      </right>
      <top style="medium">
        <color rgb="FFFFFFFF"/>
      </top>
      <bottom/>
      <diagonal/>
    </border>
    <border>
      <left style="medium">
        <color rgb="FFFFFFFF"/>
      </left>
      <right style="medium">
        <color rgb="FFFFFFFF"/>
      </right>
      <top style="medium">
        <color rgb="FFFFFFFF"/>
      </top>
      <bottom/>
      <diagonal/>
    </border>
    <border>
      <left/>
      <right style="medium">
        <color rgb="FFFFFFFF"/>
      </right>
      <top style="medium">
        <color rgb="FFFFFFFF"/>
      </top>
      <bottom style="thin">
        <color rgb="FF53B3DD"/>
      </bottom>
      <diagonal/>
    </border>
    <border>
      <left style="medium">
        <color rgb="FFFFFFFF"/>
      </left>
      <right/>
      <top style="medium">
        <color rgb="FFFFFFFF"/>
      </top>
      <bottom style="thin">
        <color rgb="FF53B3DD"/>
      </bottom>
      <diagonal/>
    </border>
    <border>
      <left style="medium">
        <color rgb="FF53B3DD"/>
      </left>
      <right style="medium">
        <color rgb="FFFFFFFF"/>
      </right>
      <top style="medium">
        <color rgb="FFFFFFFF"/>
      </top>
      <bottom/>
      <diagonal/>
    </border>
    <border>
      <left style="medium">
        <color rgb="FF53B3DD"/>
      </left>
      <right style="medium">
        <color rgb="FF2C6682"/>
      </right>
      <top style="medium">
        <color rgb="FFFFFFFF"/>
      </top>
      <bottom style="medium">
        <color rgb="FFFFFFFF"/>
      </bottom>
      <diagonal/>
    </border>
    <border>
      <left style="medium">
        <color rgb="FF53B3DD"/>
      </left>
      <right/>
      <top style="medium">
        <color rgb="FFFFFFFF"/>
      </top>
      <bottom style="medium">
        <color rgb="FFFFFFFF"/>
      </bottom>
      <diagonal/>
    </border>
    <border>
      <left/>
      <right style="medium">
        <color rgb="FF53B3DD"/>
      </right>
      <top/>
      <bottom style="medium">
        <color rgb="FF53B3DD"/>
      </bottom>
      <diagonal/>
    </border>
    <border>
      <left style="medium">
        <color rgb="FF53B3DD"/>
      </left>
      <right/>
      <top/>
      <bottom style="medium">
        <color rgb="FF53B3DD"/>
      </bottom>
      <diagonal/>
    </border>
    <border>
      <left/>
      <right style="hair">
        <color indexed="64"/>
      </right>
      <top style="hair">
        <color indexed="64"/>
      </top>
      <bottom/>
      <diagonal/>
    </border>
    <border>
      <left/>
      <right/>
      <top style="hair">
        <color indexed="64"/>
      </top>
      <bottom/>
      <diagonal/>
    </border>
    <border>
      <left/>
      <right style="hair">
        <color indexed="64"/>
      </right>
      <top/>
      <bottom style="hair">
        <color indexed="64"/>
      </bottom>
      <diagonal/>
    </border>
    <border>
      <left/>
      <right/>
      <top style="medium">
        <color rgb="FF2C6682"/>
      </top>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
      <left style="hair">
        <color indexed="64"/>
      </left>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medium">
        <color indexed="64"/>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thin">
        <color indexed="64"/>
      </top>
      <bottom/>
      <diagonal/>
    </border>
    <border>
      <left style="hair">
        <color indexed="64"/>
      </left>
      <right style="medium">
        <color indexed="64"/>
      </right>
      <top style="hair">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bottom style="hair">
        <color indexed="64"/>
      </bottom>
      <diagonal/>
    </border>
    <border>
      <left style="hair">
        <color indexed="64"/>
      </left>
      <right style="medium">
        <color indexed="64"/>
      </right>
      <top/>
      <bottom style="hair">
        <color indexed="64"/>
      </bottom>
      <diagonal/>
    </border>
    <border>
      <left style="hair">
        <color indexed="64"/>
      </left>
      <right/>
      <top/>
      <bottom style="hair">
        <color indexed="64"/>
      </bottom>
      <diagonal/>
    </border>
    <border>
      <left/>
      <right style="thin">
        <color indexed="64"/>
      </right>
      <top style="hair">
        <color indexed="64"/>
      </top>
      <bottom/>
      <diagonal/>
    </border>
    <border>
      <left/>
      <right style="hair">
        <color indexed="64"/>
      </right>
      <top style="thin">
        <color indexed="64"/>
      </top>
      <bottom style="hair">
        <color indexed="64"/>
      </bottom>
      <diagonal/>
    </border>
    <border>
      <left/>
      <right style="thin">
        <color indexed="64"/>
      </right>
      <top style="thin">
        <color indexed="64"/>
      </top>
      <bottom/>
      <diagonal/>
    </border>
    <border>
      <left/>
      <right/>
      <top style="medium">
        <color indexed="64"/>
      </top>
      <bottom style="hair">
        <color indexed="64"/>
      </bottom>
      <diagonal/>
    </border>
    <border>
      <left style="medium">
        <color indexed="64"/>
      </left>
      <right style="medium">
        <color indexed="64"/>
      </right>
      <top style="medium">
        <color indexed="64"/>
      </top>
      <bottom style="medium">
        <color indexed="64"/>
      </bottom>
      <diagonal/>
    </border>
    <border>
      <left style="medium">
        <color auto="1"/>
      </left>
      <right style="medium">
        <color auto="1"/>
      </right>
      <top/>
      <bottom style="thin">
        <color auto="1"/>
      </bottom>
      <diagonal/>
    </border>
    <border>
      <left style="medium">
        <color indexed="64"/>
      </left>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hair">
        <color indexed="64"/>
      </left>
      <right style="hair">
        <color indexed="64"/>
      </right>
      <top/>
      <bottom style="medium">
        <color indexed="64"/>
      </bottom>
      <diagonal/>
    </border>
    <border>
      <left style="hair">
        <color indexed="64"/>
      </left>
      <right style="medium">
        <color indexed="64"/>
      </right>
      <top/>
      <bottom style="medium">
        <color indexed="64"/>
      </bottom>
      <diagonal/>
    </border>
    <border>
      <left/>
      <right style="hair">
        <color indexed="64"/>
      </right>
      <top style="medium">
        <color indexed="64"/>
      </top>
      <bottom style="hair">
        <color indexed="64"/>
      </bottom>
      <diagonal/>
    </border>
    <border>
      <left/>
      <right/>
      <top style="hair">
        <color indexed="64"/>
      </top>
      <bottom style="medium">
        <color indexed="64"/>
      </bottom>
      <diagonal/>
    </border>
    <border>
      <left style="medium">
        <color indexed="64"/>
      </left>
      <right style="medium">
        <color indexed="64"/>
      </right>
      <top style="thin">
        <color indexed="64"/>
      </top>
      <bottom/>
      <diagonal/>
    </border>
    <border>
      <left style="thin">
        <color indexed="64"/>
      </left>
      <right style="medium">
        <color indexed="64"/>
      </right>
      <top style="thin">
        <color indexed="64"/>
      </top>
      <bottom/>
      <diagonal/>
    </border>
    <border>
      <left style="medium">
        <color rgb="FF2C6682"/>
      </left>
      <right/>
      <top style="medium">
        <color rgb="FF2C6682"/>
      </top>
      <bottom/>
      <diagonal/>
    </border>
    <border>
      <left style="medium">
        <color rgb="FF2C6682"/>
      </left>
      <right/>
      <top/>
      <bottom style="medium">
        <color indexed="64"/>
      </bottom>
      <diagonal/>
    </border>
    <border>
      <left style="medium">
        <color rgb="FF53B3DD"/>
      </left>
      <right/>
      <top style="medium">
        <color indexed="64"/>
      </top>
      <bottom style="medium">
        <color indexed="64"/>
      </bottom>
      <diagonal/>
    </border>
    <border>
      <left style="medium">
        <color rgb="FF53B3DD"/>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style="hair">
        <color indexed="64"/>
      </top>
      <bottom/>
      <diagonal/>
    </border>
    <border>
      <left style="medium">
        <color indexed="64"/>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style="hair">
        <color indexed="64"/>
      </right>
      <top style="medium">
        <color indexed="64"/>
      </top>
      <bottom/>
      <diagonal/>
    </border>
    <border>
      <left style="hair">
        <color indexed="64"/>
      </left>
      <right style="hair">
        <color indexed="64"/>
      </right>
      <top style="medium">
        <color indexed="64"/>
      </top>
      <bottom/>
      <diagonal/>
    </border>
    <border>
      <left style="hair">
        <color indexed="64"/>
      </left>
      <right style="medium">
        <color indexed="64"/>
      </right>
      <top style="medium">
        <color indexed="64"/>
      </top>
      <bottom/>
      <diagonal/>
    </border>
    <border>
      <left style="medium">
        <color indexed="64"/>
      </left>
      <right style="medium">
        <color indexed="64"/>
      </right>
      <top/>
      <bottom style="hair">
        <color indexed="64"/>
      </bottom>
      <diagonal/>
    </border>
    <border>
      <left style="thin">
        <color indexed="64"/>
      </left>
      <right style="medium">
        <color indexed="64"/>
      </right>
      <top/>
      <bottom style="hair">
        <color indexed="64"/>
      </bottom>
      <diagonal/>
    </border>
    <border>
      <left style="hair">
        <color indexed="64"/>
      </left>
      <right/>
      <top/>
      <bottom style="medium">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right style="hair">
        <color indexed="64"/>
      </right>
      <top/>
      <bottom style="medium">
        <color indexed="64"/>
      </bottom>
      <diagonal/>
    </border>
    <border>
      <left style="thin">
        <color indexed="64"/>
      </left>
      <right style="hair">
        <color indexed="64"/>
      </right>
      <top/>
      <bottom style="medium">
        <color indexed="64"/>
      </bottom>
      <diagonal/>
    </border>
    <border>
      <left/>
      <right style="thin">
        <color indexed="64"/>
      </right>
      <top style="medium">
        <color indexed="64"/>
      </top>
      <bottom style="hair">
        <color indexed="64"/>
      </bottom>
      <diagonal/>
    </border>
    <border>
      <left/>
      <right style="thin">
        <color indexed="64"/>
      </right>
      <top style="hair">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medium">
        <color indexed="64"/>
      </left>
      <right style="thin">
        <color auto="1"/>
      </right>
      <top style="dashed">
        <color auto="1"/>
      </top>
      <bottom style="dashed">
        <color auto="1"/>
      </bottom>
      <diagonal/>
    </border>
    <border>
      <left style="thin">
        <color auto="1"/>
      </left>
      <right style="medium">
        <color indexed="64"/>
      </right>
      <top style="dashed">
        <color auto="1"/>
      </top>
      <bottom style="dashed">
        <color auto="1"/>
      </bottom>
      <diagonal/>
    </border>
    <border>
      <left style="medium">
        <color indexed="64"/>
      </left>
      <right style="thin">
        <color auto="1"/>
      </right>
      <top style="dashed">
        <color auto="1"/>
      </top>
      <bottom style="medium">
        <color indexed="64"/>
      </bottom>
      <diagonal/>
    </border>
    <border>
      <left style="thin">
        <color auto="1"/>
      </left>
      <right style="thin">
        <color auto="1"/>
      </right>
      <top style="dashed">
        <color auto="1"/>
      </top>
      <bottom style="medium">
        <color indexed="64"/>
      </bottom>
      <diagonal/>
    </border>
    <border>
      <left style="thin">
        <color auto="1"/>
      </left>
      <right style="medium">
        <color indexed="64"/>
      </right>
      <top style="dashed">
        <color auto="1"/>
      </top>
      <bottom style="medium">
        <color indexed="64"/>
      </bottom>
      <diagonal/>
    </border>
    <border>
      <left/>
      <right/>
      <top/>
      <bottom style="medium">
        <color auto="1"/>
      </bottom>
      <diagonal/>
    </border>
    <border>
      <left style="thin">
        <color auto="1"/>
      </left>
      <right/>
      <top style="medium">
        <color auto="1"/>
      </top>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medium">
        <color indexed="64"/>
      </top>
      <bottom style="dashed">
        <color auto="1"/>
      </bottom>
      <diagonal/>
    </border>
    <border>
      <left/>
      <right/>
      <top style="medium">
        <color indexed="64"/>
      </top>
      <bottom style="dashed">
        <color auto="1"/>
      </bottom>
      <diagonal/>
    </border>
    <border>
      <left/>
      <right style="medium">
        <color indexed="64"/>
      </right>
      <top style="medium">
        <color indexed="64"/>
      </top>
      <bottom style="dashed">
        <color auto="1"/>
      </bottom>
      <diagonal/>
    </border>
    <border>
      <left style="medium">
        <color indexed="64"/>
      </left>
      <right style="thin">
        <color auto="1"/>
      </right>
      <top style="dashed">
        <color auto="1"/>
      </top>
      <bottom/>
      <diagonal/>
    </border>
    <border>
      <left style="thin">
        <color indexed="64"/>
      </left>
      <right style="thin">
        <color indexed="64"/>
      </right>
      <top style="dashed">
        <color indexed="64"/>
      </top>
      <bottom/>
      <diagonal/>
    </border>
    <border>
      <left style="thin">
        <color auto="1"/>
      </left>
      <right style="medium">
        <color indexed="64"/>
      </right>
      <top style="dashed">
        <color auto="1"/>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indexed="64"/>
      </left>
      <right style="medium">
        <color indexed="64"/>
      </right>
      <top/>
      <bottom style="medium">
        <color indexed="64"/>
      </bottom>
      <diagonal/>
    </border>
    <border>
      <left/>
      <right style="thin">
        <color auto="1"/>
      </right>
      <top/>
      <bottom style="medium">
        <color auto="1"/>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medium">
        <color indexed="64"/>
      </left>
      <right style="medium">
        <color indexed="64"/>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medium">
        <color rgb="FF000000"/>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bottom style="thin">
        <color indexed="64"/>
      </bottom>
      <diagonal/>
    </border>
    <border>
      <left style="medium">
        <color rgb="FF000000"/>
      </left>
      <right style="medium">
        <color rgb="FF000000"/>
      </right>
      <top style="medium">
        <color rgb="FF000000"/>
      </top>
      <bottom style="thin">
        <color indexed="64"/>
      </bottom>
      <diagonal/>
    </border>
    <border>
      <left style="medium">
        <color rgb="FF000000"/>
      </left>
      <right style="medium">
        <color rgb="FF000000"/>
      </right>
      <top/>
      <bottom/>
      <diagonal/>
    </border>
    <border>
      <left style="medium">
        <color rgb="FF000000"/>
      </left>
      <right style="medium">
        <color rgb="FF000000"/>
      </right>
      <top/>
      <bottom style="thin">
        <color indexed="64"/>
      </bottom>
      <diagonal/>
    </border>
    <border>
      <left/>
      <right style="medium">
        <color auto="1"/>
      </right>
      <top/>
      <bottom style="medium">
        <color auto="1"/>
      </bottom>
      <diagonal/>
    </border>
    <border>
      <left style="medium">
        <color indexed="64"/>
      </left>
      <right style="medium">
        <color indexed="64"/>
      </right>
      <top/>
      <bottom style="medium">
        <color rgb="FF000000"/>
      </bottom>
      <diagonal/>
    </border>
    <border>
      <left style="medium">
        <color rgb="FF000000"/>
      </left>
      <right style="medium">
        <color rgb="FF000000"/>
      </right>
      <top style="medium">
        <color indexed="64"/>
      </top>
      <bottom style="thin">
        <color indexed="64"/>
      </bottom>
      <diagonal/>
    </border>
    <border>
      <left style="medium">
        <color indexed="64"/>
      </left>
      <right style="thin">
        <color indexed="64"/>
      </right>
      <top/>
      <bottom style="medium">
        <color indexed="64"/>
      </bottom>
      <diagonal/>
    </border>
    <border>
      <left style="medium">
        <color rgb="FF000000"/>
      </left>
      <right style="medium">
        <color rgb="FF000000"/>
      </right>
      <top/>
      <bottom style="medium">
        <color indexed="64"/>
      </bottom>
      <diagonal/>
    </border>
    <border>
      <left style="medium">
        <color rgb="FF000000"/>
      </left>
      <right style="medium">
        <color rgb="FF000000"/>
      </right>
      <top style="thin">
        <color indexed="64"/>
      </top>
      <bottom style="thin">
        <color indexed="64"/>
      </bottom>
      <diagonal/>
    </border>
    <border>
      <left style="medium">
        <color rgb="FF000000"/>
      </left>
      <right style="medium">
        <color rgb="FF000000"/>
      </right>
      <top style="thin">
        <color indexed="64"/>
      </top>
      <bottom style="medium">
        <color rgb="FF000000"/>
      </bottom>
      <diagonal/>
    </border>
    <border>
      <left style="medium">
        <color rgb="FF000000"/>
      </left>
      <right/>
      <top style="medium">
        <color indexed="64"/>
      </top>
      <bottom style="thin">
        <color indexed="64"/>
      </bottom>
      <diagonal/>
    </border>
    <border>
      <left style="medium">
        <color indexed="64"/>
      </left>
      <right style="medium">
        <color rgb="FF000000"/>
      </right>
      <top style="medium">
        <color indexed="64"/>
      </top>
      <bottom/>
      <diagonal/>
    </border>
    <border>
      <left style="medium">
        <color indexed="64"/>
      </left>
      <right style="medium">
        <color rgb="FF000000"/>
      </right>
      <top/>
      <bottom style="medium">
        <color indexed="64"/>
      </bottom>
      <diagonal/>
    </border>
    <border>
      <left/>
      <right style="thin">
        <color rgb="FF000000"/>
      </right>
      <top/>
      <bottom/>
      <diagonal/>
    </border>
    <border>
      <left style="thin">
        <color indexed="64"/>
      </left>
      <right/>
      <top style="thin">
        <color rgb="FF000000"/>
      </top>
      <bottom/>
      <diagonal/>
    </border>
    <border>
      <left style="thin">
        <color rgb="FF000000"/>
      </left>
      <right/>
      <top/>
      <bottom/>
      <diagonal/>
    </border>
    <border>
      <left/>
      <right style="thin">
        <color rgb="FF000000"/>
      </right>
      <top style="thin">
        <color rgb="FF000000"/>
      </top>
      <bottom/>
      <diagonal/>
    </border>
    <border>
      <left/>
      <right/>
      <top/>
      <bottom style="thin">
        <color rgb="FF000000"/>
      </bottom>
      <diagonal/>
    </border>
  </borders>
  <cellStyleXfs count="760">
    <xf numFmtId="0" fontId="0" fillId="0" borderId="0"/>
    <xf numFmtId="43" fontId="50" fillId="0" borderId="0" applyFont="0" applyFill="0" applyBorder="0" applyAlignment="0" applyProtection="0"/>
    <xf numFmtId="43" fontId="50" fillId="0" borderId="0" applyFont="0" applyFill="0" applyBorder="0" applyAlignment="0" applyProtection="0"/>
    <xf numFmtId="165" fontId="50" fillId="0" borderId="0" applyFont="0" applyFill="0" applyBorder="0" applyAlignment="0" applyProtection="0"/>
    <xf numFmtId="164" fontId="50" fillId="0" borderId="0" applyFont="0" applyFill="0" applyBorder="0" applyAlignment="0" applyProtection="0"/>
    <xf numFmtId="0" fontId="50" fillId="0" borderId="0"/>
    <xf numFmtId="0" fontId="50" fillId="0" borderId="0"/>
    <xf numFmtId="0" fontId="50" fillId="0" borderId="0"/>
    <xf numFmtId="0" fontId="51" fillId="0" borderId="0"/>
    <xf numFmtId="0" fontId="52" fillId="0" borderId="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0" fillId="23" borderId="9" applyNumberFormat="0" applyFont="0" applyAlignment="0" applyProtection="0"/>
    <xf numFmtId="0" fontId="53" fillId="2" borderId="0" applyNumberFormat="0" applyBorder="0" applyAlignment="0" applyProtection="0"/>
    <xf numFmtId="0" fontId="53" fillId="3" borderId="0" applyNumberFormat="0" applyBorder="0" applyAlignment="0" applyProtection="0"/>
    <xf numFmtId="0" fontId="53" fillId="4" borderId="0" applyNumberFormat="0" applyBorder="0" applyAlignment="0" applyProtection="0"/>
    <xf numFmtId="0" fontId="53" fillId="5" borderId="0" applyNumberFormat="0" applyBorder="0" applyAlignment="0" applyProtection="0"/>
    <xf numFmtId="0" fontId="53" fillId="6" borderId="0" applyNumberFormat="0" applyBorder="0" applyAlignment="0" applyProtection="0"/>
    <xf numFmtId="0" fontId="53" fillId="7" borderId="0" applyNumberFormat="0" applyBorder="0" applyAlignment="0" applyProtection="0"/>
    <xf numFmtId="0" fontId="53" fillId="8" borderId="0" applyNumberFormat="0" applyBorder="0" applyAlignment="0" applyProtection="0"/>
    <xf numFmtId="0" fontId="53" fillId="9" borderId="0" applyNumberFormat="0" applyBorder="0" applyAlignment="0" applyProtection="0"/>
    <xf numFmtId="0" fontId="53" fillId="10" borderId="0" applyNumberFormat="0" applyBorder="0" applyAlignment="0" applyProtection="0"/>
    <xf numFmtId="0" fontId="53" fillId="5" borderId="0" applyNumberFormat="0" applyBorder="0" applyAlignment="0" applyProtection="0"/>
    <xf numFmtId="0" fontId="53" fillId="8" borderId="0" applyNumberFormat="0" applyBorder="0" applyAlignment="0" applyProtection="0"/>
    <xf numFmtId="0" fontId="53" fillId="11" borderId="0" applyNumberFormat="0" applyBorder="0" applyAlignment="0" applyProtection="0"/>
    <xf numFmtId="0" fontId="54" fillId="12" borderId="0" applyNumberFormat="0" applyBorder="0" applyAlignment="0" applyProtection="0"/>
    <xf numFmtId="0" fontId="54" fillId="9" borderId="0" applyNumberFormat="0" applyBorder="0" applyAlignment="0" applyProtection="0"/>
    <xf numFmtId="0" fontId="54" fillId="10"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15" borderId="0" applyNumberFormat="0" applyBorder="0" applyAlignment="0" applyProtection="0"/>
    <xf numFmtId="0" fontId="55" fillId="16" borderId="1" applyNumberFormat="0" applyAlignment="0" applyProtection="0"/>
    <xf numFmtId="0" fontId="56" fillId="7" borderId="2" applyNumberFormat="0" applyAlignment="0" applyProtection="0"/>
    <xf numFmtId="0" fontId="57" fillId="0" borderId="3" applyNumberFormat="0" applyFill="0" applyAlignment="0" applyProtection="0"/>
    <xf numFmtId="0" fontId="54" fillId="17" borderId="0" applyNumberFormat="0" applyBorder="0" applyAlignment="0" applyProtection="0"/>
    <xf numFmtId="0" fontId="54" fillId="18" borderId="0" applyNumberFormat="0" applyBorder="0" applyAlignment="0" applyProtection="0"/>
    <xf numFmtId="0" fontId="54" fillId="19" borderId="0" applyNumberFormat="0" applyBorder="0" applyAlignment="0" applyProtection="0"/>
    <xf numFmtId="0" fontId="54" fillId="13" borderId="0" applyNumberFormat="0" applyBorder="0" applyAlignment="0" applyProtection="0"/>
    <xf numFmtId="0" fontId="54" fillId="14" borderId="0" applyNumberFormat="0" applyBorder="0" applyAlignment="0" applyProtection="0"/>
    <xf numFmtId="0" fontId="54" fillId="20" borderId="0" applyNumberFormat="0" applyBorder="0" applyAlignment="0" applyProtection="0"/>
    <xf numFmtId="0" fontId="58" fillId="4" borderId="0" applyNumberFormat="0" applyBorder="0" applyAlignment="0" applyProtection="0"/>
    <xf numFmtId="0" fontId="59" fillId="16" borderId="2" applyNumberFormat="0" applyAlignment="0" applyProtection="0"/>
    <xf numFmtId="0" fontId="60" fillId="21" borderId="4" applyNumberFormat="0" applyAlignment="0" applyProtection="0"/>
    <xf numFmtId="0" fontId="61" fillId="0" borderId="5" applyNumberFormat="0" applyFill="0" applyAlignment="0" applyProtection="0"/>
    <xf numFmtId="0" fontId="62" fillId="3" borderId="0" applyNumberFormat="0" applyBorder="0" applyAlignment="0" applyProtection="0"/>
    <xf numFmtId="0" fontId="63" fillId="0" borderId="0" applyNumberFormat="0" applyFill="0" applyBorder="0" applyAlignment="0" applyProtection="0"/>
    <xf numFmtId="0" fontId="64" fillId="0" borderId="6" applyNumberFormat="0" applyFill="0" applyAlignment="0" applyProtection="0"/>
    <xf numFmtId="0" fontId="65" fillId="0" borderId="7" applyNumberFormat="0" applyFill="0" applyAlignment="0" applyProtection="0"/>
    <xf numFmtId="0" fontId="66" fillId="0" borderId="8" applyNumberFormat="0" applyFill="0" applyAlignment="0" applyProtection="0"/>
    <xf numFmtId="0" fontId="66" fillId="0" borderId="0" applyNumberFormat="0" applyFill="0" applyBorder="0" applyAlignment="0" applyProtection="0"/>
    <xf numFmtId="0" fontId="67" fillId="22" borderId="0" applyNumberFormat="0" applyBorder="0" applyAlignment="0" applyProtection="0"/>
    <xf numFmtId="0" fontId="50" fillId="23" borderId="9" applyNumberFormat="0" applyFont="0" applyAlignment="0" applyProtection="0"/>
    <xf numFmtId="0" fontId="68" fillId="0" borderId="0" applyNumberFormat="0" applyFill="0" applyBorder="0" applyAlignment="0" applyProtection="0"/>
    <xf numFmtId="0" fontId="69" fillId="0" borderId="0" applyNumberFormat="0" applyFill="0" applyBorder="0" applyAlignment="0" applyProtection="0"/>
    <xf numFmtId="0" fontId="49" fillId="0" borderId="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48" fillId="0" borderId="0"/>
    <xf numFmtId="0" fontId="48" fillId="0" borderId="0"/>
    <xf numFmtId="0" fontId="48" fillId="0" borderId="0"/>
    <xf numFmtId="0" fontId="48" fillId="0" borderId="0"/>
    <xf numFmtId="0" fontId="50" fillId="0" borderId="0"/>
    <xf numFmtId="43" fontId="50" fillId="0" borderId="0" applyFont="0" applyFill="0" applyBorder="0" applyAlignment="0" applyProtection="0"/>
    <xf numFmtId="44" fontId="50" fillId="0" borderId="0" applyFont="0" applyFill="0" applyBorder="0" applyAlignment="0" applyProtection="0"/>
    <xf numFmtId="9" fontId="50" fillId="0" borderId="0" applyFont="0" applyFill="0" applyBorder="0" applyAlignment="0" applyProtection="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8"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7"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6" fillId="0" borderId="0"/>
    <xf numFmtId="0" fontId="45"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0" fontId="42" fillId="0" borderId="0"/>
    <xf numFmtId="43" fontId="42" fillId="0" borderId="0" applyFont="0" applyFill="0" applyBorder="0" applyAlignment="0" applyProtection="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0" fontId="41" fillId="0" borderId="0"/>
    <xf numFmtId="43" fontId="41" fillId="0" borderId="0" applyFont="0" applyFill="0" applyBorder="0" applyAlignment="0" applyProtection="0"/>
    <xf numFmtId="0" fontId="70" fillId="0" borderId="0"/>
    <xf numFmtId="165" fontId="70" fillId="0" borderId="0" applyFont="0" applyFill="0" applyBorder="0" applyAlignment="0" applyProtection="0"/>
    <xf numFmtId="164" fontId="50" fillId="0" borderId="0" applyFont="0" applyFill="0" applyBorder="0" applyAlignment="0" applyProtection="0"/>
    <xf numFmtId="164" fontId="40" fillId="0" borderId="0" applyFont="0" applyFill="0" applyBorder="0" applyAlignment="0" applyProtection="0"/>
    <xf numFmtId="0" fontId="40" fillId="0" borderId="0"/>
    <xf numFmtId="0" fontId="39" fillId="0" borderId="0"/>
    <xf numFmtId="0" fontId="38" fillId="0" borderId="0"/>
    <xf numFmtId="0" fontId="39" fillId="0" borderId="0"/>
    <xf numFmtId="0" fontId="50" fillId="0" borderId="0"/>
    <xf numFmtId="0" fontId="50" fillId="0" borderId="0"/>
    <xf numFmtId="0" fontId="50" fillId="0" borderId="0"/>
    <xf numFmtId="0" fontId="37" fillId="0" borderId="0"/>
    <xf numFmtId="0" fontId="50" fillId="0" borderId="0"/>
    <xf numFmtId="0" fontId="37" fillId="0" borderId="0"/>
    <xf numFmtId="0" fontId="50" fillId="0" borderId="0"/>
    <xf numFmtId="0" fontId="36" fillId="0" borderId="0"/>
    <xf numFmtId="0" fontId="78" fillId="0" borderId="0"/>
    <xf numFmtId="0" fontId="36" fillId="0" borderId="0"/>
    <xf numFmtId="0" fontId="36" fillId="0" borderId="0"/>
    <xf numFmtId="0" fontId="36" fillId="0" borderId="0"/>
    <xf numFmtId="0" fontId="35" fillId="0" borderId="0"/>
    <xf numFmtId="0" fontId="35" fillId="0" borderId="0"/>
    <xf numFmtId="0" fontId="35" fillId="0" borderId="0"/>
    <xf numFmtId="0" fontId="50" fillId="0" borderId="0"/>
    <xf numFmtId="0" fontId="88" fillId="0" borderId="0"/>
    <xf numFmtId="0" fontId="35" fillId="0" borderId="0"/>
    <xf numFmtId="0" fontId="35" fillId="0" borderId="0"/>
    <xf numFmtId="0" fontId="35" fillId="0" borderId="0"/>
    <xf numFmtId="0" fontId="50" fillId="0" borderId="0"/>
    <xf numFmtId="0" fontId="50" fillId="0" borderId="0"/>
    <xf numFmtId="0" fontId="34" fillId="0" borderId="0"/>
    <xf numFmtId="0" fontId="107" fillId="0" borderId="0">
      <alignment vertical="center"/>
    </xf>
    <xf numFmtId="164" fontId="50" fillId="0" borderId="0">
      <alignment vertical="top"/>
      <protection locked="0"/>
    </xf>
    <xf numFmtId="43" fontId="111" fillId="0" borderId="0">
      <alignment vertical="top"/>
      <protection locked="0"/>
    </xf>
    <xf numFmtId="0" fontId="50" fillId="0" borderId="0">
      <protection locked="0"/>
    </xf>
    <xf numFmtId="9" fontId="111" fillId="0" borderId="0">
      <alignment vertical="top"/>
      <protection locked="0"/>
    </xf>
    <xf numFmtId="43" fontId="111" fillId="0" borderId="0">
      <alignment vertical="top"/>
      <protection locked="0"/>
    </xf>
    <xf numFmtId="164" fontId="111" fillId="0" borderId="0">
      <alignment vertical="top"/>
      <protection locked="0"/>
    </xf>
    <xf numFmtId="0" fontId="50" fillId="0" borderId="0">
      <protection locked="0"/>
    </xf>
    <xf numFmtId="9" fontId="50" fillId="0" borderId="0">
      <alignment vertical="top"/>
      <protection locked="0"/>
    </xf>
    <xf numFmtId="0" fontId="111" fillId="0" borderId="0">
      <protection locked="0"/>
    </xf>
    <xf numFmtId="0" fontId="107" fillId="0" borderId="0">
      <alignment vertical="center"/>
    </xf>
    <xf numFmtId="164" fontId="50" fillId="0" borderId="0">
      <alignment vertical="top"/>
      <protection locked="0"/>
    </xf>
    <xf numFmtId="0" fontId="50" fillId="0" borderId="0">
      <protection locked="0"/>
    </xf>
    <xf numFmtId="43" fontId="111" fillId="0" borderId="0">
      <alignment vertical="top"/>
      <protection locked="0"/>
    </xf>
    <xf numFmtId="0" fontId="50" fillId="0" borderId="0">
      <protection locked="0"/>
    </xf>
    <xf numFmtId="164" fontId="111" fillId="0" borderId="0">
      <alignment vertical="top"/>
      <protection locked="0"/>
    </xf>
    <xf numFmtId="0" fontId="111" fillId="34" borderId="54">
      <alignment vertical="top"/>
      <protection locked="0"/>
    </xf>
    <xf numFmtId="0" fontId="114" fillId="0" borderId="0">
      <protection locked="0"/>
    </xf>
    <xf numFmtId="164" fontId="111" fillId="0" borderId="0">
      <alignment vertical="top"/>
      <protection locked="0"/>
    </xf>
    <xf numFmtId="0" fontId="50" fillId="0" borderId="0"/>
    <xf numFmtId="0" fontId="50" fillId="0" borderId="0"/>
    <xf numFmtId="0" fontId="33" fillId="0" borderId="0"/>
    <xf numFmtId="43" fontId="33" fillId="0" borderId="0" applyFont="0" applyFill="0" applyBorder="0" applyAlignment="0" applyProtection="0"/>
    <xf numFmtId="9" fontId="33" fillId="0" borderId="0" applyFont="0" applyFill="0" applyBorder="0" applyAlignment="0" applyProtection="0"/>
    <xf numFmtId="43" fontId="32" fillId="0" borderId="0" applyFont="0" applyFill="0" applyBorder="0" applyAlignment="0" applyProtection="0"/>
    <xf numFmtId="9" fontId="32" fillId="0" borderId="0" applyFont="0" applyFill="0" applyBorder="0" applyAlignment="0" applyProtection="0"/>
    <xf numFmtId="0" fontId="31" fillId="0" borderId="0"/>
    <xf numFmtId="0" fontId="30" fillId="0" borderId="0"/>
    <xf numFmtId="43" fontId="30" fillId="0" borderId="0" applyFont="0" applyFill="0" applyBorder="0" applyAlignment="0" applyProtection="0"/>
    <xf numFmtId="9" fontId="29" fillId="0" borderId="0" applyFont="0" applyFill="0" applyBorder="0" applyAlignment="0" applyProtection="0"/>
    <xf numFmtId="0" fontId="170" fillId="0" borderId="0"/>
    <xf numFmtId="0" fontId="50" fillId="0" borderId="0"/>
    <xf numFmtId="164" fontId="50" fillId="0" borderId="0" applyFont="0" applyFill="0" applyBorder="0" applyAlignment="0" applyProtection="0"/>
    <xf numFmtId="0" fontId="171" fillId="0" borderId="0"/>
    <xf numFmtId="9" fontId="28" fillId="0" borderId="0" applyFont="0" applyFill="0" applyBorder="0" applyAlignment="0" applyProtection="0"/>
    <xf numFmtId="0" fontId="172" fillId="0" borderId="0"/>
    <xf numFmtId="43" fontId="28" fillId="0" borderId="0" applyFont="0" applyFill="0" applyBorder="0" applyAlignment="0" applyProtection="0"/>
    <xf numFmtId="9" fontId="172" fillId="0" borderId="0" applyFont="0" applyFill="0" applyBorder="0" applyAlignment="0" applyProtection="0"/>
    <xf numFmtId="0" fontId="27" fillId="0" borderId="0"/>
    <xf numFmtId="43" fontId="27" fillId="0" borderId="0" applyFont="0" applyFill="0" applyBorder="0" applyAlignment="0" applyProtection="0"/>
    <xf numFmtId="9" fontId="27" fillId="0" borderId="0" applyFont="0" applyFill="0" applyBorder="0" applyAlignment="0" applyProtection="0"/>
    <xf numFmtId="9" fontId="173" fillId="0" borderId="0" applyFont="0" applyFill="0" applyBorder="0" applyAlignment="0" applyProtection="0"/>
    <xf numFmtId="9" fontId="26" fillId="0" borderId="0" applyFont="0" applyFill="0" applyBorder="0" applyAlignment="0" applyProtection="0"/>
    <xf numFmtId="0" fontId="25" fillId="0" borderId="0"/>
    <xf numFmtId="43" fontId="25" fillId="0" borderId="0" applyFont="0" applyFill="0" applyBorder="0" applyAlignment="0" applyProtection="0"/>
    <xf numFmtId="9" fontId="25" fillId="0" borderId="0" applyFont="0" applyFill="0" applyBorder="0" applyAlignment="0" applyProtection="0"/>
    <xf numFmtId="9" fontId="24" fillId="0" borderId="0" applyFont="0" applyFill="0" applyBorder="0" applyAlignment="0" applyProtection="0"/>
    <xf numFmtId="0" fontId="23" fillId="0" borderId="0"/>
    <xf numFmtId="9" fontId="22" fillId="0" borderId="0" applyFont="0" applyFill="0" applyBorder="0" applyAlignment="0" applyProtection="0"/>
    <xf numFmtId="9" fontId="21" fillId="0" borderId="0" applyFont="0" applyFill="0" applyBorder="0" applyAlignment="0" applyProtection="0"/>
    <xf numFmtId="9" fontId="20" fillId="0" borderId="0" applyFont="0" applyFill="0" applyBorder="0" applyAlignment="0" applyProtection="0"/>
    <xf numFmtId="0" fontId="19" fillId="0" borderId="0"/>
    <xf numFmtId="0" fontId="18" fillId="0" borderId="0"/>
    <xf numFmtId="0" fontId="18" fillId="0" borderId="0"/>
    <xf numFmtId="43" fontId="18" fillId="0" borderId="0" applyFont="0" applyFill="0" applyBorder="0" applyAlignment="0" applyProtection="0"/>
    <xf numFmtId="9" fontId="18" fillId="0" borderId="0" applyFont="0" applyFill="0" applyBorder="0" applyAlignment="0" applyProtection="0"/>
    <xf numFmtId="9" fontId="17" fillId="0" borderId="0" applyFont="0" applyFill="0" applyBorder="0" applyAlignment="0" applyProtection="0"/>
    <xf numFmtId="9" fontId="16" fillId="0" borderId="0" applyFont="0" applyFill="0" applyBorder="0" applyAlignment="0" applyProtection="0"/>
    <xf numFmtId="9" fontId="15" fillId="0" borderId="0" applyFont="0" applyFill="0" applyBorder="0" applyAlignment="0" applyProtection="0"/>
    <xf numFmtId="9" fontId="14" fillId="0" borderId="0" applyFont="0" applyFill="0" applyBorder="0" applyAlignment="0" applyProtection="0"/>
    <xf numFmtId="9" fontId="13" fillId="0" borderId="0" applyFont="0" applyFill="0" applyBorder="0" applyAlignment="0" applyProtection="0"/>
    <xf numFmtId="9" fontId="12" fillId="0" borderId="0" applyFont="0" applyFill="0" applyBorder="0" applyAlignment="0" applyProtection="0"/>
    <xf numFmtId="9" fontId="11" fillId="0" borderId="0" applyFont="0" applyFill="0" applyBorder="0" applyAlignment="0" applyProtection="0"/>
    <xf numFmtId="9" fontId="10" fillId="0" borderId="0" applyFont="0" applyFill="0" applyBorder="0" applyAlignment="0" applyProtection="0"/>
    <xf numFmtId="0" fontId="10" fillId="0" borderId="0"/>
    <xf numFmtId="0" fontId="10" fillId="0" borderId="0"/>
    <xf numFmtId="43" fontId="10" fillId="0" borderId="0" applyFont="0" applyFill="0" applyBorder="0" applyAlignment="0" applyProtection="0"/>
    <xf numFmtId="9" fontId="10" fillId="0" borderId="0" applyFont="0" applyFill="0" applyBorder="0" applyAlignment="0" applyProtection="0"/>
    <xf numFmtId="0" fontId="9" fillId="0" borderId="0"/>
    <xf numFmtId="0" fontId="9" fillId="0" borderId="0"/>
    <xf numFmtId="43" fontId="9" fillId="0" borderId="0" applyFont="0" applyFill="0" applyBorder="0" applyAlignment="0" applyProtection="0"/>
    <xf numFmtId="9" fontId="8"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0" fontId="189" fillId="0" borderId="0"/>
    <xf numFmtId="0" fontId="6" fillId="0" borderId="0"/>
    <xf numFmtId="9" fontId="5" fillId="0" borderId="0" applyFont="0" applyFill="0" applyBorder="0" applyAlignment="0" applyProtection="0"/>
    <xf numFmtId="9" fontId="4" fillId="0" borderId="0" applyFont="0" applyFill="0" applyBorder="0" applyAlignment="0" applyProtection="0"/>
    <xf numFmtId="0" fontId="198" fillId="0" borderId="0"/>
    <xf numFmtId="9" fontId="3" fillId="0" borderId="0" applyFont="0" applyFill="0" applyBorder="0" applyAlignment="0" applyProtection="0"/>
    <xf numFmtId="0" fontId="199" fillId="0" borderId="0"/>
    <xf numFmtId="9" fontId="2" fillId="0" borderId="0" applyFont="0" applyFill="0" applyBorder="0" applyAlignment="0" applyProtection="0"/>
    <xf numFmtId="0" fontId="2" fillId="0" borderId="0"/>
    <xf numFmtId="9" fontId="1" fillId="0" borderId="0" applyFont="0" applyFill="0" applyBorder="0" applyAlignment="0" applyProtection="0"/>
    <xf numFmtId="0" fontId="1" fillId="0" borderId="0"/>
    <xf numFmtId="0" fontId="240" fillId="0" borderId="0"/>
    <xf numFmtId="9" fontId="201" fillId="0" borderId="0" applyFont="0" applyFill="0" applyBorder="0" applyAlignment="0" applyProtection="0"/>
    <xf numFmtId="0" fontId="249" fillId="0" borderId="0">
      <alignment vertical="center"/>
    </xf>
    <xf numFmtId="43" fontId="252" fillId="0" borderId="0">
      <alignment vertical="top"/>
      <protection locked="0"/>
    </xf>
    <xf numFmtId="164" fontId="211" fillId="0" borderId="0">
      <alignment vertical="top"/>
      <protection locked="0"/>
    </xf>
    <xf numFmtId="0" fontId="201" fillId="0" borderId="0"/>
  </cellStyleXfs>
  <cellXfs count="2336">
    <xf numFmtId="0" fontId="0" fillId="0" borderId="0" xfId="0"/>
    <xf numFmtId="43" fontId="75" fillId="0" borderId="12" xfId="1" applyFont="1" applyFill="1" applyBorder="1" applyAlignment="1">
      <alignment vertical="center"/>
    </xf>
    <xf numFmtId="3" fontId="75" fillId="0" borderId="14" xfId="1" applyNumberFormat="1" applyFont="1" applyFill="1" applyBorder="1" applyAlignment="1">
      <alignment horizontal="center" vertical="center" wrapText="1"/>
    </xf>
    <xf numFmtId="3" fontId="83" fillId="0" borderId="14" xfId="2" applyNumberFormat="1" applyFont="1" applyFill="1" applyBorder="1" applyAlignment="1">
      <alignment horizontal="center" vertical="center" wrapText="1"/>
    </xf>
    <xf numFmtId="3" fontId="83" fillId="0" borderId="14" xfId="4" applyNumberFormat="1" applyFont="1" applyFill="1" applyBorder="1" applyAlignment="1">
      <alignment horizontal="center" vertical="center" wrapText="1"/>
    </xf>
    <xf numFmtId="3" fontId="72" fillId="0" borderId="14" xfId="4" applyNumberFormat="1" applyFont="1" applyFill="1" applyBorder="1" applyAlignment="1">
      <alignment horizontal="center" vertical="center" wrapText="1"/>
    </xf>
    <xf numFmtId="3" fontId="71" fillId="0" borderId="14" xfId="4" applyNumberFormat="1" applyFont="1" applyFill="1" applyBorder="1" applyAlignment="1">
      <alignment horizontal="center" vertical="center" wrapText="1"/>
    </xf>
    <xf numFmtId="3" fontId="74" fillId="0" borderId="14" xfId="4" applyNumberFormat="1" applyFont="1" applyFill="1" applyBorder="1" applyAlignment="1">
      <alignment horizontal="center" vertical="center"/>
    </xf>
    <xf numFmtId="3" fontId="72" fillId="0" borderId="14" xfId="2" applyNumberFormat="1" applyFont="1" applyFill="1" applyBorder="1" applyAlignment="1">
      <alignment horizontal="center" vertical="center" wrapText="1"/>
    </xf>
    <xf numFmtId="3" fontId="83" fillId="0" borderId="14" xfId="4" applyNumberFormat="1" applyFont="1" applyFill="1" applyBorder="1" applyAlignment="1">
      <alignment horizontal="center" vertical="center"/>
    </xf>
    <xf numFmtId="4" fontId="72" fillId="0" borderId="14" xfId="4" applyNumberFormat="1" applyFont="1" applyFill="1" applyBorder="1" applyAlignment="1">
      <alignment horizontal="right" vertical="center" wrapText="1"/>
    </xf>
    <xf numFmtId="3" fontId="72" fillId="0" borderId="14" xfId="1" applyNumberFormat="1" applyFont="1" applyFill="1" applyBorder="1" applyAlignment="1">
      <alignment horizontal="center" vertical="center"/>
    </xf>
    <xf numFmtId="3" fontId="76" fillId="0" borderId="14" xfId="1" applyNumberFormat="1" applyFont="1" applyFill="1" applyBorder="1" applyAlignment="1">
      <alignment horizontal="center" vertical="center"/>
    </xf>
    <xf numFmtId="3" fontId="76" fillId="0" borderId="14" xfId="4" applyNumberFormat="1" applyFont="1" applyFill="1" applyBorder="1" applyAlignment="1">
      <alignment horizontal="center" vertical="center" wrapText="1"/>
    </xf>
    <xf numFmtId="3" fontId="76" fillId="0" borderId="14" xfId="4" applyNumberFormat="1" applyFont="1" applyFill="1" applyBorder="1" applyAlignment="1">
      <alignment horizontal="center" vertical="center"/>
    </xf>
    <xf numFmtId="3" fontId="72" fillId="0" borderId="14" xfId="1" applyNumberFormat="1" applyFont="1" applyFill="1" applyBorder="1" applyAlignment="1">
      <alignment horizontal="center" vertical="center" wrapText="1"/>
    </xf>
    <xf numFmtId="43" fontId="72" fillId="0" borderId="30" xfId="1" applyFont="1" applyFill="1" applyBorder="1" applyAlignment="1">
      <alignment vertical="center" wrapText="1"/>
    </xf>
    <xf numFmtId="3" fontId="71" fillId="0" borderId="14" xfId="1" applyNumberFormat="1" applyFont="1" applyFill="1" applyBorder="1" applyAlignment="1" applyProtection="1">
      <alignment horizontal="center" vertical="center"/>
      <protection locked="0"/>
    </xf>
    <xf numFmtId="3" fontId="71" fillId="0" borderId="14" xfId="1" applyNumberFormat="1" applyFont="1" applyFill="1" applyBorder="1" applyAlignment="1">
      <alignment horizontal="center" vertical="center" wrapText="1"/>
    </xf>
    <xf numFmtId="0" fontId="83" fillId="0" borderId="0" xfId="7" applyFont="1"/>
    <xf numFmtId="0" fontId="74" fillId="0" borderId="13" xfId="8" applyFont="1" applyBorder="1" applyAlignment="1">
      <alignment horizontal="right" vertical="center"/>
    </xf>
    <xf numFmtId="0" fontId="74" fillId="0" borderId="10" xfId="8" applyFont="1" applyBorder="1" applyAlignment="1">
      <alignment vertical="center"/>
    </xf>
    <xf numFmtId="0" fontId="72" fillId="0" borderId="0" xfId="7" applyFont="1"/>
    <xf numFmtId="0" fontId="83" fillId="0" borderId="0" xfId="7" applyFont="1" applyAlignment="1">
      <alignment vertical="center"/>
    </xf>
    <xf numFmtId="0" fontId="75" fillId="0" borderId="14" xfId="8" applyFont="1" applyBorder="1" applyAlignment="1">
      <alignment horizontal="center" vertical="center" wrapText="1"/>
    </xf>
    <xf numFmtId="3" fontId="75" fillId="0" borderId="14" xfId="8" applyNumberFormat="1" applyFont="1" applyBorder="1" applyAlignment="1">
      <alignment horizontal="center" vertical="center" wrapText="1"/>
    </xf>
    <xf numFmtId="0" fontId="83" fillId="0" borderId="0" xfId="8" applyFont="1" applyAlignment="1">
      <alignment vertical="center"/>
    </xf>
    <xf numFmtId="0" fontId="72" fillId="0" borderId="14" xfId="7" applyFont="1" applyBorder="1" applyAlignment="1">
      <alignment horizontal="center" vertical="center" wrapText="1"/>
    </xf>
    <xf numFmtId="0" fontId="77" fillId="0" borderId="14" xfId="5" applyFont="1" applyBorder="1" applyAlignment="1">
      <alignment horizontal="right" vertical="center" wrapText="1"/>
    </xf>
    <xf numFmtId="0" fontId="83" fillId="0" borderId="14" xfId="7" applyFont="1" applyBorder="1" applyAlignment="1">
      <alignment horizontal="center" vertical="center" wrapText="1"/>
    </xf>
    <xf numFmtId="0" fontId="72" fillId="0" borderId="14" xfId="6" applyFont="1" applyBorder="1" applyAlignment="1">
      <alignment horizontal="center" vertical="center" wrapText="1" readingOrder="1"/>
    </xf>
    <xf numFmtId="0" fontId="72" fillId="0" borderId="14" xfId="5" applyFont="1" applyBorder="1" applyAlignment="1">
      <alignment horizontal="right" vertical="center" wrapText="1"/>
    </xf>
    <xf numFmtId="3" fontId="72" fillId="0" borderId="14" xfId="7" applyNumberFormat="1" applyFont="1" applyBorder="1" applyAlignment="1">
      <alignment horizontal="center" vertical="center" wrapText="1"/>
    </xf>
    <xf numFmtId="0" fontId="72" fillId="0" borderId="14" xfId="6" applyFont="1" applyBorder="1" applyAlignment="1">
      <alignment horizontal="left" vertical="center" wrapText="1"/>
    </xf>
    <xf numFmtId="0" fontId="72" fillId="0" borderId="0" xfId="7" applyFont="1" applyAlignment="1">
      <alignment vertical="center" wrapText="1"/>
    </xf>
    <xf numFmtId="0" fontId="72" fillId="0" borderId="14" xfId="5" applyFont="1" applyBorder="1" applyAlignment="1">
      <alignment vertical="center" wrapText="1"/>
    </xf>
    <xf numFmtId="0" fontId="83" fillId="0" borderId="0" xfId="7" applyFont="1" applyAlignment="1">
      <alignment vertical="center" wrapText="1"/>
    </xf>
    <xf numFmtId="0" fontId="72" fillId="0" borderId="14" xfId="7" applyFont="1" applyBorder="1" applyAlignment="1">
      <alignment vertical="center" wrapText="1"/>
    </xf>
    <xf numFmtId="0" fontId="72" fillId="0" borderId="14" xfId="6" applyFont="1" applyBorder="1" applyAlignment="1">
      <alignment horizontal="right" vertical="center" wrapText="1"/>
    </xf>
    <xf numFmtId="0" fontId="71" fillId="0" borderId="14" xfId="7" applyFont="1" applyBorder="1" applyAlignment="1">
      <alignment horizontal="center" vertical="center" wrapText="1"/>
    </xf>
    <xf numFmtId="166" fontId="72" fillId="0" borderId="14" xfId="7" applyNumberFormat="1" applyFont="1" applyBorder="1" applyAlignment="1">
      <alignment horizontal="center" vertical="center" wrapText="1"/>
    </xf>
    <xf numFmtId="0" fontId="72" fillId="0" borderId="14" xfId="7" applyFont="1" applyBorder="1" applyAlignment="1">
      <alignment horizontal="center" vertical="center"/>
    </xf>
    <xf numFmtId="0" fontId="74" fillId="0" borderId="14" xfId="7" applyFont="1" applyBorder="1" applyAlignment="1">
      <alignment horizontal="right" vertical="center"/>
    </xf>
    <xf numFmtId="0" fontId="74" fillId="0" borderId="14" xfId="7" applyFont="1" applyBorder="1" applyAlignment="1">
      <alignment horizontal="center" vertical="center"/>
    </xf>
    <xf numFmtId="3" fontId="74" fillId="0" borderId="14" xfId="7" applyNumberFormat="1" applyFont="1" applyBorder="1" applyAlignment="1">
      <alignment horizontal="center" vertical="center"/>
    </xf>
    <xf numFmtId="0" fontId="72" fillId="0" borderId="0" xfId="7" applyFont="1" applyAlignment="1">
      <alignment vertical="center"/>
    </xf>
    <xf numFmtId="0" fontId="72" fillId="0" borderId="14" xfId="5" applyFont="1" applyBorder="1" applyAlignment="1">
      <alignment horizontal="center" vertical="center" wrapText="1"/>
    </xf>
    <xf numFmtId="0" fontId="72" fillId="0" borderId="14" xfId="643" applyFont="1" applyBorder="1" applyAlignment="1">
      <alignment horizontal="left" vertical="center" wrapText="1"/>
    </xf>
    <xf numFmtId="0" fontId="72" fillId="0" borderId="0" xfId="7" applyFont="1" applyAlignment="1">
      <alignment vertical="top" wrapText="1"/>
    </xf>
    <xf numFmtId="0" fontId="83" fillId="0" borderId="14" xfId="5" applyFont="1" applyBorder="1" applyAlignment="1">
      <alignment horizontal="center" vertical="center" wrapText="1"/>
    </xf>
    <xf numFmtId="3" fontId="83" fillId="0" borderId="14" xfId="7" applyNumberFormat="1" applyFont="1" applyBorder="1" applyAlignment="1">
      <alignment horizontal="center" vertical="center" wrapText="1"/>
    </xf>
    <xf numFmtId="0" fontId="72" fillId="0" borderId="14" xfId="59" applyFont="1" applyBorder="1" applyAlignment="1">
      <alignment vertical="center" wrapText="1"/>
    </xf>
    <xf numFmtId="0" fontId="72" fillId="0" borderId="14" xfId="7" applyFont="1" applyBorder="1" applyAlignment="1">
      <alignment horizontal="left" vertical="center" wrapText="1"/>
    </xf>
    <xf numFmtId="0" fontId="72" fillId="0" borderId="28" xfId="7" applyFont="1" applyBorder="1" applyAlignment="1">
      <alignment vertical="center" wrapText="1"/>
    </xf>
    <xf numFmtId="0" fontId="77" fillId="0" borderId="14" xfId="6" applyFont="1" applyBorder="1" applyAlignment="1">
      <alignment horizontal="right" vertical="center" wrapText="1"/>
    </xf>
    <xf numFmtId="0" fontId="72" fillId="0" borderId="14" xfId="5" applyFont="1" applyBorder="1" applyAlignment="1">
      <alignment horizontal="center" vertical="center"/>
    </xf>
    <xf numFmtId="0" fontId="77" fillId="0" borderId="14" xfId="5" applyFont="1" applyBorder="1" applyAlignment="1">
      <alignment horizontal="right" vertical="center"/>
    </xf>
    <xf numFmtId="0" fontId="83" fillId="0" borderId="14" xfId="5" applyFont="1" applyBorder="1" applyAlignment="1">
      <alignment horizontal="center" vertical="center"/>
    </xf>
    <xf numFmtId="3" fontId="83" fillId="0" borderId="14" xfId="5" applyNumberFormat="1" applyFont="1" applyBorder="1" applyAlignment="1">
      <alignment horizontal="center" vertical="center"/>
    </xf>
    <xf numFmtId="0" fontId="77" fillId="0" borderId="14" xfId="5" applyFont="1" applyBorder="1" applyAlignment="1">
      <alignment horizontal="left" vertical="center"/>
    </xf>
    <xf numFmtId="0" fontId="72" fillId="0" borderId="14" xfId="7" applyFont="1" applyBorder="1" applyAlignment="1">
      <alignment vertical="center"/>
    </xf>
    <xf numFmtId="0" fontId="72" fillId="0" borderId="14" xfId="5" applyFont="1" applyBorder="1" applyAlignment="1">
      <alignment horizontal="center" vertical="top"/>
    </xf>
    <xf numFmtId="0" fontId="83" fillId="0" borderId="14" xfId="7" applyFont="1" applyBorder="1" applyAlignment="1">
      <alignment horizontal="center" vertical="top"/>
    </xf>
    <xf numFmtId="3" fontId="83" fillId="0" borderId="14" xfId="7" applyNumberFormat="1" applyFont="1" applyBorder="1" applyAlignment="1">
      <alignment horizontal="center" vertical="center"/>
    </xf>
    <xf numFmtId="0" fontId="83" fillId="0" borderId="14" xfId="7" applyFont="1" applyBorder="1" applyAlignment="1">
      <alignment horizontal="right" vertical="center"/>
    </xf>
    <xf numFmtId="0" fontId="83" fillId="0" borderId="14" xfId="7" applyFont="1" applyBorder="1" applyAlignment="1">
      <alignment horizontal="left" vertical="center"/>
    </xf>
    <xf numFmtId="0" fontId="72" fillId="0" borderId="14" xfId="7" applyFont="1" applyBorder="1" applyAlignment="1">
      <alignment horizontal="right" vertical="center"/>
    </xf>
    <xf numFmtId="0" fontId="72" fillId="0" borderId="14" xfId="7" applyFont="1" applyBorder="1" applyAlignment="1">
      <alignment horizontal="left" vertical="center"/>
    </xf>
    <xf numFmtId="0" fontId="72" fillId="0" borderId="30" xfId="7" applyFont="1" applyBorder="1"/>
    <xf numFmtId="0" fontId="74" fillId="0" borderId="0" xfId="8" applyFont="1" applyAlignment="1">
      <alignment horizontal="right" vertical="center"/>
    </xf>
    <xf numFmtId="4" fontId="74" fillId="0" borderId="0" xfId="8" applyNumberFormat="1" applyFont="1" applyAlignment="1">
      <alignment vertical="center"/>
    </xf>
    <xf numFmtId="2" fontId="74" fillId="0" borderId="13" xfId="8" applyNumberFormat="1" applyFont="1" applyBorder="1" applyAlignment="1">
      <alignment horizontal="right" vertical="center"/>
    </xf>
    <xf numFmtId="0" fontId="80" fillId="0" borderId="12" xfId="8" applyFont="1" applyBorder="1" applyAlignment="1">
      <alignment horizontal="right" vertical="center"/>
    </xf>
    <xf numFmtId="0" fontId="77" fillId="0" borderId="14" xfId="6" applyFont="1" applyBorder="1" applyAlignment="1">
      <alignment horizontal="left" vertical="center"/>
    </xf>
    <xf numFmtId="0" fontId="72" fillId="0" borderId="14" xfId="6" applyFont="1" applyBorder="1" applyAlignment="1">
      <alignment horizontal="center" vertical="center"/>
    </xf>
    <xf numFmtId="3" fontId="72" fillId="0" borderId="14" xfId="5" applyNumberFormat="1" applyFont="1" applyBorder="1" applyAlignment="1">
      <alignment horizontal="center" vertical="center" wrapText="1"/>
    </xf>
    <xf numFmtId="0" fontId="72" fillId="0" borderId="30" xfId="7" applyFont="1" applyBorder="1" applyAlignment="1">
      <alignment vertical="top"/>
    </xf>
    <xf numFmtId="0" fontId="72" fillId="0" borderId="30" xfId="7" applyFont="1" applyBorder="1" applyAlignment="1">
      <alignment vertical="top" wrapText="1"/>
    </xf>
    <xf numFmtId="0" fontId="77" fillId="0" borderId="14" xfId="6" applyFont="1" applyBorder="1" applyAlignment="1">
      <alignment horizontal="left" vertical="center" wrapText="1"/>
    </xf>
    <xf numFmtId="0" fontId="72" fillId="0" borderId="30" xfId="7" applyFont="1" applyBorder="1" applyAlignment="1">
      <alignment vertical="center" wrapText="1"/>
    </xf>
    <xf numFmtId="0" fontId="72" fillId="0" borderId="14" xfId="6" applyFont="1" applyBorder="1" applyAlignment="1">
      <alignment horizontal="center" vertical="center" wrapText="1"/>
    </xf>
    <xf numFmtId="0" fontId="72" fillId="0" borderId="30" xfId="7" applyFont="1" applyBorder="1" applyAlignment="1">
      <alignment wrapText="1"/>
    </xf>
    <xf numFmtId="0" fontId="74" fillId="0" borderId="14" xfId="7" applyFont="1" applyBorder="1" applyAlignment="1">
      <alignment horizontal="left" vertical="center"/>
    </xf>
    <xf numFmtId="0" fontId="75" fillId="0" borderId="14" xfId="7" applyFont="1" applyBorder="1" applyAlignment="1">
      <alignment horizontal="left" vertical="center"/>
    </xf>
    <xf numFmtId="0" fontId="72" fillId="0" borderId="30" xfId="7" applyFont="1" applyBorder="1" applyAlignment="1">
      <alignment vertical="center"/>
    </xf>
    <xf numFmtId="3" fontId="71" fillId="0" borderId="14" xfId="5" applyNumberFormat="1" applyFont="1" applyBorder="1" applyAlignment="1">
      <alignment horizontal="center" vertical="center" wrapText="1"/>
    </xf>
    <xf numFmtId="0" fontId="71" fillId="0" borderId="14" xfId="6" applyFont="1" applyBorder="1" applyAlignment="1">
      <alignment horizontal="left" vertical="center" wrapText="1"/>
    </xf>
    <xf numFmtId="0" fontId="83" fillId="0" borderId="14" xfId="7" applyFont="1" applyBorder="1" applyAlignment="1">
      <alignment horizontal="center" vertical="center"/>
    </xf>
    <xf numFmtId="0" fontId="83" fillId="0" borderId="14" xfId="7" applyFont="1" applyBorder="1" applyAlignment="1">
      <alignment vertical="center"/>
    </xf>
    <xf numFmtId="3" fontId="74" fillId="0" borderId="14" xfId="5" applyNumberFormat="1" applyFont="1" applyBorder="1" applyAlignment="1">
      <alignment horizontal="center" vertical="center"/>
    </xf>
    <xf numFmtId="0" fontId="72" fillId="0" borderId="29" xfId="7" applyFont="1" applyBorder="1" applyAlignment="1">
      <alignment horizontal="center" vertical="top"/>
    </xf>
    <xf numFmtId="0" fontId="72" fillId="0" borderId="29" xfId="7" applyFont="1" applyBorder="1" applyAlignment="1">
      <alignment vertical="top"/>
    </xf>
    <xf numFmtId="0" fontId="72" fillId="0" borderId="29" xfId="7" applyFont="1" applyBorder="1" applyAlignment="1">
      <alignment horizontal="center"/>
    </xf>
    <xf numFmtId="3" fontId="72" fillId="0" borderId="29" xfId="7" applyNumberFormat="1" applyFont="1" applyBorder="1" applyAlignment="1">
      <alignment horizontal="center"/>
    </xf>
    <xf numFmtId="0" fontId="72" fillId="0" borderId="29" xfId="7" applyFont="1" applyBorder="1"/>
    <xf numFmtId="0" fontId="72" fillId="0" borderId="30" xfId="7" applyFont="1" applyBorder="1" applyAlignment="1">
      <alignment horizontal="center" vertical="top"/>
    </xf>
    <xf numFmtId="0" fontId="72" fillId="0" borderId="30" xfId="7" applyFont="1" applyBorder="1" applyAlignment="1">
      <alignment horizontal="center"/>
    </xf>
    <xf numFmtId="0" fontId="72" fillId="0" borderId="0" xfId="5" applyFont="1" applyAlignment="1">
      <alignment vertical="center"/>
    </xf>
    <xf numFmtId="4" fontId="72" fillId="0" borderId="0" xfId="5" applyNumberFormat="1" applyFont="1" applyAlignment="1">
      <alignment horizontal="center" vertical="center"/>
    </xf>
    <xf numFmtId="3" fontId="72" fillId="0" borderId="30" xfId="7" applyNumberFormat="1" applyFont="1" applyBorder="1" applyAlignment="1">
      <alignment horizontal="center"/>
    </xf>
    <xf numFmtId="0" fontId="72" fillId="0" borderId="30" xfId="7" applyFont="1" applyBorder="1" applyAlignment="1">
      <alignment horizontal="left" vertical="top"/>
    </xf>
    <xf numFmtId="0" fontId="72" fillId="0" borderId="30" xfId="7" applyFont="1" applyBorder="1" applyAlignment="1">
      <alignment horizontal="right"/>
    </xf>
    <xf numFmtId="0" fontId="83" fillId="0" borderId="30" xfId="7" applyFont="1" applyBorder="1" applyAlignment="1">
      <alignment vertical="center"/>
    </xf>
    <xf numFmtId="0" fontId="77" fillId="0" borderId="14" xfId="5" applyFont="1" applyBorder="1" applyAlignment="1">
      <alignment horizontal="left" vertical="center" wrapText="1"/>
    </xf>
    <xf numFmtId="0" fontId="72" fillId="0" borderId="14" xfId="5" applyFont="1" applyBorder="1" applyAlignment="1">
      <alignment horizontal="left" vertical="center" wrapText="1"/>
    </xf>
    <xf numFmtId="0" fontId="72" fillId="0" borderId="14" xfId="5" applyFont="1" applyBorder="1" applyAlignment="1">
      <alignment vertical="center"/>
    </xf>
    <xf numFmtId="0" fontId="72" fillId="0" borderId="12" xfId="7" applyFont="1" applyBorder="1" applyAlignment="1">
      <alignment vertical="center" wrapText="1"/>
    </xf>
    <xf numFmtId="0" fontId="72" fillId="0" borderId="14" xfId="7" applyFont="1" applyBorder="1" applyAlignment="1">
      <alignment horizontal="right" vertical="center" wrapText="1"/>
    </xf>
    <xf numFmtId="0" fontId="77" fillId="0" borderId="14" xfId="7" applyFont="1" applyBorder="1" applyAlignment="1">
      <alignment horizontal="right" vertical="center" wrapText="1"/>
    </xf>
    <xf numFmtId="0" fontId="74" fillId="0" borderId="14" xfId="7" applyFont="1" applyBorder="1" applyAlignment="1">
      <alignment vertical="center"/>
    </xf>
    <xf numFmtId="0" fontId="72" fillId="0" borderId="14" xfId="5" quotePrefix="1" applyFont="1" applyBorder="1" applyAlignment="1">
      <alignment horizontal="right" vertical="center" wrapText="1"/>
    </xf>
    <xf numFmtId="0" fontId="76" fillId="0" borderId="14" xfId="5" applyFont="1" applyBorder="1" applyAlignment="1">
      <alignment horizontal="center" vertical="center" wrapText="1"/>
    </xf>
    <xf numFmtId="3" fontId="76" fillId="0" borderId="14" xfId="5" applyNumberFormat="1" applyFont="1" applyBorder="1" applyAlignment="1">
      <alignment horizontal="center" vertical="center" wrapText="1"/>
    </xf>
    <xf numFmtId="0" fontId="77" fillId="0" borderId="14" xfId="5" applyFont="1" applyBorder="1" applyAlignment="1">
      <alignment horizontal="center" vertical="center" wrapText="1"/>
    </xf>
    <xf numFmtId="3" fontId="77" fillId="0" borderId="14" xfId="5" applyNumberFormat="1" applyFont="1" applyBorder="1" applyAlignment="1">
      <alignment horizontal="center" vertical="center" wrapText="1"/>
    </xf>
    <xf numFmtId="0" fontId="71" fillId="0" borderId="14" xfId="5" applyFont="1" applyBorder="1" applyAlignment="1">
      <alignment horizontal="right" vertical="center" wrapText="1"/>
    </xf>
    <xf numFmtId="0" fontId="71" fillId="0" borderId="14" xfId="5" applyFont="1" applyBorder="1" applyAlignment="1">
      <alignment horizontal="left" vertical="center" wrapText="1"/>
    </xf>
    <xf numFmtId="3" fontId="71" fillId="0" borderId="14" xfId="0" applyNumberFormat="1" applyFont="1" applyBorder="1" applyAlignment="1">
      <alignment horizontal="center" vertical="center"/>
    </xf>
    <xf numFmtId="0" fontId="71" fillId="0" borderId="25" xfId="648" applyFont="1" applyBorder="1" applyAlignment="1">
      <alignment vertical="center" wrapText="1"/>
    </xf>
    <xf numFmtId="0" fontId="71" fillId="0" borderId="14" xfId="5" applyFont="1" applyBorder="1" applyAlignment="1">
      <alignment horizontal="center" vertical="center" wrapText="1"/>
    </xf>
    <xf numFmtId="0" fontId="71" fillId="0" borderId="44" xfId="0" applyFont="1" applyBorder="1" applyAlignment="1">
      <alignment horizontal="center" vertical="center" wrapText="1"/>
    </xf>
    <xf numFmtId="0" fontId="94" fillId="0" borderId="44" xfId="0" applyFont="1" applyBorder="1" applyAlignment="1">
      <alignment horizontal="right" vertical="center" wrapText="1"/>
    </xf>
    <xf numFmtId="0" fontId="91" fillId="0" borderId="44" xfId="0" applyFont="1" applyBorder="1" applyAlignment="1">
      <alignment horizontal="center" vertical="center" wrapText="1"/>
    </xf>
    <xf numFmtId="43" fontId="91" fillId="0" borderId="44" xfId="0" applyNumberFormat="1" applyFont="1" applyBorder="1" applyAlignment="1">
      <alignment vertical="center" wrapText="1"/>
    </xf>
    <xf numFmtId="3" fontId="91" fillId="0" borderId="44" xfId="0" applyNumberFormat="1" applyFont="1" applyBorder="1" applyAlignment="1">
      <alignment horizontal="center" vertical="center" wrapText="1"/>
    </xf>
    <xf numFmtId="0" fontId="89" fillId="0" borderId="44" xfId="0" applyFont="1" applyBorder="1" applyAlignment="1">
      <alignment horizontal="left" vertical="center"/>
    </xf>
    <xf numFmtId="0" fontId="71" fillId="0" borderId="44" xfId="0" applyFont="1" applyBorder="1" applyAlignment="1">
      <alignment horizontal="center" vertical="center"/>
    </xf>
    <xf numFmtId="0" fontId="87" fillId="0" borderId="44" xfId="0" applyFont="1" applyBorder="1" applyAlignment="1">
      <alignment horizontal="right" vertical="center" wrapText="1"/>
    </xf>
    <xf numFmtId="0" fontId="50" fillId="0" borderId="44" xfId="0" applyFont="1" applyBorder="1" applyAlignment="1">
      <alignment horizontal="center" vertical="center" wrapText="1"/>
    </xf>
    <xf numFmtId="3" fontId="71" fillId="0" borderId="44" xfId="0" applyNumberFormat="1" applyFont="1" applyBorder="1" applyAlignment="1">
      <alignment horizontal="center" vertical="center" wrapText="1"/>
    </xf>
    <xf numFmtId="0" fontId="71" fillId="0" borderId="44" xfId="0" applyFont="1" applyBorder="1" applyAlignment="1">
      <alignment horizontal="left" vertical="center" wrapText="1"/>
    </xf>
    <xf numFmtId="3" fontId="83" fillId="0" borderId="14" xfId="5" applyNumberFormat="1" applyFont="1" applyBorder="1" applyAlignment="1">
      <alignment horizontal="center" vertical="center" wrapText="1"/>
    </xf>
    <xf numFmtId="3" fontId="77" fillId="0" borderId="14" xfId="6" applyNumberFormat="1" applyFont="1" applyBorder="1" applyAlignment="1">
      <alignment horizontal="center" vertical="center"/>
    </xf>
    <xf numFmtId="0" fontId="77" fillId="0" borderId="14" xfId="6" applyFont="1" applyBorder="1" applyAlignment="1">
      <alignment horizontal="right" vertical="center"/>
    </xf>
    <xf numFmtId="0" fontId="83" fillId="0" borderId="14" xfId="6" applyFont="1" applyBorder="1" applyAlignment="1">
      <alignment horizontal="center" vertical="center" wrapText="1"/>
    </xf>
    <xf numFmtId="3" fontId="83" fillId="0" borderId="14" xfId="6" applyNumberFormat="1" applyFont="1" applyBorder="1" applyAlignment="1">
      <alignment horizontal="center" vertical="center" wrapText="1"/>
    </xf>
    <xf numFmtId="3" fontId="72" fillId="0" borderId="30" xfId="7" applyNumberFormat="1" applyFont="1" applyBorder="1" applyAlignment="1">
      <alignment vertical="top" wrapText="1"/>
    </xf>
    <xf numFmtId="3" fontId="72" fillId="0" borderId="30" xfId="7" applyNumberFormat="1" applyFont="1" applyBorder="1" applyAlignment="1">
      <alignment vertical="center" wrapText="1"/>
    </xf>
    <xf numFmtId="3" fontId="77" fillId="0" borderId="14" xfId="5" applyNumberFormat="1" applyFont="1" applyBorder="1" applyAlignment="1">
      <alignment horizontal="right" vertical="center"/>
    </xf>
    <xf numFmtId="0" fontId="79" fillId="0" borderId="14" xfId="5" applyFont="1" applyBorder="1" applyAlignment="1">
      <alignment horizontal="left" vertical="center"/>
    </xf>
    <xf numFmtId="0" fontId="75" fillId="0" borderId="14" xfId="5" applyFont="1" applyBorder="1" applyAlignment="1">
      <alignment horizontal="left" vertical="center"/>
    </xf>
    <xf numFmtId="3" fontId="72" fillId="0" borderId="29" xfId="7" applyNumberFormat="1" applyFont="1" applyBorder="1" applyAlignment="1">
      <alignment vertical="top"/>
    </xf>
    <xf numFmtId="3" fontId="72" fillId="0" borderId="30" xfId="7" applyNumberFormat="1" applyFont="1" applyBorder="1" applyAlignment="1">
      <alignment vertical="top"/>
    </xf>
    <xf numFmtId="3" fontId="72" fillId="0" borderId="30" xfId="7" applyNumberFormat="1" applyFont="1" applyBorder="1" applyAlignment="1">
      <alignment vertical="center"/>
    </xf>
    <xf numFmtId="3" fontId="72" fillId="0" borderId="30" xfId="7" applyNumberFormat="1" applyFont="1" applyBorder="1" applyAlignment="1">
      <alignment horizontal="left" vertical="top"/>
    </xf>
    <xf numFmtId="3" fontId="72" fillId="0" borderId="30" xfId="7" applyNumberFormat="1" applyFont="1" applyBorder="1"/>
    <xf numFmtId="0" fontId="77" fillId="0" borderId="14" xfId="7" applyFont="1" applyBorder="1" applyAlignment="1">
      <alignment vertical="center" wrapText="1"/>
    </xf>
    <xf numFmtId="3" fontId="72" fillId="0" borderId="14" xfId="646" applyNumberFormat="1" applyFont="1" applyBorder="1" applyAlignment="1">
      <alignment horizontal="center" vertical="center"/>
    </xf>
    <xf numFmtId="3" fontId="71" fillId="0" borderId="14" xfId="7" applyNumberFormat="1" applyFont="1" applyBorder="1" applyAlignment="1">
      <alignment horizontal="center" vertical="center" wrapText="1"/>
    </xf>
    <xf numFmtId="0" fontId="89" fillId="0" borderId="40" xfId="6" applyFont="1" applyBorder="1" applyAlignment="1">
      <alignment horizontal="right" vertical="center" wrapText="1"/>
    </xf>
    <xf numFmtId="0" fontId="89" fillId="0" borderId="15" xfId="7" applyFont="1" applyBorder="1" applyAlignment="1">
      <alignment vertical="center" wrapText="1"/>
    </xf>
    <xf numFmtId="0" fontId="83" fillId="0" borderId="0" xfId="7" applyFont="1" applyAlignment="1">
      <alignment vertical="top" wrapText="1"/>
    </xf>
    <xf numFmtId="0" fontId="72" fillId="0" borderId="14" xfId="5" applyFont="1" applyBorder="1" applyAlignment="1">
      <alignment vertical="top"/>
    </xf>
    <xf numFmtId="0" fontId="74" fillId="0" borderId="14" xfId="7" applyFont="1" applyBorder="1" applyAlignment="1">
      <alignment vertical="center" wrapText="1"/>
    </xf>
    <xf numFmtId="0" fontId="75" fillId="0" borderId="14" xfId="5" applyFont="1" applyBorder="1" applyAlignment="1">
      <alignment horizontal="center" vertical="center" wrapText="1"/>
    </xf>
    <xf numFmtId="0" fontId="77" fillId="0" borderId="14" xfId="646" applyFont="1" applyBorder="1" applyAlignment="1">
      <alignment horizontal="right" vertical="center"/>
    </xf>
    <xf numFmtId="0" fontId="77" fillId="0" borderId="14" xfId="646" applyFont="1" applyBorder="1" applyAlignment="1">
      <alignment horizontal="left" vertical="center"/>
    </xf>
    <xf numFmtId="0" fontId="72" fillId="0" borderId="14" xfId="59" applyFont="1" applyBorder="1" applyAlignment="1">
      <alignment horizontal="right" vertical="center" wrapText="1"/>
    </xf>
    <xf numFmtId="0" fontId="77" fillId="0" borderId="14" xfId="5" applyFont="1" applyBorder="1" applyAlignment="1">
      <alignment vertical="center" wrapText="1"/>
    </xf>
    <xf numFmtId="0" fontId="72" fillId="0" borderId="14" xfId="643" applyFont="1" applyBorder="1" applyAlignment="1">
      <alignment vertical="center" wrapText="1"/>
    </xf>
    <xf numFmtId="3" fontId="72" fillId="0" borderId="0" xfId="7" applyNumberFormat="1" applyFont="1" applyAlignment="1">
      <alignment vertical="top" wrapText="1"/>
    </xf>
    <xf numFmtId="0" fontId="77" fillId="0" borderId="14" xfId="59" applyFont="1" applyBorder="1" applyAlignment="1">
      <alignment horizontal="right" vertical="center" wrapText="1"/>
    </xf>
    <xf numFmtId="0" fontId="77" fillId="0" borderId="14" xfId="8" applyFont="1" applyBorder="1" applyAlignment="1">
      <alignment horizontal="right" vertical="center"/>
    </xf>
    <xf numFmtId="0" fontId="83" fillId="0" borderId="28" xfId="7" applyFont="1" applyBorder="1" applyAlignment="1">
      <alignment vertical="center" wrapText="1"/>
    </xf>
    <xf numFmtId="0" fontId="91" fillId="0" borderId="14" xfId="6" applyFont="1" applyBorder="1" applyAlignment="1">
      <alignment horizontal="center" vertical="center" wrapText="1" readingOrder="1"/>
    </xf>
    <xf numFmtId="0" fontId="90" fillId="0" borderId="14" xfId="5" applyFont="1" applyBorder="1" applyAlignment="1">
      <alignment vertical="center" wrapText="1"/>
    </xf>
    <xf numFmtId="0" fontId="91" fillId="0" borderId="14" xfId="5" applyFont="1" applyBorder="1" applyAlignment="1">
      <alignment horizontal="center" vertical="center" wrapText="1"/>
    </xf>
    <xf numFmtId="3" fontId="91" fillId="0" borderId="14" xfId="2" applyNumberFormat="1" applyFont="1" applyFill="1" applyBorder="1" applyAlignment="1">
      <alignment horizontal="center" wrapText="1"/>
    </xf>
    <xf numFmtId="0" fontId="89" fillId="0" borderId="14" xfId="7" applyFont="1" applyBorder="1" applyAlignment="1">
      <alignment vertical="center" wrapText="1"/>
    </xf>
    <xf numFmtId="0" fontId="71" fillId="0" borderId="14" xfId="7" applyFont="1" applyBorder="1" applyAlignment="1">
      <alignment vertical="center" wrapText="1"/>
    </xf>
    <xf numFmtId="0" fontId="71" fillId="0" borderId="14" xfId="7" applyFont="1" applyBorder="1" applyAlignment="1">
      <alignment horizontal="left" vertical="center" wrapText="1"/>
    </xf>
    <xf numFmtId="0" fontId="76" fillId="0" borderId="14" xfId="7" applyFont="1" applyBorder="1" applyAlignment="1">
      <alignment horizontal="center" vertical="center"/>
    </xf>
    <xf numFmtId="3" fontId="76" fillId="0" borderId="14" xfId="7" applyNumberFormat="1" applyFont="1" applyBorder="1" applyAlignment="1">
      <alignment horizontal="center" vertical="center"/>
    </xf>
    <xf numFmtId="3" fontId="77" fillId="0" borderId="14" xfId="7" applyNumberFormat="1" applyFont="1" applyBorder="1" applyAlignment="1">
      <alignment horizontal="center" vertical="center" wrapText="1"/>
    </xf>
    <xf numFmtId="3" fontId="77" fillId="0" borderId="14" xfId="8" applyNumberFormat="1" applyFont="1" applyBorder="1" applyAlignment="1">
      <alignment horizontal="center" vertical="center"/>
    </xf>
    <xf numFmtId="0" fontId="77" fillId="0" borderId="14" xfId="5" applyFont="1" applyBorder="1" applyAlignment="1">
      <alignment vertical="center"/>
    </xf>
    <xf numFmtId="0" fontId="77" fillId="0" borderId="14" xfId="6" applyFont="1" applyBorder="1" applyAlignment="1">
      <alignment horizontal="right" vertical="center" wrapText="1" readingOrder="2"/>
    </xf>
    <xf numFmtId="0" fontId="83" fillId="0" borderId="30" xfId="7" applyFont="1" applyBorder="1" applyAlignment="1">
      <alignment vertical="center" wrapText="1"/>
    </xf>
    <xf numFmtId="0" fontId="76" fillId="0" borderId="14" xfId="7" applyFont="1" applyBorder="1" applyAlignment="1">
      <alignment horizontal="center" vertical="center" wrapText="1"/>
    </xf>
    <xf numFmtId="0" fontId="72" fillId="0" borderId="14" xfId="6" applyFont="1" applyBorder="1" applyAlignment="1">
      <alignment horizontal="right" vertical="center"/>
    </xf>
    <xf numFmtId="4" fontId="71" fillId="0" borderId="14" xfId="4" applyNumberFormat="1" applyFont="1" applyFill="1" applyBorder="1" applyAlignment="1">
      <alignment horizontal="left" vertical="center" wrapText="1"/>
    </xf>
    <xf numFmtId="0" fontId="89" fillId="0" borderId="24" xfId="8" applyFont="1" applyBorder="1" applyAlignment="1">
      <alignment vertical="center"/>
    </xf>
    <xf numFmtId="0" fontId="86" fillId="0" borderId="14" xfId="647" applyFont="1" applyBorder="1" applyAlignment="1">
      <alignment horizontal="center" vertical="center"/>
    </xf>
    <xf numFmtId="3" fontId="86" fillId="0" borderId="14" xfId="666" applyNumberFormat="1" applyFont="1" applyBorder="1" applyAlignment="1">
      <alignment horizontal="center" vertical="center"/>
    </xf>
    <xf numFmtId="4" fontId="86" fillId="0" borderId="14" xfId="5" applyNumberFormat="1" applyFont="1" applyBorder="1" applyAlignment="1">
      <alignment horizontal="center" vertical="center" wrapText="1"/>
    </xf>
    <xf numFmtId="0" fontId="89" fillId="0" borderId="26" xfId="667" applyFont="1" applyBorder="1" applyAlignment="1">
      <alignment horizontal="left" vertical="center" wrapText="1"/>
    </xf>
    <xf numFmtId="0" fontId="84" fillId="0" borderId="14" xfId="667" applyFont="1" applyBorder="1" applyAlignment="1">
      <alignment horizontal="center" vertical="center" wrapText="1"/>
    </xf>
    <xf numFmtId="0" fontId="71" fillId="0" borderId="43" xfId="7" applyFont="1" applyBorder="1" applyAlignment="1">
      <alignment wrapText="1"/>
    </xf>
    <xf numFmtId="0" fontId="71" fillId="0" borderId="30" xfId="7" applyFont="1" applyBorder="1" applyAlignment="1">
      <alignment wrapText="1"/>
    </xf>
    <xf numFmtId="49" fontId="71" fillId="0" borderId="14" xfId="667" quotePrefix="1" applyNumberFormat="1" applyFont="1" applyBorder="1" applyAlignment="1">
      <alignment horizontal="center" vertical="center" wrapText="1"/>
    </xf>
    <xf numFmtId="0" fontId="89" fillId="0" borderId="24" xfId="5" applyFont="1" applyBorder="1" applyAlignment="1">
      <alignment vertical="center" wrapText="1"/>
    </xf>
    <xf numFmtId="0" fontId="85" fillId="0" borderId="14" xfId="6" applyFont="1" applyBorder="1" applyAlignment="1">
      <alignment horizontal="center" vertical="center"/>
    </xf>
    <xf numFmtId="4" fontId="85" fillId="0" borderId="14" xfId="5" applyNumberFormat="1" applyFont="1" applyBorder="1" applyAlignment="1">
      <alignment horizontal="center" vertical="center" wrapText="1"/>
    </xf>
    <xf numFmtId="0" fontId="89" fillId="0" borderId="14" xfId="6" applyFont="1" applyBorder="1" applyAlignment="1">
      <alignment horizontal="left" vertical="center" wrapText="1"/>
    </xf>
    <xf numFmtId="49" fontId="84" fillId="0" borderId="14" xfId="667" quotePrefix="1" applyNumberFormat="1" applyFont="1" applyBorder="1" applyAlignment="1">
      <alignment horizontal="center" vertical="center" wrapText="1"/>
    </xf>
    <xf numFmtId="2" fontId="71" fillId="0" borderId="43" xfId="7" applyNumberFormat="1" applyFont="1" applyBorder="1" applyAlignment="1">
      <alignment wrapText="1"/>
    </xf>
    <xf numFmtId="0" fontId="71" fillId="0" borderId="24" xfId="647" applyFont="1" applyBorder="1" applyAlignment="1">
      <alignment vertical="center"/>
    </xf>
    <xf numFmtId="0" fontId="71" fillId="0" borderId="14" xfId="6" applyFont="1" applyBorder="1" applyAlignment="1">
      <alignment horizontal="center" vertical="center"/>
    </xf>
    <xf numFmtId="4" fontId="71" fillId="0" borderId="14" xfId="5" applyNumberFormat="1" applyFont="1" applyBorder="1" applyAlignment="1">
      <alignment horizontal="center" vertical="center" wrapText="1"/>
    </xf>
    <xf numFmtId="0" fontId="71" fillId="0" borderId="26" xfId="647" applyFont="1" applyBorder="1" applyAlignment="1">
      <alignment horizontal="left" vertical="center" wrapText="1"/>
    </xf>
    <xf numFmtId="3" fontId="92" fillId="0" borderId="27" xfId="666" applyNumberFormat="1" applyFont="1" applyBorder="1" applyAlignment="1">
      <alignment horizontal="center" vertical="center"/>
    </xf>
    <xf numFmtId="0" fontId="92" fillId="0" borderId="27" xfId="666" applyFont="1" applyBorder="1" applyAlignment="1">
      <alignment horizontal="center" vertical="center"/>
    </xf>
    <xf numFmtId="0" fontId="86" fillId="0" borderId="14" xfId="6" applyFont="1" applyBorder="1" applyAlignment="1">
      <alignment horizontal="center" vertical="center"/>
    </xf>
    <xf numFmtId="3" fontId="86" fillId="0" borderId="14" xfId="6" applyNumberFormat="1" applyFont="1" applyBorder="1" applyAlignment="1">
      <alignment horizontal="center" vertical="center"/>
    </xf>
    <xf numFmtId="0" fontId="71" fillId="0" borderId="14" xfId="6" applyFont="1" applyBorder="1" applyAlignment="1">
      <alignment horizontal="right" vertical="center" wrapText="1"/>
    </xf>
    <xf numFmtId="3" fontId="71" fillId="0" borderId="14" xfId="6" applyNumberFormat="1" applyFont="1" applyBorder="1" applyAlignment="1">
      <alignment horizontal="center" vertical="center"/>
    </xf>
    <xf numFmtId="3" fontId="86" fillId="0" borderId="14" xfId="5" applyNumberFormat="1" applyFont="1" applyBorder="1" applyAlignment="1">
      <alignment horizontal="center" vertical="center" wrapText="1"/>
    </xf>
    <xf numFmtId="0" fontId="71" fillId="0" borderId="24" xfId="5" applyFont="1" applyBorder="1" applyAlignment="1">
      <alignment horizontal="right" vertical="center" wrapText="1"/>
    </xf>
    <xf numFmtId="0" fontId="71" fillId="0" borderId="24" xfId="647" applyFont="1" applyBorder="1" applyAlignment="1">
      <alignment horizontal="right" vertical="center"/>
    </xf>
    <xf numFmtId="0" fontId="71" fillId="0" borderId="14" xfId="7" applyFont="1" applyBorder="1" applyAlignment="1">
      <alignment horizontal="left" vertical="center"/>
    </xf>
    <xf numFmtId="0" fontId="90" fillId="0" borderId="24" xfId="7" applyFont="1" applyBorder="1" applyAlignment="1">
      <alignment vertical="center"/>
    </xf>
    <xf numFmtId="0" fontId="90" fillId="0" borderId="26" xfId="7" applyFont="1" applyBorder="1" applyAlignment="1">
      <alignment horizontal="left" vertical="center" wrapText="1"/>
    </xf>
    <xf numFmtId="0" fontId="89" fillId="0" borderId="14" xfId="5" applyFont="1" applyBorder="1" applyAlignment="1">
      <alignment vertical="center" wrapText="1"/>
    </xf>
    <xf numFmtId="0" fontId="71" fillId="0" borderId="14" xfId="647" applyFont="1" applyBorder="1" applyAlignment="1">
      <alignment vertical="center" wrapText="1"/>
    </xf>
    <xf numFmtId="3" fontId="92" fillId="0" borderId="15" xfId="666" applyNumberFormat="1" applyFont="1" applyBorder="1" applyAlignment="1">
      <alignment horizontal="center" vertical="center"/>
    </xf>
    <xf numFmtId="0" fontId="92" fillId="0" borderId="15" xfId="666" applyFont="1" applyBorder="1" applyAlignment="1">
      <alignment horizontal="center" vertical="center"/>
    </xf>
    <xf numFmtId="49" fontId="84" fillId="0" borderId="14" xfId="5" quotePrefix="1" applyNumberFormat="1" applyFont="1" applyBorder="1" applyAlignment="1">
      <alignment horizontal="center" vertical="center" wrapText="1"/>
    </xf>
    <xf numFmtId="0" fontId="85" fillId="0" borderId="14" xfId="6" applyFont="1" applyBorder="1" applyAlignment="1">
      <alignment vertical="center"/>
    </xf>
    <xf numFmtId="0" fontId="85" fillId="0" borderId="14" xfId="6" applyFont="1" applyBorder="1" applyAlignment="1">
      <alignment horizontal="left" vertical="center" wrapText="1"/>
    </xf>
    <xf numFmtId="0" fontId="71" fillId="0" borderId="14" xfId="6" applyFont="1" applyBorder="1" applyAlignment="1">
      <alignment vertical="center"/>
    </xf>
    <xf numFmtId="0" fontId="71" fillId="0" borderId="15" xfId="7" applyFont="1" applyBorder="1" applyAlignment="1">
      <alignment wrapText="1"/>
    </xf>
    <xf numFmtId="0" fontId="71" fillId="0" borderId="14" xfId="647" applyFont="1" applyBorder="1" applyAlignment="1">
      <alignment vertical="center" wrapText="1" shrinkToFit="1"/>
    </xf>
    <xf numFmtId="0" fontId="71" fillId="0" borderId="30" xfId="7" applyFont="1" applyBorder="1"/>
    <xf numFmtId="0" fontId="91" fillId="0" borderId="14" xfId="7" applyFont="1" applyBorder="1" applyAlignment="1">
      <alignment horizontal="left" vertical="center"/>
    </xf>
    <xf numFmtId="0" fontId="71" fillId="0" borderId="14" xfId="648" applyFont="1" applyBorder="1" applyAlignment="1">
      <alignment horizontal="center" vertical="center"/>
    </xf>
    <xf numFmtId="0" fontId="84" fillId="0" borderId="14" xfId="5" applyFont="1" applyBorder="1" applyAlignment="1">
      <alignment horizontal="center" vertical="center" wrapText="1"/>
    </xf>
    <xf numFmtId="0" fontId="71" fillId="0" borderId="14" xfId="6" applyFont="1" applyBorder="1" applyAlignment="1">
      <alignment vertical="center" wrapText="1"/>
    </xf>
    <xf numFmtId="0" fontId="71" fillId="0" borderId="30" xfId="7" applyFont="1" applyBorder="1" applyAlignment="1">
      <alignment vertical="center" wrapText="1"/>
    </xf>
    <xf numFmtId="0" fontId="71" fillId="0" borderId="14" xfId="647" applyFont="1" applyBorder="1" applyAlignment="1">
      <alignment horizontal="center" vertical="center"/>
    </xf>
    <xf numFmtId="3" fontId="71" fillId="0" borderId="14" xfId="666" applyNumberFormat="1" applyFont="1" applyBorder="1" applyAlignment="1">
      <alignment horizontal="center" vertical="center"/>
    </xf>
    <xf numFmtId="0" fontId="71" fillId="0" borderId="14" xfId="667" applyFont="1" applyBorder="1" applyAlignment="1">
      <alignment vertical="center" wrapText="1" readingOrder="2"/>
    </xf>
    <xf numFmtId="3" fontId="71" fillId="0" borderId="14" xfId="648" applyNumberFormat="1" applyFont="1" applyBorder="1" applyAlignment="1">
      <alignment horizontal="center" vertical="center"/>
    </xf>
    <xf numFmtId="0" fontId="71" fillId="0" borderId="14" xfId="667" applyFont="1" applyBorder="1" applyAlignment="1">
      <alignment horizontal="left" vertical="center" wrapText="1" readingOrder="2"/>
    </xf>
    <xf numFmtId="2" fontId="71" fillId="0" borderId="43" xfId="7" applyNumberFormat="1" applyFont="1" applyBorder="1" applyAlignment="1">
      <alignment vertical="center" wrapText="1"/>
    </xf>
    <xf numFmtId="0" fontId="71" fillId="0" borderId="30" xfId="7" applyFont="1" applyBorder="1" applyAlignment="1">
      <alignment vertical="center"/>
    </xf>
    <xf numFmtId="0" fontId="71" fillId="0" borderId="45" xfId="5" applyFont="1" applyBorder="1" applyAlignment="1">
      <alignment horizontal="center" vertical="center" wrapText="1"/>
    </xf>
    <xf numFmtId="0" fontId="71" fillId="0" borderId="21" xfId="7" applyFont="1" applyBorder="1" applyAlignment="1">
      <alignment horizontal="left" vertical="center"/>
    </xf>
    <xf numFmtId="0" fontId="50" fillId="0" borderId="0" xfId="7" applyAlignment="1">
      <alignment wrapText="1"/>
    </xf>
    <xf numFmtId="0" fontId="50" fillId="0" borderId="0" xfId="7"/>
    <xf numFmtId="0" fontId="74" fillId="24" borderId="14" xfId="7" applyFont="1" applyFill="1" applyBorder="1" applyAlignment="1">
      <alignment horizontal="center" vertical="center"/>
    </xf>
    <xf numFmtId="0" fontId="72" fillId="24" borderId="30" xfId="7" applyFont="1" applyFill="1" applyBorder="1" applyAlignment="1">
      <alignment vertical="center"/>
    </xf>
    <xf numFmtId="0" fontId="89" fillId="0" borderId="14" xfId="6" applyFont="1" applyBorder="1" applyAlignment="1">
      <alignment vertical="center"/>
    </xf>
    <xf numFmtId="0" fontId="89" fillId="0" borderId="14" xfId="6" applyFont="1" applyBorder="1" applyAlignment="1">
      <alignment horizontal="center" vertical="center"/>
    </xf>
    <xf numFmtId="4" fontId="89" fillId="0" borderId="14" xfId="5" applyNumberFormat="1" applyFont="1" applyBorder="1" applyAlignment="1">
      <alignment horizontal="center" vertical="center" wrapText="1"/>
    </xf>
    <xf numFmtId="0" fontId="89" fillId="0" borderId="14" xfId="6" applyFont="1" applyBorder="1" applyAlignment="1">
      <alignment vertical="center" wrapText="1"/>
    </xf>
    <xf numFmtId="0" fontId="89" fillId="0" borderId="14" xfId="6" applyFont="1" applyBorder="1" applyAlignment="1">
      <alignment horizontal="left" vertical="center"/>
    </xf>
    <xf numFmtId="0" fontId="96" fillId="0" borderId="14" xfId="647" applyFont="1" applyBorder="1" applyAlignment="1">
      <alignment horizontal="center" vertical="center"/>
    </xf>
    <xf numFmtId="3" fontId="96" fillId="0" borderId="14" xfId="666" applyNumberFormat="1" applyFont="1" applyBorder="1" applyAlignment="1">
      <alignment horizontal="center" vertical="center"/>
    </xf>
    <xf numFmtId="4" fontId="96" fillId="0" borderId="14" xfId="5" applyNumberFormat="1" applyFont="1" applyBorder="1" applyAlignment="1">
      <alignment horizontal="center" vertical="center" wrapText="1"/>
    </xf>
    <xf numFmtId="3" fontId="90" fillId="0" borderId="21" xfId="4" applyNumberFormat="1" applyFont="1" applyFill="1" applyBorder="1" applyAlignment="1">
      <alignment horizontal="center" vertical="center"/>
    </xf>
    <xf numFmtId="0" fontId="72" fillId="25" borderId="30" xfId="7" applyFont="1" applyFill="1" applyBorder="1"/>
    <xf numFmtId="3" fontId="75" fillId="25" borderId="26" xfId="8" applyNumberFormat="1" applyFont="1" applyFill="1" applyBorder="1" applyAlignment="1">
      <alignment vertical="center" wrapText="1"/>
    </xf>
    <xf numFmtId="3" fontId="75" fillId="25" borderId="25" xfId="8" applyNumberFormat="1" applyFont="1" applyFill="1" applyBorder="1" applyAlignment="1">
      <alignment horizontal="center" vertical="center" wrapText="1"/>
    </xf>
    <xf numFmtId="0" fontId="74" fillId="25" borderId="25" xfId="8" applyFont="1" applyFill="1" applyBorder="1" applyAlignment="1">
      <alignment vertical="center"/>
    </xf>
    <xf numFmtId="0" fontId="74" fillId="25" borderId="24" xfId="8" applyFont="1" applyFill="1" applyBorder="1" applyAlignment="1">
      <alignment vertical="center"/>
    </xf>
    <xf numFmtId="0" fontId="72" fillId="25" borderId="0" xfId="7" applyFont="1" applyFill="1"/>
    <xf numFmtId="3" fontId="75" fillId="25" borderId="14" xfId="8" applyNumberFormat="1" applyFont="1" applyFill="1" applyBorder="1" applyAlignment="1">
      <alignment vertical="center" wrapText="1"/>
    </xf>
    <xf numFmtId="3" fontId="75" fillId="25" borderId="14" xfId="8" applyNumberFormat="1" applyFont="1" applyFill="1" applyBorder="1" applyAlignment="1">
      <alignment horizontal="center" vertical="center" wrapText="1"/>
    </xf>
    <xf numFmtId="3" fontId="72" fillId="0" borderId="15" xfId="1" applyNumberFormat="1" applyFont="1" applyFill="1" applyBorder="1" applyAlignment="1">
      <alignment horizontal="center" vertical="center"/>
    </xf>
    <xf numFmtId="0" fontId="72" fillId="26" borderId="14" xfId="5" applyFont="1" applyFill="1" applyBorder="1" applyAlignment="1">
      <alignment horizontal="center" vertical="center" wrapText="1"/>
    </xf>
    <xf numFmtId="0" fontId="72" fillId="26" borderId="14" xfId="7" applyFont="1" applyFill="1" applyBorder="1" applyAlignment="1">
      <alignment horizontal="right" vertical="center" wrapText="1"/>
    </xf>
    <xf numFmtId="0" fontId="72" fillId="26" borderId="14" xfId="7" applyFont="1" applyFill="1" applyBorder="1" applyAlignment="1">
      <alignment horizontal="center" vertical="center" wrapText="1"/>
    </xf>
    <xf numFmtId="3" fontId="72" fillId="26" borderId="14" xfId="7" applyNumberFormat="1" applyFont="1" applyFill="1" applyBorder="1" applyAlignment="1">
      <alignment horizontal="center" vertical="center" wrapText="1"/>
    </xf>
    <xf numFmtId="3" fontId="72" fillId="26" borderId="14" xfId="4" applyNumberFormat="1" applyFont="1" applyFill="1" applyBorder="1" applyAlignment="1">
      <alignment horizontal="center" vertical="center" wrapText="1"/>
    </xf>
    <xf numFmtId="0" fontId="72" fillId="26" borderId="14" xfId="5" applyFont="1" applyFill="1" applyBorder="1" applyAlignment="1">
      <alignment horizontal="left" vertical="center" wrapText="1"/>
    </xf>
    <xf numFmtId="0" fontId="72" fillId="26" borderId="30" xfId="7" applyFont="1" applyFill="1" applyBorder="1" applyAlignment="1">
      <alignment vertical="center"/>
    </xf>
    <xf numFmtId="43" fontId="72" fillId="0" borderId="15" xfId="1" applyFont="1" applyFill="1" applyBorder="1" applyAlignment="1">
      <alignment horizontal="center" vertical="center" wrapText="1"/>
    </xf>
    <xf numFmtId="0" fontId="72" fillId="27" borderId="14" xfId="7" applyFont="1" applyFill="1" applyBorder="1" applyAlignment="1">
      <alignment horizontal="center" vertical="center" wrapText="1"/>
    </xf>
    <xf numFmtId="0" fontId="77" fillId="27" borderId="14" xfId="5" applyFont="1" applyFill="1" applyBorder="1" applyAlignment="1">
      <alignment horizontal="right" vertical="center" wrapText="1"/>
    </xf>
    <xf numFmtId="0" fontId="83" fillId="27" borderId="14" xfId="7" applyFont="1" applyFill="1" applyBorder="1" applyAlignment="1">
      <alignment horizontal="center" vertical="center" wrapText="1"/>
    </xf>
    <xf numFmtId="3" fontId="83" fillId="27" borderId="14" xfId="2" applyNumberFormat="1" applyFont="1" applyFill="1" applyBorder="1" applyAlignment="1">
      <alignment horizontal="center" vertical="center" wrapText="1"/>
    </xf>
    <xf numFmtId="3" fontId="83" fillId="27" borderId="14" xfId="4" applyNumberFormat="1" applyFont="1" applyFill="1" applyBorder="1" applyAlignment="1">
      <alignment horizontal="center" vertical="center" wrapText="1"/>
    </xf>
    <xf numFmtId="3" fontId="72" fillId="27" borderId="14" xfId="5" applyNumberFormat="1" applyFont="1" applyFill="1" applyBorder="1" applyAlignment="1">
      <alignment horizontal="center" vertical="center" wrapText="1"/>
    </xf>
    <xf numFmtId="0" fontId="77" fillId="27" borderId="14" xfId="7" applyFont="1" applyFill="1" applyBorder="1" applyAlignment="1">
      <alignment vertical="center" wrapText="1"/>
    </xf>
    <xf numFmtId="0" fontId="72" fillId="27" borderId="14" xfId="6" applyFont="1" applyFill="1" applyBorder="1" applyAlignment="1">
      <alignment horizontal="center" vertical="center" wrapText="1" readingOrder="1"/>
    </xf>
    <xf numFmtId="0" fontId="72" fillId="27" borderId="14" xfId="5" applyFont="1" applyFill="1" applyBorder="1" applyAlignment="1">
      <alignment horizontal="right" vertical="center" wrapText="1"/>
    </xf>
    <xf numFmtId="3" fontId="72" fillId="27" borderId="14" xfId="646" applyNumberFormat="1" applyFont="1" applyFill="1" applyBorder="1" applyAlignment="1">
      <alignment horizontal="center" vertical="center"/>
    </xf>
    <xf numFmtId="3" fontId="72" fillId="27" borderId="14" xfId="7" applyNumberFormat="1" applyFont="1" applyFill="1" applyBorder="1" applyAlignment="1">
      <alignment horizontal="center" vertical="center" wrapText="1"/>
    </xf>
    <xf numFmtId="0" fontId="72" fillId="27" borderId="14" xfId="6" applyFont="1" applyFill="1" applyBorder="1" applyAlignment="1">
      <alignment horizontal="left" vertical="center" wrapText="1"/>
    </xf>
    <xf numFmtId="0" fontId="72" fillId="27" borderId="14" xfId="5" applyFont="1" applyFill="1" applyBorder="1" applyAlignment="1">
      <alignment vertical="center" wrapText="1"/>
    </xf>
    <xf numFmtId="0" fontId="72" fillId="27" borderId="14" xfId="7" applyFont="1" applyFill="1" applyBorder="1" applyAlignment="1">
      <alignment vertical="center" wrapText="1"/>
    </xf>
    <xf numFmtId="0" fontId="72" fillId="27" borderId="14" xfId="6" applyFont="1" applyFill="1" applyBorder="1" applyAlignment="1">
      <alignment horizontal="right" vertical="center" wrapText="1"/>
    </xf>
    <xf numFmtId="3" fontId="71" fillId="27" borderId="14" xfId="7" applyNumberFormat="1" applyFont="1" applyFill="1" applyBorder="1" applyAlignment="1">
      <alignment horizontal="center" vertical="center" wrapText="1"/>
    </xf>
    <xf numFmtId="3" fontId="72" fillId="27" borderId="14" xfId="4" applyNumberFormat="1" applyFont="1" applyFill="1" applyBorder="1" applyAlignment="1">
      <alignment horizontal="center" vertical="center" wrapText="1"/>
    </xf>
    <xf numFmtId="0" fontId="72" fillId="27" borderId="14" xfId="6" applyFont="1" applyFill="1" applyBorder="1" applyAlignment="1">
      <alignment vertical="center" wrapText="1"/>
    </xf>
    <xf numFmtId="166" fontId="72" fillId="27" borderId="14" xfId="7" applyNumberFormat="1" applyFont="1" applyFill="1" applyBorder="1" applyAlignment="1">
      <alignment horizontal="center" vertical="center" wrapText="1"/>
    </xf>
    <xf numFmtId="0" fontId="98" fillId="0" borderId="14" xfId="5" applyFont="1" applyBorder="1" applyAlignment="1">
      <alignment horizontal="right" vertical="center" wrapText="1"/>
    </xf>
    <xf numFmtId="0" fontId="34" fillId="0" borderId="0" xfId="668" applyAlignment="1">
      <alignment horizontal="center" vertical="center"/>
    </xf>
    <xf numFmtId="0" fontId="34" fillId="0" borderId="0" xfId="668"/>
    <xf numFmtId="3" fontId="72" fillId="31" borderId="14" xfId="7" applyNumberFormat="1" applyFont="1" applyFill="1" applyBorder="1" applyAlignment="1">
      <alignment horizontal="center" vertical="center" wrapText="1"/>
    </xf>
    <xf numFmtId="3" fontId="71" fillId="31" borderId="14" xfId="7" applyNumberFormat="1" applyFont="1" applyFill="1" applyBorder="1" applyAlignment="1">
      <alignment horizontal="center" vertical="center" wrapText="1"/>
    </xf>
    <xf numFmtId="166" fontId="72" fillId="31" borderId="14" xfId="7" applyNumberFormat="1" applyFont="1" applyFill="1" applyBorder="1" applyAlignment="1">
      <alignment horizontal="center" vertical="center" wrapText="1"/>
    </xf>
    <xf numFmtId="0" fontId="71" fillId="31" borderId="14" xfId="5" applyFont="1" applyFill="1" applyBorder="1" applyAlignment="1">
      <alignment horizontal="right" vertical="center" wrapText="1"/>
    </xf>
    <xf numFmtId="0" fontId="72" fillId="31" borderId="14" xfId="7" applyFont="1" applyFill="1" applyBorder="1" applyAlignment="1">
      <alignment horizontal="center" vertical="center"/>
    </xf>
    <xf numFmtId="3" fontId="72" fillId="31" borderId="14" xfId="646" applyNumberFormat="1" applyFont="1" applyFill="1" applyBorder="1" applyAlignment="1">
      <alignment horizontal="center" vertical="center"/>
    </xf>
    <xf numFmtId="3" fontId="72" fillId="31" borderId="14" xfId="5" applyNumberFormat="1" applyFont="1" applyFill="1" applyBorder="1" applyAlignment="1">
      <alignment horizontal="center" vertical="center" wrapText="1"/>
    </xf>
    <xf numFmtId="0" fontId="72" fillId="31" borderId="14" xfId="5" applyFont="1" applyFill="1" applyBorder="1" applyAlignment="1">
      <alignment vertical="center" wrapText="1"/>
    </xf>
    <xf numFmtId="0" fontId="83" fillId="31" borderId="0" xfId="7" applyFont="1" applyFill="1" applyAlignment="1">
      <alignment vertical="top" wrapText="1"/>
    </xf>
    <xf numFmtId="0" fontId="72" fillId="31" borderId="14" xfId="7" applyFont="1" applyFill="1" applyBorder="1" applyAlignment="1">
      <alignment horizontal="center" vertical="center" wrapText="1"/>
    </xf>
    <xf numFmtId="0" fontId="72" fillId="31" borderId="14" xfId="6" applyFont="1" applyFill="1" applyBorder="1" applyAlignment="1">
      <alignment horizontal="center" vertical="center" wrapText="1" readingOrder="1"/>
    </xf>
    <xf numFmtId="0" fontId="71" fillId="31" borderId="14" xfId="6" applyFont="1" applyFill="1" applyBorder="1" applyAlignment="1">
      <alignment horizontal="right" vertical="center" wrapText="1"/>
    </xf>
    <xf numFmtId="3" fontId="72" fillId="31" borderId="14" xfId="4" applyNumberFormat="1" applyFont="1" applyFill="1" applyBorder="1" applyAlignment="1">
      <alignment horizontal="center" vertical="center" wrapText="1"/>
    </xf>
    <xf numFmtId="0" fontId="71" fillId="31" borderId="14" xfId="6" applyFont="1" applyFill="1" applyBorder="1" applyAlignment="1">
      <alignment vertical="center" wrapText="1"/>
    </xf>
    <xf numFmtId="0" fontId="72" fillId="31" borderId="0" xfId="7" applyFont="1" applyFill="1" applyAlignment="1">
      <alignment vertical="center" wrapText="1"/>
    </xf>
    <xf numFmtId="0" fontId="72" fillId="31" borderId="14" xfId="6" applyFont="1" applyFill="1" applyBorder="1" applyAlignment="1">
      <alignment horizontal="right" vertical="center" wrapText="1"/>
    </xf>
    <xf numFmtId="0" fontId="72" fillId="31" borderId="14" xfId="6" applyFont="1" applyFill="1" applyBorder="1" applyAlignment="1">
      <alignment horizontal="left" vertical="center" wrapText="1"/>
    </xf>
    <xf numFmtId="0" fontId="72" fillId="31" borderId="14" xfId="5" applyFont="1" applyFill="1" applyBorder="1" applyAlignment="1">
      <alignment horizontal="right" vertical="center" wrapText="1"/>
    </xf>
    <xf numFmtId="0" fontId="72" fillId="31" borderId="14" xfId="7" applyFont="1" applyFill="1" applyBorder="1" applyAlignment="1">
      <alignment vertical="center" wrapText="1"/>
    </xf>
    <xf numFmtId="0" fontId="71" fillId="31" borderId="14" xfId="5" applyFont="1" applyFill="1" applyBorder="1" applyAlignment="1">
      <alignment vertical="center" wrapText="1"/>
    </xf>
    <xf numFmtId="0" fontId="71" fillId="31" borderId="14" xfId="6" applyFont="1" applyFill="1" applyBorder="1" applyAlignment="1">
      <alignment horizontal="left" vertical="center" wrapText="1"/>
    </xf>
    <xf numFmtId="0" fontId="34" fillId="0" borderId="0" xfId="0" applyFont="1" applyAlignment="1">
      <alignment horizontal="center" vertical="center"/>
    </xf>
    <xf numFmtId="0" fontId="34" fillId="0" borderId="0" xfId="668" applyAlignment="1">
      <alignment horizontal="center" vertical="center" wrapText="1"/>
    </xf>
    <xf numFmtId="0" fontId="34" fillId="31" borderId="0" xfId="668" applyFill="1" applyAlignment="1">
      <alignment horizontal="center" vertical="center"/>
    </xf>
    <xf numFmtId="0" fontId="97" fillId="30" borderId="0" xfId="668" applyFont="1" applyFill="1" applyAlignment="1">
      <alignment horizontal="center" vertical="center"/>
    </xf>
    <xf numFmtId="0" fontId="97" fillId="30" borderId="47" xfId="668" applyFont="1" applyFill="1" applyBorder="1" applyAlignment="1">
      <alignment horizontal="center" vertical="center"/>
    </xf>
    <xf numFmtId="0" fontId="34" fillId="29" borderId="48" xfId="668" applyFill="1" applyBorder="1" applyAlignment="1">
      <alignment horizontal="center" vertical="center"/>
    </xf>
    <xf numFmtId="0" fontId="34" fillId="29" borderId="46" xfId="668" applyFill="1" applyBorder="1" applyAlignment="1">
      <alignment horizontal="center" vertical="center"/>
    </xf>
    <xf numFmtId="0" fontId="34" fillId="28" borderId="49" xfId="668" applyFill="1" applyBorder="1" applyAlignment="1">
      <alignment horizontal="center" vertical="center"/>
    </xf>
    <xf numFmtId="0" fontId="34" fillId="28" borderId="50" xfId="668" applyFill="1" applyBorder="1" applyAlignment="1">
      <alignment horizontal="center" vertical="center"/>
    </xf>
    <xf numFmtId="0" fontId="34" fillId="29" borderId="49" xfId="668" applyFill="1" applyBorder="1" applyAlignment="1">
      <alignment horizontal="center" vertical="center"/>
    </xf>
    <xf numFmtId="0" fontId="34" fillId="29" borderId="50" xfId="668" applyFill="1" applyBorder="1" applyAlignment="1">
      <alignment horizontal="center" vertical="center"/>
    </xf>
    <xf numFmtId="0" fontId="97" fillId="30" borderId="48" xfId="0" applyFont="1" applyFill="1" applyBorder="1" applyAlignment="1">
      <alignment horizontal="center" vertical="center"/>
    </xf>
    <xf numFmtId="0" fontId="97" fillId="30" borderId="46" xfId="0" applyFont="1" applyFill="1" applyBorder="1" applyAlignment="1">
      <alignment horizontal="center" vertical="center"/>
    </xf>
    <xf numFmtId="4" fontId="74" fillId="0" borderId="41" xfId="8" applyNumberFormat="1" applyFont="1" applyBorder="1" applyAlignment="1">
      <alignment vertical="center"/>
    </xf>
    <xf numFmtId="4" fontId="74" fillId="0" borderId="42" xfId="1" applyNumberFormat="1" applyFont="1" applyFill="1" applyBorder="1" applyAlignment="1">
      <alignment horizontal="left" vertical="center"/>
    </xf>
    <xf numFmtId="0" fontId="100" fillId="0" borderId="0" xfId="669" applyFont="1">
      <alignment vertical="center"/>
    </xf>
    <xf numFmtId="164" fontId="103" fillId="0" borderId="0" xfId="670" applyFont="1" applyAlignment="1">
      <alignment vertical="center"/>
      <protection locked="0"/>
    </xf>
    <xf numFmtId="0" fontId="104" fillId="33" borderId="51" xfId="669" applyFont="1" applyFill="1" applyBorder="1" applyAlignment="1">
      <alignment vertical="center" wrapText="1"/>
    </xf>
    <xf numFmtId="0" fontId="104" fillId="33" borderId="52" xfId="669" applyFont="1" applyFill="1" applyBorder="1" applyAlignment="1">
      <alignment vertical="center" wrapText="1"/>
    </xf>
    <xf numFmtId="0" fontId="104" fillId="33" borderId="53" xfId="669" applyFont="1" applyFill="1" applyBorder="1" applyAlignment="1">
      <alignment vertical="center" wrapText="1"/>
    </xf>
    <xf numFmtId="0" fontId="115" fillId="0" borderId="0" xfId="669" applyFont="1">
      <alignment vertical="center"/>
    </xf>
    <xf numFmtId="0" fontId="115" fillId="0" borderId="0" xfId="669" applyFont="1" applyAlignment="1">
      <alignment horizontal="center" vertical="center"/>
    </xf>
    <xf numFmtId="0" fontId="116" fillId="0" borderId="0" xfId="669" applyFont="1" applyAlignment="1">
      <alignment horizontal="center" vertical="center"/>
    </xf>
    <xf numFmtId="15" fontId="116" fillId="0" borderId="0" xfId="669" applyNumberFormat="1" applyFont="1" applyAlignment="1">
      <alignment horizontal="center" vertical="center"/>
    </xf>
    <xf numFmtId="4" fontId="116" fillId="0" borderId="0" xfId="669" applyNumberFormat="1" applyFont="1" applyAlignment="1">
      <alignment horizontal="center" vertical="center"/>
    </xf>
    <xf numFmtId="9" fontId="116" fillId="0" borderId="0" xfId="669" applyNumberFormat="1" applyFont="1" applyAlignment="1">
      <alignment horizontal="center" vertical="center"/>
    </xf>
    <xf numFmtId="170" fontId="100" fillId="0" borderId="52" xfId="669" applyNumberFormat="1" applyFont="1" applyBorder="1" applyAlignment="1">
      <alignment horizontal="center" vertical="center"/>
    </xf>
    <xf numFmtId="0" fontId="106" fillId="32" borderId="52" xfId="669" quotePrefix="1" applyFont="1" applyFill="1" applyBorder="1" applyAlignment="1">
      <alignment horizontal="center" vertical="center"/>
    </xf>
    <xf numFmtId="172" fontId="104" fillId="36" borderId="52" xfId="669" applyNumberFormat="1" applyFont="1" applyFill="1" applyBorder="1" applyAlignment="1">
      <alignment horizontal="center" vertical="center"/>
    </xf>
    <xf numFmtId="0" fontId="106" fillId="32" borderId="53" xfId="669" quotePrefix="1" applyFont="1" applyFill="1" applyBorder="1" applyAlignment="1">
      <alignment horizontal="center" vertical="center"/>
    </xf>
    <xf numFmtId="170" fontId="100" fillId="0" borderId="53" xfId="669" applyNumberFormat="1" applyFont="1" applyBorder="1" applyAlignment="1">
      <alignment horizontal="center" vertical="center"/>
    </xf>
    <xf numFmtId="172" fontId="104" fillId="36" borderId="53" xfId="669" applyNumberFormat="1" applyFont="1" applyFill="1" applyBorder="1" applyAlignment="1">
      <alignment horizontal="center" vertical="center"/>
    </xf>
    <xf numFmtId="0" fontId="100" fillId="36" borderId="52" xfId="669" applyFont="1" applyFill="1" applyBorder="1" applyAlignment="1">
      <alignment horizontal="left" vertical="center"/>
    </xf>
    <xf numFmtId="0" fontId="100" fillId="36" borderId="53" xfId="669" applyFont="1" applyFill="1" applyBorder="1" applyAlignment="1">
      <alignment horizontal="left" vertical="center"/>
    </xf>
    <xf numFmtId="0" fontId="106" fillId="32" borderId="291" xfId="669" quotePrefix="1" applyFont="1" applyFill="1" applyBorder="1" applyAlignment="1">
      <alignment horizontal="center" vertical="center"/>
    </xf>
    <xf numFmtId="0" fontId="100" fillId="36" borderId="291" xfId="669" applyFont="1" applyFill="1" applyBorder="1" applyAlignment="1">
      <alignment horizontal="left" vertical="center"/>
    </xf>
    <xf numFmtId="170" fontId="100" fillId="0" borderId="291" xfId="669" applyNumberFormat="1" applyFont="1" applyBorder="1" applyAlignment="1">
      <alignment horizontal="center" vertical="center"/>
    </xf>
    <xf numFmtId="172" fontId="104" fillId="36" borderId="291" xfId="669" applyNumberFormat="1" applyFont="1" applyFill="1" applyBorder="1" applyAlignment="1">
      <alignment horizontal="center" vertical="center"/>
    </xf>
    <xf numFmtId="0" fontId="108" fillId="32" borderId="290" xfId="669" applyFont="1" applyFill="1" applyBorder="1" applyAlignment="1">
      <alignment horizontal="center" vertical="center"/>
    </xf>
    <xf numFmtId="0" fontId="118" fillId="32" borderId="290" xfId="669" applyFont="1" applyFill="1" applyBorder="1" applyAlignment="1">
      <alignment horizontal="center" vertical="center"/>
    </xf>
    <xf numFmtId="0" fontId="100" fillId="0" borderId="0" xfId="669" applyFont="1" applyAlignment="1"/>
    <xf numFmtId="0" fontId="100" fillId="0" borderId="34" xfId="669" applyFont="1" applyBorder="1" applyAlignment="1">
      <alignment horizontal="center" vertical="center" wrapText="1"/>
    </xf>
    <xf numFmtId="0" fontId="100" fillId="0" borderId="32" xfId="669" applyFont="1" applyBorder="1" applyAlignment="1">
      <alignment horizontal="center" vertical="center" wrapText="1"/>
    </xf>
    <xf numFmtId="0" fontId="100" fillId="0" borderId="35" xfId="669" applyFont="1" applyBorder="1" applyAlignment="1">
      <alignment horizontal="center" vertical="center" wrapText="1"/>
    </xf>
    <xf numFmtId="0" fontId="100" fillId="0" borderId="79" xfId="669" applyFont="1" applyBorder="1" applyAlignment="1">
      <alignment horizontal="center" vertical="center" wrapText="1"/>
    </xf>
    <xf numFmtId="0" fontId="100" fillId="0" borderId="36" xfId="669" applyFont="1" applyBorder="1" applyAlignment="1">
      <alignment horizontal="center" vertical="center" wrapText="1"/>
    </xf>
    <xf numFmtId="0" fontId="100" fillId="0" borderId="14" xfId="669" applyFont="1" applyBorder="1" applyAlignment="1">
      <alignment horizontal="center" vertical="center" wrapText="1"/>
    </xf>
    <xf numFmtId="0" fontId="100" fillId="0" borderId="37" xfId="669" applyFont="1" applyBorder="1" applyAlignment="1">
      <alignment horizontal="center" vertical="center" wrapText="1"/>
    </xf>
    <xf numFmtId="0" fontId="100" fillId="0" borderId="38" xfId="669" applyFont="1" applyBorder="1" applyAlignment="1">
      <alignment horizontal="center" vertical="center" wrapText="1"/>
    </xf>
    <xf numFmtId="0" fontId="100" fillId="0" borderId="33" xfId="669" applyFont="1" applyBorder="1" applyAlignment="1">
      <alignment horizontal="center" vertical="center" wrapText="1"/>
    </xf>
    <xf numFmtId="0" fontId="100" fillId="0" borderId="39" xfId="669" applyFont="1" applyBorder="1" applyAlignment="1">
      <alignment horizontal="center" vertical="center" wrapText="1"/>
    </xf>
    <xf numFmtId="164" fontId="103" fillId="0" borderId="0" xfId="670" applyFont="1">
      <alignment vertical="top"/>
      <protection locked="0"/>
    </xf>
    <xf numFmtId="0" fontId="104" fillId="0" borderId="0" xfId="669" applyFont="1" applyAlignment="1">
      <alignment vertical="center" wrapText="1"/>
    </xf>
    <xf numFmtId="0" fontId="128" fillId="0" borderId="0" xfId="669" applyFont="1">
      <alignment vertical="center"/>
    </xf>
    <xf numFmtId="164" fontId="100" fillId="0" borderId="0" xfId="670" applyFont="1">
      <alignment vertical="top"/>
      <protection locked="0"/>
    </xf>
    <xf numFmtId="0" fontId="103" fillId="0" borderId="0" xfId="669" applyFont="1">
      <alignment vertical="center"/>
    </xf>
    <xf numFmtId="0" fontId="103" fillId="0" borderId="0" xfId="669" applyFont="1" applyAlignment="1">
      <alignment horizontal="center" vertical="center"/>
    </xf>
    <xf numFmtId="0" fontId="105" fillId="0" borderId="0" xfId="669" applyFont="1" applyAlignment="1">
      <alignment horizontal="center" vertical="center"/>
    </xf>
    <xf numFmtId="0" fontId="106" fillId="32" borderId="34" xfId="669" applyFont="1" applyFill="1" applyBorder="1" applyAlignment="1">
      <alignment horizontal="center" vertical="center" wrapText="1"/>
    </xf>
    <xf numFmtId="0" fontId="100" fillId="0" borderId="0" xfId="5" applyFont="1"/>
    <xf numFmtId="0" fontId="100" fillId="36" borderId="0" xfId="5" applyFont="1" applyFill="1"/>
    <xf numFmtId="0" fontId="125" fillId="0" borderId="0" xfId="669" applyFont="1" applyAlignment="1">
      <alignment horizontal="center" vertical="center"/>
    </xf>
    <xf numFmtId="0" fontId="132" fillId="0" borderId="0" xfId="669" applyFont="1">
      <alignment vertical="center"/>
    </xf>
    <xf numFmtId="0" fontId="103" fillId="0" borderId="0" xfId="669" applyFont="1" applyAlignment="1">
      <alignment vertical="top"/>
    </xf>
    <xf numFmtId="0" fontId="105" fillId="0" borderId="0" xfId="669" applyFont="1" applyAlignment="1">
      <alignment horizontal="left" vertical="top"/>
    </xf>
    <xf numFmtId="15" fontId="103" fillId="0" borderId="0" xfId="669" applyNumberFormat="1" applyFont="1" applyAlignment="1">
      <alignment horizontal="left" vertical="top"/>
    </xf>
    <xf numFmtId="0" fontId="105" fillId="0" borderId="0" xfId="669" applyFont="1">
      <alignment vertical="center"/>
    </xf>
    <xf numFmtId="0" fontId="105" fillId="0" borderId="0" xfId="669" applyFont="1" applyAlignment="1">
      <alignment vertical="center" wrapText="1"/>
    </xf>
    <xf numFmtId="177" fontId="100" fillId="0" borderId="14" xfId="669" applyNumberFormat="1" applyFont="1" applyBorder="1" applyAlignment="1">
      <alignment horizontal="center" vertical="center" wrapText="1"/>
    </xf>
    <xf numFmtId="0" fontId="127" fillId="0" borderId="0" xfId="669" applyFont="1" applyAlignment="1">
      <alignment horizontal="center" vertical="center" wrapText="1"/>
    </xf>
    <xf numFmtId="0" fontId="103" fillId="0" borderId="0" xfId="669" quotePrefix="1" applyFont="1">
      <alignment vertical="center"/>
    </xf>
    <xf numFmtId="0" fontId="103" fillId="0" borderId="0" xfId="669" applyFont="1" applyAlignment="1"/>
    <xf numFmtId="0" fontId="102" fillId="0" borderId="0" xfId="669" applyFont="1" applyAlignment="1"/>
    <xf numFmtId="0" fontId="100" fillId="0" borderId="0" xfId="669" applyFont="1" applyAlignment="1">
      <alignment horizontal="left" vertical="top"/>
    </xf>
    <xf numFmtId="0" fontId="104" fillId="0" borderId="0" xfId="669" applyFont="1" applyAlignment="1">
      <alignment horizontal="left" vertical="top"/>
    </xf>
    <xf numFmtId="0" fontId="100" fillId="0" borderId="107" xfId="669" applyFont="1" applyBorder="1" applyAlignment="1">
      <alignment horizontal="left" vertical="top" readingOrder="1"/>
    </xf>
    <xf numFmtId="0" fontId="100" fillId="0" borderId="0" xfId="669" applyFont="1" applyAlignment="1">
      <alignment horizontal="left" vertical="top" readingOrder="1"/>
    </xf>
    <xf numFmtId="0" fontId="100" fillId="0" borderId="0" xfId="669" applyFont="1" applyAlignment="1">
      <alignment vertical="top"/>
    </xf>
    <xf numFmtId="0" fontId="100" fillId="0" borderId="106" xfId="669" applyFont="1" applyBorder="1" applyAlignment="1">
      <alignment horizontal="left" vertical="top" readingOrder="1"/>
    </xf>
    <xf numFmtId="0" fontId="100" fillId="0" borderId="105" xfId="669" applyFont="1" applyBorder="1" applyAlignment="1">
      <alignment horizontal="left" vertical="top" readingOrder="1"/>
    </xf>
    <xf numFmtId="0" fontId="126" fillId="0" borderId="0" xfId="669" applyFont="1" applyAlignment="1">
      <alignment vertical="top"/>
    </xf>
    <xf numFmtId="0" fontId="103" fillId="0" borderId="0" xfId="669" applyFont="1" applyAlignment="1">
      <alignment horizontal="left"/>
    </xf>
    <xf numFmtId="0" fontId="106" fillId="32" borderId="13" xfId="669" quotePrefix="1" applyFont="1" applyFill="1" applyBorder="1" applyAlignment="1">
      <alignment horizontal="center" vertical="center" wrapText="1"/>
    </xf>
    <xf numFmtId="0" fontId="106" fillId="32" borderId="19" xfId="669" quotePrefix="1" applyFont="1" applyFill="1" applyBorder="1" applyAlignment="1">
      <alignment horizontal="center" vertical="center" wrapText="1"/>
    </xf>
    <xf numFmtId="0" fontId="106" fillId="32" borderId="72" xfId="669" quotePrefix="1" applyFont="1" applyFill="1" applyBorder="1" applyAlignment="1">
      <alignment horizontal="center" vertical="center" wrapText="1"/>
    </xf>
    <xf numFmtId="0" fontId="106" fillId="32" borderId="272" xfId="669" quotePrefix="1" applyFont="1" applyFill="1" applyBorder="1" applyAlignment="1">
      <alignment horizontal="center" vertical="center" wrapText="1"/>
    </xf>
    <xf numFmtId="0" fontId="106" fillId="32" borderId="278" xfId="669" quotePrefix="1" applyFont="1" applyFill="1" applyBorder="1" applyAlignment="1">
      <alignment horizontal="center" vertical="center" wrapText="1"/>
    </xf>
    <xf numFmtId="0" fontId="106" fillId="32" borderId="300" xfId="669" quotePrefix="1" applyFont="1" applyFill="1" applyBorder="1" applyAlignment="1">
      <alignment horizontal="center" vertical="center" wrapText="1"/>
    </xf>
    <xf numFmtId="177" fontId="100" fillId="0" borderId="33" xfId="669" applyNumberFormat="1" applyFont="1" applyBorder="1" applyAlignment="1">
      <alignment horizontal="center" vertical="center" wrapText="1"/>
    </xf>
    <xf numFmtId="164" fontId="103" fillId="0" borderId="0" xfId="670" applyFont="1" applyAlignment="1">
      <alignment vertical="top" wrapText="1"/>
      <protection locked="0"/>
    </xf>
    <xf numFmtId="0" fontId="106" fillId="32" borderId="288" xfId="669" quotePrefix="1" applyFont="1" applyFill="1" applyBorder="1" applyAlignment="1">
      <alignment horizontal="center" vertical="center" wrapText="1"/>
    </xf>
    <xf numFmtId="0" fontId="100" fillId="0" borderId="24" xfId="669" applyFont="1" applyBorder="1" applyAlignment="1">
      <alignment horizontal="center" vertical="center" wrapText="1"/>
    </xf>
    <xf numFmtId="0" fontId="100" fillId="0" borderId="69" xfId="669" applyFont="1" applyBorder="1" applyAlignment="1">
      <alignment horizontal="center" vertical="center" wrapText="1"/>
    </xf>
    <xf numFmtId="49" fontId="100" fillId="0" borderId="36" xfId="678" applyNumberFormat="1" applyFont="1" applyBorder="1" applyAlignment="1" applyProtection="1">
      <alignment horizontal="center" vertical="center" wrapText="1"/>
    </xf>
    <xf numFmtId="49" fontId="100" fillId="0" borderId="38" xfId="678" applyNumberFormat="1" applyFont="1" applyBorder="1" applyAlignment="1" applyProtection="1">
      <alignment horizontal="center" vertical="center" wrapText="1"/>
    </xf>
    <xf numFmtId="177" fontId="100" fillId="0" borderId="36" xfId="669" applyNumberFormat="1" applyFont="1" applyBorder="1" applyAlignment="1">
      <alignment horizontal="center" vertical="center" wrapText="1"/>
    </xf>
    <xf numFmtId="177" fontId="100" fillId="0" borderId="38" xfId="669" applyNumberFormat="1" applyFont="1" applyBorder="1" applyAlignment="1">
      <alignment horizontal="center" vertical="center" wrapText="1"/>
    </xf>
    <xf numFmtId="177" fontId="100" fillId="0" borderId="39" xfId="669" applyNumberFormat="1" applyFont="1" applyBorder="1" applyAlignment="1">
      <alignment horizontal="center" vertical="center" wrapText="1"/>
    </xf>
    <xf numFmtId="49" fontId="100" fillId="0" borderId="37" xfId="678" applyNumberFormat="1" applyFont="1" applyBorder="1" applyAlignment="1" applyProtection="1">
      <alignment horizontal="center" vertical="center" wrapText="1"/>
    </xf>
    <xf numFmtId="49" fontId="100" fillId="0" borderId="39" xfId="678" applyNumberFormat="1" applyFont="1" applyBorder="1" applyAlignment="1" applyProtection="1">
      <alignment horizontal="center" vertical="center" wrapText="1"/>
    </xf>
    <xf numFmtId="49" fontId="136" fillId="0" borderId="36" xfId="678" applyNumberFormat="1" applyFont="1" applyBorder="1" applyAlignment="1" applyProtection="1">
      <alignment horizontal="center" vertical="center" wrapText="1"/>
    </xf>
    <xf numFmtId="49" fontId="136" fillId="0" borderId="38" xfId="678" applyNumberFormat="1" applyFont="1" applyBorder="1" applyAlignment="1" applyProtection="1">
      <alignment horizontal="center" vertical="center" wrapText="1"/>
    </xf>
    <xf numFmtId="0" fontId="122" fillId="0" borderId="0" xfId="669" applyFont="1">
      <alignment vertical="center"/>
    </xf>
    <xf numFmtId="0" fontId="109" fillId="32" borderId="34" xfId="669" applyFont="1" applyFill="1" applyBorder="1" applyAlignment="1">
      <alignment horizontal="left" vertical="top"/>
    </xf>
    <xf numFmtId="0" fontId="109" fillId="32" borderId="36" xfId="669" applyFont="1" applyFill="1" applyBorder="1" applyAlignment="1">
      <alignment horizontal="left" vertical="top"/>
    </xf>
    <xf numFmtId="0" fontId="109" fillId="32" borderId="36" xfId="669" applyFont="1" applyFill="1" applyBorder="1" applyAlignment="1">
      <alignment horizontal="left" vertical="top" wrapText="1"/>
    </xf>
    <xf numFmtId="0" fontId="109" fillId="32" borderId="38" xfId="669" applyFont="1" applyFill="1" applyBorder="1" applyAlignment="1">
      <alignment horizontal="left" vertical="top"/>
    </xf>
    <xf numFmtId="164" fontId="132" fillId="0" borderId="0" xfId="670" applyFont="1" applyAlignment="1">
      <alignment vertical="top" wrapText="1"/>
      <protection locked="0"/>
    </xf>
    <xf numFmtId="164" fontId="138" fillId="0" borderId="0" xfId="670" applyFont="1" applyAlignment="1">
      <alignment horizontal="center" vertical="center"/>
      <protection locked="0"/>
    </xf>
    <xf numFmtId="15" fontId="103" fillId="0" borderId="0" xfId="669" applyNumberFormat="1" applyFont="1" applyAlignment="1"/>
    <xf numFmtId="0" fontId="118" fillId="32" borderId="101" xfId="669" quotePrefix="1" applyFont="1" applyFill="1" applyBorder="1" applyAlignment="1">
      <alignment horizontal="center" vertical="center" wrapText="1"/>
    </xf>
    <xf numFmtId="0" fontId="118" fillId="32" borderId="100" xfId="669" quotePrefix="1" applyFont="1" applyFill="1" applyBorder="1" applyAlignment="1">
      <alignment horizontal="center" vertical="center" wrapText="1"/>
    </xf>
    <xf numFmtId="0" fontId="118" fillId="32" borderId="101" xfId="669" applyFont="1" applyFill="1" applyBorder="1" applyAlignment="1">
      <alignment horizontal="center" vertical="center" wrapText="1"/>
    </xf>
    <xf numFmtId="0" fontId="118" fillId="32" borderId="270" xfId="669" applyFont="1" applyFill="1" applyBorder="1" applyAlignment="1">
      <alignment horizontal="center" vertical="center" wrapText="1"/>
    </xf>
    <xf numFmtId="0" fontId="118" fillId="32" borderId="76" xfId="669" quotePrefix="1" applyFont="1" applyFill="1" applyBorder="1" applyAlignment="1">
      <alignment horizontal="center" vertical="center" wrapText="1"/>
    </xf>
    <xf numFmtId="0" fontId="108" fillId="32" borderId="290" xfId="669" quotePrefix="1" applyFont="1" applyFill="1" applyBorder="1" applyAlignment="1">
      <alignment horizontal="center" vertical="center" wrapText="1"/>
    </xf>
    <xf numFmtId="0" fontId="108" fillId="32" borderId="291" xfId="669" applyFont="1" applyFill="1" applyBorder="1" applyAlignment="1">
      <alignment horizontal="center" vertical="center" wrapText="1"/>
    </xf>
    <xf numFmtId="0" fontId="108" fillId="32" borderId="52" xfId="669" applyFont="1" applyFill="1" applyBorder="1" applyAlignment="1">
      <alignment horizontal="center" vertical="center" wrapText="1"/>
    </xf>
    <xf numFmtId="0" fontId="108" fillId="32" borderId="53" xfId="669" applyFont="1" applyFill="1" applyBorder="1" applyAlignment="1">
      <alignment horizontal="center" vertical="center" wrapText="1"/>
    </xf>
    <xf numFmtId="187" fontId="103" fillId="0" borderId="0" xfId="669" applyNumberFormat="1" applyFont="1">
      <alignment vertical="center"/>
    </xf>
    <xf numFmtId="187" fontId="103" fillId="0" borderId="0" xfId="674" applyNumberFormat="1" applyFont="1" applyAlignment="1" applyProtection="1">
      <alignment vertical="center"/>
    </xf>
    <xf numFmtId="187" fontId="103" fillId="0" borderId="0" xfId="670" applyNumberFormat="1" applyFont="1">
      <alignment vertical="top"/>
      <protection locked="0"/>
    </xf>
    <xf numFmtId="2" fontId="103" fillId="0" borderId="52" xfId="669" applyNumberFormat="1" applyFont="1" applyBorder="1" applyAlignment="1">
      <alignment horizontal="center" vertical="center"/>
    </xf>
    <xf numFmtId="0" fontId="125" fillId="32" borderId="52" xfId="669" applyFont="1" applyFill="1" applyBorder="1" applyAlignment="1">
      <alignment horizontal="left" vertical="center"/>
    </xf>
    <xf numFmtId="187" fontId="125" fillId="32" borderId="52" xfId="669" applyNumberFormat="1" applyFont="1" applyFill="1" applyBorder="1" applyAlignment="1">
      <alignment horizontal="center" vertical="center"/>
    </xf>
    <xf numFmtId="0" fontId="103" fillId="0" borderId="152" xfId="669" applyFont="1" applyBorder="1">
      <alignment vertical="center"/>
    </xf>
    <xf numFmtId="0" fontId="103" fillId="0" borderId="125" xfId="669" applyFont="1" applyBorder="1">
      <alignment vertical="center"/>
    </xf>
    <xf numFmtId="0" fontId="103" fillId="0" borderId="265" xfId="669" applyFont="1" applyBorder="1">
      <alignment vertical="center"/>
    </xf>
    <xf numFmtId="0" fontId="103" fillId="0" borderId="179" xfId="669" applyFont="1" applyBorder="1">
      <alignment vertical="center"/>
    </xf>
    <xf numFmtId="0" fontId="103" fillId="0" borderId="264" xfId="669" applyFont="1" applyBorder="1">
      <alignment vertical="center"/>
    </xf>
    <xf numFmtId="0" fontId="139" fillId="53" borderId="261" xfId="669" applyFont="1" applyFill="1" applyBorder="1" applyAlignment="1">
      <alignment horizontal="center" vertical="center" wrapText="1"/>
    </xf>
    <xf numFmtId="0" fontId="139" fillId="53" borderId="258" xfId="669" applyFont="1" applyFill="1" applyBorder="1" applyAlignment="1">
      <alignment horizontal="center" vertical="center" wrapText="1"/>
    </xf>
    <xf numFmtId="0" fontId="139" fillId="53" borderId="257" xfId="669" applyFont="1" applyFill="1" applyBorder="1" applyAlignment="1">
      <alignment horizontal="center" vertical="center" wrapText="1"/>
    </xf>
    <xf numFmtId="0" fontId="129" fillId="44" borderId="0" xfId="669" applyFont="1" applyFill="1" applyAlignment="1">
      <alignment horizontal="center" vertical="center"/>
    </xf>
    <xf numFmtId="0" fontId="141" fillId="0" borderId="125" xfId="669" applyFont="1" applyBorder="1">
      <alignment vertical="center"/>
    </xf>
    <xf numFmtId="0" fontId="129" fillId="42" borderId="0" xfId="669" applyFont="1" applyFill="1" applyAlignment="1">
      <alignment horizontal="center" vertical="center"/>
    </xf>
    <xf numFmtId="0" fontId="129" fillId="37" borderId="0" xfId="669" applyFont="1" applyFill="1" applyAlignment="1">
      <alignment horizontal="center" vertical="center"/>
    </xf>
    <xf numFmtId="0" fontId="103" fillId="42" borderId="0" xfId="669" applyFont="1" applyFill="1" applyAlignment="1"/>
    <xf numFmtId="0" fontId="103" fillId="0" borderId="171" xfId="669" applyFont="1" applyBorder="1">
      <alignment vertical="center"/>
    </xf>
    <xf numFmtId="167" fontId="105" fillId="0" borderId="0" xfId="674" applyNumberFormat="1" applyFont="1" applyAlignment="1" applyProtection="1">
      <alignment vertical="center"/>
    </xf>
    <xf numFmtId="0" fontId="103" fillId="0" borderId="254" xfId="669" applyFont="1" applyBorder="1">
      <alignment vertical="center"/>
    </xf>
    <xf numFmtId="0" fontId="139" fillId="48" borderId="244" xfId="669" applyFont="1" applyFill="1" applyBorder="1" applyAlignment="1">
      <alignment horizontal="centerContinuous"/>
    </xf>
    <xf numFmtId="0" fontId="139" fillId="48" borderId="0" xfId="669" applyFont="1" applyFill="1" applyAlignment="1">
      <alignment horizontal="centerContinuous"/>
    </xf>
    <xf numFmtId="0" fontId="139" fillId="48" borderId="243" xfId="669" applyFont="1" applyFill="1" applyBorder="1" applyAlignment="1">
      <alignment horizontal="centerContinuous"/>
    </xf>
    <xf numFmtId="0" fontId="125" fillId="40" borderId="230" xfId="669" applyFont="1" applyFill="1" applyBorder="1" applyAlignment="1">
      <alignment horizontal="center" vertical="center" wrapText="1"/>
    </xf>
    <xf numFmtId="0" fontId="139" fillId="0" borderId="121" xfId="669" applyFont="1" applyBorder="1" applyAlignment="1">
      <alignment horizontal="center" vertical="center"/>
    </xf>
    <xf numFmtId="178" fontId="139" fillId="0" borderId="135" xfId="669" applyNumberFormat="1" applyFont="1" applyBorder="1" applyAlignment="1">
      <alignment horizontal="center" vertical="center"/>
    </xf>
    <xf numFmtId="178" fontId="139" fillId="0" borderId="135" xfId="669" applyNumberFormat="1" applyFont="1" applyBorder="1" applyAlignment="1">
      <alignment horizontal="center"/>
    </xf>
    <xf numFmtId="178" fontId="139" fillId="0" borderId="223" xfId="669" applyNumberFormat="1" applyFont="1" applyBorder="1" applyAlignment="1">
      <alignment horizontal="center" vertical="center"/>
    </xf>
    <xf numFmtId="178" fontId="139" fillId="0" borderId="121" xfId="669" applyNumberFormat="1" applyFont="1" applyBorder="1" applyAlignment="1">
      <alignment horizontal="center" vertical="center"/>
    </xf>
    <xf numFmtId="178" fontId="139" fillId="0" borderId="121" xfId="669" applyNumberFormat="1" applyFont="1" applyBorder="1" applyAlignment="1">
      <alignment horizontal="center"/>
    </xf>
    <xf numFmtId="178" fontId="139" fillId="0" borderId="195" xfId="669" applyNumberFormat="1" applyFont="1" applyBorder="1" applyAlignment="1">
      <alignment horizontal="center" vertical="center"/>
    </xf>
    <xf numFmtId="0" fontId="125" fillId="38" borderId="213" xfId="669" applyFont="1" applyFill="1" applyBorder="1" applyAlignment="1">
      <alignment horizontal="centerContinuous" vertical="center"/>
    </xf>
    <xf numFmtId="0" fontId="125" fillId="38" borderId="212" xfId="669" applyFont="1" applyFill="1" applyBorder="1" applyAlignment="1">
      <alignment horizontal="centerContinuous" vertical="center"/>
    </xf>
    <xf numFmtId="0" fontId="125" fillId="38" borderId="211" xfId="669" applyFont="1" applyFill="1" applyBorder="1" applyAlignment="1">
      <alignment horizontal="centerContinuous" vertical="center"/>
    </xf>
    <xf numFmtId="0" fontId="125" fillId="38" borderId="138" xfId="669" applyFont="1" applyFill="1" applyBorder="1" applyAlignment="1">
      <alignment horizontal="centerContinuous" vertical="center"/>
    </xf>
    <xf numFmtId="0" fontId="125" fillId="38" borderId="140" xfId="669" applyFont="1" applyFill="1" applyBorder="1" applyAlignment="1">
      <alignment horizontal="center" vertical="center"/>
    </xf>
    <xf numFmtId="0" fontId="139" fillId="48" borderId="209" xfId="669" applyFont="1" applyFill="1" applyBorder="1" applyAlignment="1">
      <alignment horizontal="centerContinuous"/>
    </xf>
    <xf numFmtId="0" fontId="125" fillId="40" borderId="204" xfId="669" applyFont="1" applyFill="1" applyBorder="1" applyAlignment="1">
      <alignment horizontal="center" vertical="center" wrapText="1"/>
    </xf>
    <xf numFmtId="176" fontId="103" fillId="0" borderId="197" xfId="669" applyNumberFormat="1" applyFont="1" applyBorder="1">
      <alignment vertical="center"/>
    </xf>
    <xf numFmtId="167" fontId="103" fillId="0" borderId="0" xfId="669" applyNumberFormat="1" applyFont="1">
      <alignment vertical="center"/>
    </xf>
    <xf numFmtId="178" fontId="139" fillId="0" borderId="142" xfId="669" applyNumberFormat="1" applyFont="1" applyBorder="1" applyAlignment="1">
      <alignment horizontal="center" vertical="center"/>
    </xf>
    <xf numFmtId="178" fontId="139" fillId="0" borderId="142" xfId="669" applyNumberFormat="1" applyFont="1" applyBorder="1" applyAlignment="1">
      <alignment horizontal="center"/>
    </xf>
    <xf numFmtId="178" fontId="139" fillId="0" borderId="189" xfId="669" applyNumberFormat="1" applyFont="1" applyBorder="1" applyAlignment="1">
      <alignment horizontal="center" vertical="center"/>
    </xf>
    <xf numFmtId="0" fontId="103" fillId="0" borderId="177" xfId="669" applyFont="1" applyBorder="1">
      <alignment vertical="center"/>
    </xf>
    <xf numFmtId="0" fontId="139" fillId="0" borderId="136" xfId="669" applyFont="1" applyBorder="1" applyAlignment="1">
      <alignment horizontal="centerContinuous" vertical="center" wrapText="1"/>
    </xf>
    <xf numFmtId="0" fontId="139" fillId="0" borderId="135" xfId="669" applyFont="1" applyBorder="1" applyAlignment="1">
      <alignment horizontal="centerContinuous" vertical="center" wrapText="1"/>
    </xf>
    <xf numFmtId="0" fontId="139" fillId="0" borderId="135" xfId="669" applyFont="1" applyBorder="1" applyAlignment="1">
      <alignment horizontal="centerContinuous" vertical="center"/>
    </xf>
    <xf numFmtId="0" fontId="139" fillId="0" borderId="148" xfId="669" applyFont="1" applyBorder="1" applyAlignment="1">
      <alignment horizontal="centerContinuous" vertical="center" wrapText="1"/>
    </xf>
    <xf numFmtId="0" fontId="140" fillId="0" borderId="136" xfId="669" applyFont="1" applyBorder="1" applyAlignment="1">
      <alignment horizontal="center" vertical="center"/>
    </xf>
    <xf numFmtId="0" fontId="140" fillId="0" borderId="137" xfId="669" applyFont="1" applyBorder="1" applyAlignment="1">
      <alignment horizontal="center" vertical="center"/>
    </xf>
    <xf numFmtId="0" fontId="140" fillId="0" borderId="121" xfId="669" applyFont="1" applyBorder="1" applyAlignment="1">
      <alignment horizontal="center" vertical="center"/>
    </xf>
    <xf numFmtId="0" fontId="140" fillId="0" borderId="120" xfId="669" applyFont="1" applyBorder="1" applyAlignment="1">
      <alignment horizontal="center" vertical="center"/>
    </xf>
    <xf numFmtId="1" fontId="139" fillId="0" borderId="143" xfId="669" applyNumberFormat="1" applyFont="1" applyBorder="1" applyAlignment="1">
      <alignment horizontal="center" vertical="center"/>
    </xf>
    <xf numFmtId="0" fontId="139" fillId="0" borderId="142" xfId="669" applyFont="1" applyBorder="1" applyAlignment="1">
      <alignment horizontal="center" vertical="center"/>
    </xf>
    <xf numFmtId="1" fontId="139" fillId="0" borderId="142" xfId="669" applyNumberFormat="1" applyFont="1" applyBorder="1" applyAlignment="1">
      <alignment horizontal="center" vertical="center"/>
    </xf>
    <xf numFmtId="0" fontId="139" fillId="0" borderId="169" xfId="669" applyFont="1" applyBorder="1" applyAlignment="1">
      <alignment horizontal="center" vertical="center"/>
    </xf>
    <xf numFmtId="1" fontId="139" fillId="0" borderId="168" xfId="669" applyNumberFormat="1" applyFont="1" applyBorder="1" applyAlignment="1">
      <alignment horizontal="center" vertical="center"/>
    </xf>
    <xf numFmtId="0" fontId="139" fillId="0" borderId="168" xfId="669" applyFont="1" applyBorder="1" applyAlignment="1">
      <alignment horizontal="center" vertical="center"/>
    </xf>
    <xf numFmtId="1" fontId="103" fillId="0" borderId="0" xfId="669" applyNumberFormat="1" applyFont="1" applyAlignment="1">
      <alignment horizontal="center"/>
    </xf>
    <xf numFmtId="0" fontId="139" fillId="45" borderId="139" xfId="669" applyFont="1" applyFill="1" applyBorder="1" applyAlignment="1">
      <alignment horizontal="centerContinuous" vertical="center"/>
    </xf>
    <xf numFmtId="0" fontId="139" fillId="45" borderId="138" xfId="669" applyFont="1" applyFill="1" applyBorder="1" applyAlignment="1">
      <alignment horizontal="centerContinuous" vertical="center"/>
    </xf>
    <xf numFmtId="0" fontId="139" fillId="48" borderId="159" xfId="669" applyFont="1" applyFill="1" applyBorder="1" applyAlignment="1">
      <alignment horizontal="center" vertical="center"/>
    </xf>
    <xf numFmtId="0" fontId="139" fillId="48" borderId="158" xfId="669" applyFont="1" applyFill="1" applyBorder="1" applyAlignment="1">
      <alignment horizontal="center" vertical="center"/>
    </xf>
    <xf numFmtId="0" fontId="139" fillId="0" borderId="146" xfId="669" applyFont="1" applyBorder="1" applyAlignment="1">
      <alignment horizontal="center" vertical="center"/>
    </xf>
    <xf numFmtId="0" fontId="125" fillId="49" borderId="0" xfId="669" applyFont="1" applyFill="1" applyAlignment="1">
      <alignment horizontal="centerContinuous" vertical="center"/>
    </xf>
    <xf numFmtId="0" fontId="125" fillId="49" borderId="152" xfId="669" applyFont="1" applyFill="1" applyBorder="1" applyAlignment="1">
      <alignment horizontal="centerContinuous" vertical="center"/>
    </xf>
    <xf numFmtId="0" fontId="139" fillId="45" borderId="147" xfId="669" applyFont="1" applyFill="1" applyBorder="1" applyAlignment="1">
      <alignment horizontal="centerContinuous" vertical="center"/>
    </xf>
    <xf numFmtId="0" fontId="139" fillId="45" borderId="121" xfId="669" applyFont="1" applyFill="1" applyBorder="1" applyAlignment="1">
      <alignment horizontal="centerContinuous" vertical="center"/>
    </xf>
    <xf numFmtId="0" fontId="139" fillId="45" borderId="146" xfId="669" applyFont="1" applyFill="1" applyBorder="1" applyAlignment="1">
      <alignment horizontal="centerContinuous" vertical="center"/>
    </xf>
    <xf numFmtId="0" fontId="139" fillId="45" borderId="137" xfId="669" applyFont="1" applyFill="1" applyBorder="1" applyAlignment="1">
      <alignment horizontal="centerContinuous" vertical="center"/>
    </xf>
    <xf numFmtId="0" fontId="139" fillId="48" borderId="151" xfId="669" applyFont="1" applyFill="1" applyBorder="1" applyAlignment="1">
      <alignment horizontal="center" vertical="center" wrapText="1"/>
    </xf>
    <xf numFmtId="0" fontId="139" fillId="48" borderId="138" xfId="669" applyFont="1" applyFill="1" applyBorder="1" applyAlignment="1">
      <alignment horizontal="center" vertical="center" wrapText="1"/>
    </xf>
    <xf numFmtId="0" fontId="139" fillId="48" borderId="150" xfId="669" applyFont="1" applyFill="1" applyBorder="1" applyAlignment="1">
      <alignment horizontal="center" vertical="center" wrapText="1"/>
    </xf>
    <xf numFmtId="180" fontId="139" fillId="0" borderId="144" xfId="669" applyNumberFormat="1" applyFont="1" applyBorder="1" applyAlignment="1">
      <alignment horizontal="center" vertical="center"/>
    </xf>
    <xf numFmtId="180" fontId="139" fillId="0" borderId="142" xfId="669" applyNumberFormat="1" applyFont="1" applyBorder="1" applyAlignment="1">
      <alignment horizontal="center" vertical="center"/>
    </xf>
    <xf numFmtId="10" fontId="139" fillId="39" borderId="141" xfId="673" applyNumberFormat="1" applyFont="1" applyFill="1" applyBorder="1" applyAlignment="1" applyProtection="1">
      <alignment horizontal="center" vertical="center"/>
    </xf>
    <xf numFmtId="180" fontId="139" fillId="0" borderId="143" xfId="669" applyNumberFormat="1" applyFont="1" applyBorder="1" applyAlignment="1">
      <alignment horizontal="center" vertical="center"/>
    </xf>
    <xf numFmtId="180" fontId="139" fillId="39" borderId="142" xfId="669" applyNumberFormat="1" applyFont="1" applyFill="1" applyBorder="1" applyAlignment="1">
      <alignment horizontal="center" vertical="center"/>
    </xf>
    <xf numFmtId="0" fontId="139" fillId="0" borderId="124" xfId="669" applyFont="1" applyBorder="1" applyAlignment="1">
      <alignment horizontal="center" vertical="center"/>
    </xf>
    <xf numFmtId="2" fontId="140" fillId="0" borderId="135" xfId="669" applyNumberFormat="1" applyFont="1" applyBorder="1" applyAlignment="1">
      <alignment horizontal="center" vertical="center"/>
    </xf>
    <xf numFmtId="0" fontId="139" fillId="47" borderId="137" xfId="669" applyFont="1" applyFill="1" applyBorder="1" applyAlignment="1">
      <alignment horizontal="center" vertical="center" wrapText="1"/>
    </xf>
    <xf numFmtId="0" fontId="139" fillId="0" borderId="145" xfId="669" applyFont="1" applyBorder="1" applyAlignment="1">
      <alignment horizontal="center" vertical="center"/>
    </xf>
    <xf numFmtId="0" fontId="139" fillId="0" borderId="144" xfId="669" applyFont="1" applyBorder="1" applyAlignment="1">
      <alignment horizontal="center" vertical="center"/>
    </xf>
    <xf numFmtId="0" fontId="139" fillId="39" borderId="141" xfId="669" applyFont="1" applyFill="1" applyBorder="1" applyAlignment="1">
      <alignment horizontal="center" vertical="center"/>
    </xf>
    <xf numFmtId="0" fontId="139" fillId="0" borderId="143" xfId="669" applyFont="1" applyBorder="1" applyAlignment="1">
      <alignment horizontal="center" vertical="center"/>
    </xf>
    <xf numFmtId="0" fontId="139" fillId="0" borderId="141" xfId="669" applyFont="1" applyBorder="1" applyAlignment="1">
      <alignment horizontal="center" vertical="center" wrapText="1"/>
    </xf>
    <xf numFmtId="0" fontId="139" fillId="0" borderId="139" xfId="669" applyFont="1" applyBorder="1" applyAlignment="1">
      <alignment horizontal="center" vertical="center"/>
    </xf>
    <xf numFmtId="0" fontId="139" fillId="0" borderId="138" xfId="669" applyFont="1" applyBorder="1" applyAlignment="1">
      <alignment horizontal="center" vertical="center"/>
    </xf>
    <xf numFmtId="0" fontId="139" fillId="0" borderId="140" xfId="669" applyFont="1" applyBorder="1" applyAlignment="1">
      <alignment horizontal="center" vertical="center"/>
    </xf>
    <xf numFmtId="0" fontId="139" fillId="0" borderId="125" xfId="669" applyFont="1" applyBorder="1" applyAlignment="1">
      <alignment horizontal="center" vertical="center"/>
    </xf>
    <xf numFmtId="0" fontId="139" fillId="0" borderId="0" xfId="669" applyFont="1" applyAlignment="1">
      <alignment horizontal="center" vertical="center"/>
    </xf>
    <xf numFmtId="0" fontId="139" fillId="39" borderId="0" xfId="669" applyFont="1" applyFill="1" applyAlignment="1">
      <alignment horizontal="center" vertical="center"/>
    </xf>
    <xf numFmtId="0" fontId="139" fillId="0" borderId="0" xfId="669" applyFont="1" applyAlignment="1">
      <alignment horizontal="center" vertical="center" wrapText="1"/>
    </xf>
    <xf numFmtId="0" fontId="125" fillId="38" borderId="90" xfId="669" applyFont="1" applyFill="1" applyBorder="1" applyAlignment="1">
      <alignment horizontal="centerContinuous" vertical="center"/>
    </xf>
    <xf numFmtId="0" fontId="125" fillId="38" borderId="129" xfId="669" applyFont="1" applyFill="1" applyBorder="1" applyAlignment="1">
      <alignment horizontal="centerContinuous" vertical="center"/>
    </xf>
    <xf numFmtId="0" fontId="139" fillId="45" borderId="127" xfId="669" quotePrefix="1" applyFont="1" applyFill="1" applyBorder="1" applyAlignment="1">
      <alignment horizontal="center" vertical="center" wrapText="1"/>
    </xf>
    <xf numFmtId="0" fontId="139" fillId="45" borderId="126" xfId="669" applyFont="1" applyFill="1" applyBorder="1" applyAlignment="1">
      <alignment horizontal="center" vertical="center" wrapText="1"/>
    </xf>
    <xf numFmtId="179" fontId="140" fillId="0" borderId="121" xfId="669" applyNumberFormat="1" applyFont="1" applyBorder="1" applyAlignment="1">
      <alignment horizontal="center" vertical="center"/>
    </xf>
    <xf numFmtId="0" fontId="125" fillId="38" borderId="251" xfId="669" applyFont="1" applyFill="1" applyBorder="1" applyAlignment="1">
      <alignment horizontal="centerContinuous" vertical="center"/>
    </xf>
    <xf numFmtId="0" fontId="103" fillId="0" borderId="125" xfId="669" applyFont="1" applyBorder="1" applyAlignment="1"/>
    <xf numFmtId="0" fontId="103" fillId="0" borderId="152" xfId="669" applyFont="1" applyBorder="1" applyAlignment="1"/>
    <xf numFmtId="0" fontId="125" fillId="38" borderId="66" xfId="669" applyFont="1" applyFill="1" applyBorder="1" applyAlignment="1">
      <alignment horizontal="centerContinuous" vertical="center"/>
    </xf>
    <xf numFmtId="0" fontId="125" fillId="38" borderId="246" xfId="669" applyFont="1" applyFill="1" applyBorder="1" applyAlignment="1">
      <alignment horizontal="centerContinuous" vertical="center"/>
    </xf>
    <xf numFmtId="0" fontId="125" fillId="38" borderId="250" xfId="669" applyFont="1" applyFill="1" applyBorder="1" applyAlignment="1">
      <alignment horizontal="centerContinuous" vertical="center"/>
    </xf>
    <xf numFmtId="0" fontId="125" fillId="38" borderId="67" xfId="669" applyFont="1" applyFill="1" applyBorder="1" applyAlignment="1">
      <alignment horizontal="centerContinuous" vertical="center"/>
    </xf>
    <xf numFmtId="0" fontId="144" fillId="38" borderId="263" xfId="669" applyFont="1" applyFill="1" applyBorder="1" applyAlignment="1">
      <alignment horizontal="centerContinuous" vertical="center"/>
    </xf>
    <xf numFmtId="0" fontId="125" fillId="38" borderId="263" xfId="669" applyFont="1" applyFill="1" applyBorder="1" applyAlignment="1">
      <alignment horizontal="centerContinuous" vertical="center"/>
    </xf>
    <xf numFmtId="0" fontId="144" fillId="38" borderId="262" xfId="669" applyFont="1" applyFill="1" applyBorder="1" applyAlignment="1">
      <alignment horizontal="centerContinuous" vertical="center"/>
    </xf>
    <xf numFmtId="0" fontId="139" fillId="47" borderId="136" xfId="669" applyFont="1" applyFill="1" applyBorder="1" applyAlignment="1">
      <alignment horizontal="center" vertical="center" wrapText="1"/>
    </xf>
    <xf numFmtId="170" fontId="140" fillId="47" borderId="135" xfId="669" applyNumberFormat="1" applyFont="1" applyFill="1" applyBorder="1" applyAlignment="1">
      <alignment horizontal="center" vertical="center" wrapText="1"/>
    </xf>
    <xf numFmtId="172" fontId="139" fillId="47" borderId="170" xfId="669" applyNumberFormat="1" applyFont="1" applyFill="1" applyBorder="1" applyAlignment="1">
      <alignment horizontal="center" vertical="center" wrapText="1"/>
    </xf>
    <xf numFmtId="0" fontId="103" fillId="39" borderId="185" xfId="669" applyFont="1" applyFill="1" applyBorder="1">
      <alignment vertical="center"/>
    </xf>
    <xf numFmtId="0" fontId="103" fillId="39" borderId="0" xfId="669" applyFont="1" applyFill="1">
      <alignment vertical="center"/>
    </xf>
    <xf numFmtId="0" fontId="103" fillId="39" borderId="152" xfId="669" applyFont="1" applyFill="1" applyBorder="1">
      <alignment vertical="center"/>
    </xf>
    <xf numFmtId="0" fontId="103" fillId="39" borderId="171" xfId="669" applyFont="1" applyFill="1" applyBorder="1" applyAlignment="1"/>
    <xf numFmtId="0" fontId="103" fillId="39" borderId="0" xfId="669" applyFont="1" applyFill="1" applyAlignment="1"/>
    <xf numFmtId="0" fontId="103" fillId="39" borderId="152" xfId="669" applyFont="1" applyFill="1" applyBorder="1" applyAlignment="1"/>
    <xf numFmtId="0" fontId="143" fillId="42" borderId="134" xfId="669" applyFont="1" applyFill="1" applyBorder="1">
      <alignment vertical="center"/>
    </xf>
    <xf numFmtId="0" fontId="125" fillId="42" borderId="93" xfId="669" applyFont="1" applyFill="1" applyBorder="1">
      <alignment vertical="center"/>
    </xf>
    <xf numFmtId="0" fontId="125" fillId="42" borderId="253" xfId="669" applyFont="1" applyFill="1" applyBorder="1">
      <alignment vertical="center"/>
    </xf>
    <xf numFmtId="0" fontId="125" fillId="38" borderId="252" xfId="669" applyFont="1" applyFill="1" applyBorder="1" applyAlignment="1">
      <alignment horizontal="centerContinuous" vertical="center"/>
    </xf>
    <xf numFmtId="0" fontId="125" fillId="38" borderId="249" xfId="669" applyFont="1" applyFill="1" applyBorder="1" applyAlignment="1">
      <alignment horizontal="centerContinuous" vertical="center"/>
    </xf>
    <xf numFmtId="0" fontId="139" fillId="45" borderId="194" xfId="669" applyFont="1" applyFill="1" applyBorder="1" applyAlignment="1">
      <alignment horizontal="centerContinuous" vertical="center"/>
    </xf>
    <xf numFmtId="0" fontId="140" fillId="45" borderId="193" xfId="669" applyFont="1" applyFill="1" applyBorder="1" applyAlignment="1">
      <alignment horizontal="centerContinuous" vertical="center"/>
    </xf>
    <xf numFmtId="0" fontId="140" fillId="45" borderId="248" xfId="669" applyFont="1" applyFill="1" applyBorder="1" applyAlignment="1">
      <alignment horizontal="centerContinuous" vertical="center"/>
    </xf>
    <xf numFmtId="0" fontId="139" fillId="45" borderId="0" xfId="669" applyFont="1" applyFill="1" applyAlignment="1">
      <alignment horizontal="centerContinuous" vertical="center"/>
    </xf>
    <xf numFmtId="0" fontId="140" fillId="0" borderId="0" xfId="669" applyFont="1" applyAlignment="1"/>
    <xf numFmtId="178" fontId="103" fillId="0" borderId="152" xfId="669" applyNumberFormat="1" applyFont="1" applyBorder="1" applyAlignment="1"/>
    <xf numFmtId="178" fontId="139" fillId="43" borderId="216" xfId="674" applyNumberFormat="1" applyFont="1" applyFill="1" applyBorder="1" applyAlignment="1" applyProtection="1">
      <alignment horizontal="center" vertical="center"/>
    </xf>
    <xf numFmtId="178" fontId="139" fillId="45" borderId="215" xfId="674" applyNumberFormat="1" applyFont="1" applyFill="1" applyBorder="1" applyAlignment="1" applyProtection="1">
      <alignment horizontal="center"/>
    </xf>
    <xf numFmtId="0" fontId="125" fillId="38" borderId="214" xfId="669" applyFont="1" applyFill="1" applyBorder="1" applyAlignment="1">
      <alignment horizontal="centerContinuous" vertical="center"/>
    </xf>
    <xf numFmtId="0" fontId="140" fillId="45" borderId="210" xfId="669" applyFont="1" applyFill="1" applyBorder="1" applyAlignment="1">
      <alignment horizontal="centerContinuous" vertical="center"/>
    </xf>
    <xf numFmtId="176" fontId="139" fillId="0" borderId="0" xfId="674" applyNumberFormat="1" applyFont="1" applyAlignment="1" applyProtection="1">
      <alignment horizontal="center" vertical="center"/>
    </xf>
    <xf numFmtId="176" fontId="140" fillId="0" borderId="200" xfId="669" applyNumberFormat="1" applyFont="1" applyBorder="1" applyAlignment="1">
      <alignment horizontal="center" vertical="center"/>
    </xf>
    <xf numFmtId="0" fontId="104" fillId="0" borderId="199" xfId="669" applyFont="1" applyBorder="1">
      <alignment vertical="center"/>
    </xf>
    <xf numFmtId="176" fontId="104" fillId="0" borderId="198" xfId="669" applyNumberFormat="1" applyFont="1" applyBorder="1">
      <alignment vertical="center"/>
    </xf>
    <xf numFmtId="176" fontId="140" fillId="0" borderId="180" xfId="669" applyNumberFormat="1" applyFont="1" applyBorder="1" applyAlignment="1">
      <alignment horizontal="center" vertical="center"/>
    </xf>
    <xf numFmtId="176" fontId="103" fillId="0" borderId="191" xfId="669" applyNumberFormat="1" applyFont="1" applyBorder="1">
      <alignment vertical="center"/>
    </xf>
    <xf numFmtId="178" fontId="139" fillId="45" borderId="165" xfId="674" applyNumberFormat="1" applyFont="1" applyFill="1" applyBorder="1" applyAlignment="1" applyProtection="1">
      <alignment horizontal="center"/>
    </xf>
    <xf numFmtId="178" fontId="139" fillId="45" borderId="139" xfId="674" applyNumberFormat="1" applyFont="1" applyFill="1" applyBorder="1" applyAlignment="1" applyProtection="1">
      <alignment horizontal="center"/>
    </xf>
    <xf numFmtId="0" fontId="104" fillId="0" borderId="65" xfId="669" applyFont="1" applyBorder="1">
      <alignment vertical="center"/>
    </xf>
    <xf numFmtId="0" fontId="140" fillId="45" borderId="192" xfId="669" applyFont="1" applyFill="1" applyBorder="1" applyAlignment="1">
      <alignment horizontal="centerContinuous" vertical="center"/>
    </xf>
    <xf numFmtId="170" fontId="140" fillId="0" borderId="180" xfId="669" applyNumberFormat="1" applyFont="1" applyBorder="1" applyAlignment="1">
      <alignment horizontal="center" vertical="center"/>
    </xf>
    <xf numFmtId="176" fontId="104" fillId="0" borderId="105" xfId="669" applyNumberFormat="1" applyFont="1" applyBorder="1">
      <alignment vertical="center"/>
    </xf>
    <xf numFmtId="170" fontId="105" fillId="0" borderId="191" xfId="669" applyNumberFormat="1" applyFont="1" applyBorder="1">
      <alignment vertical="center"/>
    </xf>
    <xf numFmtId="9" fontId="139" fillId="0" borderId="0" xfId="673" applyFont="1" applyAlignment="1" applyProtection="1">
      <alignment horizontal="center" vertical="center"/>
    </xf>
    <xf numFmtId="176" fontId="103" fillId="0" borderId="67" xfId="669" applyNumberFormat="1" applyFont="1" applyBorder="1">
      <alignment vertical="center"/>
    </xf>
    <xf numFmtId="9" fontId="139" fillId="0" borderId="179" xfId="673" applyFont="1" applyBorder="1" applyAlignment="1" applyProtection="1">
      <alignment horizontal="center" vertical="center"/>
    </xf>
    <xf numFmtId="180" fontId="140" fillId="0" borderId="178" xfId="669" applyNumberFormat="1" applyFont="1" applyBorder="1" applyAlignment="1">
      <alignment horizontal="center" vertical="center"/>
    </xf>
    <xf numFmtId="0" fontId="104" fillId="0" borderId="177" xfId="669" applyFont="1" applyBorder="1">
      <alignment vertical="center"/>
    </xf>
    <xf numFmtId="180" fontId="103" fillId="0" borderId="177" xfId="669" applyNumberFormat="1" applyFont="1" applyBorder="1">
      <alignment vertical="center"/>
    </xf>
    <xf numFmtId="180" fontId="103" fillId="0" borderId="176" xfId="669" applyNumberFormat="1" applyFont="1" applyBorder="1">
      <alignment vertical="center"/>
    </xf>
    <xf numFmtId="0" fontId="139" fillId="48" borderId="137" xfId="669" applyFont="1" applyFill="1" applyBorder="1" applyAlignment="1">
      <alignment horizontal="center" vertical="center" wrapText="1"/>
    </xf>
    <xf numFmtId="0" fontId="139" fillId="48" borderId="121" xfId="669" applyFont="1" applyFill="1" applyBorder="1" applyAlignment="1">
      <alignment horizontal="center" vertical="center" wrapText="1"/>
    </xf>
    <xf numFmtId="0" fontId="139" fillId="48" borderId="146" xfId="669" applyFont="1" applyFill="1" applyBorder="1" applyAlignment="1">
      <alignment horizontal="center" vertical="center" wrapText="1"/>
    </xf>
    <xf numFmtId="0" fontId="139" fillId="45" borderId="99" xfId="669" applyFont="1" applyFill="1" applyBorder="1" applyAlignment="1">
      <alignment horizontal="center" vertical="center" wrapText="1"/>
    </xf>
    <xf numFmtId="0" fontId="139" fillId="45" borderId="94" xfId="669" applyFont="1" applyFill="1" applyBorder="1" applyAlignment="1">
      <alignment horizontal="center" vertical="center" wrapText="1"/>
    </xf>
    <xf numFmtId="0" fontId="139" fillId="45" borderId="84" xfId="669" applyFont="1" applyFill="1" applyBorder="1" applyAlignment="1">
      <alignment horizontal="center" vertical="center" wrapText="1"/>
    </xf>
    <xf numFmtId="0" fontId="139" fillId="48" borderId="160" xfId="669" applyFont="1" applyFill="1" applyBorder="1" applyAlignment="1">
      <alignment horizontal="left" vertical="center" wrapText="1"/>
    </xf>
    <xf numFmtId="0" fontId="139" fillId="46" borderId="137" xfId="669" applyFont="1" applyFill="1" applyBorder="1" applyAlignment="1">
      <alignment horizontal="left" vertical="center" wrapText="1"/>
    </xf>
    <xf numFmtId="0" fontId="125" fillId="49" borderId="153" xfId="669" applyFont="1" applyFill="1" applyBorder="1" applyAlignment="1">
      <alignment horizontal="centerContinuous" vertical="center"/>
    </xf>
    <xf numFmtId="0" fontId="139" fillId="46" borderId="143" xfId="669" applyFont="1" applyFill="1" applyBorder="1" applyAlignment="1">
      <alignment horizontal="left" vertical="center" wrapText="1"/>
    </xf>
    <xf numFmtId="0" fontId="125" fillId="42" borderId="90" xfId="669" applyFont="1" applyFill="1" applyBorder="1" applyAlignment="1">
      <alignment horizontal="centerContinuous" vertical="center"/>
    </xf>
    <xf numFmtId="0" fontId="143" fillId="42" borderId="133" xfId="669" applyFont="1" applyFill="1" applyBorder="1">
      <alignment vertical="center"/>
    </xf>
    <xf numFmtId="0" fontId="125" fillId="42" borderId="129" xfId="669" applyFont="1" applyFill="1" applyBorder="1" applyAlignment="1">
      <alignment horizontal="centerContinuous" vertical="center"/>
    </xf>
    <xf numFmtId="0" fontId="125" fillId="38" borderId="91" xfId="669" applyFont="1" applyFill="1" applyBorder="1" applyAlignment="1">
      <alignment horizontal="centerContinuous" vertical="center"/>
    </xf>
    <xf numFmtId="0" fontId="103" fillId="0" borderId="128" xfId="669" applyFont="1" applyBorder="1" applyAlignment="1"/>
    <xf numFmtId="0" fontId="103" fillId="0" borderId="16" xfId="669" applyFont="1" applyBorder="1" applyAlignment="1"/>
    <xf numFmtId="0" fontId="103" fillId="0" borderId="17" xfId="669" applyFont="1" applyBorder="1" applyAlignment="1"/>
    <xf numFmtId="0" fontId="103" fillId="0" borderId="22" xfId="669" applyFont="1" applyBorder="1" applyAlignment="1"/>
    <xf numFmtId="0" fontId="103" fillId="0" borderId="0" xfId="669" applyFont="1" applyAlignment="1">
      <alignment horizontal="center" wrapText="1"/>
    </xf>
    <xf numFmtId="0" fontId="103" fillId="0" borderId="18" xfId="669" applyFont="1" applyBorder="1" applyAlignment="1"/>
    <xf numFmtId="0" fontId="103" fillId="0" borderId="19" xfId="669" applyFont="1" applyBorder="1" applyAlignment="1"/>
    <xf numFmtId="0" fontId="140" fillId="0" borderId="122" xfId="669" applyFont="1" applyBorder="1" applyAlignment="1">
      <alignment horizontal="center" vertical="center"/>
    </xf>
    <xf numFmtId="0" fontId="140" fillId="0" borderId="121" xfId="669" applyFont="1" applyBorder="1" applyAlignment="1">
      <alignment horizontal="center" vertical="center" wrapText="1"/>
    </xf>
    <xf numFmtId="1" fontId="140" fillId="0" borderId="120" xfId="669" applyNumberFormat="1" applyFont="1" applyBorder="1" applyAlignment="1">
      <alignment horizontal="center" vertical="center"/>
    </xf>
    <xf numFmtId="0" fontId="103" fillId="0" borderId="119" xfId="669" applyFont="1" applyBorder="1" applyAlignment="1"/>
    <xf numFmtId="0" fontId="103" fillId="0" borderId="117" xfId="669" applyFont="1" applyBorder="1" applyAlignment="1"/>
    <xf numFmtId="0" fontId="103" fillId="0" borderId="116" xfId="669" applyFont="1" applyBorder="1" applyAlignment="1"/>
    <xf numFmtId="0" fontId="103" fillId="0" borderId="118" xfId="669" applyFont="1" applyBorder="1" applyAlignment="1"/>
    <xf numFmtId="0" fontId="140" fillId="0" borderId="113" xfId="669" applyFont="1" applyBorder="1" applyAlignment="1">
      <alignment horizontal="center" vertical="center"/>
    </xf>
    <xf numFmtId="179" fontId="140" fillId="0" borderId="112" xfId="669" applyNumberFormat="1" applyFont="1" applyBorder="1" applyAlignment="1">
      <alignment horizontal="center" vertical="center"/>
    </xf>
    <xf numFmtId="0" fontId="140" fillId="0" borderId="112" xfId="669" applyFont="1" applyBorder="1" applyAlignment="1">
      <alignment horizontal="center" vertical="center"/>
    </xf>
    <xf numFmtId="0" fontId="140" fillId="0" borderId="111" xfId="669" applyFont="1" applyBorder="1" applyAlignment="1">
      <alignment horizontal="center" vertical="center"/>
    </xf>
    <xf numFmtId="14" fontId="103" fillId="0" borderId="0" xfId="669" applyNumberFormat="1" applyFont="1" applyAlignment="1"/>
    <xf numFmtId="0" fontId="124" fillId="35" borderId="269" xfId="669" applyFont="1" applyFill="1" applyBorder="1" applyAlignment="1">
      <alignment horizontal="centerContinuous" vertical="center"/>
    </xf>
    <xf numFmtId="0" fontId="124" fillId="35" borderId="269" xfId="669" applyFont="1" applyFill="1" applyBorder="1">
      <alignment vertical="center"/>
    </xf>
    <xf numFmtId="15" fontId="124" fillId="35" borderId="269" xfId="669" applyNumberFormat="1" applyFont="1" applyFill="1" applyBorder="1">
      <alignment vertical="center"/>
    </xf>
    <xf numFmtId="0" fontId="123" fillId="35" borderId="269" xfId="669" applyFont="1" applyFill="1" applyBorder="1">
      <alignment vertical="center"/>
    </xf>
    <xf numFmtId="0" fontId="106" fillId="32" borderId="51" xfId="669" applyFont="1" applyFill="1" applyBorder="1" applyAlignment="1">
      <alignment horizontal="center" vertical="center" wrapText="1"/>
    </xf>
    <xf numFmtId="0" fontId="106" fillId="32" borderId="52" xfId="669" applyFont="1" applyFill="1" applyBorder="1" applyAlignment="1">
      <alignment horizontal="center" vertical="center" wrapText="1"/>
    </xf>
    <xf numFmtId="0" fontId="106" fillId="32" borderId="53" xfId="669" applyFont="1" applyFill="1" applyBorder="1" applyAlignment="1">
      <alignment horizontal="center" vertical="center" wrapText="1"/>
    </xf>
    <xf numFmtId="0" fontId="109" fillId="32" borderId="290" xfId="669" applyFont="1" applyFill="1" applyBorder="1" applyAlignment="1">
      <alignment horizontal="centerContinuous" vertical="center"/>
    </xf>
    <xf numFmtId="0" fontId="109" fillId="32" borderId="76" xfId="669" applyFont="1" applyFill="1" applyBorder="1" applyAlignment="1">
      <alignment horizontal="centerContinuous" vertical="top" wrapText="1"/>
    </xf>
    <xf numFmtId="0" fontId="109" fillId="32" borderId="101" xfId="669" applyFont="1" applyFill="1" applyBorder="1" applyAlignment="1">
      <alignment horizontal="centerContinuous" vertical="top" wrapText="1"/>
    </xf>
    <xf numFmtId="0" fontId="109" fillId="32" borderId="270" xfId="669" applyFont="1" applyFill="1" applyBorder="1" applyAlignment="1">
      <alignment horizontal="centerContinuous" vertical="top" wrapText="1"/>
    </xf>
    <xf numFmtId="0" fontId="109" fillId="58" borderId="59" xfId="669" applyFont="1" applyFill="1" applyBorder="1" applyAlignment="1">
      <alignment horizontal="centerContinuous" vertical="center"/>
    </xf>
    <xf numFmtId="170" fontId="104" fillId="0" borderId="32" xfId="669" applyNumberFormat="1" applyFont="1" applyBorder="1" applyAlignment="1">
      <alignment horizontal="center" vertical="center"/>
    </xf>
    <xf numFmtId="170" fontId="104" fillId="0" borderId="14" xfId="669" applyNumberFormat="1" applyFont="1" applyBorder="1" applyAlignment="1">
      <alignment horizontal="center" vertical="center"/>
    </xf>
    <xf numFmtId="170" fontId="104" fillId="0" borderId="33" xfId="669" applyNumberFormat="1" applyFont="1" applyBorder="1" applyAlignment="1">
      <alignment horizontal="center" vertical="center"/>
    </xf>
    <xf numFmtId="170" fontId="104" fillId="0" borderId="56" xfId="669" applyNumberFormat="1" applyFont="1" applyBorder="1" applyAlignment="1">
      <alignment horizontal="center" vertical="center"/>
    </xf>
    <xf numFmtId="170" fontId="104" fillId="0" borderId="26" xfId="669" applyNumberFormat="1" applyFont="1" applyBorder="1" applyAlignment="1">
      <alignment horizontal="center" vertical="center"/>
    </xf>
    <xf numFmtId="0" fontId="104" fillId="33" borderId="33" xfId="669" applyFont="1" applyFill="1" applyBorder="1" applyAlignment="1">
      <alignment horizontal="center" vertical="center" wrapText="1"/>
    </xf>
    <xf numFmtId="10" fontId="104" fillId="0" borderId="51" xfId="669" applyNumberFormat="1" applyFont="1" applyBorder="1" applyAlignment="1">
      <alignment horizontal="center" vertical="center"/>
    </xf>
    <xf numFmtId="10" fontId="104" fillId="0" borderId="52" xfId="669" applyNumberFormat="1" applyFont="1" applyBorder="1" applyAlignment="1">
      <alignment horizontal="center" vertical="center"/>
    </xf>
    <xf numFmtId="183" fontId="104" fillId="0" borderId="52" xfId="669" applyNumberFormat="1" applyFont="1" applyBorder="1" applyAlignment="1">
      <alignment horizontal="center" vertical="center"/>
    </xf>
    <xf numFmtId="9" fontId="100" fillId="0" borderId="53" xfId="673" applyFont="1" applyBorder="1" applyAlignment="1" applyProtection="1">
      <alignment horizontal="center" vertical="center"/>
    </xf>
    <xf numFmtId="0" fontId="104" fillId="33" borderId="39" xfId="669" applyFont="1" applyFill="1" applyBorder="1" applyAlignment="1">
      <alignment horizontal="center" vertical="center" wrapText="1"/>
    </xf>
    <xf numFmtId="10" fontId="104" fillId="39" borderId="51" xfId="669" applyNumberFormat="1" applyFont="1" applyFill="1" applyBorder="1" applyAlignment="1">
      <alignment horizontal="center" vertical="center"/>
    </xf>
    <xf numFmtId="10" fontId="104" fillId="39" borderId="52" xfId="669" applyNumberFormat="1" applyFont="1" applyFill="1" applyBorder="1" applyAlignment="1">
      <alignment horizontal="center" vertical="center"/>
    </xf>
    <xf numFmtId="183" fontId="104" fillId="39" borderId="52" xfId="669" applyNumberFormat="1" applyFont="1" applyFill="1" applyBorder="1" applyAlignment="1">
      <alignment horizontal="center" vertical="center"/>
    </xf>
    <xf numFmtId="0" fontId="106" fillId="32" borderId="36" xfId="669" applyFont="1" applyFill="1" applyBorder="1" applyAlignment="1">
      <alignment horizontal="center" vertical="center" wrapText="1"/>
    </xf>
    <xf numFmtId="0" fontId="106" fillId="32" borderId="38" xfId="669" applyFont="1" applyFill="1" applyBorder="1" applyAlignment="1">
      <alignment horizontal="center" vertical="center" wrapText="1"/>
    </xf>
    <xf numFmtId="0" fontId="109" fillId="58" borderId="303" xfId="669" applyFont="1" applyFill="1" applyBorder="1" applyAlignment="1">
      <alignment horizontal="centerContinuous" vertical="center"/>
    </xf>
    <xf numFmtId="0" fontId="109" fillId="32" borderId="304" xfId="669" applyFont="1" applyFill="1" applyBorder="1" applyAlignment="1">
      <alignment horizontal="centerContinuous" vertical="center"/>
    </xf>
    <xf numFmtId="10" fontId="116" fillId="0" borderId="0" xfId="673" applyNumberFormat="1" applyFont="1" applyAlignment="1" applyProtection="1"/>
    <xf numFmtId="0" fontId="99" fillId="33" borderId="36" xfId="669" applyFont="1" applyFill="1" applyBorder="1" applyAlignment="1">
      <alignment horizontal="center" vertical="center" wrapText="1"/>
    </xf>
    <xf numFmtId="0" fontId="99" fillId="33" borderId="14" xfId="669" applyFont="1" applyFill="1" applyBorder="1" applyAlignment="1">
      <alignment horizontal="center" vertical="center" wrapText="1"/>
    </xf>
    <xf numFmtId="0" fontId="99" fillId="33" borderId="37" xfId="669" applyFont="1" applyFill="1" applyBorder="1" applyAlignment="1">
      <alignment horizontal="center" vertical="center" wrapText="1"/>
    </xf>
    <xf numFmtId="0" fontId="99" fillId="33" borderId="79" xfId="669" applyFont="1" applyFill="1" applyBorder="1" applyAlignment="1">
      <alignment horizontal="center" vertical="center" wrapText="1"/>
    </xf>
    <xf numFmtId="0" fontId="99" fillId="33" borderId="24" xfId="669" applyFont="1" applyFill="1" applyBorder="1" applyAlignment="1">
      <alignment horizontal="center" vertical="center" wrapText="1"/>
    </xf>
    <xf numFmtId="0" fontId="118" fillId="58" borderId="22" xfId="669" applyFont="1" applyFill="1" applyBorder="1" applyAlignment="1">
      <alignment horizontal="centerContinuous" vertical="center"/>
    </xf>
    <xf numFmtId="0" fontId="118" fillId="58" borderId="16" xfId="669" applyFont="1" applyFill="1" applyBorder="1" applyAlignment="1">
      <alignment horizontal="centerContinuous" vertical="center"/>
    </xf>
    <xf numFmtId="0" fontId="118" fillId="58" borderId="17" xfId="669" applyFont="1" applyFill="1" applyBorder="1" applyAlignment="1">
      <alignment horizontal="centerContinuous" vertical="center"/>
    </xf>
    <xf numFmtId="43" fontId="106" fillId="58" borderId="270" xfId="674" applyFont="1" applyFill="1" applyBorder="1" applyAlignment="1" applyProtection="1">
      <alignment vertical="center"/>
    </xf>
    <xf numFmtId="173" fontId="105" fillId="0" borderId="37" xfId="673" applyNumberFormat="1" applyFont="1" applyBorder="1" applyAlignment="1" applyProtection="1">
      <alignment horizontal="center" vertical="center"/>
    </xf>
    <xf numFmtId="173" fontId="105" fillId="0" borderId="300" xfId="673" applyNumberFormat="1" applyFont="1" applyBorder="1" applyAlignment="1" applyProtection="1">
      <alignment horizontal="center" vertical="center"/>
    </xf>
    <xf numFmtId="43" fontId="105" fillId="0" borderId="24" xfId="1" applyFont="1" applyBorder="1" applyAlignment="1" applyProtection="1">
      <alignment vertical="center"/>
    </xf>
    <xf numFmtId="43" fontId="106" fillId="58" borderId="76" xfId="1" applyFont="1" applyFill="1" applyBorder="1" applyAlignment="1" applyProtection="1">
      <alignment vertical="center"/>
    </xf>
    <xf numFmtId="167" fontId="105" fillId="33" borderId="63" xfId="674" applyNumberFormat="1" applyFont="1" applyFill="1" applyBorder="1" applyAlignment="1" applyProtection="1">
      <alignment horizontal="left" vertical="center"/>
    </xf>
    <xf numFmtId="167" fontId="105" fillId="33" borderId="292" xfId="674" applyNumberFormat="1" applyFont="1" applyFill="1" applyBorder="1" applyAlignment="1" applyProtection="1">
      <alignment horizontal="left" vertical="center"/>
    </xf>
    <xf numFmtId="0" fontId="106" fillId="58" borderId="59" xfId="669" applyFont="1" applyFill="1" applyBorder="1" applyAlignment="1">
      <alignment horizontal="left" vertical="center"/>
    </xf>
    <xf numFmtId="167" fontId="105" fillId="0" borderId="36" xfId="674" applyNumberFormat="1" applyFont="1" applyBorder="1" applyAlignment="1" applyProtection="1">
      <alignment vertical="center"/>
    </xf>
    <xf numFmtId="167" fontId="105" fillId="0" borderId="278" xfId="674" applyNumberFormat="1" applyFont="1" applyBorder="1" applyAlignment="1" applyProtection="1">
      <alignment vertical="center"/>
    </xf>
    <xf numFmtId="167" fontId="106" fillId="58" borderId="102" xfId="669" applyNumberFormat="1" applyFont="1" applyFill="1" applyBorder="1">
      <alignment vertical="center"/>
    </xf>
    <xf numFmtId="0" fontId="99" fillId="33" borderId="26" xfId="669" applyFont="1" applyFill="1" applyBorder="1" applyAlignment="1">
      <alignment horizontal="center" vertical="center" wrapText="1"/>
    </xf>
    <xf numFmtId="43" fontId="105" fillId="0" borderId="26" xfId="1" applyFont="1" applyBorder="1" applyAlignment="1" applyProtection="1">
      <alignment vertical="center"/>
    </xf>
    <xf numFmtId="43" fontId="105" fillId="0" borderId="25" xfId="1" applyFont="1" applyBorder="1" applyAlignment="1" applyProtection="1">
      <alignment vertical="center"/>
    </xf>
    <xf numFmtId="43" fontId="106" fillId="58" borderId="100" xfId="1" applyFont="1" applyFill="1" applyBorder="1" applyAlignment="1" applyProtection="1">
      <alignment vertical="center"/>
    </xf>
    <xf numFmtId="43" fontId="105" fillId="0" borderId="36" xfId="1" applyFont="1" applyBorder="1" applyAlignment="1" applyProtection="1">
      <alignment vertical="center"/>
    </xf>
    <xf numFmtId="43" fontId="106" fillId="58" borderId="102" xfId="674" applyFont="1" applyFill="1" applyBorder="1" applyAlignment="1" applyProtection="1">
      <alignment vertical="center"/>
    </xf>
    <xf numFmtId="167" fontId="105" fillId="56" borderId="14" xfId="674" applyNumberFormat="1" applyFont="1" applyFill="1" applyBorder="1" applyAlignment="1" applyProtection="1">
      <alignment vertical="center"/>
    </xf>
    <xf numFmtId="0" fontId="104" fillId="33" borderId="32" xfId="669" applyFont="1" applyFill="1" applyBorder="1" applyAlignment="1">
      <alignment horizontal="centerContinuous" vertical="center" wrapText="1"/>
    </xf>
    <xf numFmtId="0" fontId="104" fillId="33" borderId="35" xfId="669" applyFont="1" applyFill="1" applyBorder="1" applyAlignment="1">
      <alignment horizontal="centerContinuous" vertical="center" wrapText="1"/>
    </xf>
    <xf numFmtId="3" fontId="118" fillId="0" borderId="0" xfId="669" applyNumberFormat="1" applyFont="1">
      <alignment vertical="center"/>
    </xf>
    <xf numFmtId="3" fontId="118" fillId="0" borderId="0" xfId="669" applyNumberFormat="1" applyFont="1" applyAlignment="1">
      <alignment horizontal="center" vertical="center"/>
    </xf>
    <xf numFmtId="164" fontId="130" fillId="0" borderId="0" xfId="670" applyFont="1">
      <alignment vertical="top"/>
      <protection locked="0"/>
    </xf>
    <xf numFmtId="0" fontId="130" fillId="0" borderId="152" xfId="669" applyFont="1" applyBorder="1">
      <alignment vertical="center"/>
    </xf>
    <xf numFmtId="0" fontId="136" fillId="0" borderId="0" xfId="669" applyFont="1">
      <alignment vertical="center"/>
    </xf>
    <xf numFmtId="167" fontId="136" fillId="0" borderId="24" xfId="674" applyNumberFormat="1" applyFont="1" applyBorder="1" applyAlignment="1" applyProtection="1">
      <alignment horizontal="center" vertical="center"/>
    </xf>
    <xf numFmtId="173" fontId="145" fillId="39" borderId="14" xfId="673" applyNumberFormat="1" applyFont="1" applyFill="1" applyBorder="1" applyAlignment="1" applyProtection="1">
      <alignment horizontal="center" vertical="center"/>
    </xf>
    <xf numFmtId="43" fontId="136" fillId="0" borderId="14" xfId="674" applyFont="1" applyBorder="1" applyAlignment="1" applyProtection="1">
      <alignment horizontal="center" vertical="center"/>
    </xf>
    <xf numFmtId="173" fontId="136" fillId="39" borderId="14" xfId="673" applyNumberFormat="1" applyFont="1" applyFill="1" applyBorder="1" applyAlignment="1" applyProtection="1">
      <alignment horizontal="center" vertical="center"/>
    </xf>
    <xf numFmtId="167" fontId="136" fillId="0" borderId="14" xfId="674" applyNumberFormat="1" applyFont="1" applyBorder="1" applyAlignment="1" applyProtection="1">
      <alignment horizontal="center" vertical="center"/>
    </xf>
    <xf numFmtId="0" fontId="136" fillId="39" borderId="37" xfId="673" applyNumberFormat="1" applyFont="1" applyFill="1" applyBorder="1" applyAlignment="1" applyProtection="1">
      <alignment horizontal="center" vertical="center"/>
    </xf>
    <xf numFmtId="0" fontId="130" fillId="0" borderId="152" xfId="669" applyFont="1" applyBorder="1" applyAlignment="1"/>
    <xf numFmtId="43" fontId="130" fillId="0" borderId="0" xfId="674" applyFont="1" applyAlignment="1" applyProtection="1"/>
    <xf numFmtId="10" fontId="130" fillId="0" borderId="0" xfId="669" applyNumberFormat="1" applyFont="1" applyAlignment="1">
      <alignment horizontal="center" vertical="center"/>
    </xf>
    <xf numFmtId="164" fontId="131" fillId="0" borderId="0" xfId="670" applyFont="1">
      <alignment vertical="top"/>
      <protection locked="0"/>
    </xf>
    <xf numFmtId="0" fontId="130" fillId="0" borderId="0" xfId="669" applyFont="1" applyAlignment="1"/>
    <xf numFmtId="0" fontId="108" fillId="58" borderId="38" xfId="669" applyFont="1" applyFill="1" applyBorder="1" applyAlignment="1">
      <alignment horizontal="center" vertical="center"/>
    </xf>
    <xf numFmtId="0" fontId="108" fillId="58" borderId="39" xfId="669" applyFont="1" applyFill="1" applyBorder="1" applyAlignment="1">
      <alignment horizontal="center" vertical="center"/>
    </xf>
    <xf numFmtId="167" fontId="108" fillId="58" borderId="69" xfId="669" applyNumberFormat="1" applyFont="1" applyFill="1" applyBorder="1">
      <alignment vertical="center"/>
    </xf>
    <xf numFmtId="173" fontId="108" fillId="58" borderId="33" xfId="669" applyNumberFormat="1" applyFont="1" applyFill="1" applyBorder="1" applyAlignment="1">
      <alignment horizontal="center" vertical="center"/>
    </xf>
    <xf numFmtId="182" fontId="108" fillId="58" borderId="33" xfId="669" applyNumberFormat="1" applyFont="1" applyFill="1" applyBorder="1">
      <alignment vertical="center"/>
    </xf>
    <xf numFmtId="10" fontId="108" fillId="58" borderId="33" xfId="673" applyNumberFormat="1" applyFont="1" applyFill="1" applyBorder="1" applyAlignment="1" applyProtection="1">
      <alignment horizontal="center" vertical="center"/>
    </xf>
    <xf numFmtId="10" fontId="108" fillId="58" borderId="33" xfId="669" applyNumberFormat="1" applyFont="1" applyFill="1" applyBorder="1" applyAlignment="1">
      <alignment horizontal="center" vertical="center"/>
    </xf>
    <xf numFmtId="167" fontId="108" fillId="58" borderId="33" xfId="669" applyNumberFormat="1" applyFont="1" applyFill="1" applyBorder="1">
      <alignment vertical="center"/>
    </xf>
    <xf numFmtId="167" fontId="108" fillId="58" borderId="33" xfId="674" applyNumberFormat="1" applyFont="1" applyFill="1" applyBorder="1" applyAlignment="1" applyProtection="1">
      <alignment vertical="center"/>
    </xf>
    <xf numFmtId="2" fontId="108" fillId="58" borderId="39" xfId="673" applyNumberFormat="1" applyFont="1" applyFill="1" applyBorder="1" applyAlignment="1" applyProtection="1">
      <alignment horizontal="center" vertical="center"/>
    </xf>
    <xf numFmtId="0" fontId="104" fillId="33" borderId="69" xfId="669" applyFont="1" applyFill="1" applyBorder="1" applyAlignment="1">
      <alignment horizontal="center" vertical="center" wrapText="1"/>
    </xf>
    <xf numFmtId="167" fontId="136" fillId="0" borderId="36" xfId="674" applyNumberFormat="1" applyFont="1" applyBorder="1" applyAlignment="1" applyProtection="1">
      <alignment horizontal="center" vertical="center"/>
    </xf>
    <xf numFmtId="173" fontId="145" fillId="0" borderId="37" xfId="673" applyNumberFormat="1" applyFont="1" applyBorder="1" applyAlignment="1" applyProtection="1">
      <alignment horizontal="center" vertical="center"/>
    </xf>
    <xf numFmtId="167" fontId="108" fillId="58" borderId="38" xfId="669" applyNumberFormat="1" applyFont="1" applyFill="1" applyBorder="1">
      <alignment vertical="center"/>
    </xf>
    <xf numFmtId="173" fontId="108" fillId="58" borderId="39" xfId="669" applyNumberFormat="1" applyFont="1" applyFill="1" applyBorder="1" applyAlignment="1">
      <alignment horizontal="center" vertical="center"/>
    </xf>
    <xf numFmtId="43" fontId="136" fillId="0" borderId="36" xfId="674" applyFont="1" applyBorder="1" applyAlignment="1" applyProtection="1">
      <alignment horizontal="center" vertical="center"/>
    </xf>
    <xf numFmtId="43" fontId="136" fillId="0" borderId="37" xfId="674" applyFont="1" applyBorder="1" applyAlignment="1" applyProtection="1">
      <alignment horizontal="center" vertical="center"/>
    </xf>
    <xf numFmtId="182" fontId="108" fillId="58" borderId="38" xfId="669" applyNumberFormat="1" applyFont="1" applyFill="1" applyBorder="1">
      <alignment vertical="center"/>
    </xf>
    <xf numFmtId="182" fontId="108" fillId="58" borderId="39" xfId="669" applyNumberFormat="1" applyFont="1" applyFill="1" applyBorder="1">
      <alignment vertical="center"/>
    </xf>
    <xf numFmtId="0" fontId="104" fillId="33" borderId="79" xfId="669" applyFont="1" applyFill="1" applyBorder="1" applyAlignment="1">
      <alignment horizontal="center" vertical="center" wrapText="1"/>
    </xf>
    <xf numFmtId="0" fontId="104" fillId="33" borderId="102" xfId="669" applyFont="1" applyFill="1" applyBorder="1" applyAlignment="1">
      <alignment horizontal="center" vertical="center" wrapText="1"/>
    </xf>
    <xf numFmtId="0" fontId="104" fillId="33" borderId="101" xfId="669" applyFont="1" applyFill="1" applyBorder="1" applyAlignment="1">
      <alignment horizontal="center" vertical="center" wrapText="1"/>
    </xf>
    <xf numFmtId="0" fontId="104" fillId="33" borderId="270" xfId="669" applyFont="1" applyFill="1" applyBorder="1" applyAlignment="1">
      <alignment horizontal="center" vertical="center" wrapText="1"/>
    </xf>
    <xf numFmtId="173" fontId="104" fillId="33" borderId="270" xfId="669" applyNumberFormat="1" applyFont="1" applyFill="1" applyBorder="1" applyAlignment="1">
      <alignment horizontal="center" vertical="center" wrapText="1"/>
    </xf>
    <xf numFmtId="10" fontId="108" fillId="58" borderId="38" xfId="673" applyNumberFormat="1" applyFont="1" applyFill="1" applyBorder="1" applyAlignment="1" applyProtection="1">
      <alignment horizontal="center" vertical="center"/>
    </xf>
    <xf numFmtId="10" fontId="108" fillId="58" borderId="39" xfId="673" applyNumberFormat="1" applyFont="1" applyFill="1" applyBorder="1" applyAlignment="1" applyProtection="1">
      <alignment horizontal="center" vertical="center"/>
    </xf>
    <xf numFmtId="10" fontId="108" fillId="58" borderId="38" xfId="669" applyNumberFormat="1" applyFont="1" applyFill="1" applyBorder="1" applyAlignment="1">
      <alignment horizontal="center" vertical="center"/>
    </xf>
    <xf numFmtId="173" fontId="145" fillId="0" borderId="36" xfId="673" applyNumberFormat="1" applyFont="1" applyBorder="1" applyAlignment="1" applyProtection="1">
      <alignment horizontal="center" vertical="center"/>
    </xf>
    <xf numFmtId="2" fontId="136" fillId="0" borderId="37" xfId="673" applyNumberFormat="1" applyFont="1" applyBorder="1" applyAlignment="1" applyProtection="1">
      <alignment horizontal="center" vertical="center"/>
    </xf>
    <xf numFmtId="173" fontId="136" fillId="0" borderId="36" xfId="673" applyNumberFormat="1" applyFont="1" applyBorder="1" applyAlignment="1" applyProtection="1">
      <alignment horizontal="center" vertical="center"/>
    </xf>
    <xf numFmtId="173" fontId="136" fillId="0" borderId="14" xfId="673" applyNumberFormat="1" applyFont="1" applyBorder="1" applyAlignment="1" applyProtection="1">
      <alignment horizontal="center" vertical="center"/>
    </xf>
    <xf numFmtId="173" fontId="136" fillId="0" borderId="37" xfId="673" applyNumberFormat="1" applyFont="1" applyBorder="1" applyAlignment="1" applyProtection="1">
      <alignment horizontal="center" vertical="center"/>
    </xf>
    <xf numFmtId="0" fontId="113" fillId="0" borderId="0" xfId="669" applyFont="1">
      <alignment vertical="center"/>
    </xf>
    <xf numFmtId="0" fontId="148" fillId="0" borderId="0" xfId="669" applyFont="1">
      <alignment vertical="center"/>
    </xf>
    <xf numFmtId="0" fontId="113" fillId="0" borderId="0" xfId="669" applyFont="1" applyAlignment="1">
      <alignment vertical="center" wrapText="1"/>
    </xf>
    <xf numFmtId="0" fontId="150" fillId="32" borderId="52" xfId="685" applyFont="1" applyFill="1" applyBorder="1" applyAlignment="1">
      <alignment horizontal="center" vertical="center"/>
      <protection locked="0"/>
    </xf>
    <xf numFmtId="0" fontId="150" fillId="32" borderId="52" xfId="685" quotePrefix="1" applyFont="1" applyFill="1" applyBorder="1" applyAlignment="1">
      <alignment horizontal="center" vertical="center"/>
      <protection locked="0"/>
    </xf>
    <xf numFmtId="0" fontId="150" fillId="32" borderId="53" xfId="685" applyFont="1" applyFill="1" applyBorder="1" applyAlignment="1">
      <alignment horizontal="center" vertical="center"/>
      <protection locked="0"/>
    </xf>
    <xf numFmtId="0" fontId="150" fillId="32" borderId="291" xfId="685" applyFont="1" applyFill="1" applyBorder="1" applyAlignment="1">
      <alignment horizontal="center" vertical="center"/>
      <protection locked="0"/>
    </xf>
    <xf numFmtId="0" fontId="147" fillId="59" borderId="290" xfId="686" applyFont="1" applyFill="1" applyBorder="1" applyAlignment="1" applyProtection="1">
      <alignment horizontal="center" vertical="center" wrapText="1"/>
    </xf>
    <xf numFmtId="186" fontId="103" fillId="0" borderId="283" xfId="669" applyNumberFormat="1" applyFont="1" applyBorder="1" applyProtection="1">
      <alignment vertical="center"/>
      <protection locked="0"/>
    </xf>
    <xf numFmtId="186" fontId="103" fillId="39" borderId="89" xfId="669" applyNumberFormat="1" applyFont="1" applyFill="1" applyBorder="1">
      <alignment vertical="center"/>
    </xf>
    <xf numFmtId="186" fontId="103" fillId="39" borderId="95" xfId="669" applyNumberFormat="1" applyFont="1" applyFill="1" applyBorder="1">
      <alignment vertical="center"/>
    </xf>
    <xf numFmtId="186" fontId="103" fillId="0" borderId="95" xfId="669" applyNumberFormat="1" applyFont="1" applyBorder="1" applyProtection="1">
      <alignment vertical="center"/>
      <protection locked="0"/>
    </xf>
    <xf numFmtId="170" fontId="103" fillId="0" borderId="280" xfId="669" applyNumberFormat="1" applyFont="1" applyBorder="1" applyAlignment="1" applyProtection="1">
      <alignment horizontal="center" vertical="center"/>
      <protection locked="0"/>
    </xf>
    <xf numFmtId="0" fontId="103" fillId="0" borderId="95" xfId="669" applyFont="1" applyBorder="1" applyAlignment="1" applyProtection="1">
      <alignment horizontal="center" vertical="center"/>
      <protection locked="0"/>
    </xf>
    <xf numFmtId="170" fontId="103" fillId="0" borderId="95" xfId="669" applyNumberFormat="1" applyFont="1" applyBorder="1" applyAlignment="1" applyProtection="1">
      <alignment horizontal="center" vertical="center"/>
      <protection locked="0"/>
    </xf>
    <xf numFmtId="170" fontId="103" fillId="0" borderId="283" xfId="669" applyNumberFormat="1" applyFont="1" applyBorder="1" applyAlignment="1" applyProtection="1">
      <alignment horizontal="center" vertical="center"/>
      <protection locked="0"/>
    </xf>
    <xf numFmtId="0" fontId="103" fillId="0" borderId="89" xfId="669" applyFont="1" applyBorder="1" applyAlignment="1" applyProtection="1">
      <alignment horizontal="center" vertical="center"/>
      <protection locked="0"/>
    </xf>
    <xf numFmtId="170" fontId="103" fillId="0" borderId="285" xfId="669" applyNumberFormat="1" applyFont="1" applyBorder="1" applyAlignment="1" applyProtection="1">
      <alignment horizontal="center" vertical="center"/>
      <protection locked="0"/>
    </xf>
    <xf numFmtId="0" fontId="103" fillId="39" borderId="281" xfId="669" applyFont="1" applyFill="1" applyBorder="1" applyAlignment="1">
      <alignment horizontal="center" vertical="center"/>
    </xf>
    <xf numFmtId="186" fontId="103" fillId="0" borderId="89" xfId="669" applyNumberFormat="1" applyFont="1" applyBorder="1" applyProtection="1">
      <alignment vertical="center"/>
      <protection locked="0"/>
    </xf>
    <xf numFmtId="173" fontId="103" fillId="39" borderId="95" xfId="673" applyNumberFormat="1" applyFont="1" applyFill="1" applyBorder="1" applyAlignment="1" applyProtection="1">
      <alignment horizontal="center" vertical="center"/>
    </xf>
    <xf numFmtId="1" fontId="103" fillId="39" borderId="95" xfId="669" applyNumberFormat="1" applyFont="1" applyFill="1" applyBorder="1" applyAlignment="1">
      <alignment horizontal="center" vertical="center"/>
    </xf>
    <xf numFmtId="0" fontId="103" fillId="0" borderId="34" xfId="669" applyFont="1" applyBorder="1" applyAlignment="1">
      <alignment horizontal="center" vertical="center"/>
    </xf>
    <xf numFmtId="170" fontId="103" fillId="0" borderId="282" xfId="669" applyNumberFormat="1" applyFont="1" applyBorder="1" applyAlignment="1" applyProtection="1">
      <alignment horizontal="center" vertical="center"/>
      <protection locked="0"/>
    </xf>
    <xf numFmtId="170" fontId="103" fillId="0" borderId="88" xfId="669" applyNumberFormat="1" applyFont="1" applyBorder="1" applyAlignment="1" applyProtection="1">
      <alignment horizontal="center" vertical="center"/>
      <protection locked="0"/>
    </xf>
    <xf numFmtId="0" fontId="103" fillId="0" borderId="36" xfId="669" applyFont="1" applyBorder="1" applyAlignment="1">
      <alignment horizontal="center" vertical="center"/>
    </xf>
    <xf numFmtId="186" fontId="103" fillId="0" borderId="280" xfId="669" applyNumberFormat="1" applyFont="1" applyBorder="1" applyProtection="1">
      <alignment vertical="center"/>
      <protection locked="0"/>
    </xf>
    <xf numFmtId="0" fontId="103" fillId="0" borderId="278" xfId="669" applyFont="1" applyBorder="1" applyAlignment="1">
      <alignment horizontal="center" vertical="center"/>
    </xf>
    <xf numFmtId="0" fontId="137" fillId="0" borderId="0" xfId="669" applyFont="1">
      <alignment vertical="center"/>
    </xf>
    <xf numFmtId="180" fontId="104" fillId="0" borderId="83" xfId="669" applyNumberFormat="1" applyFont="1" applyBorder="1" applyAlignment="1">
      <alignment horizontal="center" vertical="center"/>
    </xf>
    <xf numFmtId="180" fontId="104" fillId="0" borderId="306" xfId="669" applyNumberFormat="1" applyFont="1" applyBorder="1" applyAlignment="1">
      <alignment horizontal="center" vertical="center"/>
    </xf>
    <xf numFmtId="180" fontId="104" fillId="0" borderId="307" xfId="669" applyNumberFormat="1" applyFont="1" applyBorder="1" applyAlignment="1">
      <alignment horizontal="center" vertical="center"/>
    </xf>
    <xf numFmtId="0" fontId="104" fillId="33" borderId="310" xfId="669" applyFont="1" applyFill="1" applyBorder="1" applyAlignment="1">
      <alignment horizontal="center" vertical="center"/>
    </xf>
    <xf numFmtId="0" fontId="104" fillId="33" borderId="306" xfId="669" applyFont="1" applyFill="1" applyBorder="1" applyAlignment="1">
      <alignment horizontal="center" vertical="center"/>
    </xf>
    <xf numFmtId="0" fontId="103" fillId="0" borderId="282" xfId="669" applyFont="1" applyBorder="1" applyAlignment="1" applyProtection="1">
      <alignment horizontal="center" vertical="center"/>
      <protection locked="0"/>
    </xf>
    <xf numFmtId="0" fontId="103" fillId="0" borderId="279" xfId="669" applyFont="1" applyBorder="1" applyAlignment="1" applyProtection="1">
      <alignment horizontal="center" vertical="center"/>
      <protection locked="0"/>
    </xf>
    <xf numFmtId="0" fontId="104" fillId="33" borderId="314" xfId="669" applyFont="1" applyFill="1" applyBorder="1" applyAlignment="1">
      <alignment horizontal="center" vertical="center"/>
    </xf>
    <xf numFmtId="0" fontId="103" fillId="0" borderId="284" xfId="669" applyFont="1" applyBorder="1" applyAlignment="1" applyProtection="1">
      <alignment horizontal="center" vertical="center"/>
      <protection locked="0"/>
    </xf>
    <xf numFmtId="0" fontId="103" fillId="39" borderId="315" xfId="669" applyFont="1" applyFill="1" applyBorder="1" applyAlignment="1">
      <alignment horizontal="center" vertical="center"/>
    </xf>
    <xf numFmtId="0" fontId="105" fillId="33" borderId="270" xfId="669" applyFont="1" applyFill="1" applyBorder="1" applyAlignment="1">
      <alignment horizontal="center" vertical="center" wrapText="1"/>
    </xf>
    <xf numFmtId="0" fontId="105" fillId="33" borderId="102" xfId="669" applyFont="1" applyFill="1" applyBorder="1" applyAlignment="1">
      <alignment horizontal="center" vertical="center" wrapText="1"/>
    </xf>
    <xf numFmtId="0" fontId="105" fillId="33" borderId="101" xfId="669" applyFont="1" applyFill="1" applyBorder="1" applyAlignment="1">
      <alignment horizontal="center" vertical="center" wrapText="1"/>
    </xf>
    <xf numFmtId="0" fontId="105" fillId="33" borderId="76" xfId="669" applyFont="1" applyFill="1" applyBorder="1" applyAlignment="1">
      <alignment horizontal="center" vertical="center" wrapText="1"/>
    </xf>
    <xf numFmtId="0" fontId="108" fillId="32" borderId="38" xfId="669" applyFont="1" applyFill="1" applyBorder="1" applyAlignment="1">
      <alignment horizontal="center" vertical="center"/>
    </xf>
    <xf numFmtId="0" fontId="103" fillId="24" borderId="268" xfId="669" applyFont="1" applyFill="1" applyBorder="1" applyAlignment="1" applyProtection="1">
      <alignment horizontal="center" vertical="center"/>
      <protection locked="0"/>
    </xf>
    <xf numFmtId="0" fontId="103" fillId="24" borderId="104" xfId="669" applyFont="1" applyFill="1" applyBorder="1" applyAlignment="1" applyProtection="1">
      <alignment horizontal="center" vertical="center"/>
      <protection locked="0"/>
    </xf>
    <xf numFmtId="0" fontId="103" fillId="24" borderId="266" xfId="669" applyFont="1" applyFill="1" applyBorder="1" applyAlignment="1" applyProtection="1">
      <alignment horizontal="center" vertical="center"/>
      <protection locked="0"/>
    </xf>
    <xf numFmtId="0" fontId="103" fillId="60" borderId="309" xfId="669" applyFont="1" applyFill="1" applyBorder="1" applyAlignment="1" applyProtection="1">
      <alignment horizontal="center" vertical="center"/>
      <protection locked="0"/>
    </xf>
    <xf numFmtId="0" fontId="103" fillId="60" borderId="310" xfId="669" applyFont="1" applyFill="1" applyBorder="1" applyAlignment="1" applyProtection="1">
      <alignment horizontal="center" vertical="center"/>
      <protection locked="0"/>
    </xf>
    <xf numFmtId="0" fontId="108" fillId="32" borderId="295" xfId="669" applyFont="1" applyFill="1" applyBorder="1" applyAlignment="1">
      <alignment horizontal="center" vertical="center"/>
    </xf>
    <xf numFmtId="0" fontId="103" fillId="60" borderId="306" xfId="669" applyFont="1" applyFill="1" applyBorder="1" applyAlignment="1" applyProtection="1">
      <alignment horizontal="center" vertical="center"/>
      <protection locked="0"/>
    </xf>
    <xf numFmtId="186" fontId="108" fillId="32" borderId="308" xfId="669" applyNumberFormat="1" applyFont="1" applyFill="1" applyBorder="1" applyProtection="1">
      <alignment vertical="center"/>
      <protection locked="0"/>
    </xf>
    <xf numFmtId="186" fontId="108" fillId="32" borderId="295" xfId="669" applyNumberFormat="1" applyFont="1" applyFill="1" applyBorder="1">
      <alignment vertical="center"/>
    </xf>
    <xf numFmtId="186" fontId="108" fillId="32" borderId="295" xfId="669" applyNumberFormat="1" applyFont="1" applyFill="1" applyBorder="1" applyProtection="1">
      <alignment vertical="center"/>
      <protection locked="0"/>
    </xf>
    <xf numFmtId="186" fontId="108" fillId="32" borderId="316" xfId="669" applyNumberFormat="1" applyFont="1" applyFill="1" applyBorder="1">
      <alignment vertical="center"/>
    </xf>
    <xf numFmtId="186" fontId="103" fillId="39" borderId="284" xfId="669" applyNumberFormat="1" applyFont="1" applyFill="1" applyBorder="1">
      <alignment vertical="center"/>
    </xf>
    <xf numFmtId="186" fontId="103" fillId="39" borderId="282" xfId="669" applyNumberFormat="1" applyFont="1" applyFill="1" applyBorder="1">
      <alignment vertical="center"/>
    </xf>
    <xf numFmtId="186" fontId="103" fillId="0" borderId="275" xfId="669" applyNumberFormat="1" applyFont="1" applyBorder="1" applyProtection="1">
      <alignment vertical="center"/>
      <protection locked="0"/>
    </xf>
    <xf numFmtId="186" fontId="103" fillId="39" borderId="274" xfId="669" applyNumberFormat="1" applyFont="1" applyFill="1" applyBorder="1">
      <alignment vertical="center"/>
    </xf>
    <xf numFmtId="186" fontId="103" fillId="0" borderId="274" xfId="669" applyNumberFormat="1" applyFont="1" applyBorder="1" applyProtection="1">
      <alignment vertical="center"/>
      <protection locked="0"/>
    </xf>
    <xf numFmtId="186" fontId="103" fillId="39" borderId="277" xfId="669" applyNumberFormat="1" applyFont="1" applyFill="1" applyBorder="1">
      <alignment vertical="center"/>
    </xf>
    <xf numFmtId="0" fontId="105" fillId="33" borderId="100" xfId="669" applyFont="1" applyFill="1" applyBorder="1" applyAlignment="1">
      <alignment horizontal="center" vertical="center" wrapText="1"/>
    </xf>
    <xf numFmtId="170" fontId="108" fillId="32" borderId="308" xfId="669" applyNumberFormat="1" applyFont="1" applyFill="1" applyBorder="1" applyAlignment="1">
      <alignment horizontal="center" vertical="center"/>
    </xf>
    <xf numFmtId="173" fontId="108" fillId="32" borderId="295" xfId="673" applyNumberFormat="1" applyFont="1" applyFill="1" applyBorder="1" applyAlignment="1" applyProtection="1">
      <alignment horizontal="center" vertical="center"/>
    </xf>
    <xf numFmtId="1" fontId="108" fillId="32" borderId="295" xfId="669" applyNumberFormat="1" applyFont="1" applyFill="1" applyBorder="1" applyAlignment="1">
      <alignment horizontal="center" vertical="center"/>
    </xf>
    <xf numFmtId="186" fontId="108" fillId="32" borderId="296" xfId="669" applyNumberFormat="1" applyFont="1" applyFill="1" applyBorder="1">
      <alignment vertical="center"/>
    </xf>
    <xf numFmtId="170" fontId="103" fillId="0" borderId="317" xfId="669" applyNumberFormat="1" applyFont="1" applyBorder="1" applyAlignment="1" applyProtection="1">
      <alignment horizontal="center" vertical="center"/>
      <protection locked="0"/>
    </xf>
    <xf numFmtId="186" fontId="103" fillId="0" borderId="318" xfId="669" applyNumberFormat="1" applyFont="1" applyBorder="1" applyProtection="1">
      <alignment vertical="center"/>
      <protection locked="0"/>
    </xf>
    <xf numFmtId="173" fontId="103" fillId="39" borderId="318" xfId="673" applyNumberFormat="1" applyFont="1" applyFill="1" applyBorder="1" applyAlignment="1" applyProtection="1">
      <alignment horizontal="center" vertical="center"/>
    </xf>
    <xf numFmtId="1" fontId="103" fillId="39" borderId="318" xfId="669" applyNumberFormat="1" applyFont="1" applyFill="1" applyBorder="1" applyAlignment="1">
      <alignment horizontal="center" vertical="center"/>
    </xf>
    <xf numFmtId="186" fontId="103" fillId="39" borderId="319" xfId="669" applyNumberFormat="1" applyFont="1" applyFill="1" applyBorder="1">
      <alignment vertical="center"/>
    </xf>
    <xf numFmtId="170" fontId="103" fillId="0" borderId="275" xfId="669" applyNumberFormat="1" applyFont="1" applyBorder="1" applyAlignment="1" applyProtection="1">
      <alignment horizontal="center" vertical="center"/>
      <protection locked="0"/>
    </xf>
    <xf numFmtId="173" fontId="103" fillId="39" borderId="274" xfId="673" applyNumberFormat="1" applyFont="1" applyFill="1" applyBorder="1" applyAlignment="1" applyProtection="1">
      <alignment horizontal="center" vertical="center"/>
    </xf>
    <xf numFmtId="1" fontId="103" fillId="39" borderId="274" xfId="669" applyNumberFormat="1" applyFont="1" applyFill="1" applyBorder="1" applyAlignment="1">
      <alignment horizontal="center" vertical="center"/>
    </xf>
    <xf numFmtId="170" fontId="108" fillId="32" borderId="320" xfId="669" applyNumberFormat="1" applyFont="1" applyFill="1" applyBorder="1" applyAlignment="1">
      <alignment horizontal="center" vertical="center"/>
    </xf>
    <xf numFmtId="0" fontId="108" fillId="32" borderId="316" xfId="669" applyFont="1" applyFill="1" applyBorder="1">
      <alignment vertical="center"/>
    </xf>
    <xf numFmtId="0" fontId="108" fillId="32" borderId="68" xfId="669" applyFont="1" applyFill="1" applyBorder="1" applyAlignment="1">
      <alignment horizontal="center" vertical="center"/>
    </xf>
    <xf numFmtId="0" fontId="103" fillId="0" borderId="274" xfId="669" applyFont="1" applyBorder="1" applyAlignment="1" applyProtection="1">
      <alignment horizontal="center" vertical="center"/>
      <protection locked="0"/>
    </xf>
    <xf numFmtId="170" fontId="103" fillId="0" borderId="273" xfId="669" applyNumberFormat="1" applyFont="1" applyBorder="1" applyAlignment="1" applyProtection="1">
      <alignment horizontal="center" vertical="center"/>
      <protection locked="0"/>
    </xf>
    <xf numFmtId="0" fontId="103" fillId="39" borderId="276" xfId="669" applyFont="1" applyFill="1" applyBorder="1" applyAlignment="1">
      <alignment horizontal="center" vertical="center"/>
    </xf>
    <xf numFmtId="170" fontId="108" fillId="32" borderId="321" xfId="669" applyNumberFormat="1" applyFont="1" applyFill="1" applyBorder="1" applyAlignment="1">
      <alignment horizontal="center" vertical="center"/>
    </xf>
    <xf numFmtId="170" fontId="108" fillId="32" borderId="296" xfId="669" applyNumberFormat="1" applyFont="1" applyFill="1" applyBorder="1" applyAlignment="1">
      <alignment horizontal="center" vertical="center"/>
    </xf>
    <xf numFmtId="170" fontId="103" fillId="0" borderId="277" xfId="669" applyNumberFormat="1" applyFont="1" applyBorder="1" applyAlignment="1" applyProtection="1">
      <alignment horizontal="center" vertical="center"/>
      <protection locked="0"/>
    </xf>
    <xf numFmtId="170" fontId="116" fillId="0" borderId="14" xfId="669" applyNumberFormat="1" applyFont="1" applyBorder="1" applyAlignment="1">
      <alignment horizontal="center" vertical="center"/>
    </xf>
    <xf numFmtId="2" fontId="116" fillId="0" borderId="14" xfId="669" applyNumberFormat="1" applyFont="1" applyBorder="1" applyAlignment="1">
      <alignment horizontal="center" vertical="center"/>
    </xf>
    <xf numFmtId="170" fontId="116" fillId="0" borderId="33" xfId="669" applyNumberFormat="1" applyFont="1" applyBorder="1" applyAlignment="1">
      <alignment horizontal="center" vertical="center"/>
    </xf>
    <xf numFmtId="9" fontId="116" fillId="0" borderId="33" xfId="669" applyNumberFormat="1" applyFont="1" applyBorder="1" applyAlignment="1">
      <alignment horizontal="center" vertical="center"/>
    </xf>
    <xf numFmtId="2" fontId="116" fillId="0" borderId="33" xfId="669" applyNumberFormat="1" applyFont="1" applyBorder="1" applyAlignment="1">
      <alignment horizontal="center" vertical="center"/>
    </xf>
    <xf numFmtId="2" fontId="116" fillId="0" borderId="39" xfId="669" applyNumberFormat="1" applyFont="1" applyBorder="1" applyAlignment="1">
      <alignment horizontal="center" vertical="center"/>
    </xf>
    <xf numFmtId="164" fontId="117" fillId="0" borderId="0" xfId="670" applyFont="1" applyAlignment="1">
      <alignment horizontal="center" vertical="center"/>
      <protection locked="0"/>
    </xf>
    <xf numFmtId="9" fontId="116" fillId="0" borderId="14" xfId="673" applyFont="1" applyBorder="1" applyAlignment="1" applyProtection="1">
      <alignment horizontal="center" vertical="center"/>
    </xf>
    <xf numFmtId="2" fontId="116" fillId="0" borderId="37" xfId="669" applyNumberFormat="1" applyFont="1" applyBorder="1" applyAlignment="1">
      <alignment horizontal="center" vertical="center"/>
    </xf>
    <xf numFmtId="0" fontId="106" fillId="58" borderId="83" xfId="669" quotePrefix="1" applyFont="1" applyFill="1" applyBorder="1" applyAlignment="1">
      <alignment horizontal="center" vertical="center"/>
    </xf>
    <xf numFmtId="0" fontId="119" fillId="43" borderId="36" xfId="669" applyFont="1" applyFill="1" applyBorder="1" applyAlignment="1">
      <alignment horizontal="left" vertical="center"/>
    </xf>
    <xf numFmtId="0" fontId="119" fillId="43" borderId="38" xfId="669" applyFont="1" applyFill="1" applyBorder="1" applyAlignment="1">
      <alignment horizontal="left" vertical="center"/>
    </xf>
    <xf numFmtId="15" fontId="146" fillId="56" borderId="291" xfId="685" applyNumberFormat="1" applyFont="1" applyFill="1" applyBorder="1" applyAlignment="1">
      <alignment horizontal="center" vertical="center"/>
      <protection locked="0"/>
    </xf>
    <xf numFmtId="0" fontId="146" fillId="56" borderId="291" xfId="685" applyFont="1" applyFill="1" applyBorder="1" applyAlignment="1">
      <alignment vertical="center" shrinkToFit="1"/>
      <protection locked="0"/>
    </xf>
    <xf numFmtId="185" fontId="146" fillId="56" borderId="291" xfId="685" applyNumberFormat="1" applyFont="1" applyFill="1" applyBorder="1" applyAlignment="1">
      <alignment horizontal="right" vertical="center"/>
      <protection locked="0"/>
    </xf>
    <xf numFmtId="0" fontId="146" fillId="56" borderId="291" xfId="685" applyFont="1" applyFill="1" applyBorder="1" applyAlignment="1">
      <alignment horizontal="center" vertical="center"/>
      <protection locked="0"/>
    </xf>
    <xf numFmtId="185" fontId="146" fillId="56" borderId="291" xfId="685" applyNumberFormat="1" applyFont="1" applyFill="1" applyBorder="1" applyAlignment="1">
      <alignment horizontal="center" vertical="center"/>
      <protection locked="0"/>
    </xf>
    <xf numFmtId="15" fontId="146" fillId="56" borderId="52" xfId="685" quotePrefix="1" applyNumberFormat="1" applyFont="1" applyFill="1" applyBorder="1" applyAlignment="1">
      <alignment horizontal="center" vertical="center"/>
      <protection locked="0"/>
    </xf>
    <xf numFmtId="0" fontId="146" fillId="56" borderId="52" xfId="685" quotePrefix="1" applyFont="1" applyFill="1" applyBorder="1" applyAlignment="1">
      <alignment vertical="center" shrinkToFit="1"/>
      <protection locked="0"/>
    </xf>
    <xf numFmtId="0" fontId="146" fillId="56" borderId="52" xfId="685" applyFont="1" applyFill="1" applyBorder="1" applyAlignment="1">
      <alignment vertical="center" shrinkToFit="1"/>
      <protection locked="0"/>
    </xf>
    <xf numFmtId="185" fontId="146" fillId="56" borderId="52" xfId="685" quotePrefix="1" applyNumberFormat="1" applyFont="1" applyFill="1" applyBorder="1" applyAlignment="1">
      <alignment horizontal="right" vertical="center"/>
      <protection locked="0"/>
    </xf>
    <xf numFmtId="0" fontId="146" fillId="56" borderId="52" xfId="685" quotePrefix="1" applyFont="1" applyFill="1" applyBorder="1" applyAlignment="1">
      <alignment horizontal="center" vertical="center"/>
      <protection locked="0"/>
    </xf>
    <xf numFmtId="15" fontId="146" fillId="56" borderId="52" xfId="685" applyNumberFormat="1" applyFont="1" applyFill="1" applyBorder="1" applyAlignment="1">
      <alignment horizontal="center" vertical="center"/>
      <protection locked="0"/>
    </xf>
    <xf numFmtId="185" fontId="146" fillId="56" borderId="52" xfId="685" applyNumberFormat="1" applyFont="1" applyFill="1" applyBorder="1" applyAlignment="1">
      <alignment horizontal="right" vertical="center"/>
      <protection locked="0"/>
    </xf>
    <xf numFmtId="0" fontId="146" fillId="56" borderId="52" xfId="685" applyFont="1" applyFill="1" applyBorder="1" applyAlignment="1">
      <alignment horizontal="center" vertical="center"/>
      <protection locked="0"/>
    </xf>
    <xf numFmtId="15" fontId="146" fillId="56" borderId="53" xfId="685" applyNumberFormat="1" applyFont="1" applyFill="1" applyBorder="1" applyAlignment="1">
      <alignment horizontal="center" vertical="center"/>
      <protection locked="0"/>
    </xf>
    <xf numFmtId="0" fontId="146" fillId="56" borderId="53" xfId="685" applyFont="1" applyFill="1" applyBorder="1" applyAlignment="1">
      <alignment vertical="center" shrinkToFit="1"/>
      <protection locked="0"/>
    </xf>
    <xf numFmtId="184" fontId="146" fillId="56" borderId="53" xfId="685" applyNumberFormat="1" applyFont="1" applyFill="1" applyBorder="1" applyAlignment="1">
      <alignment horizontal="right" vertical="center"/>
      <protection locked="0"/>
    </xf>
    <xf numFmtId="0" fontId="146" fillId="56" borderId="53" xfId="685" applyFont="1" applyFill="1" applyBorder="1" applyAlignment="1">
      <alignment horizontal="center" vertical="center"/>
      <protection locked="0"/>
    </xf>
    <xf numFmtId="0" fontId="130" fillId="0" borderId="0" xfId="669" applyFont="1" applyAlignment="1">
      <alignment horizontal="center" vertical="center"/>
    </xf>
    <xf numFmtId="0" fontId="132" fillId="0" borderId="0" xfId="669" applyFont="1" applyAlignment="1">
      <alignment horizontal="center" vertical="center"/>
    </xf>
    <xf numFmtId="0" fontId="131" fillId="0" borderId="0" xfId="669" applyFont="1" applyAlignment="1">
      <alignment horizontal="center" vertical="center"/>
    </xf>
    <xf numFmtId="177" fontId="132" fillId="0" borderId="0" xfId="669" applyNumberFormat="1" applyFont="1" applyAlignment="1">
      <alignment horizontal="center" vertical="center"/>
    </xf>
    <xf numFmtId="186" fontId="132" fillId="0" borderId="0" xfId="669" applyNumberFormat="1" applyFont="1" applyAlignment="1">
      <alignment horizontal="center" vertical="center"/>
    </xf>
    <xf numFmtId="167" fontId="132" fillId="54" borderId="30" xfId="674" applyNumberFormat="1" applyFont="1" applyFill="1" applyBorder="1" applyAlignment="1" applyProtection="1">
      <alignment horizontal="center" vertical="center"/>
    </xf>
    <xf numFmtId="186" fontId="132" fillId="0" borderId="30" xfId="669" applyNumberFormat="1" applyFont="1" applyBorder="1" applyAlignment="1">
      <alignment horizontal="center" vertical="center"/>
    </xf>
    <xf numFmtId="0" fontId="151" fillId="0" borderId="0" xfId="669" applyFont="1" applyAlignment="1">
      <alignment horizontal="center" vertical="center"/>
    </xf>
    <xf numFmtId="15" fontId="132" fillId="0" borderId="0" xfId="669" applyNumberFormat="1" applyFont="1" applyAlignment="1">
      <alignment horizontal="center" vertical="center"/>
    </xf>
    <xf numFmtId="4" fontId="132" fillId="0" borderId="0" xfId="669" applyNumberFormat="1" applyFont="1" applyAlignment="1">
      <alignment horizontal="center" vertical="center"/>
    </xf>
    <xf numFmtId="177" fontId="124" fillId="35" borderId="324" xfId="669" applyNumberFormat="1" applyFont="1" applyFill="1" applyBorder="1" applyAlignment="1">
      <alignment horizontal="center" vertical="center"/>
    </xf>
    <xf numFmtId="17" fontId="130" fillId="0" borderId="327" xfId="669" applyNumberFormat="1" applyFont="1" applyBorder="1" applyAlignment="1">
      <alignment horizontal="center" vertical="center"/>
    </xf>
    <xf numFmtId="173" fontId="132" fillId="0" borderId="328" xfId="673" applyNumberFormat="1" applyFont="1" applyBorder="1" applyAlignment="1" applyProtection="1">
      <alignment horizontal="center" vertical="center"/>
    </xf>
    <xf numFmtId="186" fontId="132" fillId="0" borderId="330" xfId="669" applyNumberFormat="1" applyFont="1" applyBorder="1" applyAlignment="1">
      <alignment horizontal="center" vertical="center"/>
    </xf>
    <xf numFmtId="186" fontId="132" fillId="54" borderId="327" xfId="669" applyNumberFormat="1" applyFont="1" applyFill="1" applyBorder="1" applyAlignment="1">
      <alignment horizontal="center" vertical="center"/>
    </xf>
    <xf numFmtId="186" fontId="132" fillId="54" borderId="329" xfId="669" applyNumberFormat="1" applyFont="1" applyFill="1" applyBorder="1" applyAlignment="1">
      <alignment horizontal="center" vertical="center"/>
    </xf>
    <xf numFmtId="0" fontId="152" fillId="0" borderId="0" xfId="695" applyFont="1"/>
    <xf numFmtId="0" fontId="31" fillId="0" borderId="0" xfId="695"/>
    <xf numFmtId="0" fontId="31" fillId="0" borderId="22" xfId="695" applyBorder="1"/>
    <xf numFmtId="0" fontId="31" fillId="0" borderId="16" xfId="695" applyBorder="1"/>
    <xf numFmtId="0" fontId="31" fillId="0" borderId="17" xfId="695" applyBorder="1"/>
    <xf numFmtId="0" fontId="31" fillId="0" borderId="19" xfId="695" applyBorder="1"/>
    <xf numFmtId="0" fontId="31" fillId="0" borderId="18" xfId="695" applyBorder="1"/>
    <xf numFmtId="0" fontId="31" fillId="0" borderId="73" xfId="695" applyBorder="1"/>
    <xf numFmtId="0" fontId="31" fillId="0" borderId="332" xfId="695" applyBorder="1"/>
    <xf numFmtId="0" fontId="31" fillId="0" borderId="74" xfId="695" applyBorder="1"/>
    <xf numFmtId="0" fontId="153" fillId="0" borderId="0" xfId="695" applyFont="1" applyAlignment="1">
      <alignment horizontal="center" vertical="center"/>
    </xf>
    <xf numFmtId="0" fontId="155" fillId="35" borderId="290" xfId="695" applyFont="1" applyFill="1" applyBorder="1" applyAlignment="1">
      <alignment horizontal="center" vertical="center"/>
    </xf>
    <xf numFmtId="0" fontId="125" fillId="32" borderId="291" xfId="669" applyFont="1" applyFill="1" applyBorder="1" applyAlignment="1">
      <alignment horizontal="center" vertical="center"/>
    </xf>
    <xf numFmtId="187" fontId="125" fillId="32" borderId="291" xfId="669" applyNumberFormat="1" applyFont="1" applyFill="1" applyBorder="1" applyAlignment="1">
      <alignment horizontal="center" vertical="center"/>
    </xf>
    <xf numFmtId="0" fontId="136" fillId="0" borderId="11" xfId="669" applyFont="1" applyBorder="1" applyAlignment="1">
      <alignment horizontal="centerContinuous" vertical="center" wrapText="1"/>
    </xf>
    <xf numFmtId="0" fontId="136" fillId="0" borderId="23" xfId="669" applyFont="1" applyBorder="1" applyAlignment="1">
      <alignment horizontal="centerContinuous" vertical="center"/>
    </xf>
    <xf numFmtId="0" fontId="136" fillId="0" borderId="24" xfId="669" applyFont="1" applyBorder="1" applyAlignment="1">
      <alignment horizontal="centerContinuous" vertical="center" wrapText="1"/>
    </xf>
    <xf numFmtId="0" fontId="136" fillId="0" borderId="26" xfId="669" applyFont="1" applyBorder="1" applyAlignment="1">
      <alignment horizontal="centerContinuous" vertical="center"/>
    </xf>
    <xf numFmtId="0" fontId="136" fillId="0" borderId="69" xfId="669" applyFont="1" applyBorder="1" applyAlignment="1">
      <alignment horizontal="centerContinuous" vertical="center" wrapText="1"/>
    </xf>
    <xf numFmtId="0" fontId="136" fillId="0" borderId="71" xfId="669" applyFont="1" applyBorder="1" applyAlignment="1">
      <alignment horizontal="centerContinuous" vertical="center"/>
    </xf>
    <xf numFmtId="49" fontId="136" fillId="0" borderId="34" xfId="678" applyNumberFormat="1" applyFont="1" applyBorder="1" applyAlignment="1" applyProtection="1">
      <alignment horizontal="center" vertical="center" wrapText="1"/>
    </xf>
    <xf numFmtId="49" fontId="100" fillId="0" borderId="32" xfId="678" applyNumberFormat="1" applyFont="1" applyBorder="1" applyAlignment="1" applyProtection="1">
      <alignment horizontal="center" vertical="center" wrapText="1"/>
    </xf>
    <xf numFmtId="49" fontId="100" fillId="0" borderId="34" xfId="678" applyNumberFormat="1" applyFont="1" applyBorder="1" applyAlignment="1" applyProtection="1">
      <alignment horizontal="center" vertical="center" wrapText="1"/>
    </xf>
    <xf numFmtId="49" fontId="100" fillId="0" borderId="35" xfId="678" applyNumberFormat="1" applyFont="1" applyBorder="1" applyAlignment="1" applyProtection="1">
      <alignment horizontal="center" vertical="center" wrapText="1"/>
    </xf>
    <xf numFmtId="164" fontId="100" fillId="0" borderId="0" xfId="670" applyFont="1" applyAlignment="1">
      <alignment vertical="center" wrapText="1"/>
      <protection locked="0"/>
    </xf>
    <xf numFmtId="0" fontId="100" fillId="0" borderId="34" xfId="669" applyFont="1" applyBorder="1" applyAlignment="1">
      <alignment vertical="center" wrapText="1"/>
    </xf>
    <xf numFmtId="0" fontId="100" fillId="0" borderId="32" xfId="669" applyFont="1" applyBorder="1" applyAlignment="1">
      <alignment vertical="center" wrapText="1"/>
    </xf>
    <xf numFmtId="0" fontId="100" fillId="0" borderId="35" xfId="669" applyFont="1" applyBorder="1" applyAlignment="1">
      <alignment vertical="center" wrapText="1"/>
    </xf>
    <xf numFmtId="177" fontId="100" fillId="0" borderId="34" xfId="669" applyNumberFormat="1" applyFont="1" applyBorder="1" applyAlignment="1">
      <alignment vertical="center" wrapText="1"/>
    </xf>
    <xf numFmtId="0" fontId="100" fillId="0" borderId="35" xfId="669" applyFont="1" applyBorder="1" applyAlignment="1" applyProtection="1">
      <alignment vertical="center" wrapText="1"/>
      <protection locked="0"/>
    </xf>
    <xf numFmtId="0" fontId="108" fillId="32" borderId="299" xfId="669" applyFont="1" applyFill="1" applyBorder="1" applyAlignment="1">
      <alignment horizontal="center" vertical="center" wrapText="1"/>
    </xf>
    <xf numFmtId="0" fontId="108" fillId="32" borderId="290" xfId="669" applyFont="1" applyFill="1" applyBorder="1" applyAlignment="1">
      <alignment horizontal="center" vertical="center" wrapText="1"/>
    </xf>
    <xf numFmtId="177" fontId="100" fillId="0" borderId="290" xfId="669" applyNumberFormat="1" applyFont="1" applyBorder="1" applyAlignment="1">
      <alignment horizontal="center" vertical="center" wrapText="1"/>
    </xf>
    <xf numFmtId="0" fontId="100" fillId="0" borderId="290" xfId="669" applyFont="1" applyBorder="1" applyAlignment="1">
      <alignment horizontal="center" vertical="center" wrapText="1"/>
    </xf>
    <xf numFmtId="0" fontId="100" fillId="0" borderId="58" xfId="669" applyFont="1" applyBorder="1" applyAlignment="1">
      <alignment horizontal="center" vertical="center"/>
    </xf>
    <xf numFmtId="0" fontId="100" fillId="0" borderId="290" xfId="669" applyFont="1" applyBorder="1" applyAlignment="1">
      <alignment horizontal="left" vertical="center" wrapText="1"/>
    </xf>
    <xf numFmtId="170" fontId="104" fillId="0" borderId="290" xfId="669" applyNumberFormat="1" applyFont="1" applyBorder="1">
      <alignment vertical="center"/>
    </xf>
    <xf numFmtId="1" fontId="104" fillId="0" borderId="290" xfId="669" applyNumberFormat="1" applyFont="1" applyBorder="1" applyAlignment="1">
      <alignment horizontal="center" vertical="center" wrapText="1"/>
    </xf>
    <xf numFmtId="0" fontId="157" fillId="0" borderId="0" xfId="689" applyFont="1" applyAlignment="1">
      <alignment vertical="center" wrapText="1"/>
    </xf>
    <xf numFmtId="0" fontId="157" fillId="0" borderId="0" xfId="689" applyFont="1" applyAlignment="1">
      <alignment horizontal="center" vertical="center" wrapText="1"/>
    </xf>
    <xf numFmtId="0" fontId="157" fillId="0" borderId="0" xfId="689" applyFont="1" applyAlignment="1">
      <alignment vertical="top" wrapText="1"/>
    </xf>
    <xf numFmtId="0" fontId="163" fillId="0" borderId="0" xfId="689" applyFont="1" applyAlignment="1">
      <alignment horizontal="center" vertical="center" wrapText="1"/>
    </xf>
    <xf numFmtId="0" fontId="164" fillId="0" borderId="0" xfId="689" applyFont="1" applyAlignment="1">
      <alignment horizontal="center" vertical="center" wrapText="1"/>
    </xf>
    <xf numFmtId="0" fontId="157" fillId="0" borderId="0" xfId="689" applyFont="1" applyAlignment="1">
      <alignment horizontal="left" vertical="center" wrapText="1"/>
    </xf>
    <xf numFmtId="43" fontId="132" fillId="54" borderId="327" xfId="1" applyFont="1" applyFill="1" applyBorder="1" applyAlignment="1">
      <alignment horizontal="center" vertical="center"/>
    </xf>
    <xf numFmtId="177" fontId="108" fillId="32" borderId="343" xfId="669" applyNumberFormat="1" applyFont="1" applyFill="1" applyBorder="1" applyAlignment="1">
      <alignment horizontal="center" vertical="center"/>
    </xf>
    <xf numFmtId="0" fontId="108" fillId="32" borderId="344" xfId="669" applyFont="1" applyFill="1" applyBorder="1" applyAlignment="1">
      <alignment horizontal="center" vertical="center"/>
    </xf>
    <xf numFmtId="0" fontId="108" fillId="32" borderId="345" xfId="669" applyFont="1" applyFill="1" applyBorder="1" applyAlignment="1">
      <alignment horizontal="center" vertical="center"/>
    </xf>
    <xf numFmtId="17" fontId="130" fillId="0" borderId="324" xfId="669" applyNumberFormat="1" applyFont="1" applyBorder="1" applyAlignment="1">
      <alignment horizontal="center" vertical="center"/>
    </xf>
    <xf numFmtId="167" fontId="132" fillId="54" borderId="325" xfId="674" applyNumberFormat="1" applyFont="1" applyFill="1" applyBorder="1" applyAlignment="1" applyProtection="1">
      <alignment horizontal="center" vertical="center"/>
    </xf>
    <xf numFmtId="186" fontId="132" fillId="0" borderId="325" xfId="669" applyNumberFormat="1" applyFont="1" applyBorder="1" applyAlignment="1">
      <alignment horizontal="center" vertical="center"/>
    </xf>
    <xf numFmtId="173" fontId="132" fillId="0" borderId="326" xfId="673" applyNumberFormat="1" applyFont="1" applyBorder="1" applyAlignment="1" applyProtection="1">
      <alignment horizontal="center" vertical="center"/>
    </xf>
    <xf numFmtId="186" fontId="132" fillId="54" borderId="324" xfId="669" applyNumberFormat="1" applyFont="1" applyFill="1" applyBorder="1" applyAlignment="1">
      <alignment horizontal="center" vertical="center"/>
    </xf>
    <xf numFmtId="43" fontId="132" fillId="54" borderId="324" xfId="1" applyFont="1" applyFill="1" applyBorder="1" applyAlignment="1">
      <alignment horizontal="center" vertical="center"/>
    </xf>
    <xf numFmtId="167" fontId="132" fillId="54" borderId="330" xfId="674" applyNumberFormat="1" applyFont="1" applyFill="1" applyBorder="1" applyAlignment="1" applyProtection="1">
      <alignment horizontal="center" vertical="center"/>
    </xf>
    <xf numFmtId="173" fontId="132" fillId="0" borderId="331" xfId="673" applyNumberFormat="1" applyFont="1" applyBorder="1" applyAlignment="1" applyProtection="1">
      <alignment horizontal="center" vertical="center"/>
    </xf>
    <xf numFmtId="15" fontId="124" fillId="35" borderId="17" xfId="669" applyNumberFormat="1" applyFont="1" applyFill="1" applyBorder="1" applyAlignment="1">
      <alignment horizontal="center" vertical="center"/>
    </xf>
    <xf numFmtId="9" fontId="106" fillId="58" borderId="270" xfId="62" applyFont="1" applyFill="1" applyBorder="1" applyAlignment="1">
      <alignment vertical="center"/>
    </xf>
    <xf numFmtId="10" fontId="106" fillId="58" borderId="76" xfId="62" applyNumberFormat="1" applyFont="1" applyFill="1" applyBorder="1" applyAlignment="1" applyProtection="1">
      <alignment vertical="center"/>
    </xf>
    <xf numFmtId="10" fontId="106" fillId="58" borderId="100" xfId="62" applyNumberFormat="1" applyFont="1" applyFill="1" applyBorder="1" applyAlignment="1" applyProtection="1">
      <alignment vertical="center"/>
    </xf>
    <xf numFmtId="10" fontId="106" fillId="58" borderId="102" xfId="62" applyNumberFormat="1" applyFont="1" applyFill="1" applyBorder="1" applyAlignment="1" applyProtection="1">
      <alignment vertical="center"/>
    </xf>
    <xf numFmtId="10" fontId="106" fillId="58" borderId="270" xfId="62" applyNumberFormat="1" applyFont="1" applyFill="1" applyBorder="1" applyAlignment="1" applyProtection="1">
      <alignment vertical="center"/>
    </xf>
    <xf numFmtId="9" fontId="116" fillId="0" borderId="0" xfId="62" applyFont="1" applyAlignment="1" applyProtection="1"/>
    <xf numFmtId="177" fontId="100" fillId="64" borderId="299" xfId="669" applyNumberFormat="1" applyFont="1" applyFill="1" applyBorder="1" applyAlignment="1">
      <alignment horizontal="center" vertical="center" wrapText="1"/>
    </xf>
    <xf numFmtId="0" fontId="100" fillId="64" borderId="299" xfId="669" applyFont="1" applyFill="1" applyBorder="1" applyAlignment="1">
      <alignment horizontal="center" vertical="center" wrapText="1"/>
    </xf>
    <xf numFmtId="0" fontId="100" fillId="64" borderId="0" xfId="669" applyFont="1" applyFill="1" applyAlignment="1">
      <alignment horizontal="center" vertical="center"/>
    </xf>
    <xf numFmtId="0" fontId="100" fillId="64" borderId="299" xfId="669" applyFont="1" applyFill="1" applyBorder="1" applyAlignment="1">
      <alignment horizontal="left" vertical="center" wrapText="1"/>
    </xf>
    <xf numFmtId="170" fontId="104" fillId="64" borderId="299" xfId="669" applyNumberFormat="1" applyFont="1" applyFill="1" applyBorder="1">
      <alignment vertical="center"/>
    </xf>
    <xf numFmtId="1" fontId="104" fillId="64" borderId="299" xfId="669" applyNumberFormat="1" applyFont="1" applyFill="1" applyBorder="1" applyAlignment="1">
      <alignment horizontal="center" vertical="center" wrapText="1"/>
    </xf>
    <xf numFmtId="176" fontId="104" fillId="0" borderId="289" xfId="674" applyNumberFormat="1" applyFont="1" applyBorder="1" applyAlignment="1">
      <alignment vertical="center"/>
      <protection locked="0"/>
    </xf>
    <xf numFmtId="176" fontId="104" fillId="0" borderId="297" xfId="674" applyNumberFormat="1" applyFont="1" applyBorder="1" applyAlignment="1">
      <alignment vertical="center"/>
      <protection locked="0"/>
    </xf>
    <xf numFmtId="176" fontId="104" fillId="0" borderId="87" xfId="674" applyNumberFormat="1" applyFont="1" applyBorder="1" applyAlignment="1">
      <alignment vertical="center"/>
      <protection locked="0"/>
    </xf>
    <xf numFmtId="176" fontId="104" fillId="0" borderId="104" xfId="674" applyNumberFormat="1" applyFont="1" applyBorder="1" applyAlignment="1">
      <alignment vertical="center"/>
      <protection locked="0"/>
    </xf>
    <xf numFmtId="180" fontId="105" fillId="0" borderId="298" xfId="669" applyNumberFormat="1" applyFont="1" applyBorder="1">
      <alignment vertical="center"/>
    </xf>
    <xf numFmtId="190" fontId="100" fillId="39" borderId="53" xfId="710" applyNumberFormat="1" applyFont="1" applyFill="1" applyBorder="1" applyAlignment="1" applyProtection="1">
      <alignment horizontal="center" vertical="center"/>
    </xf>
    <xf numFmtId="0" fontId="108" fillId="32" borderId="0" xfId="669" applyFont="1" applyFill="1" applyAlignment="1">
      <alignment horizontal="center" vertical="center" wrapText="1"/>
    </xf>
    <xf numFmtId="177" fontId="100" fillId="64" borderId="290" xfId="669" applyNumberFormat="1" applyFont="1" applyFill="1" applyBorder="1" applyAlignment="1">
      <alignment horizontal="center" vertical="center" wrapText="1"/>
    </xf>
    <xf numFmtId="0" fontId="100" fillId="64" borderId="290" xfId="669" applyFont="1" applyFill="1" applyBorder="1" applyAlignment="1">
      <alignment horizontal="center" vertical="center" wrapText="1"/>
    </xf>
    <xf numFmtId="0" fontId="100" fillId="64" borderId="58" xfId="669" applyFont="1" applyFill="1" applyBorder="1" applyAlignment="1">
      <alignment horizontal="center" vertical="center"/>
    </xf>
    <xf numFmtId="0" fontId="100" fillId="64" borderId="290" xfId="669" applyFont="1" applyFill="1" applyBorder="1" applyAlignment="1">
      <alignment horizontal="left" vertical="center" wrapText="1"/>
    </xf>
    <xf numFmtId="170" fontId="104" fillId="64" borderId="290" xfId="669" applyNumberFormat="1" applyFont="1" applyFill="1" applyBorder="1">
      <alignment vertical="center"/>
    </xf>
    <xf numFmtId="1" fontId="104" fillId="64" borderId="290" xfId="669" applyNumberFormat="1" applyFont="1" applyFill="1" applyBorder="1" applyAlignment="1">
      <alignment horizontal="center" vertical="center" wrapText="1"/>
    </xf>
    <xf numFmtId="10" fontId="132" fillId="0" borderId="328" xfId="673" applyNumberFormat="1" applyFont="1" applyBorder="1" applyAlignment="1" applyProtection="1">
      <alignment horizontal="center" vertical="center"/>
    </xf>
    <xf numFmtId="0" fontId="117" fillId="0" borderId="0" xfId="0" applyFont="1"/>
    <xf numFmtId="170" fontId="108" fillId="35" borderId="55" xfId="669" applyNumberFormat="1" applyFont="1" applyFill="1" applyBorder="1" applyAlignment="1" applyProtection="1">
      <alignment horizontal="center" vertical="center"/>
      <protection locked="0"/>
    </xf>
    <xf numFmtId="170" fontId="103" fillId="0" borderId="319" xfId="669" applyNumberFormat="1" applyFont="1" applyBorder="1" applyAlignment="1" applyProtection="1">
      <alignment horizontal="center" vertical="center"/>
      <protection locked="0"/>
    </xf>
    <xf numFmtId="0" fontId="108" fillId="32" borderId="295" xfId="669" applyFont="1" applyFill="1" applyBorder="1">
      <alignment vertical="center"/>
    </xf>
    <xf numFmtId="0" fontId="108" fillId="32" borderId="348" xfId="669" applyFont="1" applyFill="1" applyBorder="1" applyAlignment="1">
      <alignment horizontal="center" vertical="center"/>
    </xf>
    <xf numFmtId="170" fontId="103" fillId="0" borderId="318" xfId="669" applyNumberFormat="1" applyFont="1" applyBorder="1" applyAlignment="1" applyProtection="1">
      <alignment horizontal="center" vertical="center"/>
      <protection locked="0"/>
    </xf>
    <xf numFmtId="0" fontId="103" fillId="39" borderId="282" xfId="669" applyFont="1" applyFill="1" applyBorder="1" applyAlignment="1">
      <alignment horizontal="center" vertical="center"/>
    </xf>
    <xf numFmtId="170" fontId="103" fillId="0" borderId="274" xfId="669" applyNumberFormat="1" applyFont="1" applyBorder="1" applyAlignment="1" applyProtection="1">
      <alignment horizontal="center" vertical="center"/>
      <protection locked="0"/>
    </xf>
    <xf numFmtId="0" fontId="103" fillId="39" borderId="277" xfId="669" applyFont="1" applyFill="1" applyBorder="1" applyAlignment="1">
      <alignment horizontal="center" vertical="center"/>
    </xf>
    <xf numFmtId="0" fontId="108" fillId="32" borderId="296" xfId="669" applyFont="1" applyFill="1" applyBorder="1">
      <alignment vertical="center"/>
    </xf>
    <xf numFmtId="0" fontId="0" fillId="0" borderId="0" xfId="0" applyAlignment="1">
      <alignment horizontal="center"/>
    </xf>
    <xf numFmtId="193" fontId="0" fillId="0" borderId="0" xfId="0" applyNumberFormat="1"/>
    <xf numFmtId="0" fontId="179" fillId="0" borderId="0" xfId="5" applyFont="1" applyAlignment="1" applyProtection="1">
      <alignment vertical="center" wrapText="1"/>
      <protection locked="0"/>
    </xf>
    <xf numFmtId="0" fontId="0" fillId="0" borderId="0" xfId="0" applyAlignment="1">
      <alignment horizontal="center" vertical="center"/>
    </xf>
    <xf numFmtId="0" fontId="0" fillId="26" borderId="0" xfId="0" applyFill="1"/>
    <xf numFmtId="0" fontId="50" fillId="0" borderId="0" xfId="5"/>
    <xf numFmtId="0" fontId="182" fillId="0" borderId="0" xfId="5" applyFont="1" applyAlignment="1" applyProtection="1">
      <alignment vertical="center" wrapText="1"/>
      <protection locked="0"/>
    </xf>
    <xf numFmtId="0" fontId="117" fillId="0" borderId="16" xfId="0" applyFont="1" applyBorder="1"/>
    <xf numFmtId="0" fontId="156" fillId="0" borderId="0" xfId="720" applyFont="1"/>
    <xf numFmtId="0" fontId="157" fillId="0" borderId="0" xfId="720" applyFont="1"/>
    <xf numFmtId="174" fontId="158" fillId="0" borderId="0" xfId="720" applyNumberFormat="1" applyFont="1"/>
    <xf numFmtId="9" fontId="156" fillId="0" borderId="0" xfId="709" applyFont="1" applyProtection="1"/>
    <xf numFmtId="0" fontId="156" fillId="0" borderId="0" xfId="709" applyNumberFormat="1" applyFont="1" applyProtection="1"/>
    <xf numFmtId="0" fontId="159" fillId="0" borderId="0" xfId="720" applyFont="1" applyAlignment="1">
      <alignment vertical="center"/>
    </xf>
    <xf numFmtId="0" fontId="159" fillId="41" borderId="0" xfId="720" applyFont="1" applyFill="1" applyAlignment="1">
      <alignment horizontal="center" vertical="center" wrapText="1"/>
    </xf>
    <xf numFmtId="0" fontId="161" fillId="62" borderId="14" xfId="720" applyFont="1" applyFill="1" applyBorder="1"/>
    <xf numFmtId="0" fontId="161" fillId="61" borderId="14" xfId="720" applyFont="1" applyFill="1" applyBorder="1"/>
    <xf numFmtId="0" fontId="159" fillId="41" borderId="14" xfId="720" applyFont="1" applyFill="1" applyBorder="1" applyAlignment="1">
      <alignment horizontal="center" vertical="center" wrapText="1"/>
    </xf>
    <xf numFmtId="0" fontId="156" fillId="36" borderId="0" xfId="720" applyFont="1" applyFill="1"/>
    <xf numFmtId="0" fontId="156" fillId="0" borderId="0" xfId="720" applyFont="1" applyAlignment="1">
      <alignment horizontal="center" vertical="center"/>
    </xf>
    <xf numFmtId="0" fontId="156" fillId="0" borderId="14" xfId="720" applyFont="1" applyBorder="1" applyAlignment="1">
      <alignment horizontal="center" vertical="center"/>
    </xf>
    <xf numFmtId="10" fontId="156" fillId="0" borderId="14" xfId="720" applyNumberFormat="1" applyFont="1" applyBorder="1" applyAlignment="1">
      <alignment horizontal="center" vertical="center"/>
    </xf>
    <xf numFmtId="0" fontId="156" fillId="0" borderId="0" xfId="720" applyFont="1" applyAlignment="1">
      <alignment vertical="center"/>
    </xf>
    <xf numFmtId="0" fontId="156" fillId="0" borderId="0" xfId="720" applyFont="1" applyAlignment="1">
      <alignment vertical="center" wrapText="1"/>
    </xf>
    <xf numFmtId="0" fontId="156" fillId="0" borderId="72" xfId="720" applyFont="1" applyBorder="1" applyAlignment="1">
      <alignment horizontal="center" vertical="center"/>
    </xf>
    <xf numFmtId="10" fontId="156" fillId="0" borderId="72" xfId="720" applyNumberFormat="1" applyFont="1" applyBorder="1" applyAlignment="1">
      <alignment horizontal="center" vertical="center"/>
    </xf>
    <xf numFmtId="0" fontId="156" fillId="0" borderId="77" xfId="720" applyFont="1" applyBorder="1" applyAlignment="1">
      <alignment horizontal="center" vertical="center"/>
    </xf>
    <xf numFmtId="9" fontId="156" fillId="0" borderId="77" xfId="709" applyFont="1" applyFill="1" applyBorder="1" applyAlignment="1" applyProtection="1">
      <alignment horizontal="center" vertical="center"/>
    </xf>
    <xf numFmtId="0" fontId="162" fillId="36" borderId="14" xfId="720" applyFont="1" applyFill="1" applyBorder="1" applyAlignment="1">
      <alignment horizontal="center" vertical="center"/>
    </xf>
    <xf numFmtId="0" fontId="156" fillId="0" borderId="0" xfId="720" applyFont="1" applyAlignment="1">
      <alignment horizontal="right" vertical="center"/>
    </xf>
    <xf numFmtId="2" fontId="156" fillId="0" borderId="0" xfId="720" applyNumberFormat="1" applyFont="1" applyAlignment="1">
      <alignment vertical="center"/>
    </xf>
    <xf numFmtId="2" fontId="156" fillId="57" borderId="0" xfId="720" applyNumberFormat="1" applyFont="1" applyFill="1" applyAlignment="1">
      <alignment vertical="center"/>
    </xf>
    <xf numFmtId="168" fontId="156" fillId="0" borderId="0" xfId="720" applyNumberFormat="1" applyFont="1"/>
    <xf numFmtId="0" fontId="166" fillId="0" borderId="103" xfId="720" applyFont="1" applyBorder="1" applyAlignment="1">
      <alignment vertical="center" wrapText="1"/>
    </xf>
    <xf numFmtId="0" fontId="167" fillId="0" borderId="103" xfId="720" applyFont="1" applyBorder="1" applyAlignment="1">
      <alignment vertical="center" wrapText="1"/>
    </xf>
    <xf numFmtId="0" fontId="167" fillId="0" borderId="103" xfId="720" applyFont="1" applyBorder="1" applyAlignment="1">
      <alignment vertical="center"/>
    </xf>
    <xf numFmtId="0" fontId="166" fillId="0" borderId="0" xfId="720" applyFont="1" applyAlignment="1">
      <alignment vertical="center" wrapText="1"/>
    </xf>
    <xf numFmtId="0" fontId="168" fillId="0" borderId="0" xfId="720" applyFont="1" applyAlignment="1">
      <alignment vertical="top" wrapText="1"/>
    </xf>
    <xf numFmtId="0" fontId="156" fillId="0" borderId="0" xfId="720" applyFont="1" applyAlignment="1">
      <alignment vertical="top" wrapText="1"/>
    </xf>
    <xf numFmtId="0" fontId="169" fillId="0" borderId="0" xfId="720" applyFont="1" applyAlignment="1">
      <alignment vertical="center" wrapText="1"/>
    </xf>
    <xf numFmtId="1" fontId="180" fillId="0" borderId="14" xfId="700" applyNumberFormat="1" applyFont="1" applyBorder="1" applyAlignment="1" applyProtection="1">
      <alignment horizontal="center" vertical="center" wrapText="1"/>
      <protection locked="0"/>
    </xf>
    <xf numFmtId="1" fontId="179" fillId="36" borderId="14" xfId="701" applyNumberFormat="1" applyFont="1" applyFill="1" applyBorder="1" applyAlignment="1" applyProtection="1">
      <alignment horizontal="center" vertical="center" wrapText="1"/>
    </xf>
    <xf numFmtId="0" fontId="50" fillId="0" borderId="14" xfId="5" applyBorder="1"/>
    <xf numFmtId="0" fontId="104" fillId="0" borderId="71" xfId="669" applyFont="1" applyBorder="1" applyAlignment="1">
      <alignment horizontal="center" vertical="center"/>
    </xf>
    <xf numFmtId="10" fontId="115" fillId="0" borderId="0" xfId="669" applyNumberFormat="1" applyFont="1">
      <alignment vertical="center"/>
    </xf>
    <xf numFmtId="10" fontId="117" fillId="0" borderId="0" xfId="710" applyNumberFormat="1" applyFont="1"/>
    <xf numFmtId="10" fontId="117" fillId="0" borderId="0" xfId="710" applyNumberFormat="1" applyFont="1" applyAlignment="1">
      <alignment horizontal="center" vertical="center"/>
    </xf>
    <xf numFmtId="43" fontId="115" fillId="0" borderId="0" xfId="1" applyFont="1" applyAlignment="1">
      <alignment vertical="center"/>
    </xf>
    <xf numFmtId="0" fontId="117" fillId="0" borderId="0" xfId="0" applyFont="1" applyAlignment="1">
      <alignment horizontal="center" vertical="center"/>
    </xf>
    <xf numFmtId="0" fontId="108" fillId="32" borderId="59" xfId="0" applyFont="1" applyFill="1" applyBorder="1" applyAlignment="1">
      <alignment horizontal="center" vertical="center"/>
    </xf>
    <xf numFmtId="170" fontId="108" fillId="32" borderId="102" xfId="0" applyNumberFormat="1" applyFont="1" applyFill="1" applyBorder="1" applyAlignment="1">
      <alignment horizontal="center" vertical="center" wrapText="1"/>
    </xf>
    <xf numFmtId="170" fontId="108" fillId="32" borderId="101" xfId="0" applyNumberFormat="1" applyFont="1" applyFill="1" applyBorder="1" applyAlignment="1">
      <alignment horizontal="center" vertical="center" wrapText="1"/>
    </xf>
    <xf numFmtId="170" fontId="108" fillId="32" borderId="270" xfId="0" applyNumberFormat="1" applyFont="1" applyFill="1" applyBorder="1" applyAlignment="1">
      <alignment horizontal="center" vertical="center" wrapText="1"/>
    </xf>
    <xf numFmtId="0" fontId="108" fillId="32" borderId="19" xfId="0" applyFont="1" applyFill="1" applyBorder="1" applyAlignment="1">
      <alignment horizontal="center" vertical="center"/>
    </xf>
    <xf numFmtId="2" fontId="108" fillId="32" borderId="102" xfId="62" applyNumberFormat="1" applyFont="1" applyFill="1" applyBorder="1" applyAlignment="1" applyProtection="1">
      <alignment vertical="center"/>
    </xf>
    <xf numFmtId="2" fontId="108" fillId="32" borderId="101" xfId="62" applyNumberFormat="1" applyFont="1" applyFill="1" applyBorder="1" applyAlignment="1" applyProtection="1">
      <alignment vertical="center"/>
    </xf>
    <xf numFmtId="2" fontId="108" fillId="32" borderId="270" xfId="62" applyNumberFormat="1" applyFont="1" applyFill="1" applyBorder="1" applyAlignment="1" applyProtection="1">
      <alignment vertical="center"/>
    </xf>
    <xf numFmtId="170" fontId="124" fillId="35" borderId="269" xfId="669" applyNumberFormat="1" applyFont="1" applyFill="1" applyBorder="1">
      <alignment vertical="center"/>
    </xf>
    <xf numFmtId="169" fontId="105" fillId="0" borderId="70" xfId="669" applyNumberFormat="1" applyFont="1" applyBorder="1">
      <alignment vertical="center"/>
    </xf>
    <xf numFmtId="169" fontId="105" fillId="0" borderId="60" xfId="669" applyNumberFormat="1" applyFont="1" applyBorder="1">
      <alignment vertical="center"/>
    </xf>
    <xf numFmtId="170" fontId="105" fillId="0" borderId="80" xfId="669" applyNumberFormat="1" applyFont="1" applyBorder="1" applyProtection="1">
      <alignment vertical="center"/>
      <protection locked="0"/>
    </xf>
    <xf numFmtId="170" fontId="105" fillId="0" borderId="55" xfId="669" applyNumberFormat="1" applyFont="1" applyBorder="1" applyProtection="1">
      <alignment vertical="center"/>
      <protection locked="0"/>
    </xf>
    <xf numFmtId="170" fontId="105" fillId="0" borderId="25" xfId="669" applyNumberFormat="1" applyFont="1" applyBorder="1" applyProtection="1">
      <alignment vertical="center"/>
      <protection locked="0"/>
    </xf>
    <xf numFmtId="170" fontId="105" fillId="0" borderId="62" xfId="669" applyNumberFormat="1" applyFont="1" applyBorder="1" applyProtection="1">
      <alignment vertical="center"/>
      <protection locked="0"/>
    </xf>
    <xf numFmtId="171" fontId="104" fillId="0" borderId="25" xfId="669" applyNumberFormat="1" applyFont="1" applyBorder="1" applyProtection="1">
      <alignment vertical="center"/>
      <protection locked="0"/>
    </xf>
    <xf numFmtId="171" fontId="104" fillId="0" borderId="62" xfId="669" applyNumberFormat="1" applyFont="1" applyBorder="1" applyProtection="1">
      <alignment vertical="center"/>
      <protection locked="0"/>
    </xf>
    <xf numFmtId="0" fontId="130" fillId="0" borderId="44" xfId="0" applyFont="1" applyBorder="1" applyAlignment="1">
      <alignment horizontal="center" vertical="center" readingOrder="2"/>
    </xf>
    <xf numFmtId="170" fontId="108" fillId="32" borderId="59" xfId="0" applyNumberFormat="1" applyFont="1" applyFill="1" applyBorder="1" applyAlignment="1">
      <alignment horizontal="center" vertical="center"/>
    </xf>
    <xf numFmtId="170" fontId="108" fillId="32" borderId="57" xfId="0" applyNumberFormat="1" applyFont="1" applyFill="1" applyBorder="1" applyAlignment="1">
      <alignment horizontal="center" vertical="center" wrapText="1"/>
    </xf>
    <xf numFmtId="2" fontId="108" fillId="32" borderId="57" xfId="62" applyNumberFormat="1" applyFont="1" applyFill="1" applyBorder="1" applyAlignment="1" applyProtection="1">
      <alignment vertical="center"/>
    </xf>
    <xf numFmtId="0" fontId="132" fillId="0" borderId="0" xfId="0" applyFont="1" applyAlignment="1">
      <alignment vertical="center"/>
    </xf>
    <xf numFmtId="0" fontId="132" fillId="0" borderId="0" xfId="0" applyFont="1" applyAlignment="1">
      <alignment horizontal="center" vertical="center"/>
    </xf>
    <xf numFmtId="0" fontId="175" fillId="0" borderId="0" xfId="712" applyFont="1" applyAlignment="1">
      <alignment horizontal="center" vertical="center"/>
    </xf>
    <xf numFmtId="0" fontId="176" fillId="0" borderId="0" xfId="712" applyFont="1" applyAlignment="1">
      <alignment horizontal="center" vertical="center"/>
    </xf>
    <xf numFmtId="0" fontId="184" fillId="0" borderId="0" xfId="0" applyFont="1" applyAlignment="1">
      <alignment vertical="center"/>
    </xf>
    <xf numFmtId="0" fontId="183" fillId="77" borderId="57" xfId="0" applyFont="1" applyFill="1" applyBorder="1" applyAlignment="1">
      <alignment vertical="center"/>
    </xf>
    <xf numFmtId="15" fontId="183" fillId="77" borderId="57" xfId="0" applyNumberFormat="1" applyFont="1" applyFill="1" applyBorder="1" applyAlignment="1">
      <alignment vertical="center"/>
    </xf>
    <xf numFmtId="0" fontId="177" fillId="0" borderId="0" xfId="712" applyFont="1" applyAlignment="1">
      <alignment horizontal="center" vertical="center"/>
    </xf>
    <xf numFmtId="0" fontId="122" fillId="0" borderId="0" xfId="0" applyFont="1" applyAlignment="1">
      <alignment horizontal="center" vertical="center"/>
    </xf>
    <xf numFmtId="0" fontId="110" fillId="77" borderId="51" xfId="0" applyFont="1" applyFill="1" applyBorder="1" applyAlignment="1">
      <alignment horizontal="center" vertical="center"/>
    </xf>
    <xf numFmtId="0" fontId="118" fillId="77" borderId="359" xfId="0" applyFont="1" applyFill="1" applyBorder="1" applyAlignment="1">
      <alignment horizontal="center" vertical="center"/>
    </xf>
    <xf numFmtId="0" fontId="118" fillId="77" borderId="362" xfId="0" applyFont="1" applyFill="1" applyBorder="1" applyAlignment="1">
      <alignment horizontal="center" vertical="center"/>
    </xf>
    <xf numFmtId="0" fontId="118" fillId="77" borderId="18" xfId="0" applyFont="1" applyFill="1" applyBorder="1" applyAlignment="1">
      <alignment horizontal="center" vertical="center"/>
    </xf>
    <xf numFmtId="0" fontId="118" fillId="77" borderId="10" xfId="0" applyFont="1" applyFill="1" applyBorder="1" applyAlignment="1">
      <alignment horizontal="center" vertical="center"/>
    </xf>
    <xf numFmtId="0" fontId="118" fillId="77" borderId="0" xfId="0" applyFont="1" applyFill="1" applyAlignment="1">
      <alignment horizontal="center" vertical="center"/>
    </xf>
    <xf numFmtId="0" fontId="175" fillId="0" borderId="0" xfId="712" applyFont="1" applyAlignment="1">
      <alignment horizontal="center" vertical="center" wrapText="1"/>
    </xf>
    <xf numFmtId="0" fontId="132" fillId="0" borderId="0" xfId="0" applyFont="1" applyAlignment="1">
      <alignment vertical="center" wrapText="1"/>
    </xf>
    <xf numFmtId="0" fontId="132" fillId="79" borderId="78" xfId="0" applyFont="1" applyFill="1" applyBorder="1" applyAlignment="1">
      <alignment vertical="center" wrapText="1"/>
    </xf>
    <xf numFmtId="0" fontId="132" fillId="79" borderId="294" xfId="0" applyFont="1" applyFill="1" applyBorder="1" applyAlignment="1">
      <alignment horizontal="center" vertical="center" wrapText="1"/>
    </xf>
    <xf numFmtId="0" fontId="132" fillId="79" borderId="291" xfId="0" applyFont="1" applyFill="1" applyBorder="1" applyAlignment="1">
      <alignment vertical="center" wrapText="1"/>
    </xf>
    <xf numFmtId="0" fontId="132" fillId="0" borderId="11" xfId="0" applyFont="1" applyBorder="1" applyAlignment="1">
      <alignment horizontal="center" vertical="center" wrapText="1"/>
    </xf>
    <xf numFmtId="0" fontId="132" fillId="0" borderId="294" xfId="0" applyFont="1" applyBorder="1" applyAlignment="1">
      <alignment horizontal="center" vertical="center" wrapText="1"/>
    </xf>
    <xf numFmtId="0" fontId="132" fillId="0" borderId="12" xfId="0" applyFont="1" applyBorder="1" applyAlignment="1">
      <alignment horizontal="center" vertical="center" wrapText="1"/>
    </xf>
    <xf numFmtId="9" fontId="132" fillId="0" borderId="294" xfId="0" applyNumberFormat="1" applyFont="1" applyBorder="1" applyAlignment="1">
      <alignment horizontal="center" vertical="center" wrapText="1"/>
    </xf>
    <xf numFmtId="15" fontId="132" fillId="0" borderId="360" xfId="0" applyNumberFormat="1" applyFont="1" applyBorder="1" applyAlignment="1">
      <alignment horizontal="center" vertical="center" wrapText="1"/>
    </xf>
    <xf numFmtId="0" fontId="132" fillId="0" borderId="360" xfId="0" applyFont="1" applyBorder="1" applyAlignment="1">
      <alignment vertical="center" wrapText="1"/>
    </xf>
    <xf numFmtId="0" fontId="131" fillId="0" borderId="291" xfId="0" applyFont="1" applyBorder="1" applyAlignment="1">
      <alignment vertical="center" wrapText="1"/>
    </xf>
    <xf numFmtId="14" fontId="132" fillId="0" borderId="12" xfId="0" applyNumberFormat="1" applyFont="1" applyBorder="1" applyAlignment="1">
      <alignment horizontal="center" vertical="center" wrapText="1"/>
    </xf>
    <xf numFmtId="0" fontId="132" fillId="0" borderId="10" xfId="0" applyFont="1" applyBorder="1" applyAlignment="1">
      <alignment horizontal="center" vertical="center" wrapText="1"/>
    </xf>
    <xf numFmtId="15" fontId="132" fillId="0" borderId="294" xfId="0" applyNumberFormat="1" applyFont="1" applyBorder="1" applyAlignment="1">
      <alignment horizontal="center" vertical="center" wrapText="1"/>
    </xf>
    <xf numFmtId="0" fontId="132" fillId="0" borderId="360" xfId="0" applyFont="1" applyBorder="1" applyAlignment="1">
      <alignment horizontal="center" vertical="center" wrapText="1"/>
    </xf>
    <xf numFmtId="0" fontId="132" fillId="79" borderId="34" xfId="0" applyFont="1" applyFill="1" applyBorder="1" applyAlignment="1">
      <alignment vertical="center" wrapText="1"/>
    </xf>
    <xf numFmtId="0" fontId="132" fillId="79" borderId="51" xfId="0" applyFont="1" applyFill="1" applyBorder="1" applyAlignment="1">
      <alignment vertical="center" wrapText="1"/>
    </xf>
    <xf numFmtId="0" fontId="132" fillId="0" borderId="35" xfId="0" applyFont="1" applyBorder="1" applyAlignment="1">
      <alignment horizontal="center" vertical="center" wrapText="1"/>
    </xf>
    <xf numFmtId="0" fontId="132" fillId="0" borderId="35" xfId="0" applyFont="1" applyBorder="1" applyAlignment="1">
      <alignment vertical="center" wrapText="1"/>
    </xf>
    <xf numFmtId="0" fontId="131" fillId="0" borderId="51" xfId="0" applyFont="1" applyBorder="1" applyAlignment="1">
      <alignment vertical="center" wrapText="1"/>
    </xf>
    <xf numFmtId="0" fontId="132" fillId="79" borderId="81" xfId="0" applyFont="1" applyFill="1" applyBorder="1" applyAlignment="1">
      <alignment vertical="center" wrapText="1"/>
    </xf>
    <xf numFmtId="0" fontId="175" fillId="0" borderId="0" xfId="712" applyFont="1" applyAlignment="1">
      <alignment horizontal="left" vertical="center"/>
    </xf>
    <xf numFmtId="0" fontId="175" fillId="0" borderId="0" xfId="712" applyFont="1" applyAlignment="1">
      <alignment vertical="center"/>
    </xf>
    <xf numFmtId="0" fontId="100" fillId="0" borderId="102" xfId="5" applyFont="1" applyBorder="1" applyAlignment="1">
      <alignment horizontal="center" vertical="center"/>
    </xf>
    <xf numFmtId="0" fontId="100" fillId="0" borderId="59" xfId="5" applyFont="1" applyBorder="1" applyAlignment="1">
      <alignment horizontal="center" vertical="center"/>
    </xf>
    <xf numFmtId="0" fontId="110" fillId="77" borderId="83" xfId="0" applyFont="1" applyFill="1" applyBorder="1" applyAlignment="1">
      <alignment horizontal="center" vertical="center"/>
    </xf>
    <xf numFmtId="0" fontId="110" fillId="77" borderId="83" xfId="0" applyFont="1" applyFill="1" applyBorder="1" applyAlignment="1">
      <alignment vertical="center"/>
    </xf>
    <xf numFmtId="0" fontId="100" fillId="26" borderId="57" xfId="5" applyFont="1" applyFill="1" applyBorder="1" applyAlignment="1">
      <alignment vertical="center"/>
    </xf>
    <xf numFmtId="175" fontId="100" fillId="0" borderId="294" xfId="676" applyNumberFormat="1" applyFont="1" applyBorder="1" applyAlignment="1">
      <alignment vertical="center"/>
      <protection locked="0"/>
    </xf>
    <xf numFmtId="0" fontId="106" fillId="32" borderId="36" xfId="5" applyFont="1" applyFill="1" applyBorder="1" applyAlignment="1">
      <alignment vertical="center"/>
    </xf>
    <xf numFmtId="0" fontId="106" fillId="32" borderId="14" xfId="5" applyFont="1" applyFill="1" applyBorder="1"/>
    <xf numFmtId="0" fontId="106" fillId="32" borderId="26" xfId="5" applyFont="1" applyFill="1" applyBorder="1"/>
    <xf numFmtId="0" fontId="133" fillId="0" borderId="0" xfId="5" applyFont="1"/>
    <xf numFmtId="173" fontId="100" fillId="0" borderId="0" xfId="5" applyNumberFormat="1" applyFont="1"/>
    <xf numFmtId="10" fontId="100" fillId="0" borderId="0" xfId="5" applyNumberFormat="1" applyFont="1"/>
    <xf numFmtId="0" fontId="100" fillId="0" borderId="78" xfId="688" applyFont="1" applyBorder="1" applyAlignment="1">
      <alignment horizontal="center" vertical="center" wrapText="1"/>
    </xf>
    <xf numFmtId="9" fontId="104" fillId="0" borderId="21" xfId="62" applyFont="1" applyBorder="1" applyAlignment="1" applyProtection="1">
      <alignment horizontal="center" vertical="center" wrapText="1"/>
    </xf>
    <xf numFmtId="9" fontId="104" fillId="0" borderId="21" xfId="62" applyFont="1" applyFill="1" applyBorder="1" applyAlignment="1" applyProtection="1">
      <alignment horizontal="center" wrapText="1"/>
    </xf>
    <xf numFmtId="173" fontId="100" fillId="0" borderId="0" xfId="62" applyNumberFormat="1" applyFont="1" applyProtection="1"/>
    <xf numFmtId="2" fontId="100" fillId="0" borderId="14" xfId="62" applyNumberFormat="1" applyFont="1" applyBorder="1" applyAlignment="1" applyProtection="1">
      <alignment horizontal="center" vertical="center"/>
    </xf>
    <xf numFmtId="0" fontId="100" fillId="0" borderId="0" xfId="5" applyFont="1" applyAlignment="1">
      <alignment horizontal="center" vertical="center"/>
    </xf>
    <xf numFmtId="0" fontId="100" fillId="0" borderId="36" xfId="688" applyFont="1" applyBorder="1" applyAlignment="1">
      <alignment horizontal="center" vertical="center" wrapText="1"/>
    </xf>
    <xf numFmtId="9" fontId="104" fillId="0" borderId="14" xfId="62" applyFont="1" applyBorder="1" applyAlignment="1" applyProtection="1">
      <alignment horizontal="center" vertical="center" wrapText="1"/>
    </xf>
    <xf numFmtId="9" fontId="104" fillId="0" borderId="14" xfId="62" applyFont="1" applyFill="1" applyBorder="1" applyAlignment="1" applyProtection="1">
      <alignment horizontal="center" wrapText="1"/>
    </xf>
    <xf numFmtId="0" fontId="100" fillId="0" borderId="0" xfId="5" applyFont="1" applyAlignment="1">
      <alignment vertical="center"/>
    </xf>
    <xf numFmtId="0" fontId="100" fillId="36" borderId="0" xfId="5" applyFont="1" applyFill="1" applyAlignment="1">
      <alignment vertical="center" wrapText="1"/>
    </xf>
    <xf numFmtId="0" fontId="100" fillId="36" borderId="0" xfId="5" applyFont="1" applyFill="1" applyAlignment="1">
      <alignment horizontal="left" vertical="center" wrapText="1"/>
    </xf>
    <xf numFmtId="0" fontId="100" fillId="0" borderId="0" xfId="688" applyFont="1" applyAlignment="1">
      <alignment vertical="center" wrapText="1"/>
    </xf>
    <xf numFmtId="0" fontId="100" fillId="0" borderId="0" xfId="5" applyFont="1" applyAlignment="1">
      <alignment vertical="center" wrapText="1"/>
    </xf>
    <xf numFmtId="0" fontId="100" fillId="0" borderId="38" xfId="688" applyFont="1" applyBorder="1" applyAlignment="1">
      <alignment horizontal="center" vertical="center" wrapText="1"/>
    </xf>
    <xf numFmtId="9" fontId="104" fillId="0" borderId="33" xfId="62" applyFont="1" applyBorder="1" applyAlignment="1" applyProtection="1">
      <alignment horizontal="center" vertical="center" wrapText="1"/>
    </xf>
    <xf numFmtId="9" fontId="104" fillId="0" borderId="33" xfId="62" applyFont="1" applyFill="1" applyBorder="1" applyAlignment="1" applyProtection="1">
      <alignment horizontal="center" wrapText="1"/>
    </xf>
    <xf numFmtId="0" fontId="100" fillId="0" borderId="0" xfId="688" applyFont="1" applyAlignment="1">
      <alignment horizontal="left" vertical="center" wrapText="1"/>
    </xf>
    <xf numFmtId="0" fontId="104" fillId="36" borderId="19" xfId="688" applyFont="1" applyFill="1" applyBorder="1" applyAlignment="1">
      <alignment horizontal="center" vertical="center"/>
    </xf>
    <xf numFmtId="0" fontId="100" fillId="36" borderId="18" xfId="5" applyFont="1" applyFill="1" applyBorder="1"/>
    <xf numFmtId="0" fontId="100" fillId="36" borderId="332" xfId="5" applyFont="1" applyFill="1" applyBorder="1"/>
    <xf numFmtId="0" fontId="33" fillId="0" borderId="0" xfId="690"/>
    <xf numFmtId="15" fontId="106" fillId="35" borderId="57" xfId="690" applyNumberFormat="1" applyFont="1" applyFill="1" applyBorder="1" applyAlignment="1">
      <alignment horizontal="center" vertical="center"/>
    </xf>
    <xf numFmtId="0" fontId="33" fillId="0" borderId="0" xfId="690" applyAlignment="1">
      <alignment horizontal="center" vertical="center"/>
    </xf>
    <xf numFmtId="0" fontId="99" fillId="26" borderId="332" xfId="690" applyFont="1" applyFill="1" applyBorder="1" applyAlignment="1">
      <alignment vertical="center"/>
    </xf>
    <xf numFmtId="0" fontId="99" fillId="26" borderId="332" xfId="690" applyFont="1" applyFill="1" applyBorder="1" applyAlignment="1">
      <alignment horizontal="right" vertical="center"/>
    </xf>
    <xf numFmtId="0" fontId="106" fillId="32" borderId="290" xfId="690" applyFont="1" applyFill="1" applyBorder="1" applyAlignment="1">
      <alignment horizontal="center" vertical="center"/>
    </xf>
    <xf numFmtId="0" fontId="106" fillId="32" borderId="101" xfId="690" applyFont="1" applyFill="1" applyBorder="1" applyAlignment="1">
      <alignment horizontal="center" vertical="center"/>
    </xf>
    <xf numFmtId="0" fontId="106" fillId="32" borderId="270" xfId="690" applyFont="1" applyFill="1" applyBorder="1" applyAlignment="1">
      <alignment horizontal="center" vertical="center"/>
    </xf>
    <xf numFmtId="37" fontId="101" fillId="0" borderId="51" xfId="691" applyNumberFormat="1" applyFont="1" applyFill="1" applyBorder="1" applyAlignment="1" applyProtection="1">
      <alignment horizontal="center" vertical="center"/>
      <protection locked="0"/>
    </xf>
    <xf numFmtId="37" fontId="135" fillId="0" borderId="0" xfId="691" applyNumberFormat="1" applyFont="1" applyFill="1" applyBorder="1" applyAlignment="1" applyProtection="1">
      <alignment horizontal="center" vertical="center"/>
      <protection locked="0"/>
    </xf>
    <xf numFmtId="37" fontId="101" fillId="0" borderId="52" xfId="691" applyNumberFormat="1" applyFont="1" applyFill="1" applyBorder="1" applyAlignment="1" applyProtection="1">
      <alignment horizontal="center" vertical="center"/>
      <protection locked="0"/>
    </xf>
    <xf numFmtId="37" fontId="33" fillId="0" borderId="0" xfId="690" applyNumberFormat="1" applyAlignment="1">
      <alignment horizontal="center" vertical="center"/>
    </xf>
    <xf numFmtId="37" fontId="101" fillId="0" borderId="53" xfId="691" applyNumberFormat="1" applyFont="1" applyFill="1" applyBorder="1" applyAlignment="1" applyProtection="1">
      <alignment horizontal="center" vertical="center"/>
      <protection locked="0"/>
    </xf>
    <xf numFmtId="49" fontId="100" fillId="0" borderId="291" xfId="691" applyNumberFormat="1" applyFont="1" applyFill="1" applyBorder="1" applyAlignment="1" applyProtection="1">
      <alignment horizontal="center" vertical="center"/>
      <protection locked="0"/>
    </xf>
    <xf numFmtId="49" fontId="100" fillId="0" borderId="52" xfId="691" applyNumberFormat="1" applyFont="1" applyFill="1" applyBorder="1" applyAlignment="1" applyProtection="1">
      <alignment horizontal="center" vertical="center"/>
      <protection locked="0"/>
    </xf>
    <xf numFmtId="49" fontId="100" fillId="0" borderId="53" xfId="691" applyNumberFormat="1" applyFont="1" applyFill="1" applyBorder="1" applyAlignment="1" applyProtection="1">
      <alignment horizontal="center" vertical="center"/>
      <protection locked="0"/>
    </xf>
    <xf numFmtId="0" fontId="179" fillId="0" borderId="14" xfId="5" applyFont="1" applyBorder="1" applyAlignment="1" applyProtection="1">
      <alignment vertical="center" wrapText="1"/>
      <protection locked="0"/>
    </xf>
    <xf numFmtId="0" fontId="178" fillId="0" borderId="282" xfId="700" applyFont="1" applyBorder="1" applyAlignment="1" applyProtection="1">
      <alignment horizontal="left" vertical="center" wrapText="1"/>
      <protection locked="0"/>
    </xf>
    <xf numFmtId="0" fontId="179" fillId="36" borderId="14" xfId="700" applyFont="1" applyFill="1" applyBorder="1" applyAlignment="1">
      <alignment vertical="center" wrapText="1"/>
    </xf>
    <xf numFmtId="0" fontId="179" fillId="0" borderId="14" xfId="700" applyFont="1" applyBorder="1" applyAlignment="1" applyProtection="1">
      <alignment horizontal="center" vertical="center" wrapText="1"/>
      <protection locked="0"/>
    </xf>
    <xf numFmtId="0" fontId="181" fillId="0" borderId="14" xfId="5" applyFont="1" applyBorder="1" applyAlignment="1" applyProtection="1">
      <alignment horizontal="center" vertical="center" wrapText="1"/>
      <protection locked="0"/>
    </xf>
    <xf numFmtId="0" fontId="181" fillId="0" borderId="14" xfId="5" applyFont="1" applyBorder="1" applyAlignment="1" applyProtection="1">
      <alignment horizontal="left" wrapText="1"/>
      <protection locked="0"/>
    </xf>
    <xf numFmtId="0" fontId="132" fillId="0" borderId="0" xfId="0" applyFont="1" applyAlignment="1">
      <alignment horizontal="left" vertical="center"/>
    </xf>
    <xf numFmtId="0" fontId="110" fillId="77" borderId="361" xfId="0" applyFont="1" applyFill="1" applyBorder="1" applyAlignment="1">
      <alignment vertical="center"/>
    </xf>
    <xf numFmtId="0" fontId="110" fillId="77" borderId="80" xfId="0" applyFont="1" applyFill="1" applyBorder="1" applyAlignment="1">
      <alignment vertical="center"/>
    </xf>
    <xf numFmtId="0" fontId="110" fillId="77" borderId="358" xfId="0" applyFont="1" applyFill="1" applyBorder="1" applyAlignment="1">
      <alignment vertical="center"/>
    </xf>
    <xf numFmtId="0" fontId="110" fillId="77" borderId="354" xfId="0" applyFont="1" applyFill="1" applyBorder="1" applyAlignment="1">
      <alignment horizontal="center" vertical="center"/>
    </xf>
    <xf numFmtId="0" fontId="110" fillId="77" borderId="365" xfId="0" applyFont="1" applyFill="1" applyBorder="1" applyAlignment="1">
      <alignment vertical="center"/>
    </xf>
    <xf numFmtId="0" fontId="186" fillId="78" borderId="78" xfId="0" applyFont="1" applyFill="1" applyBorder="1" applyAlignment="1">
      <alignment vertical="center" wrapText="1"/>
    </xf>
    <xf numFmtId="0" fontId="186" fillId="78" borderId="55" xfId="0" applyFont="1" applyFill="1" applyBorder="1" applyAlignment="1">
      <alignment horizontal="center" vertical="center" wrapText="1"/>
    </xf>
    <xf numFmtId="0" fontId="186" fillId="78" borderId="51" xfId="0" applyFont="1" applyFill="1" applyBorder="1" applyAlignment="1">
      <alignment vertical="center" wrapText="1"/>
    </xf>
    <xf numFmtId="0" fontId="186" fillId="78" borderId="11" xfId="0" applyFont="1" applyFill="1" applyBorder="1" applyAlignment="1">
      <alignment horizontal="center" vertical="center" wrapText="1"/>
    </xf>
    <xf numFmtId="0" fontId="186" fillId="78" borderId="366" xfId="0" applyFont="1" applyFill="1" applyBorder="1" applyAlignment="1">
      <alignment vertical="center" wrapText="1"/>
    </xf>
    <xf numFmtId="0" fontId="186" fillId="78" borderId="79" xfId="0" applyFont="1" applyFill="1" applyBorder="1" applyAlignment="1">
      <alignment vertical="center" wrapText="1"/>
    </xf>
    <xf numFmtId="0" fontId="186" fillId="78" borderId="55" xfId="0" applyFont="1" applyFill="1" applyBorder="1" applyAlignment="1">
      <alignment vertical="center" wrapText="1"/>
    </xf>
    <xf numFmtId="0" fontId="186" fillId="78" borderId="79" xfId="0" applyFont="1" applyFill="1" applyBorder="1" applyAlignment="1">
      <alignment horizontal="center" vertical="center" wrapText="1"/>
    </xf>
    <xf numFmtId="0" fontId="186" fillId="78" borderId="80" xfId="0" applyFont="1" applyFill="1" applyBorder="1" applyAlignment="1">
      <alignment horizontal="center" vertical="center" wrapText="1"/>
    </xf>
    <xf numFmtId="0" fontId="186" fillId="78" borderId="80" xfId="0" applyFont="1" applyFill="1" applyBorder="1" applyAlignment="1">
      <alignment horizontal="left" vertical="center" wrapText="1"/>
    </xf>
    <xf numFmtId="0" fontId="186" fillId="78" borderId="35" xfId="0" applyFont="1" applyFill="1" applyBorder="1" applyAlignment="1">
      <alignment horizontal="center" vertical="center" wrapText="1"/>
    </xf>
    <xf numFmtId="0" fontId="186" fillId="78" borderId="35" xfId="0" applyFont="1" applyFill="1" applyBorder="1" applyAlignment="1">
      <alignment vertical="center" wrapText="1"/>
    </xf>
    <xf numFmtId="0" fontId="132" fillId="0" borderId="363" xfId="0" applyFont="1" applyBorder="1" applyAlignment="1">
      <alignment vertical="center" wrapText="1"/>
    </xf>
    <xf numFmtId="0" fontId="132" fillId="0" borderId="11" xfId="0" applyFont="1" applyBorder="1" applyAlignment="1">
      <alignment vertical="center" wrapText="1"/>
    </xf>
    <xf numFmtId="0" fontId="132" fillId="0" borderId="294" xfId="0" applyFont="1" applyBorder="1" applyAlignment="1">
      <alignment vertical="center" wrapText="1"/>
    </xf>
    <xf numFmtId="0" fontId="132" fillId="0" borderId="12" xfId="0" applyFont="1" applyBorder="1" applyAlignment="1">
      <alignment horizontal="left" vertical="center" wrapText="1"/>
    </xf>
    <xf numFmtId="0" fontId="132" fillId="0" borderId="0" xfId="0" applyFont="1" applyAlignment="1">
      <alignment horizontal="left" vertical="center" wrapText="1"/>
    </xf>
    <xf numFmtId="0" fontId="132" fillId="0" borderId="25" xfId="0" applyFont="1" applyBorder="1" applyAlignment="1">
      <alignment horizontal="left" vertical="center" wrapText="1"/>
    </xf>
    <xf numFmtId="0" fontId="186" fillId="78" borderId="34" xfId="0" applyFont="1" applyFill="1" applyBorder="1" applyAlignment="1">
      <alignment vertical="center" wrapText="1"/>
    </xf>
    <xf numFmtId="0" fontId="132" fillId="79" borderId="55" xfId="0" applyFont="1" applyFill="1" applyBorder="1" applyAlignment="1">
      <alignment horizontal="center" vertical="center" wrapText="1"/>
    </xf>
    <xf numFmtId="0" fontId="132" fillId="0" borderId="79" xfId="0" applyFont="1" applyBorder="1" applyAlignment="1">
      <alignment horizontal="center" vertical="center" wrapText="1"/>
    </xf>
    <xf numFmtId="0" fontId="132" fillId="0" borderId="366" xfId="0" applyFont="1" applyBorder="1" applyAlignment="1">
      <alignment vertical="center" wrapText="1"/>
    </xf>
    <xf numFmtId="0" fontId="132" fillId="0" borderId="79" xfId="0" applyFont="1" applyBorder="1" applyAlignment="1">
      <alignment vertical="center" wrapText="1"/>
    </xf>
    <xf numFmtId="0" fontId="132" fillId="0" borderId="55" xfId="0" applyFont="1" applyBorder="1" applyAlignment="1">
      <alignment vertical="center" wrapText="1"/>
    </xf>
    <xf numFmtId="15" fontId="132" fillId="0" borderId="79" xfId="0" applyNumberFormat="1" applyFont="1" applyBorder="1" applyAlignment="1">
      <alignment horizontal="center" vertical="center" wrapText="1"/>
    </xf>
    <xf numFmtId="0" fontId="132" fillId="0" borderId="80" xfId="0" applyFont="1" applyBorder="1" applyAlignment="1">
      <alignment horizontal="left" vertical="center" wrapText="1"/>
    </xf>
    <xf numFmtId="0" fontId="132" fillId="0" borderId="24" xfId="0" applyFont="1" applyBorder="1" applyAlignment="1">
      <alignment horizontal="center" vertical="center" wrapText="1"/>
    </xf>
    <xf numFmtId="15" fontId="132" fillId="0" borderId="11" xfId="0" applyNumberFormat="1" applyFont="1" applyBorder="1" applyAlignment="1">
      <alignment horizontal="center" vertical="center" wrapText="1"/>
    </xf>
    <xf numFmtId="15" fontId="132" fillId="0" borderId="12" xfId="0" applyNumberFormat="1" applyFont="1" applyBorder="1" applyAlignment="1">
      <alignment horizontal="center" vertical="center" wrapText="1"/>
    </xf>
    <xf numFmtId="10" fontId="132" fillId="0" borderId="294" xfId="0" applyNumberFormat="1" applyFont="1" applyBorder="1" applyAlignment="1">
      <alignment horizontal="center" vertical="center" wrapText="1"/>
    </xf>
    <xf numFmtId="0" fontId="132" fillId="79" borderId="367" xfId="0" applyFont="1" applyFill="1" applyBorder="1" applyAlignment="1">
      <alignment vertical="center" wrapText="1"/>
    </xf>
    <xf numFmtId="0" fontId="132" fillId="79" borderId="364" xfId="0" applyFont="1" applyFill="1" applyBorder="1" applyAlignment="1">
      <alignment horizontal="center" vertical="center" wrapText="1"/>
    </xf>
    <xf numFmtId="0" fontId="132" fillId="0" borderId="349" xfId="0" applyFont="1" applyBorder="1" applyAlignment="1">
      <alignment horizontal="center" vertical="center" wrapText="1"/>
    </xf>
    <xf numFmtId="0" fontId="132" fillId="0" borderId="368" xfId="0" applyFont="1" applyBorder="1" applyAlignment="1">
      <alignment vertical="center" wrapText="1"/>
    </xf>
    <xf numFmtId="0" fontId="132" fillId="0" borderId="349" xfId="0" applyFont="1" applyBorder="1" applyAlignment="1">
      <alignment vertical="center" wrapText="1"/>
    </xf>
    <xf numFmtId="0" fontId="132" fillId="0" borderId="364" xfId="0" applyFont="1" applyBorder="1" applyAlignment="1">
      <alignment vertical="center" wrapText="1"/>
    </xf>
    <xf numFmtId="0" fontId="132" fillId="0" borderId="364" xfId="0" applyFont="1" applyBorder="1" applyAlignment="1">
      <alignment horizontal="center" vertical="center" wrapText="1"/>
    </xf>
    <xf numFmtId="0" fontId="132" fillId="0" borderId="332" xfId="0" applyFont="1" applyBorder="1" applyAlignment="1">
      <alignment horizontal="center" vertical="center" wrapText="1"/>
    </xf>
    <xf numFmtId="0" fontId="132" fillId="0" borderId="332" xfId="0" applyFont="1" applyBorder="1" applyAlignment="1">
      <alignment horizontal="left" vertical="center" wrapText="1"/>
    </xf>
    <xf numFmtId="0" fontId="132" fillId="0" borderId="348" xfId="0" applyFont="1" applyBorder="1" applyAlignment="1">
      <alignment horizontal="center" vertical="center" wrapText="1"/>
    </xf>
    <xf numFmtId="0" fontId="132" fillId="0" borderId="348" xfId="0" applyFont="1" applyBorder="1" applyAlignment="1">
      <alignment vertical="center" wrapText="1"/>
    </xf>
    <xf numFmtId="0" fontId="131" fillId="0" borderId="81" xfId="0" applyFont="1" applyBorder="1" applyAlignment="1">
      <alignment vertical="center" wrapText="1"/>
    </xf>
    <xf numFmtId="0" fontId="109" fillId="32" borderId="63" xfId="712" applyFont="1" applyFill="1" applyBorder="1" applyAlignment="1">
      <alignment horizontal="center" vertical="center" wrapText="1"/>
    </xf>
    <xf numFmtId="0" fontId="175" fillId="81" borderId="36" xfId="712" applyFont="1" applyFill="1" applyBorder="1" applyAlignment="1">
      <alignment horizontal="left" vertical="center" wrapText="1"/>
    </xf>
    <xf numFmtId="0" fontId="175" fillId="81" borderId="37" xfId="712" applyFont="1" applyFill="1" applyBorder="1" applyAlignment="1">
      <alignment horizontal="center" vertical="center" wrapText="1"/>
    </xf>
    <xf numFmtId="0" fontId="175" fillId="81" borderId="52" xfId="712" applyFont="1" applyFill="1" applyBorder="1" applyAlignment="1">
      <alignment vertical="center" wrapText="1"/>
    </xf>
    <xf numFmtId="0" fontId="175" fillId="0" borderId="24" xfId="712" applyFont="1" applyBorder="1" applyAlignment="1">
      <alignment horizontal="center" vertical="center" wrapText="1"/>
    </xf>
    <xf numFmtId="0" fontId="175" fillId="0" borderId="369" xfId="712" applyFont="1" applyBorder="1" applyAlignment="1">
      <alignment vertical="center" wrapText="1"/>
    </xf>
    <xf numFmtId="0" fontId="175" fillId="0" borderId="24" xfId="712" applyFont="1" applyBorder="1" applyAlignment="1">
      <alignment vertical="center" wrapText="1"/>
    </xf>
    <xf numFmtId="170" fontId="175" fillId="0" borderId="37" xfId="712" applyNumberFormat="1" applyFont="1" applyBorder="1" applyAlignment="1">
      <alignment vertical="center" wrapText="1"/>
    </xf>
    <xf numFmtId="0" fontId="175" fillId="0" borderId="36" xfId="712" applyFont="1" applyBorder="1" applyAlignment="1">
      <alignment horizontal="center" vertical="center" wrapText="1"/>
    </xf>
    <xf numFmtId="170" fontId="175" fillId="0" borderId="37" xfId="712" applyNumberFormat="1" applyFont="1" applyBorder="1" applyAlignment="1">
      <alignment horizontal="center" vertical="center" wrapText="1"/>
    </xf>
    <xf numFmtId="170" fontId="175" fillId="0" borderId="14" xfId="712" applyNumberFormat="1" applyFont="1" applyBorder="1" applyAlignment="1">
      <alignment horizontal="center" vertical="center" wrapText="1"/>
    </xf>
    <xf numFmtId="170" fontId="175" fillId="0" borderId="26" xfId="712" applyNumberFormat="1" applyFont="1" applyBorder="1" applyAlignment="1">
      <alignment horizontal="center" vertical="center" wrapText="1"/>
    </xf>
    <xf numFmtId="9" fontId="175" fillId="0" borderId="37" xfId="714" applyFont="1" applyFill="1" applyBorder="1" applyAlignment="1">
      <alignment horizontal="center" vertical="center" wrapText="1"/>
    </xf>
    <xf numFmtId="0" fontId="175" fillId="0" borderId="25" xfId="712" applyFont="1" applyBorder="1" applyAlignment="1">
      <alignment horizontal="left" vertical="center" wrapText="1"/>
    </xf>
    <xf numFmtId="0" fontId="131" fillId="0" borderId="52" xfId="712" applyFont="1" applyBorder="1" applyAlignment="1">
      <alignment horizontal="left" vertical="center" wrapText="1"/>
    </xf>
    <xf numFmtId="0" fontId="175" fillId="81" borderId="38" xfId="712" applyFont="1" applyFill="1" applyBorder="1" applyAlignment="1">
      <alignment horizontal="left" vertical="center" wrapText="1"/>
    </xf>
    <xf numFmtId="0" fontId="175" fillId="81" borderId="39" xfId="712" applyFont="1" applyFill="1" applyBorder="1" applyAlignment="1">
      <alignment horizontal="center" vertical="center" wrapText="1"/>
    </xf>
    <xf numFmtId="0" fontId="175" fillId="81" borderId="53" xfId="712" applyFont="1" applyFill="1" applyBorder="1" applyAlignment="1">
      <alignment vertical="center" wrapText="1"/>
    </xf>
    <xf numFmtId="0" fontId="175" fillId="0" borderId="69" xfId="712" applyFont="1" applyBorder="1" applyAlignment="1">
      <alignment horizontal="center" vertical="center" wrapText="1"/>
    </xf>
    <xf numFmtId="0" fontId="175" fillId="0" borderId="370" xfId="712" applyFont="1" applyBorder="1" applyAlignment="1">
      <alignment vertical="center" wrapText="1"/>
    </xf>
    <xf numFmtId="0" fontId="175" fillId="0" borderId="69" xfId="712" applyFont="1" applyBorder="1" applyAlignment="1">
      <alignment vertical="center" wrapText="1"/>
    </xf>
    <xf numFmtId="170" fontId="175" fillId="0" borderId="39" xfId="712" applyNumberFormat="1" applyFont="1" applyBorder="1" applyAlignment="1">
      <alignment vertical="center" wrapText="1"/>
    </xf>
    <xf numFmtId="0" fontId="175" fillId="0" borderId="38" xfId="712" applyFont="1" applyBorder="1" applyAlignment="1">
      <alignment horizontal="center" vertical="center" wrapText="1"/>
    </xf>
    <xf numFmtId="170" fontId="175" fillId="0" borderId="39" xfId="712" applyNumberFormat="1" applyFont="1" applyBorder="1" applyAlignment="1">
      <alignment horizontal="center" vertical="center" wrapText="1"/>
    </xf>
    <xf numFmtId="170" fontId="175" fillId="0" borderId="33" xfId="712" applyNumberFormat="1" applyFont="1" applyBorder="1" applyAlignment="1">
      <alignment horizontal="center" vertical="center" wrapText="1"/>
    </xf>
    <xf numFmtId="170" fontId="175" fillId="0" borderId="71" xfId="712" applyNumberFormat="1" applyFont="1" applyBorder="1" applyAlignment="1">
      <alignment horizontal="center" vertical="center" wrapText="1"/>
    </xf>
    <xf numFmtId="9" fontId="175" fillId="0" borderId="39" xfId="714" applyFont="1" applyFill="1" applyBorder="1" applyAlignment="1">
      <alignment horizontal="center" vertical="center" wrapText="1"/>
    </xf>
    <xf numFmtId="0" fontId="175" fillId="0" borderId="70" xfId="712" applyFont="1" applyBorder="1" applyAlignment="1">
      <alignment horizontal="left" vertical="center" wrapText="1"/>
    </xf>
    <xf numFmtId="0" fontId="131" fillId="0" borderId="53" xfId="712" applyFont="1" applyBorder="1" applyAlignment="1">
      <alignment horizontal="left" vertical="center" wrapText="1"/>
    </xf>
    <xf numFmtId="43" fontId="132" fillId="0" borderId="0" xfId="1" applyFont="1" applyAlignment="1">
      <alignment horizontal="center" vertical="center"/>
    </xf>
    <xf numFmtId="43" fontId="118" fillId="77" borderId="82" xfId="1" applyFont="1" applyFill="1" applyBorder="1" applyAlignment="1">
      <alignment horizontal="center" vertical="center"/>
    </xf>
    <xf numFmtId="43" fontId="175" fillId="0" borderId="0" xfId="1" applyFont="1" applyAlignment="1">
      <alignment horizontal="center" vertical="center"/>
    </xf>
    <xf numFmtId="167" fontId="132" fillId="0" borderId="0" xfId="1" applyNumberFormat="1" applyFont="1" applyAlignment="1">
      <alignment horizontal="right" vertical="center"/>
    </xf>
    <xf numFmtId="167" fontId="175" fillId="0" borderId="0" xfId="1" applyNumberFormat="1" applyFont="1" applyAlignment="1">
      <alignment horizontal="right" vertical="center"/>
    </xf>
    <xf numFmtId="0" fontId="0" fillId="0" borderId="290" xfId="0" applyBorder="1"/>
    <xf numFmtId="0" fontId="174" fillId="84" borderId="14" xfId="0" applyFont="1" applyFill="1" applyBorder="1" applyAlignment="1">
      <alignment horizontal="center" vertical="center"/>
    </xf>
    <xf numFmtId="1" fontId="174" fillId="84" borderId="14" xfId="1" applyNumberFormat="1" applyFont="1" applyFill="1" applyBorder="1" applyAlignment="1">
      <alignment horizontal="center" vertical="center"/>
    </xf>
    <xf numFmtId="177" fontId="174" fillId="84" borderId="14" xfId="0" applyNumberFormat="1" applyFont="1" applyFill="1" applyBorder="1" applyAlignment="1">
      <alignment horizontal="center" vertical="center"/>
    </xf>
    <xf numFmtId="1" fontId="174" fillId="84" borderId="14" xfId="0" applyNumberFormat="1" applyFont="1" applyFill="1" applyBorder="1" applyAlignment="1">
      <alignment horizontal="center" vertical="center"/>
    </xf>
    <xf numFmtId="0" fontId="187" fillId="0" borderId="14" xfId="0" applyFont="1" applyBorder="1" applyAlignment="1">
      <alignment horizontal="center" vertical="center" wrapText="1"/>
    </xf>
    <xf numFmtId="0" fontId="130" fillId="61" borderId="14" xfId="0" applyFont="1" applyFill="1" applyBorder="1" applyAlignment="1">
      <alignment horizontal="center" vertical="center" wrapText="1" readingOrder="1"/>
    </xf>
    <xf numFmtId="0" fontId="130" fillId="0" borderId="14" xfId="0" applyFont="1" applyBorder="1" applyAlignment="1">
      <alignment horizontal="center" vertical="center" readingOrder="2"/>
    </xf>
    <xf numFmtId="0" fontId="0" fillId="0" borderId="0" xfId="0" applyAlignment="1">
      <alignment horizontal="center" vertical="center" wrapText="1"/>
    </xf>
    <xf numFmtId="0" fontId="0" fillId="0" borderId="0" xfId="0" applyAlignment="1">
      <alignment vertical="center"/>
    </xf>
    <xf numFmtId="0" fontId="152" fillId="0" borderId="0" xfId="0" applyFont="1" applyAlignment="1">
      <alignment vertical="center"/>
    </xf>
    <xf numFmtId="0" fontId="187" fillId="0" borderId="0" xfId="0" applyFont="1" applyAlignment="1">
      <alignment vertical="center"/>
    </xf>
    <xf numFmtId="0" fontId="0" fillId="0" borderId="0" xfId="0" applyAlignment="1">
      <alignment vertical="center" wrapText="1"/>
    </xf>
    <xf numFmtId="0" fontId="187" fillId="0" borderId="72" xfId="0" applyFont="1" applyBorder="1" applyAlignment="1">
      <alignment horizontal="center" vertical="center" wrapText="1"/>
    </xf>
    <xf numFmtId="9" fontId="117" fillId="0" borderId="0" xfId="710" applyFont="1"/>
    <xf numFmtId="10" fontId="117" fillId="0" borderId="0" xfId="0" applyNumberFormat="1" applyFont="1" applyAlignment="1">
      <alignment horizontal="center" vertical="center"/>
    </xf>
    <xf numFmtId="9" fontId="187" fillId="0" borderId="14" xfId="742" applyFont="1" applyBorder="1" applyAlignment="1">
      <alignment wrapText="1"/>
    </xf>
    <xf numFmtId="0" fontId="0" fillId="0" borderId="14" xfId="0" applyBorder="1"/>
    <xf numFmtId="0" fontId="185" fillId="78" borderId="63" xfId="0" applyFont="1" applyFill="1" applyBorder="1" applyAlignment="1">
      <alignment vertical="center" wrapText="1"/>
    </xf>
    <xf numFmtId="0" fontId="186" fillId="78" borderId="12" xfId="0" applyFont="1" applyFill="1" applyBorder="1" applyAlignment="1">
      <alignment wrapText="1"/>
    </xf>
    <xf numFmtId="0" fontId="186" fillId="78" borderId="34" xfId="0" applyFont="1" applyFill="1" applyBorder="1" applyAlignment="1">
      <alignment horizontal="center" vertical="center" wrapText="1"/>
    </xf>
    <xf numFmtId="0" fontId="110" fillId="78" borderId="293" xfId="0" applyFont="1" applyFill="1" applyBorder="1" applyAlignment="1">
      <alignment vertical="center" wrapText="1"/>
    </xf>
    <xf numFmtId="4" fontId="132" fillId="85" borderId="12" xfId="0" applyNumberFormat="1" applyFont="1" applyFill="1" applyBorder="1" applyAlignment="1">
      <alignment wrapText="1"/>
    </xf>
    <xf numFmtId="0" fontId="132" fillId="0" borderId="78" xfId="0" applyFont="1" applyBorder="1" applyAlignment="1">
      <alignment horizontal="center" vertical="center" wrapText="1"/>
    </xf>
    <xf numFmtId="0" fontId="132" fillId="85" borderId="12" xfId="0" applyFont="1" applyFill="1" applyBorder="1" applyAlignment="1">
      <alignment wrapText="1"/>
    </xf>
    <xf numFmtId="0" fontId="185" fillId="78" borderId="293" xfId="0" applyFont="1" applyFill="1" applyBorder="1" applyAlignment="1">
      <alignment vertical="center" wrapText="1"/>
    </xf>
    <xf numFmtId="0" fontId="186" fillId="78" borderId="80" xfId="0" applyFont="1" applyFill="1" applyBorder="1" applyAlignment="1">
      <alignment wrapText="1"/>
    </xf>
    <xf numFmtId="3" fontId="132" fillId="0" borderId="78" xfId="0" applyNumberFormat="1" applyFont="1" applyBorder="1" applyAlignment="1">
      <alignment horizontal="center" vertical="center" wrapText="1"/>
    </xf>
    <xf numFmtId="43" fontId="132" fillId="0" borderId="78" xfId="0" applyNumberFormat="1" applyFont="1" applyBorder="1" applyAlignment="1">
      <alignment horizontal="center" vertical="center" wrapText="1"/>
    </xf>
    <xf numFmtId="0" fontId="110" fillId="78" borderId="64" xfId="0" applyFont="1" applyFill="1" applyBorder="1" applyAlignment="1">
      <alignment vertical="center" wrapText="1"/>
    </xf>
    <xf numFmtId="4" fontId="132" fillId="85" borderId="80" xfId="0" applyNumberFormat="1" applyFont="1" applyFill="1" applyBorder="1" applyAlignment="1">
      <alignment wrapText="1"/>
    </xf>
    <xf numFmtId="0" fontId="132" fillId="0" borderId="34" xfId="0" applyFont="1" applyBorder="1" applyAlignment="1">
      <alignment horizontal="center" vertical="center" wrapText="1"/>
    </xf>
    <xf numFmtId="9" fontId="132" fillId="0" borderId="55" xfId="0" applyNumberFormat="1" applyFont="1" applyBorder="1" applyAlignment="1">
      <alignment horizontal="center" vertical="center" wrapText="1"/>
    </xf>
    <xf numFmtId="0" fontId="191" fillId="0" borderId="12" xfId="0" applyFont="1" applyBorder="1" applyAlignment="1">
      <alignment wrapText="1"/>
    </xf>
    <xf numFmtId="0" fontId="132" fillId="82" borderId="12" xfId="0" applyFont="1" applyFill="1" applyBorder="1" applyAlignment="1">
      <alignment wrapText="1"/>
    </xf>
    <xf numFmtId="4" fontId="132" fillId="82" borderId="12" xfId="0" applyNumberFormat="1" applyFont="1" applyFill="1" applyBorder="1" applyAlignment="1">
      <alignment wrapText="1"/>
    </xf>
    <xf numFmtId="0" fontId="111" fillId="0" borderId="0" xfId="0" applyFont="1" applyAlignment="1">
      <alignment horizontal="center" vertical="center"/>
    </xf>
    <xf numFmtId="0" fontId="132" fillId="0" borderId="36" xfId="0" applyFont="1" applyBorder="1" applyAlignment="1">
      <alignment horizontal="center" vertical="center" wrapText="1"/>
    </xf>
    <xf numFmtId="0" fontId="132" fillId="0" borderId="12" xfId="0" applyFont="1" applyBorder="1" applyAlignment="1">
      <alignment wrapText="1"/>
    </xf>
    <xf numFmtId="0" fontId="132" fillId="63" borderId="78" xfId="0" applyFont="1" applyFill="1" applyBorder="1" applyAlignment="1">
      <alignment horizontal="center" vertical="center" wrapText="1"/>
    </xf>
    <xf numFmtId="0" fontId="132" fillId="0" borderId="367" xfId="0" applyFont="1" applyBorder="1" applyAlignment="1">
      <alignment horizontal="center" vertical="center" wrapText="1"/>
    </xf>
    <xf numFmtId="0" fontId="132" fillId="0" borderId="23" xfId="0" applyFont="1" applyBorder="1" applyAlignment="1">
      <alignment wrapText="1"/>
    </xf>
    <xf numFmtId="4" fontId="132" fillId="82" borderId="23" xfId="0" applyNumberFormat="1" applyFont="1" applyFill="1" applyBorder="1" applyAlignment="1">
      <alignment wrapText="1"/>
    </xf>
    <xf numFmtId="0" fontId="132" fillId="0" borderId="68" xfId="0" applyFont="1" applyBorder="1" applyAlignment="1">
      <alignment wrapText="1"/>
    </xf>
    <xf numFmtId="195" fontId="103" fillId="0" borderId="0" xfId="670" applyNumberFormat="1" applyFont="1">
      <alignment vertical="top"/>
      <protection locked="0"/>
    </xf>
    <xf numFmtId="167" fontId="132" fillId="54" borderId="344" xfId="674" applyNumberFormat="1" applyFont="1" applyFill="1" applyBorder="1" applyAlignment="1" applyProtection="1">
      <alignment horizontal="center" vertical="center"/>
    </xf>
    <xf numFmtId="186" fontId="132" fillId="0" borderId="344" xfId="669" applyNumberFormat="1" applyFont="1" applyBorder="1" applyAlignment="1">
      <alignment horizontal="center" vertical="center"/>
    </xf>
    <xf numFmtId="173" fontId="132" fillId="0" borderId="345" xfId="673" applyNumberFormat="1" applyFont="1" applyBorder="1" applyAlignment="1" applyProtection="1">
      <alignment horizontal="center" vertical="center"/>
    </xf>
    <xf numFmtId="186" fontId="132" fillId="54" borderId="343" xfId="669" applyNumberFormat="1" applyFont="1" applyFill="1" applyBorder="1" applyAlignment="1">
      <alignment horizontal="center" vertical="center"/>
    </xf>
    <xf numFmtId="1" fontId="103" fillId="0" borderId="52" xfId="669" applyNumberFormat="1" applyFont="1" applyBorder="1" applyAlignment="1">
      <alignment horizontal="center" vertical="center"/>
    </xf>
    <xf numFmtId="0" fontId="5" fillId="0" borderId="0" xfId="0" applyFont="1"/>
    <xf numFmtId="0" fontId="130" fillId="0" borderId="72" xfId="0" applyFont="1" applyBorder="1" applyAlignment="1">
      <alignment vertical="center" wrapText="1" readingOrder="1"/>
    </xf>
    <xf numFmtId="0" fontId="187" fillId="0" borderId="72" xfId="0" applyFont="1" applyBorder="1" applyAlignment="1">
      <alignment vertical="center" wrapText="1"/>
    </xf>
    <xf numFmtId="0" fontId="190" fillId="0" borderId="14" xfId="0" applyFont="1" applyBorder="1" applyAlignment="1">
      <alignment vertical="center"/>
    </xf>
    <xf numFmtId="15" fontId="117" fillId="0" borderId="0" xfId="0" applyNumberFormat="1" applyFont="1"/>
    <xf numFmtId="10" fontId="117" fillId="0" borderId="0" xfId="0" applyNumberFormat="1" applyFont="1"/>
    <xf numFmtId="9" fontId="103" fillId="0" borderId="0" xfId="710" applyFont="1" applyAlignment="1">
      <alignment vertical="center"/>
    </xf>
    <xf numFmtId="15" fontId="103" fillId="0" borderId="0" xfId="669" applyNumberFormat="1" applyFont="1">
      <alignment vertical="center"/>
    </xf>
    <xf numFmtId="2" fontId="103" fillId="0" borderId="0" xfId="669" applyNumberFormat="1" applyFont="1">
      <alignment vertical="center"/>
    </xf>
    <xf numFmtId="10" fontId="103" fillId="0" borderId="0" xfId="669" applyNumberFormat="1" applyFont="1">
      <alignment vertical="center"/>
    </xf>
    <xf numFmtId="196" fontId="103" fillId="0" borderId="0" xfId="669" applyNumberFormat="1" applyFont="1">
      <alignment vertical="center"/>
    </xf>
    <xf numFmtId="10" fontId="115" fillId="0" borderId="0" xfId="710" applyNumberFormat="1" applyFont="1" applyAlignment="1">
      <alignment vertical="center"/>
    </xf>
    <xf numFmtId="15" fontId="115" fillId="0" borderId="0" xfId="669" applyNumberFormat="1" applyFont="1">
      <alignment vertical="center"/>
    </xf>
    <xf numFmtId="9" fontId="115" fillId="0" borderId="0" xfId="710" applyFont="1" applyAlignment="1">
      <alignment horizontal="center" vertical="center"/>
    </xf>
    <xf numFmtId="2" fontId="156" fillId="0" borderId="0" xfId="720" applyNumberFormat="1" applyFont="1"/>
    <xf numFmtId="2" fontId="156" fillId="0" borderId="0" xfId="709" applyNumberFormat="1" applyFont="1" applyProtection="1"/>
    <xf numFmtId="3" fontId="130" fillId="0" borderId="44" xfId="0" applyNumberFormat="1" applyFont="1" applyBorder="1" applyAlignment="1">
      <alignment horizontal="center" vertical="center" readingOrder="2"/>
    </xf>
    <xf numFmtId="3" fontId="136" fillId="0" borderId="44" xfId="0" applyNumberFormat="1" applyFont="1" applyBorder="1" applyAlignment="1">
      <alignment horizontal="center" vertical="center" readingOrder="1"/>
    </xf>
    <xf numFmtId="0" fontId="136" fillId="0" borderId="44" xfId="0" applyFont="1" applyBorder="1" applyAlignment="1">
      <alignment horizontal="center" vertical="center" readingOrder="1"/>
    </xf>
    <xf numFmtId="0" fontId="190" fillId="0" borderId="14" xfId="0" applyFont="1" applyBorder="1" applyAlignment="1">
      <alignment vertical="center" readingOrder="2"/>
    </xf>
    <xf numFmtId="0" fontId="190" fillId="0" borderId="72" xfId="0" applyFont="1" applyBorder="1" applyAlignment="1">
      <alignment vertical="center" readingOrder="2"/>
    </xf>
    <xf numFmtId="0" fontId="190" fillId="0" borderId="21" xfId="0" applyFont="1" applyBorder="1" applyAlignment="1">
      <alignment vertical="center" readingOrder="2"/>
    </xf>
    <xf numFmtId="0" fontId="200" fillId="0" borderId="14" xfId="0" applyFont="1" applyBorder="1" applyAlignment="1">
      <alignment horizontal="center" vertical="center"/>
    </xf>
    <xf numFmtId="3" fontId="115" fillId="0" borderId="0" xfId="669" applyNumberFormat="1" applyFont="1">
      <alignment vertical="center"/>
    </xf>
    <xf numFmtId="9" fontId="115" fillId="0" borderId="0" xfId="669" applyNumberFormat="1" applyFont="1">
      <alignment vertical="center"/>
    </xf>
    <xf numFmtId="3" fontId="103" fillId="0" borderId="0" xfId="669" applyNumberFormat="1" applyFont="1">
      <alignment vertical="center"/>
    </xf>
    <xf numFmtId="196" fontId="129" fillId="32" borderId="291" xfId="669" applyNumberFormat="1" applyFont="1" applyFill="1" applyBorder="1" applyAlignment="1">
      <alignment horizontal="center" vertical="center" textRotation="90"/>
    </xf>
    <xf numFmtId="196" fontId="129" fillId="32" borderId="52" xfId="669" applyNumberFormat="1" applyFont="1" applyFill="1" applyBorder="1" applyAlignment="1">
      <alignment horizontal="center" vertical="center" textRotation="90"/>
    </xf>
    <xf numFmtId="1" fontId="103" fillId="0" borderId="52" xfId="669" applyNumberFormat="1" applyFont="1" applyBorder="1" applyAlignment="1">
      <alignment horizontal="center" vertical="center" textRotation="90"/>
    </xf>
    <xf numFmtId="1" fontId="103" fillId="0" borderId="0" xfId="669" applyNumberFormat="1" applyFont="1">
      <alignment vertical="center"/>
    </xf>
    <xf numFmtId="173" fontId="131" fillId="0" borderId="102" xfId="62" applyNumberFormat="1" applyFont="1" applyFill="1" applyBorder="1" applyAlignment="1" applyProtection="1">
      <alignment vertical="center"/>
    </xf>
    <xf numFmtId="173" fontId="131" fillId="0" borderId="101" xfId="62" applyNumberFormat="1" applyFont="1" applyFill="1" applyBorder="1" applyAlignment="1" applyProtection="1">
      <alignment vertical="center"/>
    </xf>
    <xf numFmtId="173" fontId="131" fillId="0" borderId="270" xfId="62" applyNumberFormat="1" applyFont="1" applyFill="1" applyBorder="1" applyAlignment="1" applyProtection="1">
      <alignment vertical="center"/>
    </xf>
    <xf numFmtId="173" fontId="131" fillId="0" borderId="57" xfId="62" applyNumberFormat="1" applyFont="1" applyFill="1" applyBorder="1" applyAlignment="1" applyProtection="1">
      <alignment vertical="center"/>
    </xf>
    <xf numFmtId="173" fontId="131" fillId="0" borderId="271" xfId="62" applyNumberFormat="1" applyFont="1" applyFill="1" applyBorder="1" applyAlignment="1" applyProtection="1">
      <alignment vertical="center"/>
    </xf>
    <xf numFmtId="173" fontId="131" fillId="0" borderId="15" xfId="62" applyNumberFormat="1" applyFont="1" applyFill="1" applyBorder="1" applyAlignment="1" applyProtection="1">
      <alignment vertical="center"/>
    </xf>
    <xf numFmtId="173" fontId="131" fillId="0" borderId="272" xfId="62" applyNumberFormat="1" applyFont="1" applyFill="1" applyBorder="1" applyAlignment="1" applyProtection="1">
      <alignment vertical="center"/>
    </xf>
    <xf numFmtId="173" fontId="131" fillId="0" borderId="18" xfId="62" applyNumberFormat="1" applyFont="1" applyFill="1" applyBorder="1" applyAlignment="1" applyProtection="1">
      <alignment vertical="center"/>
    </xf>
    <xf numFmtId="0" fontId="99" fillId="33" borderId="34" xfId="669" applyFont="1" applyFill="1" applyBorder="1" applyAlignment="1">
      <alignment horizontal="center" vertical="center" wrapText="1"/>
    </xf>
    <xf numFmtId="0" fontId="99" fillId="33" borderId="80" xfId="669" applyFont="1" applyFill="1" applyBorder="1" applyAlignment="1">
      <alignment horizontal="center" vertical="center" wrapText="1"/>
    </xf>
    <xf numFmtId="0" fontId="99" fillId="33" borderId="35" xfId="669" applyFont="1" applyFill="1" applyBorder="1" applyAlignment="1">
      <alignment horizontal="center" vertical="center" wrapText="1"/>
    </xf>
    <xf numFmtId="0" fontId="121" fillId="0" borderId="16" xfId="669" applyFont="1" applyBorder="1" applyAlignment="1">
      <alignment horizontal="left" vertical="center" wrapText="1"/>
    </xf>
    <xf numFmtId="0" fontId="121" fillId="0" borderId="17" xfId="669" applyFont="1" applyBorder="1" applyAlignment="1">
      <alignment horizontal="left" vertical="center" wrapText="1"/>
    </xf>
    <xf numFmtId="0" fontId="121" fillId="0" borderId="0" xfId="669" applyFont="1" applyAlignment="1">
      <alignment horizontal="left" vertical="center" wrapText="1"/>
    </xf>
    <xf numFmtId="0" fontId="121" fillId="0" borderId="18" xfId="669" applyFont="1" applyBorder="1" applyAlignment="1">
      <alignment horizontal="left" vertical="center" wrapText="1"/>
    </xf>
    <xf numFmtId="0" fontId="121" fillId="0" borderId="332" xfId="669" applyFont="1" applyBorder="1" applyAlignment="1">
      <alignment horizontal="left" vertical="center" wrapText="1"/>
    </xf>
    <xf numFmtId="0" fontId="121" fillId="0" borderId="74" xfId="669" applyFont="1" applyBorder="1" applyAlignment="1">
      <alignment horizontal="left" vertical="center" wrapText="1"/>
    </xf>
    <xf numFmtId="0" fontId="118" fillId="58" borderId="0" xfId="669" applyFont="1" applyFill="1" applyAlignment="1">
      <alignment horizontal="center" vertical="center"/>
    </xf>
    <xf numFmtId="0" fontId="99" fillId="33" borderId="64" xfId="669" applyFont="1" applyFill="1" applyBorder="1" applyAlignment="1">
      <alignment horizontal="center" vertical="center" wrapText="1"/>
    </xf>
    <xf numFmtId="0" fontId="99" fillId="33" borderId="63" xfId="669" applyFont="1" applyFill="1" applyBorder="1" applyAlignment="1">
      <alignment horizontal="center" vertical="center" wrapText="1"/>
    </xf>
    <xf numFmtId="0" fontId="99" fillId="33" borderId="79" xfId="669" applyFont="1" applyFill="1" applyBorder="1" applyAlignment="1">
      <alignment horizontal="center" vertical="center" wrapText="1"/>
    </xf>
    <xf numFmtId="0" fontId="99" fillId="33" borderId="56" xfId="669" applyFont="1" applyFill="1" applyBorder="1" applyAlignment="1">
      <alignment horizontal="center" vertical="center" wrapText="1"/>
    </xf>
    <xf numFmtId="0" fontId="99" fillId="33" borderId="37" xfId="669" applyFont="1" applyFill="1" applyBorder="1" applyAlignment="1">
      <alignment horizontal="center" vertical="center" wrapText="1"/>
    </xf>
    <xf numFmtId="0" fontId="99" fillId="33" borderId="32" xfId="669" applyFont="1" applyFill="1" applyBorder="1" applyAlignment="1">
      <alignment horizontal="center" vertical="center" wrapText="1"/>
    </xf>
    <xf numFmtId="0" fontId="99" fillId="33" borderId="14" xfId="669" applyFont="1" applyFill="1" applyBorder="1" applyAlignment="1">
      <alignment horizontal="center" vertical="center" wrapText="1"/>
    </xf>
    <xf numFmtId="0" fontId="99" fillId="33" borderId="36" xfId="669" applyFont="1" applyFill="1" applyBorder="1" applyAlignment="1">
      <alignment horizontal="center" vertical="center" wrapText="1"/>
    </xf>
    <xf numFmtId="0" fontId="109" fillId="35" borderId="83" xfId="669" applyFont="1" applyFill="1" applyBorder="1" applyAlignment="1">
      <alignment horizontal="center" vertical="center" wrapText="1"/>
    </xf>
    <xf numFmtId="0" fontId="109" fillId="35" borderId="82" xfId="669" applyFont="1" applyFill="1" applyBorder="1" applyAlignment="1">
      <alignment horizontal="center" vertical="center" wrapText="1"/>
    </xf>
    <xf numFmtId="0" fontId="109" fillId="35" borderId="81" xfId="669" applyFont="1" applyFill="1" applyBorder="1" applyAlignment="1">
      <alignment horizontal="center" vertical="center" wrapText="1"/>
    </xf>
    <xf numFmtId="0" fontId="110" fillId="35" borderId="59" xfId="669" applyFont="1" applyFill="1" applyBorder="1" applyAlignment="1">
      <alignment horizontal="center" vertical="center"/>
    </xf>
    <xf numFmtId="0" fontId="110" fillId="35" borderId="57" xfId="669" applyFont="1" applyFill="1" applyBorder="1" applyAlignment="1">
      <alignment horizontal="center" vertical="center"/>
    </xf>
    <xf numFmtId="0" fontId="108" fillId="32" borderId="59" xfId="669" applyFont="1" applyFill="1" applyBorder="1" applyAlignment="1">
      <alignment horizontal="center" vertical="center"/>
    </xf>
    <xf numFmtId="0" fontId="108" fillId="32" borderId="58" xfId="669" applyFont="1" applyFill="1" applyBorder="1" applyAlignment="1">
      <alignment horizontal="center" vertical="center"/>
    </xf>
    <xf numFmtId="0" fontId="108" fillId="32" borderId="57" xfId="669" applyFont="1" applyFill="1" applyBorder="1" applyAlignment="1">
      <alignment horizontal="center" vertical="center"/>
    </xf>
    <xf numFmtId="0" fontId="105" fillId="0" borderId="64" xfId="669" applyFont="1" applyBorder="1" applyAlignment="1" applyProtection="1">
      <alignment horizontal="center" vertical="center" wrapText="1"/>
      <protection locked="0"/>
    </xf>
    <xf numFmtId="0" fontId="105" fillId="0" borderId="55" xfId="669" applyFont="1" applyBorder="1" applyAlignment="1" applyProtection="1">
      <alignment horizontal="center" vertical="center" wrapText="1"/>
      <protection locked="0"/>
    </xf>
    <xf numFmtId="0" fontId="105" fillId="0" borderId="63" xfId="669" applyFont="1" applyBorder="1" applyAlignment="1" applyProtection="1">
      <alignment horizontal="center" vertical="center"/>
      <protection locked="0"/>
    </xf>
    <xf numFmtId="0" fontId="105" fillId="0" borderId="62" xfId="669" applyFont="1" applyBorder="1" applyAlignment="1" applyProtection="1">
      <alignment horizontal="center" vertical="center"/>
      <protection locked="0"/>
    </xf>
    <xf numFmtId="0" fontId="105" fillId="0" borderId="61" xfId="669" applyFont="1" applyBorder="1" applyAlignment="1" applyProtection="1">
      <alignment horizontal="center" vertical="center"/>
      <protection locked="0"/>
    </xf>
    <xf numFmtId="0" fontId="105" fillId="0" borderId="60" xfId="669" applyFont="1" applyBorder="1" applyAlignment="1" applyProtection="1">
      <alignment horizontal="center" vertical="center"/>
      <protection locked="0"/>
    </xf>
    <xf numFmtId="0" fontId="124" fillId="35" borderId="301" xfId="669" applyFont="1" applyFill="1" applyBorder="1" applyAlignment="1" applyProtection="1">
      <alignment horizontal="left" vertical="center"/>
      <protection locked="0"/>
    </xf>
    <xf numFmtId="0" fontId="124" fillId="35" borderId="269" xfId="669" applyFont="1" applyFill="1" applyBorder="1" applyAlignment="1" applyProtection="1">
      <alignment horizontal="left" vertical="center"/>
      <protection locked="0"/>
    </xf>
    <xf numFmtId="0" fontId="106" fillId="32" borderId="38" xfId="669" applyFont="1" applyFill="1" applyBorder="1" applyAlignment="1">
      <alignment horizontal="center" vertical="center" wrapText="1"/>
    </xf>
    <xf numFmtId="0" fontId="106" fillId="32" borderId="39" xfId="669" applyFont="1" applyFill="1" applyBorder="1" applyAlignment="1">
      <alignment horizontal="center" vertical="center" wrapText="1"/>
    </xf>
    <xf numFmtId="0" fontId="106" fillId="32" borderId="51" xfId="669" applyFont="1" applyFill="1" applyBorder="1" applyAlignment="1">
      <alignment horizontal="center" vertical="center" wrapText="1"/>
    </xf>
    <xf numFmtId="0" fontId="106" fillId="32" borderId="52" xfId="669" applyFont="1" applyFill="1" applyBorder="1" applyAlignment="1">
      <alignment horizontal="center" vertical="center" wrapText="1"/>
    </xf>
    <xf numFmtId="176" fontId="139" fillId="0" borderId="25" xfId="674" applyNumberFormat="1" applyFont="1" applyBorder="1" applyAlignment="1" applyProtection="1">
      <alignment horizontal="center" vertical="center"/>
    </xf>
    <xf numFmtId="176" fontId="139" fillId="0" borderId="62" xfId="674" applyNumberFormat="1" applyFont="1" applyBorder="1" applyAlignment="1" applyProtection="1">
      <alignment horizontal="center" vertical="center"/>
    </xf>
    <xf numFmtId="0" fontId="106" fillId="32" borderId="36" xfId="669" applyFont="1" applyFill="1" applyBorder="1" applyAlignment="1">
      <alignment horizontal="center" vertical="center" wrapText="1"/>
    </xf>
    <xf numFmtId="0" fontId="106" fillId="32" borderId="37" xfId="669" applyFont="1" applyFill="1" applyBorder="1" applyAlignment="1">
      <alignment horizontal="center" vertical="center" wrapText="1"/>
    </xf>
    <xf numFmtId="176" fontId="139" fillId="0" borderId="64" xfId="674" applyNumberFormat="1" applyFont="1" applyBorder="1" applyAlignment="1" applyProtection="1">
      <alignment horizontal="center" vertical="center"/>
    </xf>
    <xf numFmtId="176" fontId="139" fillId="0" borderId="55" xfId="674" applyNumberFormat="1" applyFont="1" applyBorder="1" applyAlignment="1" applyProtection="1">
      <alignment horizontal="center" vertical="center"/>
    </xf>
    <xf numFmtId="0" fontId="109" fillId="58" borderId="59" xfId="669" applyFont="1" applyFill="1" applyBorder="1" applyAlignment="1">
      <alignment horizontal="center" vertical="center"/>
    </xf>
    <xf numFmtId="0" fontId="109" fillId="58" borderId="58" xfId="669" applyFont="1" applyFill="1" applyBorder="1" applyAlignment="1">
      <alignment horizontal="center" vertical="center"/>
    </xf>
    <xf numFmtId="0" fontId="109" fillId="58" borderId="57" xfId="669" applyFont="1" applyFill="1" applyBorder="1" applyAlignment="1">
      <alignment horizontal="center" vertical="center"/>
    </xf>
    <xf numFmtId="0" fontId="109" fillId="32" borderId="59" xfId="669" applyFont="1" applyFill="1" applyBorder="1" applyAlignment="1">
      <alignment horizontal="center" vertical="center"/>
    </xf>
    <xf numFmtId="0" fontId="109" fillId="32" borderId="58" xfId="669" applyFont="1" applyFill="1" applyBorder="1" applyAlignment="1">
      <alignment horizontal="center" vertical="center"/>
    </xf>
    <xf numFmtId="0" fontId="109" fillId="32" borderId="57" xfId="669" applyFont="1" applyFill="1" applyBorder="1" applyAlignment="1">
      <alignment horizontal="center" vertical="center"/>
    </xf>
    <xf numFmtId="183" fontId="104" fillId="0" borderId="83" xfId="669" applyNumberFormat="1" applyFont="1" applyBorder="1" applyAlignment="1">
      <alignment horizontal="center" vertical="center"/>
    </xf>
    <xf numFmtId="183" fontId="104" fillId="0" borderId="291" xfId="669" applyNumberFormat="1" applyFont="1" applyBorder="1" applyAlignment="1">
      <alignment horizontal="center" vertical="center"/>
    </xf>
    <xf numFmtId="183" fontId="104" fillId="0" borderId="299" xfId="669" applyNumberFormat="1" applyFont="1" applyBorder="1" applyAlignment="1">
      <alignment horizontal="center" vertical="center"/>
    </xf>
    <xf numFmtId="183" fontId="104" fillId="0" borderId="81" xfId="669" applyNumberFormat="1" applyFont="1" applyBorder="1" applyAlignment="1">
      <alignment horizontal="center" vertical="center"/>
    </xf>
    <xf numFmtId="180" fontId="139" fillId="0" borderId="69" xfId="669" applyNumberFormat="1" applyFont="1" applyBorder="1" applyAlignment="1">
      <alignment horizontal="center" vertical="center"/>
    </xf>
    <xf numFmtId="180" fontId="139" fillId="0" borderId="39" xfId="669" applyNumberFormat="1" applyFont="1" applyBorder="1" applyAlignment="1">
      <alignment horizontal="center" vertical="center"/>
    </xf>
    <xf numFmtId="0" fontId="136" fillId="0" borderId="102" xfId="669" applyFont="1" applyBorder="1" applyAlignment="1">
      <alignment horizontal="center" vertical="center" wrapText="1"/>
    </xf>
    <xf numFmtId="0" fontId="136" fillId="0" borderId="101" xfId="669" applyFont="1" applyBorder="1" applyAlignment="1">
      <alignment horizontal="center" vertical="center" wrapText="1"/>
    </xf>
    <xf numFmtId="0" fontId="136" fillId="0" borderId="270" xfId="669" applyFont="1" applyBorder="1" applyAlignment="1">
      <alignment horizontal="center" vertical="center" wrapText="1"/>
    </xf>
    <xf numFmtId="0" fontId="136" fillId="0" borderId="293" xfId="669" applyFont="1" applyBorder="1" applyAlignment="1">
      <alignment horizontal="center" vertical="center" wrapText="1"/>
    </xf>
    <xf numFmtId="0" fontId="136" fillId="0" borderId="294" xfId="669" applyFont="1" applyBorder="1" applyAlignment="1">
      <alignment horizontal="center" vertical="center" wrapText="1"/>
    </xf>
    <xf numFmtId="0" fontId="136" fillId="0" borderId="63" xfId="669" applyFont="1" applyBorder="1" applyAlignment="1">
      <alignment horizontal="center" vertical="center" wrapText="1"/>
    </xf>
    <xf numFmtId="0" fontId="136" fillId="0" borderId="62" xfId="669" applyFont="1" applyBorder="1" applyAlignment="1">
      <alignment horizontal="center" vertical="center" wrapText="1"/>
    </xf>
    <xf numFmtId="0" fontId="136" fillId="0" borderId="61" xfId="669" applyFont="1" applyBorder="1" applyAlignment="1">
      <alignment horizontal="center" vertical="center" wrapText="1"/>
    </xf>
    <xf numFmtId="0" fontId="136" fillId="0" borderId="60" xfId="669" applyFont="1" applyBorder="1" applyAlignment="1">
      <alignment horizontal="center" vertical="center" wrapText="1"/>
    </xf>
    <xf numFmtId="0" fontId="106" fillId="32" borderId="53" xfId="669" applyFont="1" applyFill="1" applyBorder="1" applyAlignment="1">
      <alignment horizontal="center" vertical="center" wrapText="1"/>
    </xf>
    <xf numFmtId="0" fontId="130" fillId="0" borderId="36" xfId="669" applyFont="1" applyBorder="1" applyAlignment="1">
      <alignment horizontal="left" vertical="center"/>
    </xf>
    <xf numFmtId="0" fontId="130" fillId="0" borderId="37" xfId="669" applyFont="1" applyBorder="1" applyAlignment="1">
      <alignment horizontal="left" vertical="center"/>
    </xf>
    <xf numFmtId="0" fontId="104" fillId="33" borderId="35" xfId="669" applyFont="1" applyFill="1" applyBorder="1" applyAlignment="1">
      <alignment horizontal="center" vertical="center" wrapText="1"/>
    </xf>
    <xf numFmtId="0" fontId="104" fillId="33" borderId="39" xfId="669" applyFont="1" applyFill="1" applyBorder="1" applyAlignment="1">
      <alignment horizontal="center" vertical="center" wrapText="1"/>
    </xf>
    <xf numFmtId="0" fontId="104" fillId="33" borderId="34" xfId="669" applyFont="1" applyFill="1" applyBorder="1" applyAlignment="1">
      <alignment horizontal="center" vertical="center" wrapText="1"/>
    </xf>
    <xf numFmtId="0" fontId="104" fillId="33" borderId="38" xfId="669" applyFont="1" applyFill="1" applyBorder="1" applyAlignment="1">
      <alignment horizontal="center" vertical="center" wrapText="1"/>
    </xf>
    <xf numFmtId="0" fontId="139" fillId="52" borderId="240" xfId="669" applyFont="1" applyFill="1" applyBorder="1" applyAlignment="1">
      <alignment horizontal="center" vertical="center"/>
    </xf>
    <xf numFmtId="0" fontId="139" fillId="52" borderId="239" xfId="669" applyFont="1" applyFill="1" applyBorder="1" applyAlignment="1">
      <alignment horizontal="center" vertical="center"/>
    </xf>
    <xf numFmtId="0" fontId="139" fillId="52" borderId="226" xfId="669" applyFont="1" applyFill="1" applyBorder="1" applyAlignment="1">
      <alignment horizontal="center" vertical="center"/>
    </xf>
    <xf numFmtId="0" fontId="139" fillId="52" borderId="92" xfId="669" applyFont="1" applyFill="1" applyBorder="1" applyAlignment="1">
      <alignment horizontal="center" vertical="center"/>
    </xf>
    <xf numFmtId="0" fontId="139" fillId="48" borderId="242" xfId="669" applyFont="1" applyFill="1" applyBorder="1" applyAlignment="1">
      <alignment horizontal="center" vertical="center" wrapText="1"/>
    </xf>
    <xf numFmtId="0" fontId="139" fillId="48" borderId="230" xfId="669" applyFont="1" applyFill="1" applyBorder="1" applyAlignment="1">
      <alignment horizontal="center" vertical="center" wrapText="1"/>
    </xf>
    <xf numFmtId="0" fontId="139" fillId="45" borderId="93" xfId="669" applyFont="1" applyFill="1" applyBorder="1" applyAlignment="1">
      <alignment horizontal="center" vertical="center"/>
    </xf>
    <xf numFmtId="0" fontId="139" fillId="45" borderId="247" xfId="669" applyFont="1" applyFill="1" applyBorder="1" applyAlignment="1">
      <alignment horizontal="center" vertical="center"/>
    </xf>
    <xf numFmtId="0" fontId="104" fillId="33" borderId="102" xfId="669" applyFont="1" applyFill="1" applyBorder="1" applyAlignment="1">
      <alignment horizontal="center" vertical="center" wrapText="1"/>
    </xf>
    <xf numFmtId="0" fontId="104" fillId="33" borderId="101" xfId="669" applyFont="1" applyFill="1" applyBorder="1" applyAlignment="1">
      <alignment horizontal="center" vertical="center" wrapText="1"/>
    </xf>
    <xf numFmtId="0" fontId="104" fillId="33" borderId="270" xfId="669" applyFont="1" applyFill="1" applyBorder="1" applyAlignment="1">
      <alignment horizontal="center" vertical="center" wrapText="1"/>
    </xf>
    <xf numFmtId="0" fontId="139" fillId="50" borderId="185" xfId="669" applyFont="1" applyFill="1" applyBorder="1" applyAlignment="1">
      <alignment horizontal="left" vertical="center" indent="1"/>
    </xf>
    <xf numFmtId="0" fontId="139" fillId="50" borderId="224" xfId="669" applyFont="1" applyFill="1" applyBorder="1" applyAlignment="1">
      <alignment horizontal="left" vertical="center" indent="1"/>
    </xf>
    <xf numFmtId="0" fontId="139" fillId="43" borderId="149" xfId="669" applyFont="1" applyFill="1" applyBorder="1" applyAlignment="1">
      <alignment horizontal="right" vertical="center"/>
    </xf>
    <xf numFmtId="0" fontId="139" fillId="43" borderId="135" xfId="669" applyFont="1" applyFill="1" applyBorder="1" applyAlignment="1">
      <alignment horizontal="right" vertical="center"/>
    </xf>
    <xf numFmtId="181" fontId="142" fillId="50" borderId="185" xfId="669" applyNumberFormat="1" applyFont="1" applyFill="1" applyBorder="1" applyAlignment="1">
      <alignment horizontal="left" vertical="center" wrapText="1" indent="2"/>
    </xf>
    <xf numFmtId="181" fontId="142" fillId="50" borderId="175" xfId="669" applyNumberFormat="1" applyFont="1" applyFill="1" applyBorder="1" applyAlignment="1">
      <alignment horizontal="left" vertical="center" wrapText="1" indent="2"/>
    </xf>
    <xf numFmtId="0" fontId="139" fillId="43" borderId="147" xfId="669" applyFont="1" applyFill="1" applyBorder="1" applyAlignment="1">
      <alignment horizontal="right"/>
    </xf>
    <xf numFmtId="0" fontId="139" fillId="43" borderId="121" xfId="669" applyFont="1" applyFill="1" applyBorder="1" applyAlignment="1">
      <alignment horizontal="right"/>
    </xf>
    <xf numFmtId="0" fontId="139" fillId="43" borderId="147" xfId="669" applyFont="1" applyFill="1" applyBorder="1" applyAlignment="1">
      <alignment horizontal="right" vertical="center"/>
    </xf>
    <xf numFmtId="0" fontId="139" fillId="43" borderId="121" xfId="669" applyFont="1" applyFill="1" applyBorder="1" applyAlignment="1">
      <alignment horizontal="right" vertical="center"/>
    </xf>
    <xf numFmtId="0" fontId="110" fillId="58" borderId="59" xfId="669" applyFont="1" applyFill="1" applyBorder="1" applyAlignment="1">
      <alignment horizontal="center" vertical="center"/>
    </xf>
    <xf numFmtId="0" fontId="110" fillId="58" borderId="58" xfId="669" applyFont="1" applyFill="1" applyBorder="1" applyAlignment="1">
      <alignment horizontal="center" vertical="center"/>
    </xf>
    <xf numFmtId="0" fontId="110" fillId="58" borderId="57" xfId="669" applyFont="1" applyFill="1" applyBorder="1" applyAlignment="1">
      <alignment horizontal="center" vertical="center"/>
    </xf>
    <xf numFmtId="0" fontId="124" fillId="35" borderId="302" xfId="669" applyFont="1" applyFill="1" applyBorder="1" applyAlignment="1" applyProtection="1">
      <alignment horizontal="left" vertical="center"/>
      <protection locked="0"/>
    </xf>
    <xf numFmtId="0" fontId="124" fillId="35" borderId="20" xfId="669" applyFont="1" applyFill="1" applyBorder="1" applyAlignment="1" applyProtection="1">
      <alignment horizontal="left" vertical="center"/>
      <protection locked="0"/>
    </xf>
    <xf numFmtId="0" fontId="124" fillId="35" borderId="74" xfId="669" applyFont="1" applyFill="1" applyBorder="1" applyAlignment="1" applyProtection="1">
      <alignment horizontal="left" vertical="center"/>
      <protection locked="0"/>
    </xf>
    <xf numFmtId="0" fontId="142" fillId="0" borderId="218" xfId="669" applyFont="1" applyBorder="1" applyAlignment="1">
      <alignment vertical="center" wrapText="1"/>
    </xf>
    <xf numFmtId="0" fontId="142" fillId="0" borderId="217" xfId="669" applyFont="1" applyBorder="1" applyAlignment="1">
      <alignment vertical="center" wrapText="1"/>
    </xf>
    <xf numFmtId="0" fontId="139" fillId="50" borderId="171" xfId="669" applyFont="1" applyFill="1" applyBorder="1" applyAlignment="1">
      <alignment horizontal="left" vertical="center" indent="1"/>
    </xf>
    <xf numFmtId="0" fontId="139" fillId="50" borderId="196" xfId="669" applyFont="1" applyFill="1" applyBorder="1" applyAlignment="1">
      <alignment horizontal="left" vertical="center" indent="1"/>
    </xf>
    <xf numFmtId="0" fontId="139" fillId="48" borderId="242" xfId="669" applyFont="1" applyFill="1" applyBorder="1" applyAlignment="1">
      <alignment horizontal="center" vertical="center"/>
    </xf>
    <xf numFmtId="0" fontId="139" fillId="48" borderId="230" xfId="669" applyFont="1" applyFill="1" applyBorder="1" applyAlignment="1">
      <alignment horizontal="center" vertical="center"/>
    </xf>
    <xf numFmtId="0" fontId="139" fillId="48" borderId="209" xfId="669" applyFont="1" applyFill="1" applyBorder="1" applyAlignment="1">
      <alignment horizontal="center" vertical="center"/>
    </xf>
    <xf numFmtId="0" fontId="139" fillId="48" borderId="204" xfId="669" applyFont="1" applyFill="1" applyBorder="1" applyAlignment="1">
      <alignment horizontal="center" vertical="center"/>
    </xf>
    <xf numFmtId="0" fontId="139" fillId="48" borderId="125" xfId="669" applyFont="1" applyFill="1" applyBorder="1" applyAlignment="1">
      <alignment horizontal="center" vertical="center"/>
    </xf>
    <xf numFmtId="0" fontId="139" fillId="48" borderId="243" xfId="669" applyFont="1" applyFill="1" applyBorder="1" applyAlignment="1">
      <alignment horizontal="center" vertical="center"/>
    </xf>
    <xf numFmtId="0" fontId="139" fillId="48" borderId="207" xfId="669" applyFont="1" applyFill="1" applyBorder="1" applyAlignment="1">
      <alignment horizontal="center" vertical="center"/>
    </xf>
    <xf numFmtId="0" fontId="139" fillId="48" borderId="231" xfId="669" applyFont="1" applyFill="1" applyBorder="1" applyAlignment="1">
      <alignment horizontal="center" vertical="center"/>
    </xf>
    <xf numFmtId="0" fontId="139" fillId="52" borderId="233" xfId="669" applyFont="1" applyFill="1" applyBorder="1" applyAlignment="1">
      <alignment horizontal="center" vertical="center"/>
    </xf>
    <xf numFmtId="0" fontId="139" fillId="52" borderId="209" xfId="669" applyFont="1" applyFill="1" applyBorder="1" applyAlignment="1">
      <alignment horizontal="center" vertical="center"/>
    </xf>
    <xf numFmtId="0" fontId="139" fillId="52" borderId="234" xfId="669" applyFont="1" applyFill="1" applyBorder="1" applyAlignment="1">
      <alignment horizontal="center" vertical="center"/>
    </xf>
    <xf numFmtId="0" fontId="139" fillId="52" borderId="97" xfId="669" applyFont="1" applyFill="1" applyBorder="1" applyAlignment="1">
      <alignment horizontal="center" vertical="center"/>
    </xf>
    <xf numFmtId="181" fontId="142" fillId="50" borderId="171" xfId="669" applyNumberFormat="1" applyFont="1" applyFill="1" applyBorder="1" applyAlignment="1">
      <alignment horizontal="left" vertical="center" wrapText="1" indent="2"/>
    </xf>
    <xf numFmtId="181" fontId="142" fillId="50" borderId="0" xfId="669" applyNumberFormat="1" applyFont="1" applyFill="1" applyAlignment="1">
      <alignment horizontal="left" vertical="center" wrapText="1" indent="2"/>
    </xf>
    <xf numFmtId="0" fontId="139" fillId="50" borderId="171" xfId="669" applyFont="1" applyFill="1" applyBorder="1" applyAlignment="1">
      <alignment horizontal="left" vertical="center" wrapText="1" indent="1"/>
    </xf>
    <xf numFmtId="0" fontId="139" fillId="50" borderId="196" xfId="669" applyFont="1" applyFill="1" applyBorder="1" applyAlignment="1">
      <alignment horizontal="left" vertical="center" wrapText="1" indent="1"/>
    </xf>
    <xf numFmtId="0" fontId="139" fillId="51" borderId="201" xfId="669" applyFont="1" applyFill="1" applyBorder="1" applyAlignment="1">
      <alignment horizontal="center" vertical="center"/>
    </xf>
    <xf numFmtId="0" fontId="139" fillId="51" borderId="196" xfId="669" applyFont="1" applyFill="1" applyBorder="1" applyAlignment="1">
      <alignment horizontal="center" vertical="center"/>
    </xf>
    <xf numFmtId="0" fontId="139" fillId="51" borderId="202" xfId="669" applyFont="1" applyFill="1" applyBorder="1" applyAlignment="1">
      <alignment horizontal="center" vertical="center"/>
    </xf>
    <xf numFmtId="0" fontId="139" fillId="48" borderId="0" xfId="669" applyFont="1" applyFill="1" applyAlignment="1">
      <alignment horizontal="center" vertical="center" wrapText="1"/>
    </xf>
    <xf numFmtId="0" fontId="139" fillId="48" borderId="190" xfId="669" applyFont="1" applyFill="1" applyBorder="1" applyAlignment="1">
      <alignment horizontal="center" vertical="center" wrapText="1"/>
    </xf>
    <xf numFmtId="0" fontId="142" fillId="0" borderId="222" xfId="669" applyFont="1" applyBorder="1" applyAlignment="1">
      <alignment vertical="center" wrapText="1"/>
    </xf>
    <xf numFmtId="0" fontId="142" fillId="0" borderId="221" xfId="669" applyFont="1" applyBorder="1" applyAlignment="1">
      <alignment vertical="center" wrapText="1"/>
    </xf>
    <xf numFmtId="0" fontId="139" fillId="48" borderId="241" xfId="669" applyFont="1" applyFill="1" applyBorder="1" applyAlignment="1">
      <alignment horizontal="center" vertical="center" wrapText="1"/>
    </xf>
    <xf numFmtId="0" fontId="139" fillId="48" borderId="229" xfId="669" applyFont="1" applyFill="1" applyBorder="1" applyAlignment="1">
      <alignment horizontal="center" vertical="center" wrapText="1"/>
    </xf>
    <xf numFmtId="0" fontId="139" fillId="43" borderId="220" xfId="669" applyFont="1" applyFill="1" applyBorder="1" applyAlignment="1">
      <alignment horizontal="right"/>
    </xf>
    <xf numFmtId="0" fontId="139" fillId="43" borderId="219" xfId="669" applyFont="1" applyFill="1" applyBorder="1" applyAlignment="1">
      <alignment horizontal="right"/>
    </xf>
    <xf numFmtId="0" fontId="139" fillId="43" borderId="149" xfId="669" applyFont="1" applyFill="1" applyBorder="1" applyAlignment="1">
      <alignment horizontal="right"/>
    </xf>
    <xf numFmtId="0" fontId="139" fillId="43" borderId="135" xfId="669" applyFont="1" applyFill="1" applyBorder="1" applyAlignment="1">
      <alignment horizontal="right"/>
    </xf>
    <xf numFmtId="0" fontId="139" fillId="48" borderId="98" xfId="669" applyFont="1" applyFill="1" applyBorder="1" applyAlignment="1">
      <alignment horizontal="center" vertical="center" wrapText="1"/>
    </xf>
    <xf numFmtId="0" fontId="139" fillId="48" borderId="205" xfId="669" applyFont="1" applyFill="1" applyBorder="1" applyAlignment="1">
      <alignment horizontal="center" vertical="center" wrapText="1"/>
    </xf>
    <xf numFmtId="0" fontId="142" fillId="50" borderId="0" xfId="669" applyFont="1" applyFill="1" applyAlignment="1">
      <alignment horizontal="right" vertical="center"/>
    </xf>
    <xf numFmtId="0" fontId="139" fillId="45" borderId="167" xfId="669" applyFont="1" applyFill="1" applyBorder="1" applyAlignment="1">
      <alignment horizontal="center"/>
    </xf>
    <xf numFmtId="0" fontId="139" fillId="45" borderId="166" xfId="669" applyFont="1" applyFill="1" applyBorder="1" applyAlignment="1">
      <alignment horizontal="center"/>
    </xf>
    <xf numFmtId="170" fontId="139" fillId="0" borderId="0" xfId="674" applyNumberFormat="1" applyFont="1" applyAlignment="1" applyProtection="1">
      <alignment horizontal="center" vertical="center"/>
    </xf>
    <xf numFmtId="170" fontId="139" fillId="0" borderId="203" xfId="674" applyNumberFormat="1" applyFont="1" applyBorder="1" applyAlignment="1" applyProtection="1">
      <alignment horizontal="center" vertical="center"/>
    </xf>
    <xf numFmtId="0" fontId="139" fillId="0" borderId="0" xfId="669" applyFont="1" applyAlignment="1">
      <alignment horizontal="center" vertical="center"/>
    </xf>
    <xf numFmtId="170" fontId="139" fillId="0" borderId="0" xfId="669" applyNumberFormat="1" applyFont="1" applyAlignment="1">
      <alignment horizontal="center" vertical="center"/>
    </xf>
    <xf numFmtId="170" fontId="139" fillId="0" borderId="196" xfId="669" applyNumberFormat="1" applyFont="1" applyBorder="1" applyAlignment="1">
      <alignment horizontal="center" vertical="center"/>
    </xf>
    <xf numFmtId="0" fontId="139" fillId="52" borderId="85" xfId="669" applyFont="1" applyFill="1" applyBorder="1" applyAlignment="1">
      <alignment horizontal="center" vertical="center" wrapText="1"/>
    </xf>
    <xf numFmtId="0" fontId="139" fillId="52" borderId="209" xfId="669" applyFont="1" applyFill="1" applyBorder="1" applyAlignment="1">
      <alignment horizontal="center" vertical="center" wrapText="1"/>
    </xf>
    <xf numFmtId="181" fontId="142" fillId="50" borderId="153" xfId="669" applyNumberFormat="1" applyFont="1" applyFill="1" applyBorder="1" applyAlignment="1">
      <alignment horizontal="left" vertical="center" wrapText="1" indent="2"/>
    </xf>
    <xf numFmtId="0" fontId="139" fillId="43" borderId="144" xfId="669" applyFont="1" applyFill="1" applyBorder="1" applyAlignment="1">
      <alignment horizontal="right" vertical="center"/>
    </xf>
    <xf numFmtId="0" fontId="139" fillId="43" borderId="142" xfId="669" applyFont="1" applyFill="1" applyBorder="1" applyAlignment="1">
      <alignment horizontal="right" vertical="center"/>
    </xf>
    <xf numFmtId="0" fontId="125" fillId="38" borderId="132" xfId="669" applyFont="1" applyFill="1" applyBorder="1" applyAlignment="1">
      <alignment horizontal="center" vertical="center"/>
    </xf>
    <xf numFmtId="0" fontId="125" fillId="38" borderId="131" xfId="669" applyFont="1" applyFill="1" applyBorder="1" applyAlignment="1">
      <alignment horizontal="center" vertical="center"/>
    </xf>
    <xf numFmtId="0" fontId="125" fillId="49" borderId="163" xfId="669" applyFont="1" applyFill="1" applyBorder="1" applyAlignment="1">
      <alignment horizontal="center" vertical="center"/>
    </xf>
    <xf numFmtId="0" fontId="125" fillId="49" borderId="162" xfId="669" applyFont="1" applyFill="1" applyBorder="1" applyAlignment="1">
      <alignment horizontal="center" vertical="center"/>
    </xf>
    <xf numFmtId="0" fontId="125" fillId="49" borderId="161" xfId="669" applyFont="1" applyFill="1" applyBorder="1" applyAlignment="1">
      <alignment horizontal="center" vertical="center"/>
    </xf>
    <xf numFmtId="0" fontId="139" fillId="45" borderId="157" xfId="669" applyFont="1" applyFill="1" applyBorder="1" applyAlignment="1">
      <alignment horizontal="center" vertical="center"/>
    </xf>
    <xf numFmtId="0" fontId="139" fillId="45" borderId="156" xfId="669" applyFont="1" applyFill="1" applyBorder="1" applyAlignment="1">
      <alignment horizontal="center" vertical="center"/>
    </xf>
    <xf numFmtId="0" fontId="139" fillId="45" borderId="155" xfId="669" applyFont="1" applyFill="1" applyBorder="1" applyAlignment="1">
      <alignment horizontal="center" vertical="center"/>
    </xf>
    <xf numFmtId="0" fontId="139" fillId="47" borderId="149" xfId="669" applyFont="1" applyFill="1" applyBorder="1" applyAlignment="1">
      <alignment horizontal="center" vertical="center"/>
    </xf>
    <xf numFmtId="0" fontId="139" fillId="47" borderId="135" xfId="669" applyFont="1" applyFill="1" applyBorder="1" applyAlignment="1">
      <alignment horizontal="center" vertical="center"/>
    </xf>
    <xf numFmtId="0" fontId="139" fillId="47" borderId="148" xfId="669" applyFont="1" applyFill="1" applyBorder="1" applyAlignment="1">
      <alignment horizontal="center" vertical="center"/>
    </xf>
    <xf numFmtId="0" fontId="139" fillId="47" borderId="147" xfId="669" applyFont="1" applyFill="1" applyBorder="1" applyAlignment="1">
      <alignment horizontal="center" vertical="center"/>
    </xf>
    <xf numFmtId="0" fontId="139" fillId="47" borderId="121" xfId="669" applyFont="1" applyFill="1" applyBorder="1" applyAlignment="1">
      <alignment horizontal="center" vertical="center"/>
    </xf>
    <xf numFmtId="0" fontId="139" fillId="47" borderId="146" xfId="669" applyFont="1" applyFill="1" applyBorder="1" applyAlignment="1">
      <alignment horizontal="center" vertical="center"/>
    </xf>
    <xf numFmtId="0" fontId="139" fillId="48" borderId="171" xfId="669" applyFont="1" applyFill="1" applyBorder="1" applyAlignment="1">
      <alignment horizontal="center" vertical="center"/>
    </xf>
    <xf numFmtId="0" fontId="139" fillId="48" borderId="0" xfId="669" applyFont="1" applyFill="1" applyAlignment="1">
      <alignment horizontal="center" vertical="center"/>
    </xf>
    <xf numFmtId="170" fontId="139" fillId="43" borderId="135" xfId="674" applyNumberFormat="1" applyFont="1" applyFill="1" applyBorder="1" applyAlignment="1" applyProtection="1">
      <alignment horizontal="center"/>
    </xf>
    <xf numFmtId="170" fontId="139" fillId="43" borderId="148" xfId="674" applyNumberFormat="1" applyFont="1" applyFill="1" applyBorder="1" applyAlignment="1" applyProtection="1">
      <alignment horizontal="center"/>
    </xf>
    <xf numFmtId="170" fontId="139" fillId="45" borderId="164" xfId="674" applyNumberFormat="1" applyFont="1" applyFill="1" applyBorder="1" applyAlignment="1" applyProtection="1">
      <alignment horizontal="center"/>
    </xf>
    <xf numFmtId="170" fontId="139" fillId="45" borderId="138" xfId="674" applyNumberFormat="1" applyFont="1" applyFill="1" applyBorder="1" applyAlignment="1" applyProtection="1">
      <alignment horizontal="center"/>
    </xf>
    <xf numFmtId="170" fontId="139" fillId="45" borderId="140" xfId="674" applyNumberFormat="1" applyFont="1" applyFill="1" applyBorder="1" applyAlignment="1" applyProtection="1">
      <alignment horizontal="center"/>
    </xf>
    <xf numFmtId="0" fontId="139" fillId="45" borderId="139" xfId="669" applyFont="1" applyFill="1" applyBorder="1" applyAlignment="1">
      <alignment horizontal="center" vertical="center"/>
    </xf>
    <xf numFmtId="0" fontId="139" fillId="45" borderId="138" xfId="669" applyFont="1" applyFill="1" applyBorder="1" applyAlignment="1">
      <alignment horizontal="center" vertical="center"/>
    </xf>
    <xf numFmtId="0" fontId="139" fillId="47" borderId="136" xfId="669" applyFont="1" applyFill="1" applyBorder="1" applyAlignment="1">
      <alignment horizontal="center" vertical="center"/>
    </xf>
    <xf numFmtId="0" fontId="139" fillId="47" borderId="137" xfId="669" applyFont="1" applyFill="1" applyBorder="1" applyAlignment="1">
      <alignment horizontal="center" vertical="center"/>
    </xf>
    <xf numFmtId="0" fontId="139" fillId="39" borderId="136" xfId="669" applyFont="1" applyFill="1" applyBorder="1" applyAlignment="1">
      <alignment horizontal="center" vertical="center"/>
    </xf>
    <xf numFmtId="0" fontId="139" fillId="39" borderId="135" xfId="669" applyFont="1" applyFill="1" applyBorder="1" applyAlignment="1">
      <alignment horizontal="center" vertical="center"/>
    </xf>
    <xf numFmtId="0" fontId="139" fillId="39" borderId="148" xfId="669" applyFont="1" applyFill="1" applyBorder="1" applyAlignment="1">
      <alignment horizontal="center" vertical="center"/>
    </xf>
    <xf numFmtId="180" fontId="100" fillId="0" borderId="142" xfId="669" applyNumberFormat="1" applyFont="1" applyBorder="1" applyAlignment="1">
      <alignment horizontal="center" vertical="center"/>
    </xf>
    <xf numFmtId="0" fontId="100" fillId="0" borderId="141" xfId="669" applyFont="1" applyBorder="1" applyAlignment="1">
      <alignment horizontal="center" vertical="center"/>
    </xf>
    <xf numFmtId="0" fontId="139" fillId="39" borderId="149" xfId="669" applyFont="1" applyFill="1" applyBorder="1" applyAlignment="1">
      <alignment horizontal="center" vertical="center"/>
    </xf>
    <xf numFmtId="0" fontId="140" fillId="0" borderId="115" xfId="669" applyFont="1" applyBorder="1" applyAlignment="1">
      <alignment horizontal="left" vertical="center"/>
    </xf>
    <xf numFmtId="0" fontId="140" fillId="0" borderId="114" xfId="669" applyFont="1" applyBorder="1" applyAlignment="1">
      <alignment horizontal="left" vertical="center"/>
    </xf>
    <xf numFmtId="0" fontId="140" fillId="0" borderId="113" xfId="669" applyFont="1" applyBorder="1" applyAlignment="1">
      <alignment horizontal="left" vertical="center"/>
    </xf>
    <xf numFmtId="170" fontId="140" fillId="47" borderId="124" xfId="669" applyNumberFormat="1" applyFont="1" applyFill="1" applyBorder="1" applyAlignment="1">
      <alignment horizontal="left" vertical="center" wrapText="1"/>
    </xf>
    <xf numFmtId="170" fontId="140" fillId="47" borderId="122" xfId="669" applyNumberFormat="1" applyFont="1" applyFill="1" applyBorder="1" applyAlignment="1">
      <alignment horizontal="left" vertical="center" wrapText="1"/>
    </xf>
    <xf numFmtId="170" fontId="140" fillId="47" borderId="256" xfId="669" applyNumberFormat="1" applyFont="1" applyFill="1" applyBorder="1" applyAlignment="1">
      <alignment horizontal="left" vertical="center" wrapText="1"/>
    </xf>
    <xf numFmtId="170" fontId="140" fillId="47" borderId="255" xfId="669" applyNumberFormat="1" applyFont="1" applyFill="1" applyBorder="1" applyAlignment="1">
      <alignment horizontal="left" vertical="center" wrapText="1"/>
    </xf>
    <xf numFmtId="0" fontId="140" fillId="0" borderId="135" xfId="669" applyFont="1" applyBorder="1" applyAlignment="1">
      <alignment horizontal="left" vertical="center" indent="1"/>
    </xf>
    <xf numFmtId="170" fontId="140" fillId="0" borderId="121" xfId="669" applyNumberFormat="1" applyFont="1" applyBorder="1" applyAlignment="1">
      <alignment horizontal="center" vertical="center"/>
    </xf>
    <xf numFmtId="178" fontId="139" fillId="0" borderId="137" xfId="669" applyNumberFormat="1" applyFont="1" applyBorder="1" applyAlignment="1">
      <alignment horizontal="center" vertical="center"/>
    </xf>
    <xf numFmtId="178" fontId="139" fillId="0" borderId="121" xfId="669" applyNumberFormat="1" applyFont="1" applyBorder="1" applyAlignment="1">
      <alignment horizontal="center" vertical="center"/>
    </xf>
    <xf numFmtId="0" fontId="139" fillId="45" borderId="246" xfId="669" applyFont="1" applyFill="1" applyBorder="1" applyAlignment="1">
      <alignment horizontal="center" vertical="center"/>
    </xf>
    <xf numFmtId="0" fontId="139" fillId="45" borderId="245" xfId="669" applyFont="1" applyFill="1" applyBorder="1" applyAlignment="1">
      <alignment horizontal="center" vertical="center"/>
    </xf>
    <xf numFmtId="0" fontId="140" fillId="0" borderId="120" xfId="669" applyFont="1" applyBorder="1" applyAlignment="1">
      <alignment horizontal="center" vertical="center"/>
    </xf>
    <xf numFmtId="0" fontId="140" fillId="0" borderId="154" xfId="669" applyFont="1" applyBorder="1" applyAlignment="1">
      <alignment horizontal="center" vertical="center"/>
    </xf>
    <xf numFmtId="0" fontId="140" fillId="0" borderId="170" xfId="669" applyFont="1" applyBorder="1" applyAlignment="1">
      <alignment horizontal="center" vertical="center"/>
    </xf>
    <xf numFmtId="170" fontId="140" fillId="0" borderId="142" xfId="669" applyNumberFormat="1" applyFont="1" applyBorder="1" applyAlignment="1">
      <alignment horizontal="center" vertical="center"/>
    </xf>
    <xf numFmtId="3" fontId="140" fillId="0" borderId="121" xfId="669" applyNumberFormat="1" applyFont="1" applyBorder="1" applyAlignment="1">
      <alignment horizontal="center" vertical="center"/>
    </xf>
    <xf numFmtId="0" fontId="139" fillId="52" borderId="232" xfId="669" applyFont="1" applyFill="1" applyBorder="1" applyAlignment="1">
      <alignment horizontal="center" vertical="center"/>
    </xf>
    <xf numFmtId="0" fontId="139" fillId="52" borderId="227" xfId="669" applyFont="1" applyFill="1" applyBorder="1" applyAlignment="1">
      <alignment horizontal="center" vertical="center"/>
    </xf>
    <xf numFmtId="0" fontId="140" fillId="0" borderId="124" xfId="669" applyFont="1" applyBorder="1" applyAlignment="1">
      <alignment horizontal="left" vertical="center"/>
    </xf>
    <xf numFmtId="0" fontId="140" fillId="0" borderId="123" xfId="669" applyFont="1" applyBorder="1" applyAlignment="1">
      <alignment horizontal="left" vertical="center"/>
    </xf>
    <xf numFmtId="0" fontId="140" fillId="0" borderId="122" xfId="669" applyFont="1" applyBorder="1" applyAlignment="1">
      <alignment horizontal="left" vertical="center"/>
    </xf>
    <xf numFmtId="0" fontId="139" fillId="45" borderId="0" xfId="669" applyFont="1" applyFill="1" applyAlignment="1">
      <alignment horizontal="center" vertical="center" wrapText="1"/>
    </xf>
    <xf numFmtId="0" fontId="139" fillId="45" borderId="173" xfId="669" applyFont="1" applyFill="1" applyBorder="1" applyAlignment="1">
      <alignment horizontal="center" vertical="center" wrapText="1"/>
    </xf>
    <xf numFmtId="0" fontId="140" fillId="0" borderId="121" xfId="669" applyFont="1" applyBorder="1" applyAlignment="1">
      <alignment horizontal="center" vertical="center"/>
    </xf>
    <xf numFmtId="0" fontId="139" fillId="52" borderId="204" xfId="669" applyFont="1" applyFill="1" applyBorder="1" applyAlignment="1">
      <alignment horizontal="center" vertical="center"/>
    </xf>
    <xf numFmtId="178" fontId="139" fillId="0" borderId="143" xfId="669" applyNumberFormat="1" applyFont="1" applyBorder="1" applyAlignment="1">
      <alignment horizontal="center" vertical="center"/>
    </xf>
    <xf numFmtId="178" fontId="139" fillId="0" borderId="142" xfId="669" applyNumberFormat="1" applyFont="1" applyBorder="1" applyAlignment="1">
      <alignment horizontal="center" vertical="center"/>
    </xf>
    <xf numFmtId="0" fontId="139" fillId="51" borderId="190" xfId="669" applyFont="1" applyFill="1" applyBorder="1" applyAlignment="1">
      <alignment horizontal="center" vertical="center"/>
    </xf>
    <xf numFmtId="0" fontId="142" fillId="50" borderId="153" xfId="669" applyFont="1" applyFill="1" applyBorder="1" applyAlignment="1">
      <alignment horizontal="left" vertical="center" indent="2"/>
    </xf>
    <xf numFmtId="0" fontId="142" fillId="50" borderId="0" xfId="669" applyFont="1" applyFill="1" applyAlignment="1">
      <alignment horizontal="left" vertical="center" indent="2"/>
    </xf>
    <xf numFmtId="0" fontId="140" fillId="0" borderId="142" xfId="669" applyFont="1" applyBorder="1" applyAlignment="1">
      <alignment horizontal="center" vertical="center"/>
    </xf>
    <xf numFmtId="170" fontId="140" fillId="0" borderId="135" xfId="669" applyNumberFormat="1" applyFont="1" applyBorder="1" applyAlignment="1">
      <alignment horizontal="center" vertical="center"/>
    </xf>
    <xf numFmtId="0" fontId="140" fillId="0" borderId="124" xfId="669" applyFont="1" applyBorder="1" applyAlignment="1">
      <alignment horizontal="left" vertical="center" wrapText="1"/>
    </xf>
    <xf numFmtId="0" fontId="140" fillId="0" borderId="123" xfId="669" applyFont="1" applyBorder="1" applyAlignment="1">
      <alignment horizontal="left" vertical="center" wrapText="1"/>
    </xf>
    <xf numFmtId="0" fontId="140" fillId="0" borderId="122" xfId="669" applyFont="1" applyBorder="1" applyAlignment="1">
      <alignment horizontal="left" vertical="center" wrapText="1"/>
    </xf>
    <xf numFmtId="0" fontId="139" fillId="45" borderId="127" xfId="669" quotePrefix="1" applyFont="1" applyFill="1" applyBorder="1" applyAlignment="1">
      <alignment horizontal="center" vertical="center" wrapText="1"/>
    </xf>
    <xf numFmtId="0" fontId="140" fillId="0" borderId="135" xfId="669" applyFont="1" applyBorder="1" applyAlignment="1">
      <alignment horizontal="center" vertical="center"/>
    </xf>
    <xf numFmtId="3" fontId="140" fillId="0" borderId="135" xfId="669" applyNumberFormat="1" applyFont="1" applyBorder="1" applyAlignment="1">
      <alignment horizontal="center" vertical="center"/>
    </xf>
    <xf numFmtId="0" fontId="140" fillId="0" borderId="135" xfId="669" applyFont="1" applyBorder="1" applyAlignment="1">
      <alignment horizontal="left" vertical="center" wrapText="1" indent="1"/>
    </xf>
    <xf numFmtId="0" fontId="140" fillId="0" borderId="121" xfId="669" applyFont="1" applyBorder="1" applyAlignment="1">
      <alignment horizontal="left" vertical="center" wrapText="1" indent="1"/>
    </xf>
    <xf numFmtId="0" fontId="140" fillId="0" borderId="142" xfId="669" applyFont="1" applyBorder="1" applyAlignment="1">
      <alignment horizontal="left" vertical="center" wrapText="1" indent="1"/>
    </xf>
    <xf numFmtId="0" fontId="139" fillId="45" borderId="152" xfId="669" applyFont="1" applyFill="1" applyBorder="1" applyAlignment="1">
      <alignment horizontal="center" vertical="center" wrapText="1"/>
    </xf>
    <xf numFmtId="0" fontId="139" fillId="45" borderId="172" xfId="669" applyFont="1" applyFill="1" applyBorder="1" applyAlignment="1">
      <alignment horizontal="center" vertical="center" wrapText="1"/>
    </xf>
    <xf numFmtId="0" fontId="125" fillId="49" borderId="185" xfId="669" applyFont="1" applyFill="1" applyBorder="1" applyAlignment="1">
      <alignment horizontal="center" vertical="center"/>
    </xf>
    <xf numFmtId="0" fontId="125" fillId="49" borderId="175" xfId="669" applyFont="1" applyFill="1" applyBorder="1" applyAlignment="1">
      <alignment horizontal="center" vertical="center"/>
    </xf>
    <xf numFmtId="0" fontId="125" fillId="49" borderId="184" xfId="669" applyFont="1" applyFill="1" applyBorder="1" applyAlignment="1">
      <alignment horizontal="center" vertical="center"/>
    </xf>
    <xf numFmtId="0" fontId="125" fillId="49" borderId="174" xfId="669" applyFont="1" applyFill="1" applyBorder="1" applyAlignment="1">
      <alignment horizontal="center" vertical="center"/>
    </xf>
    <xf numFmtId="0" fontId="125" fillId="49" borderId="173" xfId="669" applyFont="1" applyFill="1" applyBorder="1" applyAlignment="1">
      <alignment horizontal="center" vertical="center"/>
    </xf>
    <xf numFmtId="0" fontId="125" fillId="49" borderId="172" xfId="669" applyFont="1" applyFill="1" applyBorder="1" applyAlignment="1">
      <alignment horizontal="center" vertical="center"/>
    </xf>
    <xf numFmtId="0" fontId="140" fillId="0" borderId="137" xfId="669" applyFont="1" applyBorder="1" applyAlignment="1">
      <alignment horizontal="center" vertical="center"/>
    </xf>
    <xf numFmtId="0" fontId="140" fillId="0" borderId="143" xfId="669" applyFont="1" applyBorder="1" applyAlignment="1">
      <alignment horizontal="center" vertical="center"/>
    </xf>
    <xf numFmtId="0" fontId="140" fillId="0" borderId="136" xfId="669" applyFont="1" applyBorder="1" applyAlignment="1">
      <alignment horizontal="center" vertical="center"/>
    </xf>
    <xf numFmtId="0" fontId="139" fillId="45" borderId="171" xfId="669" applyFont="1" applyFill="1" applyBorder="1" applyAlignment="1">
      <alignment horizontal="center" vertical="center" wrapText="1"/>
    </xf>
    <xf numFmtId="0" fontId="139" fillId="45" borderId="174" xfId="669" applyFont="1" applyFill="1" applyBorder="1" applyAlignment="1">
      <alignment horizontal="center" vertical="center" wrapText="1"/>
    </xf>
    <xf numFmtId="0" fontId="139" fillId="45" borderId="175" xfId="669" applyFont="1" applyFill="1" applyBorder="1" applyAlignment="1">
      <alignment horizontal="center" vertical="center" wrapText="1"/>
    </xf>
    <xf numFmtId="181" fontId="139" fillId="48" borderId="125" xfId="669" applyNumberFormat="1" applyFont="1" applyFill="1" applyBorder="1" applyAlignment="1">
      <alignment horizontal="center" vertical="center"/>
    </xf>
    <xf numFmtId="181" fontId="139" fillId="48" borderId="97" xfId="669" applyNumberFormat="1" applyFont="1" applyFill="1" applyBorder="1" applyAlignment="1">
      <alignment horizontal="center" vertical="center"/>
    </xf>
    <xf numFmtId="181" fontId="139" fillId="48" borderId="207" xfId="669" applyNumberFormat="1" applyFont="1" applyFill="1" applyBorder="1" applyAlignment="1">
      <alignment horizontal="center" vertical="center"/>
    </xf>
    <xf numFmtId="181" fontId="139" fillId="48" borderId="206" xfId="669" applyNumberFormat="1" applyFont="1" applyFill="1" applyBorder="1" applyAlignment="1">
      <alignment horizontal="center" vertical="center"/>
    </xf>
    <xf numFmtId="0" fontId="139" fillId="45" borderId="208" xfId="669" applyFont="1" applyFill="1" applyBorder="1" applyAlignment="1">
      <alignment horizontal="center"/>
    </xf>
    <xf numFmtId="0" fontId="139" fillId="45" borderId="0" xfId="669" applyFont="1" applyFill="1" applyAlignment="1">
      <alignment horizontal="center"/>
    </xf>
    <xf numFmtId="0" fontId="139" fillId="45" borderId="152" xfId="669" applyFont="1" applyFill="1" applyBorder="1" applyAlignment="1">
      <alignment horizontal="center"/>
    </xf>
    <xf numFmtId="0" fontId="139" fillId="48" borderId="187" xfId="669" applyFont="1" applyFill="1" applyBorder="1" applyAlignment="1">
      <alignment horizontal="center" vertical="center" wrapText="1"/>
    </xf>
    <xf numFmtId="0" fontId="139" fillId="48" borderId="182" xfId="669" applyFont="1" applyFill="1" applyBorder="1" applyAlignment="1">
      <alignment horizontal="center" vertical="center" wrapText="1"/>
    </xf>
    <xf numFmtId="0" fontId="139" fillId="48" borderId="188" xfId="669" applyFont="1" applyFill="1" applyBorder="1" applyAlignment="1">
      <alignment horizontal="center" vertical="center"/>
    </xf>
    <xf numFmtId="0" fontId="139" fillId="48" borderId="186" xfId="669" applyFont="1" applyFill="1" applyBorder="1" applyAlignment="1">
      <alignment horizontal="center" vertical="center"/>
    </xf>
    <xf numFmtId="0" fontId="139" fillId="48" borderId="183" xfId="669" applyFont="1" applyFill="1" applyBorder="1" applyAlignment="1">
      <alignment horizontal="center" vertical="center"/>
    </xf>
    <xf numFmtId="0" fontId="139" fillId="48" borderId="181" xfId="669" applyFont="1" applyFill="1" applyBorder="1" applyAlignment="1">
      <alignment horizontal="center" vertical="center"/>
    </xf>
    <xf numFmtId="0" fontId="142" fillId="50" borderId="171" xfId="669" applyFont="1" applyFill="1" applyBorder="1" applyAlignment="1">
      <alignment horizontal="right" vertical="center"/>
    </xf>
    <xf numFmtId="0" fontId="139" fillId="50" borderId="174" xfId="669" applyFont="1" applyFill="1" applyBorder="1" applyAlignment="1">
      <alignment horizontal="left" vertical="center" indent="1"/>
    </xf>
    <xf numFmtId="0" fontId="139" fillId="50" borderId="190" xfId="669" applyFont="1" applyFill="1" applyBorder="1" applyAlignment="1">
      <alignment horizontal="left" vertical="center" indent="1"/>
    </xf>
    <xf numFmtId="0" fontId="139" fillId="48" borderId="186" xfId="669" applyFont="1" applyFill="1" applyBorder="1" applyAlignment="1">
      <alignment horizontal="center" vertical="center" wrapText="1"/>
    </xf>
    <xf numFmtId="0" fontId="139" fillId="48" borderId="181" xfId="669" applyFont="1" applyFill="1" applyBorder="1" applyAlignment="1">
      <alignment horizontal="center" vertical="center" wrapText="1"/>
    </xf>
    <xf numFmtId="0" fontId="140" fillId="0" borderId="121" xfId="669" applyFont="1" applyBorder="1" applyAlignment="1">
      <alignment horizontal="left" vertical="center" wrapText="1"/>
    </xf>
    <xf numFmtId="0" fontId="139" fillId="52" borderId="238" xfId="669" applyFont="1" applyFill="1" applyBorder="1" applyAlignment="1">
      <alignment horizontal="center" vertical="center"/>
    </xf>
    <xf numFmtId="0" fontId="139" fillId="52" borderId="237" xfId="669" applyFont="1" applyFill="1" applyBorder="1" applyAlignment="1">
      <alignment horizontal="center" vertical="center"/>
    </xf>
    <xf numFmtId="0" fontId="125" fillId="38" borderId="130" xfId="669" applyFont="1" applyFill="1" applyBorder="1" applyAlignment="1">
      <alignment horizontal="center" vertical="center"/>
    </xf>
    <xf numFmtId="0" fontId="139" fillId="52" borderId="94" xfId="669" applyFont="1" applyFill="1" applyBorder="1" applyAlignment="1">
      <alignment horizontal="center" vertical="center" wrapText="1"/>
    </xf>
    <xf numFmtId="0" fontId="139" fillId="52" borderId="225" xfId="669" applyFont="1" applyFill="1" applyBorder="1" applyAlignment="1">
      <alignment horizontal="center" vertical="center" wrapText="1"/>
    </xf>
    <xf numFmtId="0" fontId="139" fillId="48" borderId="209" xfId="669" applyFont="1" applyFill="1" applyBorder="1" applyAlignment="1">
      <alignment horizontal="center" vertical="center" wrapText="1"/>
    </xf>
    <xf numFmtId="0" fontId="139" fillId="48" borderId="204" xfId="669" applyFont="1" applyFill="1" applyBorder="1" applyAlignment="1">
      <alignment horizontal="center" vertical="center" wrapText="1"/>
    </xf>
    <xf numFmtId="0" fontId="106" fillId="32" borderId="34" xfId="669" applyFont="1" applyFill="1" applyBorder="1" applyAlignment="1">
      <alignment horizontal="center" vertical="center" wrapText="1"/>
    </xf>
    <xf numFmtId="0" fontId="106" fillId="32" borderId="35" xfId="669" applyFont="1" applyFill="1" applyBorder="1" applyAlignment="1">
      <alignment horizontal="center" vertical="center" wrapText="1"/>
    </xf>
    <xf numFmtId="3" fontId="140" fillId="0" borderId="142" xfId="669" applyNumberFormat="1" applyFont="1" applyBorder="1" applyAlignment="1">
      <alignment horizontal="center" vertical="center"/>
    </xf>
    <xf numFmtId="0" fontId="120" fillId="0" borderId="22" xfId="669" applyFont="1" applyBorder="1" applyAlignment="1">
      <alignment horizontal="center" vertical="top" wrapText="1"/>
    </xf>
    <xf numFmtId="0" fontId="120" fillId="0" borderId="16" xfId="669" applyFont="1" applyBorder="1" applyAlignment="1">
      <alignment horizontal="center" vertical="top" wrapText="1"/>
    </xf>
    <xf numFmtId="0" fontId="120" fillId="0" borderId="17" xfId="669" applyFont="1" applyBorder="1" applyAlignment="1">
      <alignment horizontal="center" vertical="top" wrapText="1"/>
    </xf>
    <xf numFmtId="0" fontId="120" fillId="0" borderId="19" xfId="669" applyFont="1" applyBorder="1" applyAlignment="1">
      <alignment horizontal="center" vertical="top" wrapText="1"/>
    </xf>
    <xf numFmtId="0" fontId="120" fillId="0" borderId="0" xfId="669" applyFont="1" applyAlignment="1">
      <alignment horizontal="center" vertical="top" wrapText="1"/>
    </xf>
    <xf numFmtId="0" fontId="120" fillId="0" borderId="18" xfId="669" applyFont="1" applyBorder="1" applyAlignment="1">
      <alignment horizontal="center" vertical="top" wrapText="1"/>
    </xf>
    <xf numFmtId="0" fontId="120" fillId="0" borderId="73" xfId="669" applyFont="1" applyBorder="1" applyAlignment="1">
      <alignment horizontal="center" vertical="top" wrapText="1"/>
    </xf>
    <xf numFmtId="0" fontId="120" fillId="0" borderId="20" xfId="669" applyFont="1" applyBorder="1" applyAlignment="1">
      <alignment horizontal="center" vertical="top" wrapText="1"/>
    </xf>
    <xf numFmtId="0" fontId="120" fillId="0" borderId="74" xfId="669" applyFont="1" applyBorder="1" applyAlignment="1">
      <alignment horizontal="center" vertical="top" wrapText="1"/>
    </xf>
    <xf numFmtId="178" fontId="139" fillId="0" borderId="136" xfId="669" applyNumberFormat="1" applyFont="1" applyBorder="1" applyAlignment="1">
      <alignment horizontal="center" vertical="center"/>
    </xf>
    <xf numFmtId="178" fontId="139" fillId="0" borderId="135" xfId="669" applyNumberFormat="1" applyFont="1" applyBorder="1" applyAlignment="1">
      <alignment horizontal="center" vertical="center"/>
    </xf>
    <xf numFmtId="0" fontId="104" fillId="33" borderId="32" xfId="669" applyFont="1" applyFill="1" applyBorder="1" applyAlignment="1">
      <alignment horizontal="center" vertical="center" wrapText="1"/>
    </xf>
    <xf numFmtId="0" fontId="104" fillId="33" borderId="33" xfId="669" applyFont="1" applyFill="1" applyBorder="1" applyAlignment="1">
      <alignment horizontal="center" vertical="center" wrapText="1"/>
    </xf>
    <xf numFmtId="0" fontId="139" fillId="52" borderId="235" xfId="669" applyFont="1" applyFill="1" applyBorder="1" applyAlignment="1">
      <alignment horizontal="center" vertical="center"/>
    </xf>
    <xf numFmtId="0" fontId="139" fillId="52" borderId="205" xfId="669" applyFont="1" applyFill="1" applyBorder="1" applyAlignment="1">
      <alignment horizontal="center" vertical="center"/>
    </xf>
    <xf numFmtId="0" fontId="139" fillId="52" borderId="206" xfId="669" applyFont="1" applyFill="1" applyBorder="1" applyAlignment="1">
      <alignment horizontal="center" vertical="center"/>
    </xf>
    <xf numFmtId="0" fontId="139" fillId="52" borderId="236" xfId="669" applyFont="1" applyFill="1" applyBorder="1" applyAlignment="1">
      <alignment horizontal="center" vertical="center"/>
    </xf>
    <xf numFmtId="0" fontId="139" fillId="52" borderId="228" xfId="669" applyFont="1" applyFill="1" applyBorder="1" applyAlignment="1">
      <alignment horizontal="center" vertical="center"/>
    </xf>
    <xf numFmtId="0" fontId="139" fillId="52" borderId="233" xfId="669" applyFont="1" applyFill="1" applyBorder="1" applyAlignment="1">
      <alignment horizontal="center" vertical="center" wrapText="1"/>
    </xf>
    <xf numFmtId="0" fontId="139" fillId="52" borderId="91" xfId="669" applyFont="1" applyFill="1" applyBorder="1" applyAlignment="1">
      <alignment horizontal="center" vertical="center"/>
    </xf>
    <xf numFmtId="0" fontId="139" fillId="52" borderId="96" xfId="669" applyFont="1" applyFill="1" applyBorder="1" applyAlignment="1">
      <alignment horizontal="center" vertical="center"/>
    </xf>
    <xf numFmtId="0" fontId="125" fillId="38" borderId="139" xfId="669" applyFont="1" applyFill="1" applyBorder="1" applyAlignment="1">
      <alignment horizontal="center" vertical="center" wrapText="1"/>
    </xf>
    <xf numFmtId="0" fontId="125" fillId="38" borderId="138" xfId="669" applyFont="1" applyFill="1" applyBorder="1" applyAlignment="1">
      <alignment horizontal="center" vertical="center" wrapText="1"/>
    </xf>
    <xf numFmtId="0" fontId="125" fillId="38" borderId="140" xfId="669" applyFont="1" applyFill="1" applyBorder="1" applyAlignment="1">
      <alignment horizontal="center" vertical="center" wrapText="1"/>
    </xf>
    <xf numFmtId="176" fontId="139" fillId="0" borderId="12" xfId="674" applyNumberFormat="1" applyFont="1" applyBorder="1" applyAlignment="1" applyProtection="1">
      <alignment horizontal="center" vertical="center"/>
    </xf>
    <xf numFmtId="176" fontId="139" fillId="0" borderId="294" xfId="674" applyNumberFormat="1" applyFont="1" applyBorder="1" applyAlignment="1" applyProtection="1">
      <alignment horizontal="center" vertical="center"/>
    </xf>
    <xf numFmtId="0" fontId="139" fillId="39" borderId="142" xfId="669" applyFont="1" applyFill="1" applyBorder="1" applyAlignment="1">
      <alignment horizontal="center" vertical="center"/>
    </xf>
    <xf numFmtId="0" fontId="139" fillId="39" borderId="141" xfId="669" applyFont="1" applyFill="1" applyBorder="1" applyAlignment="1">
      <alignment horizontal="center" vertical="center"/>
    </xf>
    <xf numFmtId="0" fontId="139" fillId="47" borderId="137" xfId="669" applyFont="1" applyFill="1" applyBorder="1" applyAlignment="1">
      <alignment horizontal="center" vertical="center" wrapText="1"/>
    </xf>
    <xf numFmtId="0" fontId="139" fillId="47" borderId="121" xfId="669" applyFont="1" applyFill="1" applyBorder="1" applyAlignment="1">
      <alignment horizontal="center" vertical="center" wrapText="1"/>
    </xf>
    <xf numFmtId="0" fontId="139" fillId="47" borderId="146" xfId="669" applyFont="1" applyFill="1" applyBorder="1" applyAlignment="1">
      <alignment horizontal="center" vertical="center" wrapText="1"/>
    </xf>
    <xf numFmtId="0" fontId="139" fillId="53" borderId="260" xfId="669" applyFont="1" applyFill="1" applyBorder="1" applyAlignment="1">
      <alignment horizontal="center" vertical="center" wrapText="1"/>
    </xf>
    <xf numFmtId="0" fontId="139" fillId="53" borderId="259" xfId="669" applyFont="1" applyFill="1" applyBorder="1" applyAlignment="1">
      <alignment horizontal="center" vertical="center" wrapText="1"/>
    </xf>
    <xf numFmtId="0" fontId="125" fillId="49" borderId="0" xfId="669" applyFont="1" applyFill="1" applyAlignment="1">
      <alignment horizontal="center" vertical="center" wrapText="1"/>
    </xf>
    <xf numFmtId="0" fontId="138" fillId="35" borderId="59" xfId="0" applyFont="1" applyFill="1" applyBorder="1" applyAlignment="1">
      <alignment horizontal="center" vertical="center"/>
    </xf>
    <xf numFmtId="0" fontId="138" fillId="35" borderId="58" xfId="0" applyFont="1" applyFill="1" applyBorder="1" applyAlignment="1">
      <alignment horizontal="center" vertical="center"/>
    </xf>
    <xf numFmtId="0" fontId="138" fillId="35" borderId="57" xfId="0" applyFont="1" applyFill="1" applyBorder="1" applyAlignment="1">
      <alignment horizontal="center" vertical="center"/>
    </xf>
    <xf numFmtId="15" fontId="155" fillId="35" borderId="59" xfId="695" applyNumberFormat="1" applyFont="1" applyFill="1" applyBorder="1" applyAlignment="1">
      <alignment horizontal="center" vertical="center"/>
    </xf>
    <xf numFmtId="15" fontId="155" fillId="35" borderId="57" xfId="695" applyNumberFormat="1" applyFont="1" applyFill="1" applyBorder="1" applyAlignment="1">
      <alignment horizontal="center" vertical="center"/>
    </xf>
    <xf numFmtId="0" fontId="154" fillId="35" borderId="59" xfId="695" applyFont="1" applyFill="1" applyBorder="1" applyAlignment="1">
      <alignment horizontal="center" vertical="center"/>
    </xf>
    <xf numFmtId="0" fontId="154" fillId="35" borderId="58" xfId="695" applyFont="1" applyFill="1" applyBorder="1" applyAlignment="1">
      <alignment horizontal="center" vertical="center"/>
    </xf>
    <xf numFmtId="0" fontId="154" fillId="35" borderId="57" xfId="695" applyFont="1" applyFill="1" applyBorder="1" applyAlignment="1">
      <alignment horizontal="center" vertical="center"/>
    </xf>
    <xf numFmtId="0" fontId="100" fillId="26" borderId="19" xfId="5" applyFont="1" applyFill="1" applyBorder="1"/>
    <xf numFmtId="0" fontId="100" fillId="0" borderId="0" xfId="5" applyFont="1"/>
    <xf numFmtId="0" fontId="100" fillId="0" borderId="18" xfId="5" applyFont="1" applyBorder="1"/>
    <xf numFmtId="0" fontId="133" fillId="32" borderId="34" xfId="688" applyFont="1" applyFill="1" applyBorder="1" applyAlignment="1">
      <alignment horizontal="center" vertical="center"/>
    </xf>
    <xf numFmtId="0" fontId="133" fillId="32" borderId="38" xfId="688" applyFont="1" applyFill="1" applyBorder="1" applyAlignment="1">
      <alignment horizontal="center" vertical="center"/>
    </xf>
    <xf numFmtId="0" fontId="133" fillId="32" borderId="32" xfId="5" applyFont="1" applyFill="1" applyBorder="1" applyAlignment="1">
      <alignment horizontal="center" vertical="center"/>
    </xf>
    <xf numFmtId="0" fontId="133" fillId="32" borderId="33" xfId="5" applyFont="1" applyFill="1" applyBorder="1" applyAlignment="1">
      <alignment horizontal="center" vertical="center"/>
    </xf>
    <xf numFmtId="0" fontId="133" fillId="32" borderId="32" xfId="5" applyFont="1" applyFill="1" applyBorder="1" applyAlignment="1">
      <alignment horizontal="center" vertical="center" wrapText="1"/>
    </xf>
    <xf numFmtId="0" fontId="133" fillId="32" borderId="35" xfId="5" applyFont="1" applyFill="1" applyBorder="1" applyAlignment="1">
      <alignment horizontal="center" vertical="center" wrapText="1"/>
    </xf>
    <xf numFmtId="0" fontId="133" fillId="32" borderId="33" xfId="5" applyFont="1" applyFill="1" applyBorder="1" applyAlignment="1">
      <alignment horizontal="center" vertical="center" wrapText="1"/>
    </xf>
    <xf numFmtId="0" fontId="133" fillId="32" borderId="39" xfId="5" applyFont="1" applyFill="1" applyBorder="1" applyAlignment="1">
      <alignment horizontal="center" vertical="center" wrapText="1"/>
    </xf>
    <xf numFmtId="0" fontId="100" fillId="26" borderId="73" xfId="5" applyFont="1" applyFill="1" applyBorder="1"/>
    <xf numFmtId="0" fontId="100" fillId="0" borderId="332" xfId="5" applyFont="1" applyBorder="1"/>
    <xf numFmtId="0" fontId="100" fillId="0" borderId="364" xfId="5" applyFont="1" applyBorder="1"/>
    <xf numFmtId="0" fontId="106" fillId="35" borderId="22" xfId="5" applyFont="1" applyFill="1" applyBorder="1" applyAlignment="1">
      <alignment horizontal="center" vertical="center" wrapText="1"/>
    </xf>
    <xf numFmtId="0" fontId="106" fillId="35" borderId="16" xfId="5" applyFont="1" applyFill="1" applyBorder="1" applyAlignment="1">
      <alignment horizontal="center" vertical="center" wrapText="1"/>
    </xf>
    <xf numFmtId="0" fontId="106" fillId="35" borderId="17" xfId="5" applyFont="1" applyFill="1" applyBorder="1" applyAlignment="1">
      <alignment horizontal="center" vertical="center" wrapText="1"/>
    </xf>
    <xf numFmtId="0" fontId="100" fillId="0" borderId="59" xfId="5" applyFont="1" applyBorder="1" applyAlignment="1">
      <alignment horizontal="center" vertical="center"/>
    </xf>
    <xf numFmtId="0" fontId="100" fillId="0" borderId="76" xfId="5" applyFont="1" applyBorder="1" applyAlignment="1">
      <alignment horizontal="center" vertical="center"/>
    </xf>
    <xf numFmtId="0" fontId="100" fillId="57" borderId="100" xfId="5" applyFont="1" applyFill="1" applyBorder="1" applyAlignment="1">
      <alignment horizontal="center" vertical="center" wrapText="1"/>
    </xf>
    <xf numFmtId="0" fontId="100" fillId="57" borderId="58" xfId="5" applyFont="1" applyFill="1" applyBorder="1" applyAlignment="1">
      <alignment horizontal="center" vertical="center" wrapText="1"/>
    </xf>
    <xf numFmtId="0" fontId="100" fillId="57" borderId="57" xfId="5" applyFont="1" applyFill="1" applyBorder="1" applyAlignment="1">
      <alignment horizontal="center" vertical="center" wrapText="1"/>
    </xf>
    <xf numFmtId="0" fontId="133" fillId="42" borderId="22" xfId="5" applyFont="1" applyFill="1" applyBorder="1" applyAlignment="1">
      <alignment horizontal="center" vertical="top" wrapText="1"/>
    </xf>
    <xf numFmtId="0" fontId="133" fillId="42" borderId="16" xfId="5" applyFont="1" applyFill="1" applyBorder="1" applyAlignment="1">
      <alignment horizontal="center" vertical="top" wrapText="1"/>
    </xf>
    <xf numFmtId="0" fontId="100" fillId="0" borderId="102" xfId="5" applyFont="1" applyBorder="1" applyAlignment="1">
      <alignment horizontal="center" vertical="center"/>
    </xf>
    <xf numFmtId="0" fontId="100" fillId="0" borderId="101" xfId="5" applyFont="1" applyBorder="1" applyAlignment="1">
      <alignment horizontal="center" vertical="center"/>
    </xf>
    <xf numFmtId="0" fontId="104" fillId="57" borderId="101" xfId="5" applyFont="1" applyFill="1" applyBorder="1" applyAlignment="1">
      <alignment horizontal="center" vertical="center"/>
    </xf>
    <xf numFmtId="0" fontId="104" fillId="0" borderId="101" xfId="5" applyFont="1" applyBorder="1" applyAlignment="1">
      <alignment horizontal="center" vertical="center"/>
    </xf>
    <xf numFmtId="0" fontId="104" fillId="0" borderId="270" xfId="5" applyFont="1" applyBorder="1" applyAlignment="1">
      <alignment horizontal="center" vertical="center"/>
    </xf>
    <xf numFmtId="0" fontId="104" fillId="57" borderId="102" xfId="5" applyFont="1" applyFill="1" applyBorder="1" applyAlignment="1">
      <alignment horizontal="center" vertical="center"/>
    </xf>
    <xf numFmtId="0" fontId="104" fillId="57" borderId="100" xfId="5" applyFont="1" applyFill="1" applyBorder="1" applyAlignment="1">
      <alignment horizontal="center" vertical="center"/>
    </xf>
    <xf numFmtId="0" fontId="104" fillId="57" borderId="58" xfId="5" applyFont="1" applyFill="1" applyBorder="1" applyAlignment="1">
      <alignment horizontal="center" vertical="center"/>
    </xf>
    <xf numFmtId="0" fontId="104" fillId="57" borderId="57" xfId="5" applyFont="1" applyFill="1" applyBorder="1" applyAlignment="1">
      <alignment horizontal="center" vertical="center"/>
    </xf>
    <xf numFmtId="0" fontId="100" fillId="0" borderId="33" xfId="688" applyFont="1" applyBorder="1" applyAlignment="1">
      <alignment horizontal="left" vertical="center" wrapText="1"/>
    </xf>
    <xf numFmtId="0" fontId="100" fillId="0" borderId="71" xfId="689" applyFont="1" applyBorder="1" applyAlignment="1" applyProtection="1">
      <alignment horizontal="center" vertical="center"/>
      <protection locked="0"/>
    </xf>
    <xf numFmtId="0" fontId="100" fillId="0" borderId="70" xfId="689" applyFont="1" applyBorder="1" applyAlignment="1" applyProtection="1">
      <alignment horizontal="center" vertical="center"/>
      <protection locked="0"/>
    </xf>
    <xf numFmtId="0" fontId="100" fillId="0" borderId="60" xfId="689" applyFont="1" applyBorder="1" applyAlignment="1" applyProtection="1">
      <alignment horizontal="center" vertical="center"/>
      <protection locked="0"/>
    </xf>
    <xf numFmtId="0" fontId="104" fillId="0" borderId="102" xfId="5" applyFont="1" applyBorder="1" applyAlignment="1">
      <alignment horizontal="center" vertical="center" wrapText="1"/>
    </xf>
    <xf numFmtId="0" fontId="104" fillId="36" borderId="100" xfId="5" applyFont="1" applyFill="1" applyBorder="1" applyAlignment="1" applyProtection="1">
      <alignment horizontal="center" vertical="center"/>
      <protection locked="0"/>
    </xf>
    <xf numFmtId="0" fontId="104" fillId="36" borderId="58" xfId="5" applyFont="1" applyFill="1" applyBorder="1" applyAlignment="1" applyProtection="1">
      <alignment horizontal="center" vertical="center"/>
      <protection locked="0"/>
    </xf>
    <xf numFmtId="0" fontId="104" fillId="36" borderId="57" xfId="5" applyFont="1" applyFill="1" applyBorder="1" applyAlignment="1" applyProtection="1">
      <alignment horizontal="center" vertical="center"/>
      <protection locked="0"/>
    </xf>
    <xf numFmtId="0" fontId="104" fillId="0" borderId="59" xfId="5" applyFont="1" applyBorder="1" applyAlignment="1">
      <alignment horizontal="center" vertical="center" wrapText="1"/>
    </xf>
    <xf numFmtId="0" fontId="104" fillId="0" borderId="58" xfId="5" applyFont="1" applyBorder="1" applyAlignment="1">
      <alignment horizontal="center" vertical="center" wrapText="1"/>
    </xf>
    <xf numFmtId="175" fontId="104" fillId="0" borderId="100" xfId="5" applyNumberFormat="1" applyFont="1" applyBorder="1" applyAlignment="1" applyProtection="1">
      <alignment horizontal="center" vertical="center" wrapText="1"/>
      <protection locked="0"/>
    </xf>
    <xf numFmtId="0" fontId="104" fillId="0" borderId="58" xfId="5" applyFont="1" applyBorder="1" applyAlignment="1" applyProtection="1">
      <alignment horizontal="center" vertical="center" wrapText="1"/>
      <protection locked="0"/>
    </xf>
    <xf numFmtId="0" fontId="104" fillId="0" borderId="57" xfId="5" applyFont="1" applyBorder="1" applyAlignment="1" applyProtection="1">
      <alignment horizontal="center" vertical="center" wrapText="1"/>
      <protection locked="0"/>
    </xf>
    <xf numFmtId="0" fontId="100" fillId="0" borderId="14" xfId="688" applyFont="1" applyBorder="1" applyAlignment="1">
      <alignment horizontal="left" vertical="center" wrapText="1"/>
    </xf>
    <xf numFmtId="0" fontId="100" fillId="0" borderId="14" xfId="5" applyFont="1" applyBorder="1" applyAlignment="1">
      <alignment vertical="center" wrapText="1"/>
    </xf>
    <xf numFmtId="0" fontId="100" fillId="0" borderId="26" xfId="689" applyFont="1" applyBorder="1" applyAlignment="1" applyProtection="1">
      <alignment horizontal="center" vertical="center"/>
      <protection locked="0"/>
    </xf>
    <xf numFmtId="0" fontId="100" fillId="0" borderId="25" xfId="689" applyFont="1" applyBorder="1" applyAlignment="1" applyProtection="1">
      <alignment horizontal="center" vertical="center"/>
      <protection locked="0"/>
    </xf>
    <xf numFmtId="0" fontId="100" fillId="0" borderId="62" xfId="689" applyFont="1" applyBorder="1" applyAlignment="1" applyProtection="1">
      <alignment horizontal="center" vertical="center"/>
      <protection locked="0"/>
    </xf>
    <xf numFmtId="0" fontId="100" fillId="36" borderId="14" xfId="5" applyFont="1" applyFill="1" applyBorder="1" applyAlignment="1">
      <alignment horizontal="left" vertical="center" wrapText="1"/>
    </xf>
    <xf numFmtId="0" fontId="100" fillId="0" borderId="26" xfId="5" applyFont="1" applyBorder="1" applyAlignment="1">
      <alignment horizontal="center" vertical="center"/>
    </xf>
    <xf numFmtId="0" fontId="100" fillId="0" borderId="24" xfId="5" applyFont="1" applyBorder="1" applyAlignment="1">
      <alignment horizontal="center" vertical="center"/>
    </xf>
    <xf numFmtId="0" fontId="100" fillId="0" borderId="103" xfId="5" applyFont="1" applyBorder="1" applyAlignment="1">
      <alignment horizontal="center" vertical="center"/>
    </xf>
    <xf numFmtId="0" fontId="100" fillId="0" borderId="23" xfId="688" applyFont="1" applyBorder="1" applyAlignment="1">
      <alignment horizontal="left" vertical="center" wrapText="1"/>
    </xf>
    <xf numFmtId="0" fontId="100" fillId="0" borderId="12" xfId="688" applyFont="1" applyBorder="1" applyAlignment="1">
      <alignment horizontal="left" vertical="center" wrapText="1"/>
    </xf>
    <xf numFmtId="0" fontId="100" fillId="0" borderId="11" xfId="688" applyFont="1" applyBorder="1" applyAlignment="1">
      <alignment horizontal="left" vertical="center" wrapText="1"/>
    </xf>
    <xf numFmtId="0" fontId="100" fillId="0" borderId="23" xfId="689" applyFont="1" applyBorder="1" applyAlignment="1" applyProtection="1">
      <alignment horizontal="center" vertical="center"/>
      <protection locked="0"/>
    </xf>
    <xf numFmtId="0" fontId="100" fillId="0" borderId="12" xfId="689" applyFont="1" applyBorder="1" applyAlignment="1" applyProtection="1">
      <alignment horizontal="center" vertical="center"/>
      <protection locked="0"/>
    </xf>
    <xf numFmtId="0" fontId="100" fillId="0" borderId="294" xfId="689" applyFont="1" applyBorder="1" applyAlignment="1" applyProtection="1">
      <alignment horizontal="center" vertical="center"/>
      <protection locked="0"/>
    </xf>
    <xf numFmtId="0" fontId="100" fillId="0" borderId="21" xfId="688" applyFont="1" applyBorder="1" applyAlignment="1">
      <alignment horizontal="left" vertical="center" wrapText="1"/>
    </xf>
    <xf numFmtId="0" fontId="100" fillId="0" borderId="21" xfId="5" applyFont="1" applyBorder="1" applyAlignment="1">
      <alignment vertical="center" wrapText="1"/>
    </xf>
    <xf numFmtId="0" fontId="100" fillId="0" borderId="61" xfId="676" applyFont="1" applyBorder="1" applyAlignment="1">
      <alignment horizontal="left" vertical="center" wrapText="1"/>
      <protection locked="0"/>
    </xf>
    <xf numFmtId="0" fontId="100" fillId="0" borderId="70" xfId="676" applyFont="1" applyBorder="1" applyAlignment="1">
      <alignment horizontal="left" vertical="center" wrapText="1"/>
      <protection locked="0"/>
    </xf>
    <xf numFmtId="0" fontId="100" fillId="0" borderId="60" xfId="676" applyFont="1" applyBorder="1" applyAlignment="1">
      <alignment horizontal="left" vertical="center" wrapText="1"/>
      <protection locked="0"/>
    </xf>
    <xf numFmtId="0" fontId="106" fillId="32" borderId="61" xfId="5" applyFont="1" applyFill="1" applyBorder="1" applyAlignment="1" applyProtection="1">
      <alignment horizontal="left" vertical="center" wrapText="1"/>
      <protection locked="0"/>
    </xf>
    <xf numFmtId="0" fontId="106" fillId="32" borderId="70" xfId="5" applyFont="1" applyFill="1" applyBorder="1" applyAlignment="1" applyProtection="1">
      <alignment horizontal="left" vertical="center" wrapText="1"/>
      <protection locked="0"/>
    </xf>
    <xf numFmtId="0" fontId="100" fillId="43" borderId="59" xfId="676" applyFont="1" applyFill="1" applyBorder="1" applyAlignment="1">
      <alignment horizontal="center" vertical="center" wrapText="1"/>
      <protection locked="0"/>
    </xf>
    <xf numFmtId="0" fontId="100" fillId="43" borderId="58" xfId="676" applyFont="1" applyFill="1" applyBorder="1" applyAlignment="1">
      <alignment horizontal="center" vertical="center" wrapText="1"/>
      <protection locked="0"/>
    </xf>
    <xf numFmtId="0" fontId="100" fillId="43" borderId="57" xfId="676" applyFont="1" applyFill="1" applyBorder="1" applyAlignment="1">
      <alignment horizontal="center" vertical="center" wrapText="1"/>
      <protection locked="0"/>
    </xf>
    <xf numFmtId="0" fontId="100" fillId="26" borderId="12" xfId="5" applyFont="1" applyFill="1" applyBorder="1" applyAlignment="1" applyProtection="1">
      <alignment horizontal="center" vertical="center" wrapText="1"/>
      <protection locked="0"/>
    </xf>
    <xf numFmtId="0" fontId="100" fillId="26" borderId="11" xfId="5" applyFont="1" applyFill="1" applyBorder="1" applyAlignment="1" applyProtection="1">
      <alignment horizontal="center" vertical="center" wrapText="1"/>
      <protection locked="0"/>
    </xf>
    <xf numFmtId="9" fontId="104" fillId="0" borderId="23" xfId="62" applyFont="1" applyBorder="1" applyAlignment="1" applyProtection="1">
      <alignment horizontal="center" vertical="center"/>
    </xf>
    <xf numFmtId="9" fontId="104" fillId="0" borderId="12" xfId="62" applyFont="1" applyBorder="1" applyAlignment="1" applyProtection="1">
      <alignment horizontal="center" vertical="center"/>
    </xf>
    <xf numFmtId="9" fontId="104" fillId="0" borderId="24" xfId="62" applyFont="1" applyBorder="1" applyAlignment="1" applyProtection="1">
      <alignment horizontal="center" vertical="center"/>
    </xf>
    <xf numFmtId="0" fontId="100" fillId="0" borderId="21" xfId="688" applyFont="1" applyBorder="1" applyAlignment="1" applyProtection="1">
      <alignment horizontal="center" vertical="center"/>
      <protection locked="0"/>
    </xf>
    <xf numFmtId="0" fontId="124" fillId="35" borderId="22" xfId="5" applyFont="1" applyFill="1" applyBorder="1" applyAlignment="1">
      <alignment horizontal="center" vertical="center" wrapText="1"/>
    </xf>
    <xf numFmtId="0" fontId="124" fillId="35" borderId="16" xfId="5" applyFont="1" applyFill="1" applyBorder="1" applyAlignment="1">
      <alignment horizontal="center" vertical="center" wrapText="1"/>
    </xf>
    <xf numFmtId="0" fontId="124" fillId="35" borderId="17" xfId="5" applyFont="1" applyFill="1" applyBorder="1" applyAlignment="1">
      <alignment horizontal="center" vertical="center" wrapText="1"/>
    </xf>
    <xf numFmtId="0" fontId="106" fillId="32" borderId="63" xfId="5" applyFont="1" applyFill="1" applyBorder="1" applyAlignment="1">
      <alignment horizontal="left" vertical="center" wrapText="1"/>
    </xf>
    <xf numFmtId="0" fontId="106" fillId="32" borderId="25" xfId="5" applyFont="1" applyFill="1" applyBorder="1" applyAlignment="1">
      <alignment horizontal="left" vertical="center" wrapText="1"/>
    </xf>
    <xf numFmtId="170" fontId="101" fillId="26" borderId="64" xfId="5" applyNumberFormat="1" applyFont="1" applyFill="1" applyBorder="1" applyAlignment="1" applyProtection="1">
      <alignment horizontal="center" vertical="center" wrapText="1"/>
      <protection locked="0"/>
    </xf>
    <xf numFmtId="170" fontId="101" fillId="26" borderId="80" xfId="5" applyNumberFormat="1" applyFont="1" applyFill="1" applyBorder="1" applyAlignment="1" applyProtection="1">
      <alignment horizontal="center" vertical="center" wrapText="1"/>
      <protection locked="0"/>
    </xf>
    <xf numFmtId="170" fontId="101" fillId="26" borderId="55" xfId="5" applyNumberFormat="1" applyFont="1" applyFill="1" applyBorder="1" applyAlignment="1" applyProtection="1">
      <alignment horizontal="center" vertical="center" wrapText="1"/>
      <protection locked="0"/>
    </xf>
    <xf numFmtId="0" fontId="106" fillId="32" borderId="64" xfId="5" applyFont="1" applyFill="1" applyBorder="1" applyAlignment="1">
      <alignment horizontal="center" vertical="center" wrapText="1"/>
    </xf>
    <xf numFmtId="0" fontId="106" fillId="32" borderId="80" xfId="5" applyFont="1" applyFill="1" applyBorder="1" applyAlignment="1">
      <alignment horizontal="center" vertical="center" wrapText="1"/>
    </xf>
    <xf numFmtId="0" fontId="106" fillId="32" borderId="55" xfId="5" applyFont="1" applyFill="1" applyBorder="1" applyAlignment="1">
      <alignment horizontal="center" vertical="center" wrapText="1"/>
    </xf>
    <xf numFmtId="0" fontId="100" fillId="26" borderId="59" xfId="5" applyFont="1" applyFill="1" applyBorder="1" applyAlignment="1">
      <alignment horizontal="center" vertical="center"/>
    </xf>
    <xf numFmtId="0" fontId="100" fillId="26" borderId="58" xfId="5" applyFont="1" applyFill="1" applyBorder="1" applyAlignment="1">
      <alignment horizontal="center" vertical="center"/>
    </xf>
    <xf numFmtId="0" fontId="100" fillId="26" borderId="57" xfId="5" applyFont="1" applyFill="1" applyBorder="1" applyAlignment="1">
      <alignment horizontal="center" vertical="center"/>
    </xf>
    <xf numFmtId="0" fontId="106" fillId="32" borderId="16" xfId="5" applyFont="1" applyFill="1" applyBorder="1" applyAlignment="1">
      <alignment horizontal="center" vertical="center" wrapText="1"/>
    </xf>
    <xf numFmtId="0" fontId="106" fillId="32" borderId="332" xfId="5" applyFont="1" applyFill="1" applyBorder="1" applyAlignment="1">
      <alignment horizontal="center" vertical="center" wrapText="1"/>
    </xf>
    <xf numFmtId="175" fontId="100" fillId="0" borderId="22" xfId="676" applyNumberFormat="1" applyFont="1" applyBorder="1" applyAlignment="1">
      <alignment horizontal="center" vertical="center"/>
      <protection locked="0"/>
    </xf>
    <xf numFmtId="175" fontId="100" fillId="0" borderId="16" xfId="676" applyNumberFormat="1" applyFont="1" applyBorder="1" applyAlignment="1">
      <alignment horizontal="center" vertical="center"/>
      <protection locked="0"/>
    </xf>
    <xf numFmtId="175" fontId="100" fillId="0" borderId="17" xfId="676" applyNumberFormat="1" applyFont="1" applyBorder="1" applyAlignment="1">
      <alignment horizontal="center" vertical="center"/>
      <protection locked="0"/>
    </xf>
    <xf numFmtId="175" fontId="100" fillId="0" borderId="73" xfId="676" applyNumberFormat="1" applyFont="1" applyBorder="1" applyAlignment="1">
      <alignment horizontal="center" vertical="center"/>
      <protection locked="0"/>
    </xf>
    <xf numFmtId="175" fontId="100" fillId="0" borderId="332" xfId="676" applyNumberFormat="1" applyFont="1" applyBorder="1" applyAlignment="1">
      <alignment horizontal="center" vertical="center"/>
      <protection locked="0"/>
    </xf>
    <xf numFmtId="175" fontId="100" fillId="0" borderId="364" xfId="676" applyNumberFormat="1" applyFont="1" applyBorder="1" applyAlignment="1">
      <alignment horizontal="center" vertical="center"/>
      <protection locked="0"/>
    </xf>
    <xf numFmtId="0" fontId="106" fillId="32" borderId="36" xfId="5" applyFont="1" applyFill="1" applyBorder="1" applyAlignment="1">
      <alignment horizontal="left" vertical="center" wrapText="1"/>
    </xf>
    <xf numFmtId="0" fontId="106" fillId="32" borderId="14" xfId="5" applyFont="1" applyFill="1" applyBorder="1" applyAlignment="1">
      <alignment horizontal="left" wrapText="1"/>
    </xf>
    <xf numFmtId="0" fontId="106" fillId="32" borderId="26" xfId="5" applyFont="1" applyFill="1" applyBorder="1" applyAlignment="1">
      <alignment horizontal="left" wrapText="1"/>
    </xf>
    <xf numFmtId="0" fontId="100" fillId="0" borderId="36" xfId="676" applyFont="1" applyBorder="1" applyAlignment="1">
      <alignment horizontal="center" vertical="center"/>
      <protection locked="0"/>
    </xf>
    <xf numFmtId="0" fontId="100" fillId="0" borderId="14" xfId="676" applyFont="1" applyBorder="1" applyAlignment="1">
      <alignment horizontal="center" vertical="center"/>
      <protection locked="0"/>
    </xf>
    <xf numFmtId="0" fontId="100" fillId="0" borderId="37" xfId="676" applyFont="1" applyBorder="1" applyAlignment="1">
      <alignment horizontal="center" vertical="center"/>
      <protection locked="0"/>
    </xf>
    <xf numFmtId="0" fontId="100" fillId="0" borderId="59" xfId="5" applyFont="1" applyBorder="1" applyAlignment="1">
      <alignment horizontal="center" vertical="center" wrapText="1"/>
    </xf>
    <xf numFmtId="0" fontId="100" fillId="0" borderId="58" xfId="5" applyFont="1" applyBorder="1" applyAlignment="1">
      <alignment horizontal="center" vertical="center" wrapText="1"/>
    </xf>
    <xf numFmtId="0" fontId="100" fillId="0" borderId="57" xfId="5" applyFont="1" applyBorder="1" applyAlignment="1">
      <alignment horizontal="center" vertical="center" wrapText="1"/>
    </xf>
    <xf numFmtId="0" fontId="104" fillId="33" borderId="52" xfId="690" applyFont="1" applyFill="1" applyBorder="1" applyAlignment="1">
      <alignment horizontal="left" vertical="center"/>
    </xf>
    <xf numFmtId="0" fontId="104" fillId="33" borderId="53" xfId="690" applyFont="1" applyFill="1" applyBorder="1" applyAlignment="1">
      <alignment horizontal="left" vertical="center"/>
    </xf>
    <xf numFmtId="0" fontId="124" fillId="35" borderId="59" xfId="690" applyFont="1" applyFill="1" applyBorder="1" applyAlignment="1">
      <alignment horizontal="center" vertical="center"/>
    </xf>
    <xf numFmtId="0" fontId="124" fillId="35" borderId="58" xfId="690" applyFont="1" applyFill="1" applyBorder="1" applyAlignment="1">
      <alignment horizontal="center" vertical="center"/>
    </xf>
    <xf numFmtId="0" fontId="124" fillId="35" borderId="57" xfId="690" applyFont="1" applyFill="1" applyBorder="1" applyAlignment="1">
      <alignment horizontal="center" vertical="center"/>
    </xf>
    <xf numFmtId="0" fontId="106" fillId="32" borderId="76" xfId="690" applyFont="1" applyFill="1" applyBorder="1" applyAlignment="1">
      <alignment horizontal="center" vertical="center"/>
    </xf>
    <xf numFmtId="0" fontId="106" fillId="32" borderId="101" xfId="690" applyFont="1" applyFill="1" applyBorder="1" applyAlignment="1">
      <alignment horizontal="center" vertical="center"/>
    </xf>
    <xf numFmtId="0" fontId="106" fillId="32" borderId="83" xfId="690" applyFont="1" applyFill="1" applyBorder="1" applyAlignment="1">
      <alignment horizontal="center" vertical="center"/>
    </xf>
    <xf numFmtId="0" fontId="106" fillId="32" borderId="82" xfId="690" applyFont="1" applyFill="1" applyBorder="1" applyAlignment="1">
      <alignment horizontal="center" vertical="center"/>
    </xf>
    <xf numFmtId="0" fontId="106" fillId="32" borderId="81" xfId="690" applyFont="1" applyFill="1" applyBorder="1" applyAlignment="1">
      <alignment horizontal="center" vertical="center"/>
    </xf>
    <xf numFmtId="0" fontId="104" fillId="33" borderId="51" xfId="690" applyFont="1" applyFill="1" applyBorder="1" applyAlignment="1">
      <alignment horizontal="left" vertical="center"/>
    </xf>
    <xf numFmtId="0" fontId="104" fillId="33" borderId="291" xfId="690" applyFont="1" applyFill="1" applyBorder="1" applyAlignment="1">
      <alignment horizontal="left" vertical="center"/>
    </xf>
    <xf numFmtId="0" fontId="99" fillId="33" borderId="53" xfId="690" applyFont="1" applyFill="1" applyBorder="1" applyAlignment="1">
      <alignment horizontal="left" vertical="center"/>
    </xf>
    <xf numFmtId="0" fontId="159" fillId="41" borderId="26" xfId="720" applyFont="1" applyFill="1" applyBorder="1" applyAlignment="1">
      <alignment horizontal="center" vertical="center"/>
    </xf>
    <xf numFmtId="0" fontId="159" fillId="41" borderId="25" xfId="720" applyFont="1" applyFill="1" applyBorder="1" applyAlignment="1">
      <alignment horizontal="center" vertical="center"/>
    </xf>
    <xf numFmtId="0" fontId="159" fillId="41" borderId="24" xfId="720" applyFont="1" applyFill="1" applyBorder="1" applyAlignment="1">
      <alignment horizontal="center" vertical="center"/>
    </xf>
    <xf numFmtId="0" fontId="159" fillId="41" borderId="334" xfId="720" applyFont="1" applyFill="1" applyBorder="1" applyAlignment="1">
      <alignment horizontal="center" vertical="center"/>
    </xf>
    <xf numFmtId="0" fontId="159" fillId="41" borderId="335" xfId="720" applyFont="1" applyFill="1" applyBorder="1" applyAlignment="1">
      <alignment horizontal="center" vertical="center"/>
    </xf>
    <xf numFmtId="0" fontId="159" fillId="41" borderId="336" xfId="720" applyFont="1" applyFill="1" applyBorder="1" applyAlignment="1">
      <alignment horizontal="center" vertical="center"/>
    </xf>
    <xf numFmtId="0" fontId="159" fillId="41" borderId="337" xfId="720" applyFont="1" applyFill="1" applyBorder="1" applyAlignment="1">
      <alignment horizontal="center" vertical="center"/>
    </xf>
    <xf numFmtId="0" fontId="159" fillId="41" borderId="338" xfId="720" applyFont="1" applyFill="1" applyBorder="1" applyAlignment="1">
      <alignment horizontal="center" vertical="center"/>
    </xf>
    <xf numFmtId="0" fontId="159" fillId="41" borderId="339" xfId="720" applyFont="1" applyFill="1" applyBorder="1" applyAlignment="1">
      <alignment horizontal="center" vertical="center"/>
    </xf>
    <xf numFmtId="0" fontId="159" fillId="41" borderId="22" xfId="720" applyFont="1" applyFill="1" applyBorder="1" applyAlignment="1">
      <alignment horizontal="center" vertical="center"/>
    </xf>
    <xf numFmtId="0" fontId="159" fillId="41" borderId="16" xfId="720" applyFont="1" applyFill="1" applyBorder="1" applyAlignment="1">
      <alignment horizontal="center" vertical="center"/>
    </xf>
    <xf numFmtId="0" fontId="159" fillId="41" borderId="17" xfId="720" applyFont="1" applyFill="1" applyBorder="1" applyAlignment="1">
      <alignment horizontal="center" vertical="center"/>
    </xf>
    <xf numFmtId="0" fontId="159" fillId="41" borderId="59" xfId="720" applyFont="1" applyFill="1" applyBorder="1" applyAlignment="1">
      <alignment horizontal="center" vertical="center"/>
    </xf>
    <xf numFmtId="0" fontId="159" fillId="41" borderId="58" xfId="720" applyFont="1" applyFill="1" applyBorder="1" applyAlignment="1">
      <alignment horizontal="center" vertical="center"/>
    </xf>
    <xf numFmtId="0" fontId="159" fillId="41" borderId="76" xfId="720" applyFont="1" applyFill="1" applyBorder="1" applyAlignment="1">
      <alignment horizontal="center" vertical="center"/>
    </xf>
    <xf numFmtId="0" fontId="156" fillId="36" borderId="73" xfId="720" applyFont="1" applyFill="1" applyBorder="1" applyAlignment="1">
      <alignment horizontal="center" vertical="center"/>
    </xf>
    <xf numFmtId="0" fontId="156" fillId="36" borderId="332" xfId="720" applyFont="1" applyFill="1" applyBorder="1" applyAlignment="1">
      <alignment horizontal="center" vertical="center"/>
    </xf>
    <xf numFmtId="0" fontId="156" fillId="36" borderId="364" xfId="720" applyFont="1" applyFill="1" applyBorder="1" applyAlignment="1">
      <alignment horizontal="center" vertical="center"/>
    </xf>
    <xf numFmtId="2" fontId="156" fillId="57" borderId="22" xfId="720" applyNumberFormat="1" applyFont="1" applyFill="1" applyBorder="1" applyAlignment="1">
      <alignment horizontal="right" vertical="center"/>
    </xf>
    <xf numFmtId="2" fontId="156" fillId="57" borderId="16" xfId="720" applyNumberFormat="1" applyFont="1" applyFill="1" applyBorder="1" applyAlignment="1">
      <alignment horizontal="right" vertical="center"/>
    </xf>
    <xf numFmtId="2" fontId="156" fillId="57" borderId="19" xfId="720" applyNumberFormat="1" applyFont="1" applyFill="1" applyBorder="1" applyAlignment="1">
      <alignment horizontal="right" vertical="center"/>
    </xf>
    <xf numFmtId="2" fontId="156" fillId="57" borderId="0" xfId="720" applyNumberFormat="1" applyFont="1" applyFill="1" applyAlignment="1">
      <alignment horizontal="right" vertical="center"/>
    </xf>
    <xf numFmtId="2" fontId="156" fillId="57" borderId="73" xfId="720" applyNumberFormat="1" applyFont="1" applyFill="1" applyBorder="1" applyAlignment="1">
      <alignment horizontal="right" vertical="center"/>
    </xf>
    <xf numFmtId="2" fontId="156" fillId="57" borderId="332" xfId="720" applyNumberFormat="1" applyFont="1" applyFill="1" applyBorder="1" applyAlignment="1">
      <alignment horizontal="right" vertical="center"/>
    </xf>
    <xf numFmtId="2" fontId="156" fillId="57" borderId="75" xfId="720" applyNumberFormat="1" applyFont="1" applyFill="1" applyBorder="1" applyAlignment="1">
      <alignment horizontal="left" vertical="center"/>
    </xf>
    <xf numFmtId="2" fontId="156" fillId="57" borderId="10" xfId="720" applyNumberFormat="1" applyFont="1" applyFill="1" applyBorder="1" applyAlignment="1">
      <alignment horizontal="left" vertical="center"/>
    </xf>
    <xf numFmtId="2" fontId="156" fillId="57" borderId="349" xfId="720" applyNumberFormat="1" applyFont="1" applyFill="1" applyBorder="1" applyAlignment="1">
      <alignment horizontal="left" vertical="center"/>
    </xf>
    <xf numFmtId="0" fontId="159" fillId="41" borderId="72" xfId="720" applyFont="1" applyFill="1" applyBorder="1" applyAlignment="1">
      <alignment horizontal="center" vertical="center" wrapText="1"/>
    </xf>
    <xf numFmtId="0" fontId="159" fillId="41" borderId="21" xfId="720" applyFont="1" applyFill="1" applyBorder="1" applyAlignment="1">
      <alignment horizontal="center" vertical="center" wrapText="1"/>
    </xf>
    <xf numFmtId="0" fontId="159" fillId="41" borderId="26" xfId="720" applyFont="1" applyFill="1" applyBorder="1" applyAlignment="1">
      <alignment horizontal="center" vertical="center" wrapText="1"/>
    </xf>
    <xf numFmtId="0" fontId="159" fillId="41" borderId="24" xfId="720" applyFont="1" applyFill="1" applyBorder="1" applyAlignment="1">
      <alignment horizontal="center" vertical="center" wrapText="1"/>
    </xf>
    <xf numFmtId="0" fontId="165" fillId="57" borderId="0" xfId="689" applyFont="1" applyFill="1" applyAlignment="1">
      <alignment horizontal="center"/>
    </xf>
    <xf numFmtId="0" fontId="160" fillId="57" borderId="14" xfId="720" applyFont="1" applyFill="1" applyBorder="1" applyAlignment="1">
      <alignment horizontal="left" vertical="center" wrapText="1"/>
    </xf>
    <xf numFmtId="0" fontId="160" fillId="57" borderId="14" xfId="720" applyFont="1" applyFill="1" applyBorder="1" applyAlignment="1">
      <alignment horizontal="left" vertical="center"/>
    </xf>
    <xf numFmtId="0" fontId="130" fillId="0" borderId="72" xfId="0" applyFont="1" applyBorder="1" applyAlignment="1">
      <alignment horizontal="center" vertical="center" wrapText="1" readingOrder="1"/>
    </xf>
    <xf numFmtId="0" fontId="130" fillId="0" borderId="21" xfId="0" applyFont="1" applyBorder="1" applyAlignment="1">
      <alignment horizontal="center" vertical="center" wrapText="1" readingOrder="1"/>
    </xf>
    <xf numFmtId="0" fontId="190" fillId="0" borderId="72" xfId="0" applyFont="1" applyBorder="1" applyAlignment="1">
      <alignment horizontal="center" vertical="center"/>
    </xf>
    <xf numFmtId="0" fontId="190" fillId="0" borderId="21" xfId="0" applyFont="1" applyBorder="1" applyAlignment="1">
      <alignment horizontal="center" vertical="center"/>
    </xf>
    <xf numFmtId="0" fontId="188" fillId="0" borderId="0" xfId="0" applyFont="1" applyAlignment="1">
      <alignment horizontal="center" vertical="center" wrapText="1"/>
    </xf>
    <xf numFmtId="0" fontId="130" fillId="61" borderId="72" xfId="0" applyFont="1" applyFill="1" applyBorder="1" applyAlignment="1">
      <alignment horizontal="center" vertical="center" wrapText="1" readingOrder="1"/>
    </xf>
    <xf numFmtId="0" fontId="130" fillId="61" borderId="21" xfId="0" applyFont="1" applyFill="1" applyBorder="1" applyAlignment="1">
      <alignment horizontal="center" vertical="center" wrapText="1" readingOrder="1"/>
    </xf>
    <xf numFmtId="0" fontId="183" fillId="77" borderId="59" xfId="0" applyFont="1" applyFill="1" applyBorder="1" applyAlignment="1">
      <alignment horizontal="center" vertical="center"/>
    </xf>
    <xf numFmtId="0" fontId="183" fillId="77" borderId="58" xfId="0" applyFont="1" applyFill="1" applyBorder="1" applyAlignment="1">
      <alignment horizontal="center" vertical="center"/>
    </xf>
    <xf numFmtId="0" fontId="183" fillId="77" borderId="57" xfId="0" applyFont="1" applyFill="1" applyBorder="1" applyAlignment="1">
      <alignment horizontal="center" vertical="center"/>
    </xf>
    <xf numFmtId="0" fontId="110" fillId="77" borderId="64" xfId="0" applyFont="1" applyFill="1" applyBorder="1" applyAlignment="1">
      <alignment horizontal="center" vertical="center"/>
    </xf>
    <xf numFmtId="0" fontId="110" fillId="77" borderId="358" xfId="0" applyFont="1" applyFill="1" applyBorder="1" applyAlignment="1">
      <alignment horizontal="center" vertical="center"/>
    </xf>
    <xf numFmtId="0" fontId="110" fillId="77" borderId="80" xfId="0" applyFont="1" applyFill="1" applyBorder="1" applyAlignment="1">
      <alignment horizontal="center" vertical="center"/>
    </xf>
    <xf numFmtId="0" fontId="110" fillId="77" borderId="83" xfId="0" applyFont="1" applyFill="1" applyBorder="1" applyAlignment="1">
      <alignment horizontal="center" vertical="center"/>
    </xf>
    <xf numFmtId="0" fontId="110" fillId="77" borderId="365" xfId="0" applyFont="1" applyFill="1" applyBorder="1" applyAlignment="1">
      <alignment horizontal="center" vertical="center"/>
    </xf>
    <xf numFmtId="167" fontId="110" fillId="77" borderId="372" xfId="1" applyNumberFormat="1" applyFont="1" applyFill="1" applyBorder="1" applyAlignment="1">
      <alignment horizontal="center" vertical="center" wrapText="1"/>
    </xf>
    <xf numFmtId="167" fontId="110" fillId="77" borderId="373" xfId="1" applyNumberFormat="1" applyFont="1" applyFill="1" applyBorder="1" applyAlignment="1">
      <alignment horizontal="center" vertical="center" wrapText="1"/>
    </xf>
    <xf numFmtId="0" fontId="110" fillId="77" borderId="371" xfId="0" applyFont="1" applyFill="1" applyBorder="1" applyAlignment="1">
      <alignment horizontal="center" vertical="center"/>
    </xf>
    <xf numFmtId="0" fontId="110" fillId="77" borderId="55" xfId="0" applyFont="1" applyFill="1" applyBorder="1" applyAlignment="1">
      <alignment horizontal="center" vertical="center"/>
    </xf>
    <xf numFmtId="0" fontId="118" fillId="32" borderId="100" xfId="669" applyFont="1" applyFill="1" applyBorder="1" applyAlignment="1">
      <alignment horizontal="center" vertical="center"/>
    </xf>
    <xf numFmtId="0" fontId="118" fillId="32" borderId="58" xfId="669" applyFont="1" applyFill="1" applyBorder="1" applyAlignment="1">
      <alignment horizontal="center" vertical="center"/>
    </xf>
    <xf numFmtId="180" fontId="105" fillId="0" borderId="298" xfId="669" applyNumberFormat="1" applyFont="1" applyBorder="1" applyAlignment="1">
      <alignment horizontal="center" vertical="center"/>
    </xf>
    <xf numFmtId="180" fontId="105" fillId="0" borderId="323" xfId="669" applyNumberFormat="1" applyFont="1" applyBorder="1" applyAlignment="1">
      <alignment horizontal="center" vertical="center"/>
    </xf>
    <xf numFmtId="0" fontId="125" fillId="32" borderId="63" xfId="669" applyFont="1" applyFill="1" applyBorder="1" applyAlignment="1">
      <alignment horizontal="center" vertical="center" wrapText="1"/>
    </xf>
    <xf numFmtId="0" fontId="125" fillId="32" borderId="62" xfId="669" applyFont="1" applyFill="1" applyBorder="1" applyAlignment="1">
      <alignment horizontal="center" vertical="center" wrapText="1"/>
    </xf>
    <xf numFmtId="0" fontId="125" fillId="32" borderId="64" xfId="669" applyFont="1" applyFill="1" applyBorder="1" applyAlignment="1">
      <alignment horizontal="center" vertical="center" wrapText="1"/>
    </xf>
    <xf numFmtId="0" fontId="125" fillId="32" borderId="55" xfId="669" applyFont="1" applyFill="1" applyBorder="1" applyAlignment="1">
      <alignment horizontal="center" vertical="center" wrapText="1"/>
    </xf>
    <xf numFmtId="176" fontId="104" fillId="0" borderId="87" xfId="674" applyNumberFormat="1" applyFont="1" applyBorder="1" applyAlignment="1" applyProtection="1">
      <alignment horizontal="center" vertical="center"/>
    </xf>
    <xf numFmtId="176" fontId="104" fillId="0" borderId="86" xfId="674" applyNumberFormat="1" applyFont="1" applyBorder="1" applyAlignment="1" applyProtection="1">
      <alignment horizontal="center" vertical="center"/>
    </xf>
    <xf numFmtId="0" fontId="118" fillId="32" borderId="59" xfId="669" applyFont="1" applyFill="1" applyBorder="1" applyAlignment="1">
      <alignment horizontal="center" vertical="center"/>
    </xf>
    <xf numFmtId="0" fontId="125" fillId="32" borderId="64" xfId="669" applyFont="1" applyFill="1" applyBorder="1" applyAlignment="1">
      <alignment horizontal="left" vertical="center" wrapText="1"/>
    </xf>
    <xf numFmtId="0" fontId="125" fillId="32" borderId="80" xfId="669" applyFont="1" applyFill="1" applyBorder="1" applyAlignment="1">
      <alignment horizontal="left" vertical="center" wrapText="1"/>
    </xf>
    <xf numFmtId="0" fontId="125" fillId="32" borderId="55" xfId="669" applyFont="1" applyFill="1" applyBorder="1" applyAlignment="1">
      <alignment horizontal="left" vertical="center" wrapText="1"/>
    </xf>
    <xf numFmtId="0" fontId="106" fillId="32" borderId="311" xfId="669" applyFont="1" applyFill="1" applyBorder="1" applyAlignment="1">
      <alignment horizontal="center" vertical="center"/>
    </xf>
    <xf numFmtId="0" fontId="106" fillId="32" borderId="312" xfId="669" applyFont="1" applyFill="1" applyBorder="1" applyAlignment="1">
      <alignment horizontal="center" vertical="center"/>
    </xf>
    <xf numFmtId="0" fontId="106" fillId="32" borderId="313" xfId="669" applyFont="1" applyFill="1" applyBorder="1" applyAlignment="1">
      <alignment horizontal="center" vertical="center"/>
    </xf>
    <xf numFmtId="0" fontId="125" fillId="32" borderId="61" xfId="669" applyFont="1" applyFill="1" applyBorder="1" applyAlignment="1">
      <alignment horizontal="left" vertical="center" wrapText="1"/>
    </xf>
    <xf numFmtId="0" fontId="125" fillId="32" borderId="70" xfId="669" applyFont="1" applyFill="1" applyBorder="1" applyAlignment="1">
      <alignment horizontal="left" vertical="center" wrapText="1"/>
    </xf>
    <xf numFmtId="0" fontId="125" fillId="32" borderId="60" xfId="669" applyFont="1" applyFill="1" applyBorder="1" applyAlignment="1">
      <alignment horizontal="left" vertical="center" wrapText="1"/>
    </xf>
    <xf numFmtId="0" fontId="125" fillId="32" borderId="63" xfId="669" applyFont="1" applyFill="1" applyBorder="1" applyAlignment="1">
      <alignment horizontal="left" vertical="center" wrapText="1"/>
    </xf>
    <xf numFmtId="0" fontId="125" fillId="32" borderId="25" xfId="669" applyFont="1" applyFill="1" applyBorder="1" applyAlignment="1">
      <alignment horizontal="left" vertical="center" wrapText="1"/>
    </xf>
    <xf numFmtId="0" fontId="125" fillId="32" borderId="62" xfId="669" applyFont="1" applyFill="1" applyBorder="1" applyAlignment="1">
      <alignment horizontal="left" vertical="center" wrapText="1"/>
    </xf>
    <xf numFmtId="0" fontId="106" fillId="32" borderId="16" xfId="669" applyFont="1" applyFill="1" applyBorder="1" applyAlignment="1">
      <alignment horizontal="center" vertical="center"/>
    </xf>
    <xf numFmtId="173" fontId="104" fillId="0" borderId="267" xfId="673" applyNumberFormat="1" applyFont="1" applyBorder="1" applyAlignment="1" applyProtection="1">
      <alignment horizontal="center" vertical="center"/>
    </xf>
    <xf numFmtId="173" fontId="104" fillId="0" borderId="286" xfId="673" applyNumberFormat="1" applyFont="1" applyBorder="1" applyAlignment="1" applyProtection="1">
      <alignment horizontal="center" vertical="center"/>
    </xf>
    <xf numFmtId="180" fontId="104" fillId="0" borderId="298" xfId="669" applyNumberFormat="1" applyFont="1" applyBorder="1" applyAlignment="1">
      <alignment horizontal="center" vertical="center"/>
    </xf>
    <xf numFmtId="0" fontId="125" fillId="32" borderId="61" xfId="669" applyFont="1" applyFill="1" applyBorder="1" applyAlignment="1">
      <alignment horizontal="center" vertical="center" wrapText="1"/>
    </xf>
    <xf numFmtId="0" fontId="125" fillId="32" borderId="60" xfId="669" applyFont="1" applyFill="1" applyBorder="1" applyAlignment="1">
      <alignment horizontal="center" vertical="center" wrapText="1"/>
    </xf>
    <xf numFmtId="176" fontId="104" fillId="0" borderId="110" xfId="674" applyNumberFormat="1" applyFont="1" applyBorder="1" applyAlignment="1" applyProtection="1">
      <alignment horizontal="center" vertical="center"/>
    </xf>
    <xf numFmtId="176" fontId="104" fillId="0" borderId="287" xfId="674" applyNumberFormat="1" applyFont="1" applyBorder="1" applyAlignment="1" applyProtection="1">
      <alignment horizontal="center" vertical="center"/>
    </xf>
    <xf numFmtId="0" fontId="104" fillId="0" borderId="289" xfId="669" applyFont="1" applyBorder="1" applyAlignment="1">
      <alignment horizontal="center" vertical="center"/>
    </xf>
    <xf numFmtId="0" fontId="104" fillId="0" borderId="87" xfId="669" applyFont="1" applyBorder="1" applyAlignment="1">
      <alignment horizontal="center" vertical="center"/>
    </xf>
    <xf numFmtId="0" fontId="104" fillId="0" borderId="87" xfId="673" applyNumberFormat="1" applyFont="1" applyBorder="1" applyAlignment="1" applyProtection="1">
      <alignment horizontal="center" vertical="center"/>
    </xf>
    <xf numFmtId="0" fontId="104" fillId="0" borderId="298" xfId="673" applyNumberFormat="1" applyFont="1" applyBorder="1" applyAlignment="1" applyProtection="1">
      <alignment horizontal="center" vertical="center"/>
    </xf>
    <xf numFmtId="0" fontId="125" fillId="32" borderId="52" xfId="669" applyFont="1" applyFill="1" applyBorder="1" applyAlignment="1">
      <alignment horizontal="center" vertical="center" wrapText="1"/>
    </xf>
    <xf numFmtId="0" fontId="125" fillId="32" borderId="53" xfId="669" applyFont="1" applyFill="1" applyBorder="1" applyAlignment="1">
      <alignment horizontal="center" vertical="center" wrapText="1"/>
    </xf>
    <xf numFmtId="0" fontId="108" fillId="32" borderId="33" xfId="669" applyFont="1" applyFill="1" applyBorder="1">
      <alignment vertical="center"/>
    </xf>
    <xf numFmtId="0" fontId="108" fillId="32" borderId="39" xfId="669" applyFont="1" applyFill="1" applyBorder="1">
      <alignment vertical="center"/>
    </xf>
    <xf numFmtId="0" fontId="103" fillId="0" borderId="14" xfId="669" applyFont="1" applyBorder="1">
      <alignment vertical="center"/>
    </xf>
    <xf numFmtId="0" fontId="103" fillId="0" borderId="37" xfId="669" applyFont="1" applyBorder="1">
      <alignment vertical="center"/>
    </xf>
    <xf numFmtId="0" fontId="106" fillId="32" borderId="22" xfId="669" applyFont="1" applyFill="1" applyBorder="1" applyAlignment="1">
      <alignment horizontal="center" vertical="center"/>
    </xf>
    <xf numFmtId="180" fontId="104" fillId="0" borderId="323" xfId="669" applyNumberFormat="1" applyFont="1" applyBorder="1" applyAlignment="1">
      <alignment horizontal="center" vertical="center"/>
    </xf>
    <xf numFmtId="0" fontId="125" fillId="32" borderId="51" xfId="669" applyFont="1" applyFill="1" applyBorder="1" applyAlignment="1">
      <alignment horizontal="center" vertical="center" wrapText="1"/>
    </xf>
    <xf numFmtId="0" fontId="106" fillId="32" borderId="17" xfId="669" applyFont="1" applyFill="1" applyBorder="1" applyAlignment="1">
      <alignment horizontal="center" vertical="center"/>
    </xf>
    <xf numFmtId="0" fontId="106" fillId="32" borderId="22" xfId="669" applyFont="1" applyFill="1" applyBorder="1" applyAlignment="1">
      <alignment horizontal="center" vertical="center" wrapText="1"/>
    </xf>
    <xf numFmtId="0" fontId="106" fillId="32" borderId="19" xfId="669" applyFont="1" applyFill="1" applyBorder="1" applyAlignment="1">
      <alignment horizontal="center" vertical="center" wrapText="1"/>
    </xf>
    <xf numFmtId="176" fontId="104" fillId="0" borderId="289" xfId="674" applyNumberFormat="1" applyFont="1" applyBorder="1" applyAlignment="1" applyProtection="1">
      <alignment horizontal="center" vertical="center"/>
    </xf>
    <xf numFmtId="176" fontId="104" fillId="0" borderId="297" xfId="674" applyNumberFormat="1" applyFont="1" applyBorder="1" applyAlignment="1" applyProtection="1">
      <alignment horizontal="center" vertical="center"/>
    </xf>
    <xf numFmtId="0" fontId="106" fillId="32" borderId="17" xfId="669" applyFont="1" applyFill="1" applyBorder="1" applyAlignment="1">
      <alignment horizontal="center" vertical="center" wrapText="1"/>
    </xf>
    <xf numFmtId="0" fontId="106" fillId="32" borderId="73" xfId="669" applyFont="1" applyFill="1" applyBorder="1" applyAlignment="1">
      <alignment horizontal="center" vertical="center" wrapText="1"/>
    </xf>
    <xf numFmtId="0" fontId="106" fillId="32" borderId="74" xfId="669" applyFont="1" applyFill="1" applyBorder="1" applyAlignment="1">
      <alignment horizontal="center" vertical="center" wrapText="1"/>
    </xf>
    <xf numFmtId="0" fontId="103" fillId="0" borderId="32" xfId="669" applyFont="1" applyBorder="1">
      <alignment vertical="center"/>
    </xf>
    <xf numFmtId="0" fontId="103" fillId="0" borderId="35" xfId="669" applyFont="1" applyBorder="1">
      <alignment vertical="center"/>
    </xf>
    <xf numFmtId="0" fontId="134" fillId="35" borderId="19" xfId="669" applyFont="1" applyFill="1" applyBorder="1" applyAlignment="1">
      <alignment horizontal="center" vertical="center"/>
    </xf>
    <xf numFmtId="0" fontId="134" fillId="35" borderId="0" xfId="669" applyFont="1" applyFill="1" applyAlignment="1">
      <alignment horizontal="center" vertical="center"/>
    </xf>
    <xf numFmtId="9" fontId="104" fillId="0" borderId="289" xfId="673" applyFont="1" applyBorder="1" applyAlignment="1">
      <alignment horizontal="center" vertical="center"/>
      <protection locked="0"/>
    </xf>
    <xf numFmtId="9" fontId="104" fillId="0" borderId="322" xfId="673" applyFont="1" applyBorder="1" applyAlignment="1">
      <alignment horizontal="center" vertical="center"/>
      <protection locked="0"/>
    </xf>
    <xf numFmtId="9" fontId="104" fillId="0" borderId="87" xfId="673" applyFont="1" applyBorder="1" applyAlignment="1">
      <alignment horizontal="center" vertical="center"/>
      <protection locked="0"/>
    </xf>
    <xf numFmtId="9" fontId="104" fillId="0" borderId="86" xfId="673" applyFont="1" applyBorder="1" applyAlignment="1">
      <alignment horizontal="center" vertical="center"/>
      <protection locked="0"/>
    </xf>
    <xf numFmtId="0" fontId="118" fillId="32" borderId="57" xfId="669" applyFont="1" applyFill="1" applyBorder="1" applyAlignment="1">
      <alignment horizontal="center" vertical="center"/>
    </xf>
    <xf numFmtId="176" fontId="104" fillId="0" borderId="87" xfId="674" applyNumberFormat="1" applyFont="1" applyBorder="1" applyAlignment="1">
      <alignment horizontal="center" vertical="center"/>
      <protection locked="0"/>
    </xf>
    <xf numFmtId="176" fontId="104" fillId="0" borderId="86" xfId="674" applyNumberFormat="1" applyFont="1" applyBorder="1" applyAlignment="1">
      <alignment horizontal="center" vertical="center"/>
      <protection locked="0"/>
    </xf>
    <xf numFmtId="176" fontId="104" fillId="0" borderId="289" xfId="674" applyNumberFormat="1" applyFont="1" applyBorder="1" applyAlignment="1">
      <alignment horizontal="center" vertical="center"/>
      <protection locked="0"/>
    </xf>
    <xf numFmtId="176" fontId="104" fillId="0" borderId="322" xfId="674" applyNumberFormat="1" applyFont="1" applyBorder="1" applyAlignment="1">
      <alignment horizontal="center" vertical="center"/>
      <protection locked="0"/>
    </xf>
    <xf numFmtId="0" fontId="109" fillId="55" borderId="59" xfId="669" applyFont="1" applyFill="1" applyBorder="1" applyAlignment="1">
      <alignment horizontal="center" vertical="center"/>
    </xf>
    <xf numFmtId="0" fontId="109" fillId="55" borderId="58" xfId="669" applyFont="1" applyFill="1" applyBorder="1" applyAlignment="1">
      <alignment horizontal="center" vertical="center"/>
    </xf>
    <xf numFmtId="0" fontId="109" fillId="55" borderId="57" xfId="669" applyFont="1" applyFill="1" applyBorder="1" applyAlignment="1">
      <alignment horizontal="center" vertical="center"/>
    </xf>
    <xf numFmtId="0" fontId="124" fillId="35" borderId="325" xfId="669" applyFont="1" applyFill="1" applyBorder="1" applyAlignment="1">
      <alignment horizontal="center" vertical="center"/>
    </xf>
    <xf numFmtId="0" fontId="124" fillId="35" borderId="326" xfId="669" applyFont="1" applyFill="1" applyBorder="1" applyAlignment="1">
      <alignment horizontal="center" vertical="center"/>
    </xf>
    <xf numFmtId="0" fontId="124" fillId="35" borderId="340" xfId="669" applyFont="1" applyFill="1" applyBorder="1" applyAlignment="1">
      <alignment horizontal="center" vertical="center"/>
    </xf>
    <xf numFmtId="0" fontId="124" fillId="35" borderId="341" xfId="669" applyFont="1" applyFill="1" applyBorder="1" applyAlignment="1">
      <alignment horizontal="center" vertical="center"/>
    </xf>
    <xf numFmtId="0" fontId="124" fillId="35" borderId="342" xfId="669" applyFont="1" applyFill="1" applyBorder="1" applyAlignment="1">
      <alignment horizontal="center" vertical="center"/>
    </xf>
    <xf numFmtId="170" fontId="118" fillId="35" borderId="51" xfId="669" applyNumberFormat="1" applyFont="1" applyFill="1" applyBorder="1" applyAlignment="1">
      <alignment horizontal="center" vertical="center"/>
    </xf>
    <xf numFmtId="0" fontId="118" fillId="35" borderId="59" xfId="669" applyFont="1" applyFill="1" applyBorder="1" applyAlignment="1">
      <alignment horizontal="center" vertical="center"/>
    </xf>
    <xf numFmtId="0" fontId="118" fillId="35" borderId="58" xfId="669" applyFont="1" applyFill="1" applyBorder="1" applyAlignment="1">
      <alignment horizontal="center" vertical="center"/>
    </xf>
    <xf numFmtId="0" fontId="118" fillId="35" borderId="57" xfId="669" applyFont="1" applyFill="1" applyBorder="1" applyAlignment="1">
      <alignment horizontal="center" vertical="center"/>
    </xf>
    <xf numFmtId="164" fontId="138" fillId="35" borderId="22" xfId="670" applyFont="1" applyFill="1" applyBorder="1" applyAlignment="1">
      <alignment horizontal="center" vertical="center"/>
      <protection locked="0"/>
    </xf>
    <xf numFmtId="164" fontId="138" fillId="35" borderId="16" xfId="670" applyFont="1" applyFill="1" applyBorder="1" applyAlignment="1">
      <alignment horizontal="center" vertical="center"/>
      <protection locked="0"/>
    </xf>
    <xf numFmtId="164" fontId="138" fillId="35" borderId="17" xfId="670" applyFont="1" applyFill="1" applyBorder="1" applyAlignment="1">
      <alignment horizontal="center" vertical="center"/>
      <protection locked="0"/>
    </xf>
    <xf numFmtId="164" fontId="138" fillId="35" borderId="73" xfId="670" applyFont="1" applyFill="1" applyBorder="1" applyAlignment="1">
      <alignment horizontal="center" vertical="center"/>
      <protection locked="0"/>
    </xf>
    <xf numFmtId="164" fontId="138" fillId="35" borderId="332" xfId="670" applyFont="1" applyFill="1" applyBorder="1" applyAlignment="1">
      <alignment horizontal="center" vertical="center"/>
      <protection locked="0"/>
    </xf>
    <xf numFmtId="164" fontId="138" fillId="35" borderId="74" xfId="670" applyFont="1" applyFill="1" applyBorder="1" applyAlignment="1">
      <alignment horizontal="center" vertical="center"/>
      <protection locked="0"/>
    </xf>
    <xf numFmtId="0" fontId="122" fillId="0" borderId="32" xfId="669" applyFont="1" applyBorder="1" applyAlignment="1">
      <alignment horizontal="center" vertical="top"/>
    </xf>
    <xf numFmtId="0" fontId="122" fillId="0" borderId="35" xfId="669" applyFont="1" applyBorder="1" applyAlignment="1">
      <alignment horizontal="center" vertical="top"/>
    </xf>
    <xf numFmtId="177" fontId="105" fillId="0" borderId="0" xfId="669" applyNumberFormat="1" applyFont="1" applyAlignment="1">
      <alignment horizontal="left" vertical="top"/>
    </xf>
    <xf numFmtId="0" fontId="122" fillId="0" borderId="14" xfId="669" applyFont="1" applyBorder="1" applyAlignment="1">
      <alignment horizontal="center" vertical="top"/>
    </xf>
    <xf numFmtId="0" fontId="122" fillId="0" borderId="37" xfId="669" applyFont="1" applyBorder="1" applyAlignment="1">
      <alignment horizontal="center" vertical="top"/>
    </xf>
    <xf numFmtId="164" fontId="121" fillId="0" borderId="14" xfId="670" applyFont="1" applyBorder="1" applyAlignment="1">
      <alignment horizontal="center" vertical="top"/>
      <protection locked="0"/>
    </xf>
    <xf numFmtId="164" fontId="121" fillId="0" borderId="37" xfId="670" applyFont="1" applyBorder="1" applyAlignment="1">
      <alignment horizontal="center" vertical="top"/>
      <protection locked="0"/>
    </xf>
    <xf numFmtId="0" fontId="105" fillId="0" borderId="0" xfId="669" applyFont="1" applyAlignment="1">
      <alignment horizontal="left" vertical="top"/>
    </xf>
    <xf numFmtId="0" fontId="108" fillId="32" borderId="79" xfId="669" applyFont="1" applyFill="1" applyBorder="1" applyAlignment="1">
      <alignment horizontal="center" vertical="center" wrapText="1"/>
    </xf>
    <xf numFmtId="0" fontId="108" fillId="32" borderId="32" xfId="669" applyFont="1" applyFill="1" applyBorder="1" applyAlignment="1">
      <alignment horizontal="center" vertical="center" wrapText="1"/>
    </xf>
    <xf numFmtId="0" fontId="108" fillId="32" borderId="35" xfId="669" applyFont="1" applyFill="1" applyBorder="1" applyAlignment="1">
      <alignment horizontal="center" vertical="center" wrapText="1"/>
    </xf>
    <xf numFmtId="0" fontId="106" fillId="32" borderId="108" xfId="669" quotePrefix="1" applyFont="1" applyFill="1" applyBorder="1" applyAlignment="1">
      <alignment horizontal="center" vertical="center" wrapText="1"/>
    </xf>
    <xf numFmtId="0" fontId="106" fillId="32" borderId="272" xfId="669" quotePrefix="1" applyFont="1" applyFill="1" applyBorder="1" applyAlignment="1">
      <alignment horizontal="center" vertical="center" wrapText="1"/>
    </xf>
    <xf numFmtId="0" fontId="106" fillId="32" borderId="109" xfId="669" quotePrefix="1" applyFont="1" applyFill="1" applyBorder="1" applyAlignment="1">
      <alignment horizontal="center" vertical="center" wrapText="1"/>
    </xf>
    <xf numFmtId="0" fontId="106" fillId="32" borderId="271" xfId="669" quotePrefix="1" applyFont="1" applyFill="1" applyBorder="1" applyAlignment="1">
      <alignment horizontal="center" vertical="center" wrapText="1"/>
    </xf>
    <xf numFmtId="0" fontId="122" fillId="0" borderId="33" xfId="669" applyFont="1" applyBorder="1" applyAlignment="1">
      <alignment horizontal="center" vertical="top"/>
    </xf>
    <xf numFmtId="0" fontId="122" fillId="0" borderId="39" xfId="669" applyFont="1" applyBorder="1" applyAlignment="1">
      <alignment horizontal="center" vertical="top"/>
    </xf>
    <xf numFmtId="0" fontId="108" fillId="32" borderId="64" xfId="669" applyFont="1" applyFill="1" applyBorder="1" applyAlignment="1">
      <alignment horizontal="center" vertical="center" wrapText="1"/>
    </xf>
    <xf numFmtId="0" fontId="108" fillId="32" borderId="80" xfId="669" applyFont="1" applyFill="1" applyBorder="1" applyAlignment="1">
      <alignment horizontal="center" vertical="center" wrapText="1"/>
    </xf>
    <xf numFmtId="0" fontId="108" fillId="32" borderId="55" xfId="669" applyFont="1" applyFill="1" applyBorder="1" applyAlignment="1">
      <alignment horizontal="center" vertical="center" wrapText="1"/>
    </xf>
    <xf numFmtId="0" fontId="108" fillId="32" borderId="34" xfId="669" applyFont="1" applyFill="1" applyBorder="1" applyAlignment="1">
      <alignment horizontal="center" vertical="center" wrapText="1"/>
    </xf>
    <xf numFmtId="0" fontId="108" fillId="32" borderId="34" xfId="669" quotePrefix="1" applyFont="1" applyFill="1" applyBorder="1" applyAlignment="1">
      <alignment horizontal="center" vertical="center" wrapText="1"/>
    </xf>
    <xf numFmtId="0" fontId="108" fillId="32" borderId="32" xfId="669" quotePrefix="1" applyFont="1" applyFill="1" applyBorder="1" applyAlignment="1">
      <alignment horizontal="center" vertical="center" wrapText="1"/>
    </xf>
    <xf numFmtId="0" fontId="108" fillId="32" borderId="35" xfId="669" quotePrefix="1" applyFont="1" applyFill="1" applyBorder="1" applyAlignment="1">
      <alignment horizontal="center" vertical="center" wrapText="1"/>
    </xf>
    <xf numFmtId="0" fontId="106" fillId="32" borderId="83" xfId="669" quotePrefix="1" applyFont="1" applyFill="1" applyBorder="1" applyAlignment="1">
      <alignment horizontal="center" vertical="center" wrapText="1"/>
    </xf>
    <xf numFmtId="0" fontId="106" fillId="32" borderId="82" xfId="669" quotePrefix="1" applyFont="1" applyFill="1" applyBorder="1" applyAlignment="1">
      <alignment horizontal="center" vertical="center" wrapText="1"/>
    </xf>
    <xf numFmtId="0" fontId="110" fillId="35" borderId="58" xfId="669" applyFont="1" applyFill="1" applyBorder="1" applyAlignment="1">
      <alignment horizontal="center" vertical="center"/>
    </xf>
    <xf numFmtId="170" fontId="118" fillId="35" borderId="59" xfId="669" applyNumberFormat="1" applyFont="1" applyFill="1" applyBorder="1" applyAlignment="1">
      <alignment horizontal="center" vertical="center"/>
    </xf>
    <xf numFmtId="170" fontId="118" fillId="35" borderId="57" xfId="669" applyNumberFormat="1" applyFont="1" applyFill="1" applyBorder="1" applyAlignment="1">
      <alignment horizontal="center" vertical="center"/>
    </xf>
    <xf numFmtId="0" fontId="149" fillId="35" borderId="13" xfId="669" applyFont="1" applyFill="1" applyBorder="1" applyAlignment="1">
      <alignment horizontal="center" vertical="center"/>
    </xf>
    <xf numFmtId="0" fontId="149" fillId="35" borderId="0" xfId="669" applyFont="1" applyFill="1" applyAlignment="1">
      <alignment horizontal="center" vertical="center"/>
    </xf>
    <xf numFmtId="0" fontId="109" fillId="35" borderId="59" xfId="669" applyFont="1" applyFill="1" applyBorder="1" applyAlignment="1">
      <alignment horizontal="center" vertical="center"/>
    </xf>
    <xf numFmtId="0" fontId="109" fillId="35" borderId="58" xfId="669" applyFont="1" applyFill="1" applyBorder="1" applyAlignment="1">
      <alignment horizontal="center" vertical="center"/>
    </xf>
    <xf numFmtId="0" fontId="109" fillId="35" borderId="57" xfId="669" applyFont="1" applyFill="1" applyBorder="1" applyAlignment="1">
      <alignment horizontal="center" vertical="center"/>
    </xf>
    <xf numFmtId="4" fontId="75" fillId="0" borderId="14" xfId="1" applyNumberFormat="1" applyFont="1" applyFill="1" applyBorder="1" applyAlignment="1">
      <alignment horizontal="center" vertical="center"/>
    </xf>
    <xf numFmtId="0" fontId="74" fillId="0" borderId="31" xfId="8" applyFont="1" applyBorder="1" applyAlignment="1">
      <alignment horizontal="right" vertical="center" wrapText="1"/>
    </xf>
    <xf numFmtId="0" fontId="74" fillId="0" borderId="42" xfId="8" applyFont="1" applyBorder="1" applyAlignment="1">
      <alignment horizontal="right" vertical="center" wrapText="1"/>
    </xf>
    <xf numFmtId="0" fontId="71" fillId="0" borderId="31" xfId="7" applyFont="1" applyBorder="1" applyAlignment="1">
      <alignment horizontal="center"/>
    </xf>
    <xf numFmtId="0" fontId="71" fillId="0" borderId="41" xfId="7" applyFont="1" applyBorder="1" applyAlignment="1">
      <alignment horizontal="center"/>
    </xf>
    <xf numFmtId="0" fontId="71" fillId="0" borderId="42" xfId="7" applyFont="1" applyBorder="1" applyAlignment="1">
      <alignment horizontal="center"/>
    </xf>
    <xf numFmtId="0" fontId="71" fillId="0" borderId="13" xfId="7" applyFont="1" applyBorder="1" applyAlignment="1">
      <alignment horizontal="center"/>
    </xf>
    <xf numFmtId="0" fontId="71" fillId="0" borderId="0" xfId="7" applyFont="1" applyAlignment="1">
      <alignment horizontal="center"/>
    </xf>
    <xf numFmtId="0" fontId="71" fillId="0" borderId="10" xfId="7" applyFont="1" applyBorder="1" applyAlignment="1">
      <alignment horizontal="center"/>
    </xf>
    <xf numFmtId="0" fontId="75" fillId="0" borderId="14" xfId="8" applyFont="1" applyBorder="1" applyAlignment="1">
      <alignment horizontal="center" vertical="center"/>
    </xf>
    <xf numFmtId="0" fontId="74" fillId="24" borderId="26" xfId="7" applyFont="1" applyFill="1" applyBorder="1" applyAlignment="1">
      <alignment horizontal="left" vertical="center"/>
    </xf>
    <xf numFmtId="0" fontId="74" fillId="24" borderId="24" xfId="7" applyFont="1" applyFill="1" applyBorder="1" applyAlignment="1">
      <alignment horizontal="left" vertical="center"/>
    </xf>
    <xf numFmtId="0" fontId="81" fillId="25" borderId="26" xfId="8" applyFont="1" applyFill="1" applyBorder="1" applyAlignment="1">
      <alignment horizontal="right" vertical="center"/>
    </xf>
    <xf numFmtId="0" fontId="81" fillId="25" borderId="24" xfId="8" applyFont="1" applyFill="1" applyBorder="1" applyAlignment="1">
      <alignment horizontal="right" vertical="center"/>
    </xf>
    <xf numFmtId="3" fontId="82" fillId="25" borderId="26" xfId="8" applyNumberFormat="1" applyFont="1" applyFill="1" applyBorder="1" applyAlignment="1">
      <alignment horizontal="center" vertical="center" wrapText="1"/>
    </xf>
    <xf numFmtId="3" fontId="82" fillId="25" borderId="25" xfId="8" applyNumberFormat="1" applyFont="1" applyFill="1" applyBorder="1" applyAlignment="1">
      <alignment horizontal="center" vertical="center" wrapText="1"/>
    </xf>
    <xf numFmtId="3" fontId="82" fillId="25" borderId="24" xfId="8" applyNumberFormat="1" applyFont="1" applyFill="1" applyBorder="1" applyAlignment="1">
      <alignment horizontal="center" vertical="center" wrapText="1"/>
    </xf>
    <xf numFmtId="0" fontId="81" fillId="25" borderId="26" xfId="8" applyFont="1" applyFill="1" applyBorder="1" applyAlignment="1">
      <alignment horizontal="left" vertical="center"/>
    </xf>
    <xf numFmtId="0" fontId="81" fillId="25" borderId="24" xfId="8" applyFont="1" applyFill="1" applyBorder="1" applyAlignment="1">
      <alignment horizontal="left" vertical="center"/>
    </xf>
    <xf numFmtId="0" fontId="74" fillId="0" borderId="14" xfId="7" applyFont="1" applyBorder="1" applyAlignment="1">
      <alignment horizontal="center" vertical="center"/>
    </xf>
    <xf numFmtId="0" fontId="74" fillId="24" borderId="26" xfId="7" applyFont="1" applyFill="1" applyBorder="1" applyAlignment="1">
      <alignment horizontal="right" vertical="center"/>
    </xf>
    <xf numFmtId="0" fontId="74" fillId="24" borderId="24" xfId="7" applyFont="1" applyFill="1" applyBorder="1" applyAlignment="1">
      <alignment horizontal="right" vertical="center"/>
    </xf>
    <xf numFmtId="0" fontId="74" fillId="0" borderId="14" xfId="5" applyFont="1" applyBorder="1" applyAlignment="1">
      <alignment horizontal="center" vertical="center"/>
    </xf>
    <xf numFmtId="0" fontId="74" fillId="25" borderId="26" xfId="8" applyFont="1" applyFill="1" applyBorder="1" applyAlignment="1">
      <alignment horizontal="right" vertical="center"/>
    </xf>
    <xf numFmtId="0" fontId="74" fillId="25" borderId="24" xfId="8" applyFont="1" applyFill="1" applyBorder="1" applyAlignment="1">
      <alignment horizontal="right" vertical="center"/>
    </xf>
    <xf numFmtId="4" fontId="77" fillId="0" borderId="26" xfId="4" applyNumberFormat="1" applyFont="1" applyFill="1" applyBorder="1" applyAlignment="1">
      <alignment horizontal="center" vertical="center"/>
    </xf>
    <xf numFmtId="4" fontId="77" fillId="0" borderId="24" xfId="4" applyNumberFormat="1" applyFont="1" applyFill="1" applyBorder="1" applyAlignment="1">
      <alignment horizontal="center" vertical="center"/>
    </xf>
    <xf numFmtId="0" fontId="74" fillId="0" borderId="14" xfId="6" applyFont="1" applyBorder="1" applyAlignment="1">
      <alignment horizontal="center" vertical="center"/>
    </xf>
    <xf numFmtId="0" fontId="74" fillId="0" borderId="26" xfId="7" applyFont="1" applyBorder="1" applyAlignment="1">
      <alignment horizontal="center" vertical="center"/>
    </xf>
    <xf numFmtId="0" fontId="74" fillId="0" borderId="25" xfId="7" applyFont="1" applyBorder="1" applyAlignment="1">
      <alignment horizontal="center" vertical="center"/>
    </xf>
    <xf numFmtId="0" fontId="74" fillId="0" borderId="24" xfId="7" applyFont="1" applyBorder="1" applyAlignment="1">
      <alignment horizontal="center" vertical="center"/>
    </xf>
    <xf numFmtId="0" fontId="90" fillId="0" borderId="26" xfId="7" applyFont="1" applyBorder="1" applyAlignment="1">
      <alignment horizontal="center" vertical="center"/>
    </xf>
    <xf numFmtId="0" fontId="90" fillId="0" borderId="25" xfId="7" applyFont="1" applyBorder="1" applyAlignment="1">
      <alignment horizontal="center" vertical="center"/>
    </xf>
    <xf numFmtId="0" fontId="90" fillId="0" borderId="24" xfId="7" applyFont="1" applyBorder="1" applyAlignment="1">
      <alignment horizontal="center" vertical="center"/>
    </xf>
    <xf numFmtId="0" fontId="90" fillId="0" borderId="23" xfId="7" applyFont="1" applyBorder="1" applyAlignment="1">
      <alignment horizontal="center" vertical="center"/>
    </xf>
    <xf numFmtId="0" fontId="90" fillId="0" borderId="12" xfId="7" applyFont="1" applyBorder="1" applyAlignment="1">
      <alignment horizontal="center" vertical="center"/>
    </xf>
    <xf numFmtId="0" fontId="90" fillId="0" borderId="11" xfId="7" applyFont="1" applyBorder="1" applyAlignment="1">
      <alignment horizontal="center" vertical="center"/>
    </xf>
    <xf numFmtId="0" fontId="202" fillId="42" borderId="22" xfId="720" applyFont="1" applyFill="1" applyBorder="1" applyAlignment="1">
      <alignment horizontal="center" vertical="center" wrapText="1"/>
    </xf>
    <xf numFmtId="0" fontId="202" fillId="42" borderId="16" xfId="720" applyFont="1" applyFill="1" applyBorder="1" applyAlignment="1">
      <alignment horizontal="center" vertical="center" wrapText="1"/>
    </xf>
    <xf numFmtId="0" fontId="203" fillId="42" borderId="16" xfId="720" applyFont="1" applyFill="1" applyBorder="1" applyAlignment="1">
      <alignment horizontal="center" vertical="center" wrapText="1"/>
    </xf>
    <xf numFmtId="0" fontId="203" fillId="42" borderId="16" xfId="720" applyFont="1" applyFill="1" applyBorder="1" applyAlignment="1">
      <alignment horizontal="center" vertical="center"/>
    </xf>
    <xf numFmtId="0" fontId="203" fillId="42" borderId="17" xfId="720" applyFont="1" applyFill="1" applyBorder="1" applyAlignment="1">
      <alignment horizontal="center" vertical="center"/>
    </xf>
    <xf numFmtId="0" fontId="203" fillId="42" borderId="19" xfId="720" applyFont="1" applyFill="1" applyBorder="1" applyAlignment="1">
      <alignment horizontal="center" vertical="center" wrapText="1"/>
    </xf>
    <xf numFmtId="0" fontId="203" fillId="42" borderId="0" xfId="720" applyFont="1" applyFill="1" applyAlignment="1">
      <alignment horizontal="center" vertical="center" wrapText="1"/>
    </xf>
    <xf numFmtId="0" fontId="203" fillId="42" borderId="0" xfId="720" applyFont="1" applyFill="1" applyAlignment="1">
      <alignment horizontal="center" vertical="center"/>
    </xf>
    <xf numFmtId="0" fontId="203" fillId="42" borderId="18" xfId="720" applyFont="1" applyFill="1" applyBorder="1" applyAlignment="1">
      <alignment horizontal="center" vertical="center"/>
    </xf>
    <xf numFmtId="0" fontId="203" fillId="42" borderId="73" xfId="720" applyFont="1" applyFill="1" applyBorder="1" applyAlignment="1">
      <alignment horizontal="center" vertical="center" wrapText="1"/>
    </xf>
    <xf numFmtId="0" fontId="203" fillId="42" borderId="332" xfId="720" applyFont="1" applyFill="1" applyBorder="1" applyAlignment="1">
      <alignment horizontal="center" vertical="center" wrapText="1"/>
    </xf>
    <xf numFmtId="0" fontId="203" fillId="42" borderId="332" xfId="720" applyFont="1" applyFill="1" applyBorder="1" applyAlignment="1">
      <alignment horizontal="center" vertical="center"/>
    </xf>
    <xf numFmtId="0" fontId="203" fillId="42" borderId="364" xfId="720" applyFont="1" applyFill="1" applyBorder="1" applyAlignment="1">
      <alignment horizontal="center" vertical="center"/>
    </xf>
    <xf numFmtId="0" fontId="204" fillId="57" borderId="16" xfId="720" applyFont="1" applyFill="1" applyBorder="1" applyAlignment="1">
      <alignment vertical="center"/>
    </xf>
    <xf numFmtId="0" fontId="205" fillId="42" borderId="59" xfId="720" applyFont="1" applyFill="1" applyBorder="1" applyAlignment="1">
      <alignment horizontal="center" vertical="center" wrapText="1"/>
    </xf>
    <xf numFmtId="0" fontId="205" fillId="42" borderId="58" xfId="720" applyFont="1" applyFill="1" applyBorder="1" applyAlignment="1">
      <alignment horizontal="center" vertical="center" wrapText="1"/>
    </xf>
    <xf numFmtId="0" fontId="205" fillId="42" borderId="57" xfId="720" applyFont="1" applyFill="1" applyBorder="1" applyAlignment="1">
      <alignment horizontal="center" vertical="center" wrapText="1"/>
    </xf>
    <xf numFmtId="0" fontId="206" fillId="0" borderId="59" xfId="720" applyFont="1" applyBorder="1" applyAlignment="1" applyProtection="1">
      <alignment horizontal="center" vertical="center"/>
      <protection locked="0"/>
    </xf>
    <xf numFmtId="0" fontId="206" fillId="0" borderId="58" xfId="720" applyFont="1" applyBorder="1" applyAlignment="1" applyProtection="1">
      <alignment horizontal="center" vertical="center"/>
      <protection locked="0"/>
    </xf>
    <xf numFmtId="0" fontId="206" fillId="0" borderId="57" xfId="720" applyFont="1" applyBorder="1" applyAlignment="1" applyProtection="1">
      <alignment horizontal="center" vertical="center"/>
      <protection locked="0"/>
    </xf>
    <xf numFmtId="189" fontId="206" fillId="0" borderId="59" xfId="708" applyNumberFormat="1" applyFont="1" applyBorder="1" applyAlignment="1" applyProtection="1">
      <alignment horizontal="center" vertical="center" wrapText="1"/>
      <protection locked="0"/>
    </xf>
    <xf numFmtId="189" fontId="206" fillId="0" borderId="58" xfId="708" applyNumberFormat="1" applyFont="1" applyBorder="1" applyAlignment="1" applyProtection="1">
      <alignment horizontal="center" vertical="center" wrapText="1"/>
      <protection locked="0"/>
    </xf>
    <xf numFmtId="189" fontId="206" fillId="0" borderId="57" xfId="708" applyNumberFormat="1" applyFont="1" applyBorder="1" applyAlignment="1" applyProtection="1">
      <alignment horizontal="center" vertical="center" wrapText="1"/>
      <protection locked="0"/>
    </xf>
    <xf numFmtId="188" fontId="207" fillId="0" borderId="59" xfId="720" applyNumberFormat="1" applyFont="1" applyBorder="1" applyAlignment="1" applyProtection="1">
      <alignment horizontal="center" vertical="center"/>
      <protection locked="0"/>
    </xf>
    <xf numFmtId="188" fontId="207" fillId="0" borderId="58" xfId="720" applyNumberFormat="1" applyFont="1" applyBorder="1" applyAlignment="1" applyProtection="1">
      <alignment horizontal="center" vertical="center"/>
      <protection locked="0"/>
    </xf>
    <xf numFmtId="188" fontId="207" fillId="0" borderId="57" xfId="720" applyNumberFormat="1" applyFont="1" applyBorder="1" applyAlignment="1" applyProtection="1">
      <alignment horizontal="center" vertical="center"/>
      <protection locked="0"/>
    </xf>
    <xf numFmtId="0" fontId="206" fillId="57" borderId="0" xfId="720" applyFont="1" applyFill="1" applyAlignment="1">
      <alignment horizontal="center" vertical="top"/>
    </xf>
    <xf numFmtId="0" fontId="205" fillId="42" borderId="59" xfId="720" applyFont="1" applyFill="1" applyBorder="1" applyAlignment="1">
      <alignment horizontal="center" vertical="center"/>
    </xf>
    <xf numFmtId="0" fontId="205" fillId="42" borderId="58" xfId="720" applyFont="1" applyFill="1" applyBorder="1" applyAlignment="1">
      <alignment horizontal="center" vertical="center"/>
    </xf>
    <xf numFmtId="0" fontId="205" fillId="42" borderId="57" xfId="720" applyFont="1" applyFill="1" applyBorder="1" applyAlignment="1">
      <alignment horizontal="center" vertical="center"/>
    </xf>
    <xf numFmtId="0" fontId="206" fillId="0" borderId="59" xfId="720" applyFont="1" applyBorder="1" applyAlignment="1" applyProtection="1">
      <alignment horizontal="center" vertical="center" wrapText="1"/>
      <protection locked="0"/>
    </xf>
    <xf numFmtId="0" fontId="206" fillId="0" borderId="58" xfId="720" applyFont="1" applyBorder="1" applyAlignment="1" applyProtection="1">
      <alignment horizontal="center" vertical="center" wrapText="1"/>
      <protection locked="0"/>
    </xf>
    <xf numFmtId="0" fontId="206" fillId="0" borderId="57" xfId="720" applyFont="1" applyBorder="1" applyAlignment="1" applyProtection="1">
      <alignment horizontal="center" vertical="center" wrapText="1"/>
      <protection locked="0"/>
    </xf>
    <xf numFmtId="0" fontId="204" fillId="57" borderId="58" xfId="720" applyFont="1" applyFill="1" applyBorder="1" applyAlignment="1">
      <alignment horizontal="center"/>
    </xf>
    <xf numFmtId="0" fontId="204" fillId="57" borderId="16" xfId="720" applyFont="1" applyFill="1" applyBorder="1" applyAlignment="1">
      <alignment horizontal="center"/>
    </xf>
    <xf numFmtId="0" fontId="205" fillId="42" borderId="64" xfId="720" applyFont="1" applyFill="1" applyBorder="1" applyAlignment="1">
      <alignment horizontal="center" vertical="center"/>
    </xf>
    <xf numFmtId="0" fontId="205" fillId="42" borderId="80" xfId="720" applyFont="1" applyFill="1" applyBorder="1" applyAlignment="1">
      <alignment horizontal="center" vertical="center"/>
    </xf>
    <xf numFmtId="0" fontId="208" fillId="0" borderId="34" xfId="720" applyFont="1" applyBorder="1" applyAlignment="1">
      <alignment horizontal="center" vertical="center" wrapText="1"/>
    </xf>
    <xf numFmtId="0" fontId="208" fillId="0" borderId="32" xfId="720" applyFont="1" applyBorder="1" applyAlignment="1">
      <alignment horizontal="center" vertical="center" wrapText="1"/>
    </xf>
    <xf numFmtId="0" fontId="208" fillId="0" borderId="35" xfId="720" applyFont="1" applyBorder="1" applyAlignment="1">
      <alignment horizontal="center" vertical="center" wrapText="1"/>
    </xf>
    <xf numFmtId="0" fontId="208" fillId="0" borderId="79" xfId="720" applyFont="1" applyBorder="1" applyAlignment="1">
      <alignment horizontal="left" vertical="center" wrapText="1"/>
    </xf>
    <xf numFmtId="0" fontId="208" fillId="0" borderId="32" xfId="720" applyFont="1" applyBorder="1" applyAlignment="1">
      <alignment horizontal="left" vertical="center" wrapText="1"/>
    </xf>
    <xf numFmtId="0" fontId="208" fillId="0" borderId="35" xfId="720" applyFont="1" applyBorder="1" applyAlignment="1">
      <alignment horizontal="left" vertical="center" wrapText="1"/>
    </xf>
    <xf numFmtId="0" fontId="209" fillId="0" borderId="55" xfId="720" applyFont="1" applyBorder="1" applyAlignment="1">
      <alignment horizontal="center" vertical="center"/>
    </xf>
    <xf numFmtId="0" fontId="209" fillId="0" borderId="51" xfId="720" applyFont="1" applyBorder="1" applyAlignment="1">
      <alignment horizontal="center" vertical="center"/>
    </xf>
    <xf numFmtId="0" fontId="210" fillId="42" borderId="83" xfId="720" applyFont="1" applyFill="1" applyBorder="1" applyAlignment="1">
      <alignment horizontal="center" vertical="center" textRotation="90"/>
    </xf>
    <xf numFmtId="10" fontId="209" fillId="0" borderId="22" xfId="720" applyNumberFormat="1" applyFont="1" applyBorder="1" applyAlignment="1">
      <alignment horizontal="center" vertical="center"/>
    </xf>
    <xf numFmtId="10" fontId="209" fillId="0" borderId="17" xfId="720" applyNumberFormat="1" applyFont="1" applyBorder="1" applyAlignment="1">
      <alignment horizontal="center" vertical="center"/>
    </xf>
    <xf numFmtId="0" fontId="205" fillId="42" borderId="63" xfId="720" applyFont="1" applyFill="1" applyBorder="1" applyAlignment="1">
      <alignment horizontal="center" vertical="center"/>
    </xf>
    <xf numFmtId="0" fontId="205" fillId="42" borderId="25" xfId="720" applyFont="1" applyFill="1" applyBorder="1" applyAlignment="1">
      <alignment horizontal="center" vertical="center"/>
    </xf>
    <xf numFmtId="0" fontId="208" fillId="0" borderId="36" xfId="720" applyFont="1" applyBorder="1" applyAlignment="1">
      <alignment horizontal="center" vertical="center" wrapText="1"/>
    </xf>
    <xf numFmtId="0" fontId="208" fillId="0" borderId="14" xfId="720" applyFont="1" applyBorder="1" applyAlignment="1">
      <alignment horizontal="center" vertical="center" wrapText="1"/>
    </xf>
    <xf numFmtId="0" fontId="208" fillId="0" borderId="37" xfId="720" applyFont="1" applyBorder="1" applyAlignment="1">
      <alignment horizontal="center" vertical="center" wrapText="1"/>
    </xf>
    <xf numFmtId="0" fontId="208" fillId="0" borderId="24" xfId="720" applyFont="1" applyBorder="1" applyAlignment="1">
      <alignment horizontal="left" vertical="center" wrapText="1"/>
    </xf>
    <xf numFmtId="0" fontId="208" fillId="0" borderId="14" xfId="720" applyFont="1" applyBorder="1" applyAlignment="1">
      <alignment horizontal="left" vertical="center" wrapText="1"/>
    </xf>
    <xf numFmtId="0" fontId="208" fillId="0" borderId="37" xfId="720" applyFont="1" applyBorder="1" applyAlignment="1">
      <alignment horizontal="left" vertical="center" wrapText="1"/>
    </xf>
    <xf numFmtId="0" fontId="209" fillId="0" borderId="62" xfId="720" applyFont="1" applyBorder="1" applyAlignment="1">
      <alignment horizontal="center" vertical="center"/>
    </xf>
    <xf numFmtId="0" fontId="209" fillId="0" borderId="52" xfId="720" applyFont="1" applyBorder="1" applyAlignment="1">
      <alignment horizontal="center" vertical="center"/>
    </xf>
    <xf numFmtId="0" fontId="210" fillId="42" borderId="82" xfId="720" applyFont="1" applyFill="1" applyBorder="1" applyAlignment="1">
      <alignment horizontal="center" vertical="center" textRotation="90"/>
    </xf>
    <xf numFmtId="10" fontId="209" fillId="0" borderId="19" xfId="720" applyNumberFormat="1" applyFont="1" applyBorder="1" applyAlignment="1">
      <alignment horizontal="center" vertical="center"/>
    </xf>
    <xf numFmtId="10" fontId="209" fillId="0" borderId="18" xfId="720" applyNumberFormat="1" applyFont="1" applyBorder="1" applyAlignment="1">
      <alignment horizontal="center" vertical="center"/>
    </xf>
    <xf numFmtId="2" fontId="209" fillId="0" borderId="62" xfId="720" applyNumberFormat="1" applyFont="1" applyBorder="1" applyAlignment="1">
      <alignment horizontal="center" vertical="center"/>
    </xf>
    <xf numFmtId="2" fontId="209" fillId="0" borderId="52" xfId="720" applyNumberFormat="1" applyFont="1" applyBorder="1" applyAlignment="1">
      <alignment horizontal="center" vertical="center"/>
    </xf>
    <xf numFmtId="0" fontId="205" fillId="42" borderId="61" xfId="720" applyFont="1" applyFill="1" applyBorder="1" applyAlignment="1">
      <alignment horizontal="center" vertical="center"/>
    </xf>
    <xf numFmtId="0" fontId="205" fillId="42" borderId="70" xfId="720" applyFont="1" applyFill="1" applyBorder="1" applyAlignment="1">
      <alignment horizontal="center" vertical="center"/>
    </xf>
    <xf numFmtId="0" fontId="208" fillId="0" borderId="38" xfId="720" applyFont="1" applyBorder="1" applyAlignment="1">
      <alignment horizontal="center" vertical="center" wrapText="1"/>
    </xf>
    <xf numFmtId="0" fontId="208" fillId="0" borderId="33" xfId="720" applyFont="1" applyBorder="1" applyAlignment="1">
      <alignment horizontal="center" vertical="center" wrapText="1"/>
    </xf>
    <xf numFmtId="0" fontId="208" fillId="0" borderId="39" xfId="720" applyFont="1" applyBorder="1" applyAlignment="1">
      <alignment horizontal="center" vertical="center" wrapText="1"/>
    </xf>
    <xf numFmtId="0" fontId="208" fillId="0" borderId="69" xfId="720" applyFont="1" applyBorder="1" applyAlignment="1">
      <alignment horizontal="left" vertical="center" wrapText="1"/>
    </xf>
    <xf numFmtId="0" fontId="208" fillId="0" borderId="33" xfId="720" applyFont="1" applyBorder="1" applyAlignment="1">
      <alignment horizontal="left" vertical="center" wrapText="1"/>
    </xf>
    <xf numFmtId="0" fontId="208" fillId="0" borderId="39" xfId="720" applyFont="1" applyBorder="1" applyAlignment="1">
      <alignment horizontal="left" vertical="center" wrapText="1"/>
    </xf>
    <xf numFmtId="0" fontId="209" fillId="0" borderId="60" xfId="720" applyFont="1" applyBorder="1" applyAlignment="1">
      <alignment horizontal="center" vertical="center"/>
    </xf>
    <xf numFmtId="0" fontId="209" fillId="0" borderId="53" xfId="720" applyFont="1" applyBorder="1" applyAlignment="1">
      <alignment horizontal="center" vertical="center"/>
    </xf>
    <xf numFmtId="0" fontId="210" fillId="42" borderId="81" xfId="720" applyFont="1" applyFill="1" applyBorder="1" applyAlignment="1">
      <alignment horizontal="center" vertical="center" textRotation="90"/>
    </xf>
    <xf numFmtId="10" fontId="209" fillId="0" borderId="73" xfId="720" applyNumberFormat="1" applyFont="1" applyBorder="1" applyAlignment="1">
      <alignment horizontal="center" vertical="center"/>
    </xf>
    <xf numFmtId="10" fontId="209" fillId="0" borderId="364" xfId="720" applyNumberFormat="1" applyFont="1" applyBorder="1" applyAlignment="1">
      <alignment horizontal="center" vertical="center"/>
    </xf>
    <xf numFmtId="0" fontId="204" fillId="57" borderId="332" xfId="720" applyFont="1" applyFill="1" applyBorder="1" applyAlignment="1">
      <alignment horizontal="center"/>
    </xf>
    <xf numFmtId="0" fontId="212" fillId="40" borderId="109" xfId="689" applyFont="1" applyFill="1" applyBorder="1" applyAlignment="1">
      <alignment horizontal="center" vertical="center"/>
    </xf>
    <xf numFmtId="0" fontId="209" fillId="40" borderId="305" xfId="720" applyFont="1" applyFill="1" applyBorder="1" applyAlignment="1">
      <alignment horizontal="center" vertical="center"/>
    </xf>
    <xf numFmtId="0" fontId="212" fillId="40" borderId="305" xfId="689" applyFont="1" applyFill="1" applyBorder="1" applyAlignment="1">
      <alignment horizontal="center" vertical="center" wrapText="1"/>
    </xf>
    <xf numFmtId="0" fontId="212" fillId="40" borderId="108" xfId="689" applyFont="1" applyFill="1" applyBorder="1" applyAlignment="1">
      <alignment horizontal="center" vertical="center" wrapText="1"/>
    </xf>
    <xf numFmtId="0" fontId="204" fillId="57" borderId="0" xfId="720" applyFont="1" applyFill="1" applyAlignment="1">
      <alignment vertical="center"/>
    </xf>
    <xf numFmtId="0" fontId="213" fillId="40" borderId="109" xfId="689" applyFont="1" applyFill="1" applyBorder="1" applyAlignment="1">
      <alignment horizontal="center" vertical="center"/>
    </xf>
    <xf numFmtId="0" fontId="209" fillId="40" borderId="333" xfId="720" applyFont="1" applyFill="1" applyBorder="1" applyAlignment="1">
      <alignment horizontal="center" vertical="center"/>
    </xf>
    <xf numFmtId="0" fontId="209" fillId="40" borderId="16" xfId="720" applyFont="1" applyFill="1" applyBorder="1" applyAlignment="1">
      <alignment horizontal="center" vertical="center"/>
    </xf>
    <xf numFmtId="0" fontId="209" fillId="40" borderId="75" xfId="720" applyFont="1" applyFill="1" applyBorder="1" applyAlignment="1">
      <alignment horizontal="center" vertical="center"/>
    </xf>
    <xf numFmtId="0" fontId="214" fillId="57" borderId="34" xfId="689" applyFont="1" applyFill="1" applyBorder="1" applyAlignment="1">
      <alignment horizontal="center" vertical="center"/>
    </xf>
    <xf numFmtId="0" fontId="215" fillId="57" borderId="32" xfId="689" applyFont="1" applyFill="1" applyBorder="1" applyAlignment="1">
      <alignment horizontal="left" vertical="center" wrapText="1"/>
    </xf>
    <xf numFmtId="9" fontId="216" fillId="0" borderId="32" xfId="689" applyNumberFormat="1" applyFont="1" applyBorder="1" applyAlignment="1" applyProtection="1">
      <alignment horizontal="center" vertical="center"/>
      <protection locked="0"/>
    </xf>
    <xf numFmtId="9" fontId="216" fillId="0" borderId="35" xfId="689" applyNumberFormat="1" applyFont="1" applyBorder="1" applyAlignment="1" applyProtection="1">
      <alignment horizontal="center" vertical="center"/>
      <protection locked="0"/>
    </xf>
    <xf numFmtId="0" fontId="217" fillId="57" borderId="0" xfId="720" applyFont="1" applyFill="1" applyAlignment="1">
      <alignment vertical="center"/>
    </xf>
    <xf numFmtId="0" fontId="218" fillId="57" borderId="34" xfId="689" applyFont="1" applyFill="1" applyBorder="1" applyAlignment="1">
      <alignment horizontal="center" vertical="center"/>
    </xf>
    <xf numFmtId="0" fontId="219" fillId="57" borderId="32" xfId="689" applyFont="1" applyFill="1" applyBorder="1" applyAlignment="1">
      <alignment horizontal="left" vertical="center" wrapText="1"/>
    </xf>
    <xf numFmtId="0" fontId="214" fillId="57" borderId="36" xfId="689" applyFont="1" applyFill="1" applyBorder="1" applyAlignment="1">
      <alignment horizontal="center" vertical="center"/>
    </xf>
    <xf numFmtId="0" fontId="215" fillId="57" borderId="14" xfId="689" applyFont="1" applyFill="1" applyBorder="1" applyAlignment="1">
      <alignment horizontal="left" vertical="center" wrapText="1"/>
    </xf>
    <xf numFmtId="0" fontId="220" fillId="62" borderId="14" xfId="720" applyFont="1" applyFill="1" applyBorder="1"/>
    <xf numFmtId="0" fontId="220" fillId="61" borderId="14" xfId="720" applyFont="1" applyFill="1" applyBorder="1" applyAlignment="1">
      <alignment horizontal="center" vertical="center"/>
    </xf>
    <xf numFmtId="0" fontId="220" fillId="63" borderId="14" xfId="720" applyFont="1" applyFill="1" applyBorder="1" applyAlignment="1">
      <alignment horizontal="center" vertical="center"/>
    </xf>
    <xf numFmtId="0" fontId="220" fillId="61" borderId="14" xfId="720" applyFont="1" applyFill="1" applyBorder="1"/>
    <xf numFmtId="0" fontId="215" fillId="57" borderId="14" xfId="689" applyFont="1" applyFill="1" applyBorder="1" applyAlignment="1">
      <alignment vertical="center" wrapText="1"/>
    </xf>
    <xf numFmtId="0" fontId="215" fillId="57" borderId="14" xfId="689" applyFont="1" applyFill="1" applyBorder="1" applyAlignment="1">
      <alignment horizontal="left" vertical="top" wrapText="1"/>
    </xf>
    <xf numFmtId="0" fontId="220" fillId="63" borderId="14" xfId="720" applyFont="1" applyFill="1" applyBorder="1"/>
    <xf numFmtId="0" fontId="221" fillId="36" borderId="14" xfId="720" applyFont="1" applyFill="1" applyBorder="1"/>
    <xf numFmtId="0" fontId="215" fillId="57" borderId="26" xfId="689" applyFont="1" applyFill="1" applyBorder="1" applyAlignment="1">
      <alignment vertical="center" wrapText="1"/>
    </xf>
    <xf numFmtId="0" fontId="215" fillId="57" borderId="25" xfId="689" applyFont="1" applyFill="1" applyBorder="1" applyAlignment="1">
      <alignment vertical="center" wrapText="1"/>
    </xf>
    <xf numFmtId="0" fontId="215" fillId="57" borderId="24" xfId="689" applyFont="1" applyFill="1" applyBorder="1" applyAlignment="1">
      <alignment vertical="center" wrapText="1"/>
    </xf>
    <xf numFmtId="0" fontId="204" fillId="57" borderId="14" xfId="720" applyFont="1" applyFill="1" applyBorder="1" applyAlignment="1">
      <alignment horizontal="left" vertical="center" wrapText="1"/>
    </xf>
    <xf numFmtId="0" fontId="222" fillId="61" borderId="14" xfId="720" applyFont="1" applyFill="1" applyBorder="1" applyAlignment="1">
      <alignment horizontal="center" vertical="center"/>
    </xf>
    <xf numFmtId="0" fontId="221" fillId="36" borderId="0" xfId="720" applyFont="1" applyFill="1"/>
    <xf numFmtId="0" fontId="214" fillId="57" borderId="38" xfId="689" applyFont="1" applyFill="1" applyBorder="1" applyAlignment="1">
      <alignment horizontal="center" vertical="center"/>
    </xf>
    <xf numFmtId="0" fontId="215" fillId="57" borderId="33" xfId="689" applyFont="1" applyFill="1" applyBorder="1" applyAlignment="1">
      <alignment horizontal="left" vertical="center" wrapText="1"/>
    </xf>
    <xf numFmtId="0" fontId="215" fillId="57" borderId="33" xfId="689" applyFont="1" applyFill="1" applyBorder="1" applyAlignment="1">
      <alignment vertical="center" wrapText="1"/>
    </xf>
    <xf numFmtId="0" fontId="215" fillId="57" borderId="0" xfId="689" applyFont="1" applyFill="1" applyAlignment="1">
      <alignment horizontal="center" vertical="top"/>
    </xf>
    <xf numFmtId="0" fontId="223" fillId="57" borderId="0" xfId="689" applyFont="1" applyFill="1" applyAlignment="1">
      <alignment horizontal="center"/>
    </xf>
    <xf numFmtId="0" fontId="204" fillId="57" borderId="0" xfId="720" applyFont="1" applyFill="1"/>
    <xf numFmtId="0" fontId="204" fillId="57" borderId="0" xfId="720" applyFont="1" applyFill="1" applyAlignment="1">
      <alignment horizontal="center"/>
    </xf>
    <xf numFmtId="0" fontId="223" fillId="57" borderId="0" xfId="689" applyFont="1" applyFill="1" applyAlignment="1">
      <alignment horizontal="center"/>
    </xf>
    <xf numFmtId="0" fontId="224" fillId="57" borderId="0" xfId="720" applyFont="1" applyFill="1" applyAlignment="1">
      <alignment vertical="center" wrapText="1"/>
    </xf>
    <xf numFmtId="0" fontId="212" fillId="57" borderId="0" xfId="720" applyFont="1" applyFill="1" applyAlignment="1">
      <alignment vertical="center" wrapText="1"/>
    </xf>
    <xf numFmtId="0" fontId="225" fillId="40" borderId="59" xfId="720" applyFont="1" applyFill="1" applyBorder="1" applyAlignment="1">
      <alignment horizontal="center" vertical="center" wrapText="1"/>
    </xf>
    <xf numFmtId="0" fontId="225" fillId="40" borderId="58" xfId="720" applyFont="1" applyFill="1" applyBorder="1" applyAlignment="1">
      <alignment horizontal="center" vertical="center" wrapText="1"/>
    </xf>
    <xf numFmtId="0" fontId="225" fillId="40" borderId="57" xfId="720" applyFont="1" applyFill="1" applyBorder="1" applyAlignment="1">
      <alignment horizontal="center" vertical="center" wrapText="1"/>
    </xf>
    <xf numFmtId="173" fontId="225" fillId="40" borderId="59" xfId="709" applyNumberFormat="1" applyFont="1" applyFill="1" applyBorder="1" applyAlignment="1" applyProtection="1">
      <alignment horizontal="center" vertical="distributed" wrapText="1"/>
    </xf>
    <xf numFmtId="173" fontId="226" fillId="40" borderId="58" xfId="720" applyNumberFormat="1" applyFont="1" applyFill="1" applyBorder="1" applyAlignment="1">
      <alignment horizontal="center" vertical="distributed" wrapText="1"/>
    </xf>
    <xf numFmtId="173" fontId="226" fillId="40" borderId="57" xfId="720" applyNumberFormat="1" applyFont="1" applyFill="1" applyBorder="1" applyAlignment="1">
      <alignment horizontal="center" vertical="distributed" wrapText="1"/>
    </xf>
    <xf numFmtId="0" fontId="224" fillId="57" borderId="0" xfId="720" applyFont="1" applyFill="1" applyAlignment="1">
      <alignment horizontal="right" vertical="center" wrapText="1"/>
    </xf>
    <xf numFmtId="0" fontId="212" fillId="57" borderId="0" xfId="720" applyFont="1" applyFill="1" applyAlignment="1">
      <alignment horizontal="left" vertical="center" wrapText="1"/>
    </xf>
    <xf numFmtId="0" fontId="224" fillId="40" borderId="59" xfId="720" applyFont="1" applyFill="1" applyBorder="1" applyAlignment="1">
      <alignment horizontal="right" vertical="center" wrapText="1"/>
    </xf>
    <xf numFmtId="0" fontId="224" fillId="40" borderId="58" xfId="720" applyFont="1" applyFill="1" applyBorder="1" applyAlignment="1">
      <alignment horizontal="right" vertical="center" wrapText="1"/>
    </xf>
    <xf numFmtId="0" fontId="212" fillId="26" borderId="58" xfId="720" applyFont="1" applyFill="1" applyBorder="1" applyAlignment="1" applyProtection="1">
      <alignment horizontal="left" vertical="center" wrapText="1"/>
      <protection locked="0"/>
    </xf>
    <xf numFmtId="0" fontId="212" fillId="26" borderId="57" xfId="720" applyFont="1" applyFill="1" applyBorder="1" applyAlignment="1" applyProtection="1">
      <alignment horizontal="left" vertical="center" wrapText="1"/>
      <protection locked="0"/>
    </xf>
    <xf numFmtId="0" fontId="227" fillId="0" borderId="14" xfId="5" applyFont="1" applyBorder="1" applyAlignment="1" applyProtection="1">
      <alignment horizontal="center" vertical="center" wrapText="1"/>
      <protection locked="0"/>
    </xf>
    <xf numFmtId="0" fontId="228" fillId="0" borderId="14" xfId="5" applyFont="1" applyBorder="1" applyAlignment="1" applyProtection="1">
      <alignment horizontal="left" vertical="center"/>
      <protection locked="0"/>
    </xf>
    <xf numFmtId="0" fontId="228" fillId="0" borderId="14" xfId="5" applyFont="1" applyBorder="1" applyAlignment="1" applyProtection="1">
      <alignment horizontal="center" vertical="center"/>
      <protection locked="0"/>
    </xf>
    <xf numFmtId="15" fontId="229" fillId="42" borderId="14" xfId="5" applyNumberFormat="1" applyFont="1" applyFill="1" applyBorder="1" applyAlignment="1" applyProtection="1">
      <alignment horizontal="left" vertical="center" wrapText="1"/>
      <protection locked="0"/>
    </xf>
    <xf numFmtId="0" fontId="230" fillId="0" borderId="14" xfId="5" applyFont="1" applyBorder="1" applyAlignment="1" applyProtection="1">
      <alignment horizontal="center" vertical="center" wrapText="1"/>
      <protection locked="0"/>
    </xf>
    <xf numFmtId="0" fontId="231" fillId="0" borderId="14" xfId="5" applyFont="1" applyBorder="1" applyAlignment="1" applyProtection="1">
      <alignment horizontal="center" vertical="center" wrapText="1"/>
      <protection locked="0"/>
    </xf>
    <xf numFmtId="0" fontId="228" fillId="0" borderId="26" xfId="5" applyFont="1" applyBorder="1" applyAlignment="1" applyProtection="1">
      <alignment horizontal="center" vertical="center"/>
      <protection locked="0"/>
    </xf>
    <xf numFmtId="0" fontId="228" fillId="0" borderId="24" xfId="5" applyFont="1" applyBorder="1" applyAlignment="1" applyProtection="1">
      <alignment horizontal="center" vertical="center"/>
      <protection locked="0"/>
    </xf>
    <xf numFmtId="0" fontId="228" fillId="0" borderId="14" xfId="5" applyFont="1" applyBorder="1" applyAlignment="1" applyProtection="1">
      <alignment vertical="center"/>
      <protection locked="0"/>
    </xf>
    <xf numFmtId="0" fontId="228" fillId="0" borderId="14" xfId="5" applyFont="1" applyBorder="1" applyAlignment="1" applyProtection="1">
      <alignment vertical="center" wrapText="1"/>
      <protection locked="0"/>
    </xf>
    <xf numFmtId="0" fontId="227" fillId="0" borderId="14" xfId="700" applyFont="1" applyBorder="1" applyAlignment="1" applyProtection="1">
      <alignment horizontal="left" vertical="center" wrapText="1"/>
      <protection locked="0"/>
    </xf>
    <xf numFmtId="0" fontId="228" fillId="70" borderId="14" xfId="700" applyFont="1" applyFill="1" applyBorder="1" applyAlignment="1" applyProtection="1">
      <alignment horizontal="left" vertical="center" wrapText="1"/>
      <protection locked="0"/>
    </xf>
    <xf numFmtId="0" fontId="228" fillId="70" borderId="14" xfId="700" applyFont="1" applyFill="1" applyBorder="1" applyAlignment="1" applyProtection="1">
      <alignment horizontal="center" vertical="center" wrapText="1"/>
      <protection locked="0"/>
    </xf>
    <xf numFmtId="0" fontId="233" fillId="70" borderId="14" xfId="700" applyFont="1" applyFill="1" applyBorder="1" applyAlignment="1" applyProtection="1">
      <alignment horizontal="center" vertical="center" wrapText="1"/>
      <protection locked="0"/>
    </xf>
    <xf numFmtId="0" fontId="227" fillId="36" borderId="14" xfId="700" applyFont="1" applyFill="1" applyBorder="1" applyAlignment="1" applyProtection="1">
      <alignment horizontal="left" vertical="center" wrapText="1"/>
      <protection locked="0"/>
    </xf>
    <xf numFmtId="4" fontId="234" fillId="0" borderId="14" xfId="700" applyNumberFormat="1" applyFont="1" applyBorder="1" applyAlignment="1">
      <alignment horizontal="center" vertical="center" wrapText="1"/>
    </xf>
    <xf numFmtId="166" fontId="234" fillId="0" borderId="14" xfId="700" applyNumberFormat="1" applyFont="1" applyBorder="1" applyAlignment="1">
      <alignment horizontal="center" vertical="center" wrapText="1"/>
    </xf>
    <xf numFmtId="0" fontId="235" fillId="36" borderId="14" xfId="700" applyFont="1" applyFill="1" applyBorder="1" applyAlignment="1" applyProtection="1">
      <alignment horizontal="center" vertical="center" wrapText="1"/>
      <protection locked="0"/>
    </xf>
    <xf numFmtId="0" fontId="227" fillId="0" borderId="14" xfId="700" applyFont="1" applyBorder="1" applyAlignment="1" applyProtection="1">
      <alignment vertical="center" wrapText="1"/>
      <protection locked="0"/>
    </xf>
    <xf numFmtId="0" fontId="234" fillId="0" borderId="14" xfId="700" applyFont="1" applyBorder="1" applyAlignment="1" applyProtection="1">
      <alignment horizontal="center" vertical="center" wrapText="1"/>
      <protection locked="0"/>
    </xf>
    <xf numFmtId="0" fontId="227" fillId="0" borderId="14" xfId="700" applyFont="1" applyBorder="1" applyAlignment="1" applyProtection="1">
      <alignment horizontal="left" vertical="center" wrapText="1"/>
      <protection locked="0"/>
    </xf>
    <xf numFmtId="0" fontId="234" fillId="0" borderId="14" xfId="700" applyFont="1" applyBorder="1" applyAlignment="1">
      <alignment horizontal="center" vertical="center" wrapText="1"/>
    </xf>
    <xf numFmtId="0" fontId="227" fillId="26" borderId="14" xfId="700" applyFont="1" applyFill="1" applyBorder="1" applyAlignment="1" applyProtection="1">
      <alignment vertical="center" wrapText="1"/>
      <protection locked="0"/>
    </xf>
    <xf numFmtId="0" fontId="234" fillId="26" borderId="14" xfId="700" applyFont="1" applyFill="1" applyBorder="1" applyAlignment="1" applyProtection="1">
      <alignment horizontal="center" vertical="center" wrapText="1"/>
      <protection locked="0"/>
    </xf>
    <xf numFmtId="0" fontId="234" fillId="26" borderId="14" xfId="700" applyFont="1" applyFill="1" applyBorder="1" applyAlignment="1">
      <alignment horizontal="center" vertical="center" wrapText="1"/>
    </xf>
    <xf numFmtId="0" fontId="234" fillId="36" borderId="14" xfId="700" applyFont="1" applyFill="1" applyBorder="1" applyAlignment="1">
      <alignment horizontal="center" vertical="center" wrapText="1"/>
    </xf>
    <xf numFmtId="0" fontId="234" fillId="0" borderId="14" xfId="700" applyFont="1" applyBorder="1" applyAlignment="1" applyProtection="1">
      <alignment horizontal="left" vertical="center" wrapText="1"/>
      <protection locked="0"/>
    </xf>
    <xf numFmtId="0" fontId="236" fillId="0" borderId="14" xfId="700" applyFont="1" applyBorder="1" applyAlignment="1" applyProtection="1">
      <alignment horizontal="left" vertical="center" wrapText="1"/>
      <protection locked="0"/>
    </xf>
    <xf numFmtId="1" fontId="227" fillId="0" borderId="14" xfId="701" applyNumberFormat="1" applyFont="1" applyBorder="1" applyAlignment="1" applyProtection="1">
      <alignment horizontal="center" vertical="center" wrapText="1"/>
      <protection locked="0"/>
    </xf>
    <xf numFmtId="39" fontId="227" fillId="0" borderId="14" xfId="701" applyNumberFormat="1" applyFont="1" applyBorder="1" applyAlignment="1" applyProtection="1">
      <alignment horizontal="center" vertical="center" wrapText="1"/>
      <protection locked="0"/>
    </xf>
    <xf numFmtId="0" fontId="228" fillId="0" borderId="14" xfId="5" applyFont="1" applyBorder="1" applyAlignment="1" applyProtection="1">
      <alignment horizontal="center"/>
      <protection locked="0"/>
    </xf>
    <xf numFmtId="0" fontId="237" fillId="70" borderId="14" xfId="700" applyFont="1" applyFill="1" applyBorder="1" applyAlignment="1">
      <alignment horizontal="center" vertical="center" wrapText="1"/>
    </xf>
    <xf numFmtId="0" fontId="237" fillId="70" borderId="14" xfId="700" applyFont="1" applyFill="1" applyBorder="1" applyAlignment="1">
      <alignment horizontal="center" vertical="center"/>
    </xf>
    <xf numFmtId="0" fontId="238" fillId="26" borderId="14" xfId="700" applyFont="1" applyFill="1" applyBorder="1" applyAlignment="1" applyProtection="1">
      <alignment horizontal="left" vertical="top" wrapText="1"/>
      <protection locked="0"/>
    </xf>
    <xf numFmtId="0" fontId="237" fillId="70" borderId="14" xfId="5" applyFont="1" applyFill="1" applyBorder="1" applyAlignment="1" applyProtection="1">
      <alignment horizontal="center" vertical="center" wrapText="1"/>
      <protection locked="0"/>
    </xf>
    <xf numFmtId="0" fontId="237" fillId="0" borderId="14" xfId="5" applyFont="1" applyBorder="1" applyAlignment="1" applyProtection="1">
      <alignment horizontal="center" vertical="center" wrapText="1"/>
      <protection locked="0"/>
    </xf>
    <xf numFmtId="0" fontId="241" fillId="65" borderId="0" xfId="754" applyFont="1" applyFill="1" applyAlignment="1">
      <alignment horizontal="center" vertical="center" wrapText="1"/>
    </xf>
    <xf numFmtId="0" fontId="240" fillId="0" borderId="0" xfId="754" applyAlignment="1">
      <alignment horizontal="left" vertical="top"/>
    </xf>
    <xf numFmtId="0" fontId="242" fillId="64" borderId="0" xfId="754" applyFont="1" applyFill="1" applyAlignment="1">
      <alignment horizontal="center" vertical="center" wrapText="1"/>
    </xf>
    <xf numFmtId="0" fontId="243" fillId="66" borderId="0" xfId="754" applyFont="1" applyFill="1" applyAlignment="1">
      <alignment horizontal="center" vertical="center"/>
    </xf>
    <xf numFmtId="0" fontId="240" fillId="0" borderId="0" xfId="754" applyAlignment="1">
      <alignment horizontal="center" vertical="center"/>
    </xf>
    <xf numFmtId="0" fontId="244" fillId="86" borderId="84" xfId="754" applyFont="1" applyFill="1" applyBorder="1" applyAlignment="1">
      <alignment horizontal="center" vertical="center" wrapText="1"/>
    </xf>
    <xf numFmtId="0" fontId="244" fillId="86" borderId="346" xfId="754" applyFont="1" applyFill="1" applyBorder="1" applyAlignment="1">
      <alignment horizontal="center" vertical="center" wrapText="1"/>
    </xf>
    <xf numFmtId="0" fontId="245" fillId="86" borderId="346" xfId="754" applyFont="1" applyFill="1" applyBorder="1" applyAlignment="1">
      <alignment horizontal="center" vertical="center" wrapText="1"/>
    </xf>
    <xf numFmtId="0" fontId="245" fillId="86" borderId="347" xfId="754" applyFont="1" applyFill="1" applyBorder="1" applyAlignment="1">
      <alignment horizontal="center" vertical="center" wrapText="1"/>
    </xf>
    <xf numFmtId="0" fontId="245" fillId="86" borderId="346" xfId="754" applyFont="1" applyFill="1" applyBorder="1" applyAlignment="1">
      <alignment horizontal="center" vertical="center" wrapText="1"/>
    </xf>
    <xf numFmtId="0" fontId="245" fillId="26" borderId="346" xfId="754" applyFont="1" applyFill="1" applyBorder="1" applyAlignment="1">
      <alignment horizontal="center" vertical="center" wrapText="1"/>
    </xf>
    <xf numFmtId="0" fontId="245" fillId="86" borderId="0" xfId="754" applyFont="1" applyFill="1" applyAlignment="1">
      <alignment horizontal="center" vertical="center" wrapText="1"/>
    </xf>
    <xf numFmtId="0" fontId="244" fillId="71" borderId="84" xfId="754" applyFont="1" applyFill="1" applyBorder="1" applyAlignment="1">
      <alignment horizontal="center" vertical="center" wrapText="1"/>
    </xf>
    <xf numFmtId="0" fontId="244" fillId="71" borderId="346" xfId="754" applyFont="1" applyFill="1" applyBorder="1" applyAlignment="1">
      <alignment horizontal="center" vertical="center" wrapText="1"/>
    </xf>
    <xf numFmtId="0" fontId="245" fillId="71" borderId="346" xfId="754" applyFont="1" applyFill="1" applyBorder="1" applyAlignment="1">
      <alignment horizontal="center" vertical="center" wrapText="1"/>
    </xf>
    <xf numFmtId="0" fontId="244" fillId="67" borderId="93" xfId="754" applyFont="1" applyFill="1" applyBorder="1" applyAlignment="1">
      <alignment horizontal="center" vertical="center" wrapText="1"/>
    </xf>
    <xf numFmtId="0" fontId="244" fillId="67" borderId="99" xfId="754" applyFont="1" applyFill="1" applyBorder="1" applyAlignment="1">
      <alignment horizontal="center" vertical="center" wrapText="1"/>
    </xf>
    <xf numFmtId="0" fontId="244" fillId="67" borderId="94" xfId="754" applyFont="1" applyFill="1" applyBorder="1" applyAlignment="1">
      <alignment horizontal="center" vertical="center" wrapText="1"/>
    </xf>
    <xf numFmtId="0" fontId="245" fillId="67" borderId="93" xfId="754" applyFont="1" applyFill="1" applyBorder="1" applyAlignment="1">
      <alignment horizontal="center" vertical="center" wrapText="1"/>
    </xf>
    <xf numFmtId="0" fontId="244" fillId="71" borderId="94" xfId="754" applyFont="1" applyFill="1" applyBorder="1" applyAlignment="1">
      <alignment horizontal="center" vertical="center" wrapText="1"/>
    </xf>
    <xf numFmtId="0" fontId="244" fillId="71" borderId="93" xfId="754" applyFont="1" applyFill="1" applyBorder="1" applyAlignment="1">
      <alignment horizontal="center" vertical="center" wrapText="1"/>
    </xf>
    <xf numFmtId="0" fontId="245" fillId="71" borderId="93" xfId="754" applyFont="1" applyFill="1" applyBorder="1" applyAlignment="1">
      <alignment horizontal="center" vertical="center" wrapText="1"/>
    </xf>
    <xf numFmtId="0" fontId="244" fillId="86" borderId="84" xfId="754" applyFont="1" applyFill="1" applyBorder="1" applyAlignment="1">
      <alignment horizontal="center" vertical="center" wrapText="1"/>
    </xf>
    <xf numFmtId="0" fontId="244" fillId="67" borderId="90" xfId="754" applyFont="1" applyFill="1" applyBorder="1" applyAlignment="1">
      <alignment horizontal="center" vertical="center" wrapText="1"/>
    </xf>
    <xf numFmtId="0" fontId="244" fillId="67" borderId="92" xfId="754" applyFont="1" applyFill="1" applyBorder="1" applyAlignment="1">
      <alignment horizontal="center" vertical="center" wrapText="1"/>
    </xf>
    <xf numFmtId="0" fontId="244" fillId="67" borderId="96" xfId="754" applyFont="1" applyFill="1" applyBorder="1" applyAlignment="1">
      <alignment horizontal="center" vertical="center" wrapText="1"/>
    </xf>
    <xf numFmtId="0" fontId="245" fillId="26" borderId="84" xfId="754" applyFont="1" applyFill="1" applyBorder="1" applyAlignment="1">
      <alignment horizontal="center" vertical="center" wrapText="1"/>
    </xf>
    <xf numFmtId="0" fontId="244" fillId="67" borderId="91" xfId="754" applyFont="1" applyFill="1" applyBorder="1" applyAlignment="1">
      <alignment horizontal="center" vertical="center" wrapText="1"/>
    </xf>
    <xf numFmtId="0" fontId="245" fillId="67" borderId="90" xfId="754" applyFont="1" applyFill="1" applyBorder="1" applyAlignment="1">
      <alignment horizontal="center" vertical="center" wrapText="1"/>
    </xf>
    <xf numFmtId="0" fontId="244" fillId="71" borderId="91" xfId="754" applyFont="1" applyFill="1" applyBorder="1" applyAlignment="1">
      <alignment horizontal="center" vertical="center" wrapText="1"/>
    </xf>
    <xf numFmtId="0" fontId="244" fillId="71" borderId="92" xfId="754" applyFont="1" applyFill="1" applyBorder="1" applyAlignment="1">
      <alignment horizontal="center" vertical="center" wrapText="1"/>
    </xf>
    <xf numFmtId="0" fontId="244" fillId="71" borderId="90" xfId="754" applyFont="1" applyFill="1" applyBorder="1" applyAlignment="1">
      <alignment horizontal="center" vertical="center" wrapText="1"/>
    </xf>
    <xf numFmtId="0" fontId="245" fillId="71" borderId="90" xfId="754" applyFont="1" applyFill="1" applyBorder="1" applyAlignment="1">
      <alignment horizontal="center" vertical="center" wrapText="1"/>
    </xf>
    <xf numFmtId="0" fontId="240" fillId="67" borderId="84" xfId="754" applyFill="1" applyBorder="1" applyAlignment="1">
      <alignment horizontal="center" vertical="center" wrapText="1"/>
    </xf>
    <xf numFmtId="0" fontId="245" fillId="68" borderId="84" xfId="754" applyFont="1" applyFill="1" applyBorder="1" applyAlignment="1">
      <alignment horizontal="left" wrapText="1"/>
    </xf>
    <xf numFmtId="0" fontId="245" fillId="69" borderId="84" xfId="754" applyFont="1" applyFill="1" applyBorder="1" applyAlignment="1">
      <alignment horizontal="center" vertical="center" wrapText="1"/>
    </xf>
    <xf numFmtId="0" fontId="245" fillId="68" borderId="84" xfId="754" applyFont="1" applyFill="1" applyBorder="1" applyAlignment="1">
      <alignment horizontal="center" vertical="center" wrapText="1"/>
    </xf>
    <xf numFmtId="1" fontId="245" fillId="26" borderId="92" xfId="754" applyNumberFormat="1" applyFont="1" applyFill="1" applyBorder="1" applyAlignment="1">
      <alignment horizontal="center" vertical="center" wrapText="1"/>
    </xf>
    <xf numFmtId="1" fontId="245" fillId="26" borderId="84" xfId="754" applyNumberFormat="1" applyFont="1" applyFill="1" applyBorder="1" applyAlignment="1">
      <alignment horizontal="center" vertical="center" wrapText="1"/>
    </xf>
    <xf numFmtId="1" fontId="245" fillId="68" borderId="92" xfId="754" applyNumberFormat="1" applyFont="1" applyFill="1" applyBorder="1" applyAlignment="1">
      <alignment horizontal="center" vertical="center" wrapText="1"/>
    </xf>
    <xf numFmtId="1" fontId="245" fillId="68" borderId="84" xfId="754" applyNumberFormat="1" applyFont="1" applyFill="1" applyBorder="1" applyAlignment="1">
      <alignment horizontal="center" vertical="center" wrapText="1"/>
    </xf>
    <xf numFmtId="1" fontId="246" fillId="26" borderId="84" xfId="754" applyNumberFormat="1" applyFont="1" applyFill="1" applyBorder="1" applyAlignment="1">
      <alignment horizontal="center" wrapText="1"/>
    </xf>
    <xf numFmtId="1" fontId="246" fillId="0" borderId="84" xfId="754" applyNumberFormat="1" applyFont="1" applyBorder="1" applyAlignment="1">
      <alignment horizontal="center" vertical="center" wrapText="1"/>
    </xf>
    <xf numFmtId="1" fontId="246" fillId="68" borderId="84" xfId="754" applyNumberFormat="1" applyFont="1" applyFill="1" applyBorder="1" applyAlignment="1">
      <alignment horizontal="center" vertical="center" wrapText="1"/>
    </xf>
    <xf numFmtId="1" fontId="246" fillId="68" borderId="346" xfId="754" applyNumberFormat="1" applyFont="1" applyFill="1" applyBorder="1" applyAlignment="1">
      <alignment horizontal="center" vertical="center" wrapText="1"/>
    </xf>
    <xf numFmtId="1" fontId="246" fillId="26" borderId="346" xfId="754" applyNumberFormat="1" applyFont="1" applyFill="1" applyBorder="1" applyAlignment="1">
      <alignment horizontal="center" wrapText="1"/>
    </xf>
    <xf numFmtId="1" fontId="245" fillId="0" borderId="92" xfId="754" applyNumberFormat="1" applyFont="1" applyBorder="1" applyAlignment="1">
      <alignment horizontal="center" vertical="center" wrapText="1"/>
    </xf>
    <xf numFmtId="1" fontId="245" fillId="0" borderId="84" xfId="754" applyNumberFormat="1" applyFont="1" applyBorder="1" applyAlignment="1">
      <alignment horizontal="center" vertical="center" wrapText="1"/>
    </xf>
    <xf numFmtId="1" fontId="246" fillId="67" borderId="84" xfId="754" applyNumberFormat="1" applyFont="1" applyFill="1" applyBorder="1" applyAlignment="1">
      <alignment horizontal="center" vertical="center" wrapText="1"/>
    </xf>
    <xf numFmtId="0" fontId="247" fillId="0" borderId="0" xfId="754" applyFont="1" applyAlignment="1">
      <alignment horizontal="center"/>
    </xf>
    <xf numFmtId="0" fontId="245" fillId="71" borderId="84" xfId="754" applyFont="1" applyFill="1" applyBorder="1" applyAlignment="1">
      <alignment horizontal="left" vertical="center" wrapText="1"/>
    </xf>
    <xf numFmtId="0" fontId="245" fillId="71" borderId="84" xfId="754" applyFont="1" applyFill="1" applyBorder="1" applyAlignment="1">
      <alignment horizontal="center" vertical="center" wrapText="1"/>
    </xf>
    <xf numFmtId="1" fontId="245" fillId="68" borderId="0" xfId="754" applyNumberFormat="1" applyFont="1" applyFill="1" applyAlignment="1">
      <alignment horizontal="center" vertical="center" wrapText="1"/>
    </xf>
    <xf numFmtId="0" fontId="245" fillId="68" borderId="84" xfId="754" applyFont="1" applyFill="1" applyBorder="1" applyAlignment="1">
      <alignment horizontal="left" vertical="center" wrapText="1"/>
    </xf>
    <xf numFmtId="0" fontId="245" fillId="0" borderId="84" xfId="754" applyFont="1" applyBorder="1" applyAlignment="1">
      <alignment horizontal="center" vertical="center" wrapText="1"/>
    </xf>
    <xf numFmtId="1" fontId="246" fillId="26" borderId="92" xfId="754" applyNumberFormat="1" applyFont="1" applyFill="1" applyBorder="1" applyAlignment="1">
      <alignment horizontal="center" vertical="center" wrapText="1"/>
    </xf>
    <xf numFmtId="1" fontId="246" fillId="26" borderId="84" xfId="754" applyNumberFormat="1" applyFont="1" applyFill="1" applyBorder="1" applyAlignment="1">
      <alignment horizontal="center" vertical="center" wrapText="1"/>
    </xf>
    <xf numFmtId="0" fontId="245" fillId="69" borderId="84" xfId="754" applyFont="1" applyFill="1" applyBorder="1" applyAlignment="1">
      <alignment horizontal="left" wrapText="1"/>
    </xf>
    <xf numFmtId="1" fontId="246" fillId="0" borderId="92" xfId="754" applyNumberFormat="1" applyFont="1" applyBorder="1" applyAlignment="1">
      <alignment horizontal="center" vertical="center" wrapText="1"/>
    </xf>
    <xf numFmtId="0" fontId="245" fillId="69" borderId="84" xfId="754" applyFont="1" applyFill="1" applyBorder="1" applyAlignment="1">
      <alignment horizontal="left" vertical="center" wrapText="1"/>
    </xf>
    <xf numFmtId="0" fontId="245" fillId="67" borderId="84" xfId="754" applyFont="1" applyFill="1" applyBorder="1" applyAlignment="1">
      <alignment horizontal="left" wrapText="1"/>
    </xf>
    <xf numFmtId="1" fontId="246" fillId="67" borderId="92" xfId="754" applyNumberFormat="1" applyFont="1" applyFill="1" applyBorder="1" applyAlignment="1">
      <alignment horizontal="center" vertical="center" wrapText="1"/>
    </xf>
    <xf numFmtId="1" fontId="245" fillId="67" borderId="84" xfId="754" applyNumberFormat="1" applyFont="1" applyFill="1" applyBorder="1" applyAlignment="1">
      <alignment horizontal="center" vertical="center" wrapText="1"/>
    </xf>
    <xf numFmtId="0" fontId="240" fillId="0" borderId="0" xfId="754" applyAlignment="1">
      <alignment horizontal="center"/>
    </xf>
    <xf numFmtId="2" fontId="248" fillId="0" borderId="0" xfId="754" applyNumberFormat="1" applyFont="1" applyAlignment="1">
      <alignment horizontal="center" vertical="top"/>
    </xf>
    <xf numFmtId="0" fontId="245" fillId="67" borderId="84" xfId="754" applyFont="1" applyFill="1" applyBorder="1" applyAlignment="1">
      <alignment horizontal="center" vertical="center" wrapText="1"/>
    </xf>
    <xf numFmtId="1" fontId="245" fillId="67" borderId="92" xfId="754" applyNumberFormat="1" applyFont="1" applyFill="1" applyBorder="1" applyAlignment="1">
      <alignment horizontal="center" vertical="center" wrapText="1"/>
    </xf>
    <xf numFmtId="0" fontId="245" fillId="67" borderId="0" xfId="754" applyFont="1" applyFill="1" applyAlignment="1">
      <alignment horizontal="center" vertical="center" wrapText="1"/>
    </xf>
    <xf numFmtId="1" fontId="245" fillId="67" borderId="0" xfId="754" applyNumberFormat="1" applyFont="1" applyFill="1" applyAlignment="1">
      <alignment horizontal="center" vertical="center" wrapText="1"/>
    </xf>
    <xf numFmtId="1" fontId="246" fillId="26" borderId="0" xfId="754" applyNumberFormat="1" applyFont="1" applyFill="1" applyAlignment="1">
      <alignment horizontal="center" wrapText="1"/>
    </xf>
    <xf numFmtId="0" fontId="245" fillId="67" borderId="0" xfId="754" applyFont="1" applyFill="1" applyAlignment="1">
      <alignment horizontal="left" wrapText="1"/>
    </xf>
    <xf numFmtId="1" fontId="246" fillId="67" borderId="0" xfId="754" applyNumberFormat="1" applyFont="1" applyFill="1" applyAlignment="1">
      <alignment horizontal="center" vertical="center" wrapText="1"/>
    </xf>
    <xf numFmtId="0" fontId="240" fillId="0" borderId="0" xfId="754" applyAlignment="1">
      <alignment horizontal="left" vertical="center"/>
    </xf>
    <xf numFmtId="1" fontId="240" fillId="0" borderId="0" xfId="754" applyNumberFormat="1" applyAlignment="1">
      <alignment horizontal="center"/>
    </xf>
    <xf numFmtId="0" fontId="240" fillId="0" borderId="0" xfId="754" applyAlignment="1">
      <alignment horizontal="left"/>
    </xf>
    <xf numFmtId="0" fontId="245" fillId="71" borderId="84" xfId="754" applyFont="1" applyFill="1" applyBorder="1" applyAlignment="1">
      <alignment horizontal="left" wrapText="1"/>
    </xf>
    <xf numFmtId="1" fontId="245" fillId="71" borderId="92" xfId="754" applyNumberFormat="1" applyFont="1" applyFill="1" applyBorder="1" applyAlignment="1">
      <alignment horizontal="center" vertical="center" wrapText="1"/>
    </xf>
    <xf numFmtId="0" fontId="244" fillId="86" borderId="347" xfId="754" applyFont="1" applyFill="1" applyBorder="1" applyAlignment="1">
      <alignment horizontal="center" vertical="center" wrapText="1"/>
    </xf>
    <xf numFmtId="0" fontId="244" fillId="86" borderId="0" xfId="754" applyFont="1" applyFill="1" applyAlignment="1">
      <alignment horizontal="center" vertical="center" wrapText="1"/>
    </xf>
    <xf numFmtId="191" fontId="248" fillId="0" borderId="0" xfId="754" applyNumberFormat="1" applyFont="1" applyAlignment="1">
      <alignment vertical="top"/>
    </xf>
    <xf numFmtId="9" fontId="246" fillId="68" borderId="346" xfId="755" applyFont="1" applyFill="1" applyBorder="1" applyAlignment="1">
      <alignment horizontal="center" vertical="center" wrapText="1"/>
    </xf>
    <xf numFmtId="0" fontId="250" fillId="0" borderId="0" xfId="756" applyFont="1" applyAlignment="1">
      <alignment horizontal="center" vertical="center" wrapText="1"/>
    </xf>
    <xf numFmtId="0" fontId="250" fillId="0" borderId="109" xfId="756" applyFont="1" applyBorder="1" applyAlignment="1">
      <alignment horizontal="center" vertical="center" wrapText="1"/>
    </xf>
    <xf numFmtId="0" fontId="251" fillId="0" borderId="305" xfId="756" applyFont="1" applyBorder="1" applyAlignment="1">
      <alignment horizontal="center" vertical="center" wrapText="1"/>
    </xf>
    <xf numFmtId="43" fontId="250" fillId="0" borderId="108" xfId="757" applyFont="1" applyBorder="1" applyAlignment="1" applyProtection="1">
      <alignment horizontal="center" vertical="center" wrapText="1"/>
    </xf>
    <xf numFmtId="0" fontId="250" fillId="0" borderId="26" xfId="756" applyFont="1" applyBorder="1" applyAlignment="1">
      <alignment horizontal="center" vertical="center" wrapText="1"/>
    </xf>
    <xf numFmtId="0" fontId="250" fillId="0" borderId="34" xfId="756" applyFont="1" applyBorder="1" applyAlignment="1">
      <alignment horizontal="center" vertical="center" wrapText="1"/>
    </xf>
    <xf numFmtId="0" fontId="251" fillId="0" borderId="32" xfId="756" applyFont="1" applyBorder="1" applyAlignment="1">
      <alignment horizontal="center" vertical="center" wrapText="1"/>
    </xf>
    <xf numFmtId="43" fontId="250" fillId="0" borderId="35" xfId="757" applyFont="1" applyBorder="1" applyAlignment="1" applyProtection="1">
      <alignment horizontal="center" vertical="center" wrapText="1"/>
    </xf>
    <xf numFmtId="0" fontId="253" fillId="35" borderId="36" xfId="756" applyFont="1" applyFill="1" applyBorder="1" applyAlignment="1">
      <alignment horizontal="center" vertical="center" wrapText="1"/>
    </xf>
    <xf numFmtId="0" fontId="253" fillId="35" borderId="14" xfId="756" applyFont="1" applyFill="1" applyBorder="1" applyAlignment="1">
      <alignment horizontal="center" vertical="center" wrapText="1"/>
    </xf>
    <xf numFmtId="0" fontId="253" fillId="35" borderId="37" xfId="756" applyFont="1" applyFill="1" applyBorder="1" applyAlignment="1">
      <alignment horizontal="center" vertical="center" wrapText="1"/>
    </xf>
    <xf numFmtId="0" fontId="250" fillId="0" borderId="36" xfId="756" applyFont="1" applyBorder="1" applyAlignment="1">
      <alignment horizontal="center" vertical="center" wrapText="1"/>
    </xf>
    <xf numFmtId="0" fontId="251" fillId="0" borderId="14" xfId="756" applyFont="1" applyBorder="1" applyAlignment="1">
      <alignment horizontal="center" vertical="center" wrapText="1"/>
    </xf>
    <xf numFmtId="43" fontId="250" fillId="0" borderId="37" xfId="757" applyFont="1" applyBorder="1" applyAlignment="1" applyProtection="1">
      <alignment horizontal="center" vertical="center" wrapText="1"/>
    </xf>
    <xf numFmtId="0" fontId="255" fillId="32" borderId="36" xfId="756" applyFont="1" applyFill="1" applyBorder="1" applyAlignment="1">
      <alignment horizontal="center" vertical="center" wrapText="1"/>
    </xf>
    <xf numFmtId="0" fontId="256" fillId="32" borderId="14" xfId="756" applyFont="1" applyFill="1" applyBorder="1" applyAlignment="1">
      <alignment horizontal="center" vertical="center" wrapText="1"/>
    </xf>
    <xf numFmtId="0" fontId="255" fillId="32" borderId="37" xfId="756" applyFont="1" applyFill="1" applyBorder="1" applyAlignment="1">
      <alignment horizontal="center" vertical="center" wrapText="1"/>
    </xf>
    <xf numFmtId="164" fontId="250" fillId="0" borderId="26" xfId="758" applyFont="1" applyBorder="1">
      <alignment vertical="top"/>
      <protection locked="0"/>
    </xf>
    <xf numFmtId="0" fontId="257" fillId="72" borderId="36" xfId="759" applyFont="1" applyFill="1" applyBorder="1" applyAlignment="1">
      <alignment horizontal="left" vertical="top" wrapText="1"/>
    </xf>
    <xf numFmtId="0" fontId="257" fillId="72" borderId="14" xfId="759" applyFont="1" applyFill="1" applyBorder="1" applyAlignment="1">
      <alignment horizontal="left" vertical="top" wrapText="1"/>
    </xf>
    <xf numFmtId="0" fontId="257" fillId="72" borderId="37" xfId="759" applyFont="1" applyFill="1" applyBorder="1" applyAlignment="1">
      <alignment horizontal="left" vertical="top" wrapText="1"/>
    </xf>
    <xf numFmtId="164" fontId="250" fillId="0" borderId="0" xfId="758" applyFont="1">
      <alignment vertical="top"/>
      <protection locked="0"/>
    </xf>
    <xf numFmtId="0" fontId="257" fillId="72" borderId="278" xfId="759" applyFont="1" applyFill="1" applyBorder="1" applyAlignment="1">
      <alignment horizontal="left" vertical="top" wrapText="1"/>
    </xf>
    <xf numFmtId="0" fontId="257" fillId="72" borderId="14" xfId="759" applyFont="1" applyFill="1" applyBorder="1" applyAlignment="1">
      <alignment horizontal="left" vertical="top" wrapText="1"/>
    </xf>
    <xf numFmtId="0" fontId="257" fillId="72" borderId="21" xfId="759" applyFont="1" applyFill="1" applyBorder="1" applyAlignment="1">
      <alignment horizontal="left" vertical="top" wrapText="1"/>
    </xf>
    <xf numFmtId="0" fontId="257" fillId="72" borderId="37" xfId="759" applyFont="1" applyFill="1" applyBorder="1" applyAlignment="1">
      <alignment horizontal="left" vertical="top" wrapText="1"/>
    </xf>
    <xf numFmtId="0" fontId="258" fillId="0" borderId="14" xfId="759" applyFont="1" applyBorder="1" applyAlignment="1">
      <alignment horizontal="center" vertical="center" wrapText="1"/>
    </xf>
    <xf numFmtId="0" fontId="258" fillId="0" borderId="14" xfId="759" applyFont="1" applyBorder="1" applyAlignment="1">
      <alignment vertical="center" wrapText="1"/>
    </xf>
    <xf numFmtId="0" fontId="259" fillId="26" borderId="21" xfId="759" applyFont="1" applyFill="1" applyBorder="1" applyAlignment="1">
      <alignment horizontal="left" vertical="center" wrapText="1"/>
    </xf>
    <xf numFmtId="192" fontId="260" fillId="0" borderId="21" xfId="759" applyNumberFormat="1" applyFont="1" applyBorder="1" applyAlignment="1">
      <alignment horizontal="center" vertical="center" wrapText="1"/>
    </xf>
    <xf numFmtId="192" fontId="261" fillId="26" borderId="14" xfId="759" applyNumberFormat="1" applyFont="1" applyFill="1" applyBorder="1" applyAlignment="1">
      <alignment horizontal="center" vertical="center" wrapText="1"/>
    </xf>
    <xf numFmtId="0" fontId="262" fillId="26" borderId="14" xfId="759" applyFont="1" applyFill="1" applyBorder="1" applyAlignment="1">
      <alignment horizontal="center" vertical="center"/>
    </xf>
    <xf numFmtId="0" fontId="258" fillId="0" borderId="24" xfId="759" applyFont="1" applyBorder="1" applyAlignment="1">
      <alignment horizontal="center" vertical="center" wrapText="1"/>
    </xf>
    <xf numFmtId="0" fontId="257" fillId="66" borderId="36" xfId="759" applyFont="1" applyFill="1" applyBorder="1" applyAlignment="1">
      <alignment horizontal="left" vertical="top" wrapText="1"/>
    </xf>
    <xf numFmtId="0" fontId="257" fillId="66" borderId="14" xfId="759" applyFont="1" applyFill="1" applyBorder="1" applyAlignment="1">
      <alignment horizontal="left" vertical="top" wrapText="1"/>
    </xf>
    <xf numFmtId="0" fontId="257" fillId="66" borderId="37" xfId="759" applyFont="1" applyFill="1" applyBorder="1" applyAlignment="1">
      <alignment horizontal="left" vertical="top" wrapText="1"/>
    </xf>
    <xf numFmtId="0" fontId="263" fillId="43" borderId="14" xfId="756" applyFont="1" applyFill="1" applyBorder="1" applyAlignment="1">
      <alignment horizontal="center" vertical="center" wrapText="1"/>
    </xf>
    <xf numFmtId="0" fontId="264" fillId="0" borderId="353" xfId="759" applyFont="1" applyBorder="1" applyAlignment="1">
      <alignment horizontal="center" vertical="center" wrapText="1"/>
    </xf>
    <xf numFmtId="0" fontId="265" fillId="0" borderId="44" xfId="759" applyFont="1" applyBorder="1" applyAlignment="1">
      <alignment horizontal="left" vertical="center" wrapText="1"/>
    </xf>
    <xf numFmtId="192" fontId="265" fillId="0" borderId="355" xfId="759" applyNumberFormat="1" applyFont="1" applyBorder="1" applyAlignment="1">
      <alignment horizontal="center" vertical="center" wrapText="1"/>
    </xf>
    <xf numFmtId="0" fontId="264" fillId="0" borderId="14" xfId="759" applyFont="1" applyBorder="1" applyAlignment="1">
      <alignment horizontal="center" vertical="center" wrapText="1"/>
    </xf>
    <xf numFmtId="0" fontId="265" fillId="43" borderId="375" xfId="759" applyFont="1" applyFill="1" applyBorder="1" applyAlignment="1">
      <alignment horizontal="center" vertical="center" wrapText="1"/>
    </xf>
    <xf numFmtId="164" fontId="250" fillId="0" borderId="31" xfId="758" applyFont="1" applyBorder="1">
      <alignment vertical="top"/>
      <protection locked="0"/>
    </xf>
    <xf numFmtId="0" fontId="263" fillId="43" borderId="13" xfId="756" applyFont="1" applyFill="1" applyBorder="1" applyAlignment="1">
      <alignment horizontal="center" vertical="center" wrapText="1"/>
    </xf>
    <xf numFmtId="0" fontId="263" fillId="43" borderId="0" xfId="756" applyFont="1" applyFill="1" applyAlignment="1">
      <alignment horizontal="center" vertical="center" wrapText="1"/>
    </xf>
    <xf numFmtId="164" fontId="250" fillId="0" borderId="14" xfId="758" applyFont="1" applyBorder="1">
      <alignment vertical="top"/>
      <protection locked="0"/>
    </xf>
    <xf numFmtId="0" fontId="265" fillId="26" borderId="14" xfId="759" applyFont="1" applyFill="1" applyBorder="1" applyAlignment="1">
      <alignment horizontal="left" vertical="center" wrapText="1"/>
    </xf>
    <xf numFmtId="0" fontId="265" fillId="43" borderId="44" xfId="759" applyFont="1" applyFill="1" applyBorder="1" applyAlignment="1">
      <alignment horizontal="center" vertical="center" wrapText="1"/>
    </xf>
    <xf numFmtId="0" fontId="265" fillId="0" borderId="21" xfId="759" applyFont="1" applyBorder="1" applyAlignment="1">
      <alignment horizontal="left" vertical="center" wrapText="1"/>
    </xf>
    <xf numFmtId="0" fontId="264" fillId="0" borderId="44" xfId="759" applyFont="1" applyBorder="1" applyAlignment="1">
      <alignment horizontal="center" vertical="center" wrapText="1"/>
    </xf>
    <xf numFmtId="192" fontId="265" fillId="0" borderId="44" xfId="759" applyNumberFormat="1" applyFont="1" applyBorder="1" applyAlignment="1">
      <alignment horizontal="center" vertical="center" wrapText="1"/>
    </xf>
    <xf numFmtId="164" fontId="250" fillId="0" borderId="13" xfId="758" applyFont="1" applyBorder="1">
      <alignment vertical="top"/>
      <protection locked="0"/>
    </xf>
    <xf numFmtId="164" fontId="250" fillId="0" borderId="21" xfId="758" applyFont="1" applyBorder="1">
      <alignment vertical="top"/>
      <protection locked="0"/>
    </xf>
    <xf numFmtId="192" fontId="265" fillId="0" borderId="378" xfId="759" applyNumberFormat="1" applyFont="1" applyBorder="1" applyAlignment="1">
      <alignment horizontal="center" vertical="center" wrapText="1"/>
    </xf>
    <xf numFmtId="0" fontId="265" fillId="0" borderId="44" xfId="759" quotePrefix="1" applyFont="1" applyBorder="1" applyAlignment="1">
      <alignment horizontal="left" vertical="center" wrapText="1"/>
    </xf>
    <xf numFmtId="164" fontId="250" fillId="0" borderId="72" xfId="758" applyFont="1" applyBorder="1">
      <alignment vertical="top"/>
      <protection locked="0"/>
    </xf>
    <xf numFmtId="0" fontId="263" fillId="43" borderId="374" xfId="756" applyFont="1" applyFill="1" applyBorder="1" applyAlignment="1">
      <alignment horizontal="center" vertical="center" wrapText="1"/>
    </xf>
    <xf numFmtId="0" fontId="265" fillId="0" borderId="14" xfId="759" applyFont="1" applyBorder="1" applyAlignment="1">
      <alignment horizontal="left" vertical="center" wrapText="1"/>
    </xf>
    <xf numFmtId="0" fontId="265" fillId="43" borderId="14" xfId="759" applyFont="1" applyFill="1" applyBorder="1" applyAlignment="1">
      <alignment horizontal="center" vertical="center" wrapText="1"/>
    </xf>
    <xf numFmtId="0" fontId="263" fillId="43" borderId="21" xfId="756" applyFont="1" applyFill="1" applyBorder="1" applyAlignment="1">
      <alignment horizontal="center" vertical="center" wrapText="1"/>
    </xf>
    <xf numFmtId="0" fontId="264" fillId="0" borderId="350" xfId="759" applyFont="1" applyBorder="1" applyAlignment="1">
      <alignment horizontal="center" vertical="center" wrapText="1"/>
    </xf>
    <xf numFmtId="0" fontId="265" fillId="0" borderId="350" xfId="759" applyFont="1" applyBorder="1" applyAlignment="1">
      <alignment horizontal="left" vertical="center" wrapText="1"/>
    </xf>
    <xf numFmtId="192" fontId="265" fillId="0" borderId="14" xfId="759" applyNumberFormat="1" applyFont="1" applyBorder="1" applyAlignment="1">
      <alignment horizontal="center" vertical="center" wrapText="1"/>
    </xf>
    <xf numFmtId="0" fontId="266" fillId="26" borderId="72" xfId="759" applyFont="1" applyFill="1" applyBorder="1" applyAlignment="1">
      <alignment horizontal="center" vertical="center" wrapText="1"/>
    </xf>
    <xf numFmtId="164" fontId="250" fillId="0" borderId="23" xfId="758" applyFont="1" applyBorder="1">
      <alignment vertical="top"/>
      <protection locked="0"/>
    </xf>
    <xf numFmtId="0" fontId="267" fillId="26" borderId="44" xfId="759" applyFont="1" applyFill="1" applyBorder="1" applyAlignment="1">
      <alignment horizontal="center" vertical="center" wrapText="1"/>
    </xf>
    <xf numFmtId="16" fontId="268" fillId="0" borderId="14" xfId="759" quotePrefix="1" applyNumberFormat="1" applyFont="1" applyBorder="1" applyAlignment="1">
      <alignment horizontal="left" vertical="center" wrapText="1"/>
    </xf>
    <xf numFmtId="192" fontId="269" fillId="0" borderId="44" xfId="759" applyNumberFormat="1" applyFont="1" applyBorder="1" applyAlignment="1">
      <alignment horizontal="center" vertical="center"/>
    </xf>
    <xf numFmtId="0" fontId="267" fillId="26" borderId="14" xfId="759" applyFont="1" applyFill="1" applyBorder="1" applyAlignment="1">
      <alignment horizontal="center" vertical="center" wrapText="1"/>
    </xf>
    <xf numFmtId="192" fontId="269" fillId="0" borderId="14" xfId="759" applyNumberFormat="1" applyFont="1" applyBorder="1" applyAlignment="1">
      <alignment horizontal="center" vertical="center"/>
    </xf>
    <xf numFmtId="0" fontId="270" fillId="80" borderId="26" xfId="759" applyFont="1" applyFill="1" applyBorder="1" applyAlignment="1">
      <alignment vertical="center"/>
    </xf>
    <xf numFmtId="0" fontId="257" fillId="73" borderId="36" xfId="759" applyFont="1" applyFill="1" applyBorder="1" applyAlignment="1">
      <alignment horizontal="left" vertical="top" wrapText="1"/>
    </xf>
    <xf numFmtId="0" fontId="257" fillId="73" borderId="14" xfId="759" applyFont="1" applyFill="1" applyBorder="1" applyAlignment="1">
      <alignment horizontal="left" vertical="top" wrapText="1"/>
    </xf>
    <xf numFmtId="0" fontId="257" fillId="73" borderId="37" xfId="759" applyFont="1" applyFill="1" applyBorder="1" applyAlignment="1">
      <alignment horizontal="left" vertical="top" wrapText="1"/>
    </xf>
    <xf numFmtId="0" fontId="271" fillId="26" borderId="36" xfId="759" applyFont="1" applyFill="1" applyBorder="1" applyAlignment="1">
      <alignment horizontal="left" vertical="center" wrapText="1"/>
    </xf>
    <xf numFmtId="0" fontId="272" fillId="26" borderId="14" xfId="759" applyFont="1" applyFill="1" applyBorder="1" applyAlignment="1">
      <alignment horizontal="left" vertical="center" wrapText="1"/>
    </xf>
    <xf numFmtId="0" fontId="272" fillId="26" borderId="37" xfId="759" applyFont="1" applyFill="1" applyBorder="1" applyAlignment="1">
      <alignment horizontal="left" vertical="center" wrapText="1"/>
    </xf>
    <xf numFmtId="0" fontId="257" fillId="74" borderId="36" xfId="759" applyFont="1" applyFill="1" applyBorder="1" applyAlignment="1">
      <alignment horizontal="left" vertical="top" wrapText="1"/>
    </xf>
    <xf numFmtId="0" fontId="257" fillId="74" borderId="14" xfId="759" applyFont="1" applyFill="1" applyBorder="1" applyAlignment="1">
      <alignment horizontal="left" vertical="top" wrapText="1"/>
    </xf>
    <xf numFmtId="0" fontId="257" fillId="74" borderId="37" xfId="759" applyFont="1" applyFill="1" applyBorder="1" applyAlignment="1">
      <alignment horizontal="left" vertical="top" wrapText="1"/>
    </xf>
    <xf numFmtId="0" fontId="263" fillId="43" borderId="36" xfId="756" applyFont="1" applyFill="1" applyBorder="1" applyAlignment="1">
      <alignment horizontal="center" vertical="center" wrapText="1"/>
    </xf>
    <xf numFmtId="0" fontId="273" fillId="61" borderId="350" xfId="759" applyFont="1" applyFill="1" applyBorder="1" applyAlignment="1">
      <alignment horizontal="left" vertical="center" wrapText="1" indent="1"/>
    </xf>
    <xf numFmtId="0" fontId="274" fillId="0" borderId="44" xfId="759" applyFont="1" applyBorder="1" applyAlignment="1">
      <alignment vertical="center" wrapText="1"/>
    </xf>
    <xf numFmtId="192" fontId="266" fillId="0" borderId="44" xfId="759" applyNumberFormat="1" applyFont="1" applyBorder="1" applyAlignment="1">
      <alignment horizontal="center" vertical="center"/>
    </xf>
    <xf numFmtId="192" fontId="275" fillId="61" borderId="14" xfId="759" applyNumberFormat="1" applyFont="1" applyFill="1" applyBorder="1" applyAlignment="1">
      <alignment horizontal="center" vertical="center" wrapText="1"/>
    </xf>
    <xf numFmtId="0" fontId="263" fillId="43" borderId="19" xfId="756" applyFont="1" applyFill="1" applyBorder="1" applyAlignment="1">
      <alignment horizontal="center" vertical="center" wrapText="1"/>
    </xf>
    <xf numFmtId="0" fontId="273" fillId="61" borderId="14" xfId="759" applyFont="1" applyFill="1" applyBorder="1" applyAlignment="1">
      <alignment horizontal="left" vertical="center" wrapText="1" indent="1"/>
    </xf>
    <xf numFmtId="0" fontId="274" fillId="0" borderId="14" xfId="759" applyFont="1" applyBorder="1" applyAlignment="1">
      <alignment vertical="center" wrapText="1"/>
    </xf>
    <xf numFmtId="192" fontId="266" fillId="0" borderId="351" xfId="759" applyNumberFormat="1" applyFont="1" applyBorder="1" applyAlignment="1">
      <alignment horizontal="center" vertical="center"/>
    </xf>
    <xf numFmtId="0" fontId="274" fillId="0" borderId="350" xfId="759" applyFont="1" applyBorder="1" applyAlignment="1">
      <alignment vertical="center" wrapText="1"/>
    </xf>
    <xf numFmtId="0" fontId="257" fillId="31" borderId="36" xfId="759" applyFont="1" applyFill="1" applyBorder="1" applyAlignment="1">
      <alignment horizontal="left" vertical="top" wrapText="1"/>
    </xf>
    <xf numFmtId="0" fontId="257" fillId="31" borderId="14" xfId="759" applyFont="1" applyFill="1" applyBorder="1" applyAlignment="1">
      <alignment horizontal="left" vertical="top" wrapText="1"/>
    </xf>
    <xf numFmtId="0" fontId="257" fillId="31" borderId="37" xfId="759" applyFont="1" applyFill="1" applyBorder="1" applyAlignment="1">
      <alignment horizontal="left" vertical="top" wrapText="1"/>
    </xf>
    <xf numFmtId="0" fontId="276" fillId="26" borderId="44" xfId="759" applyFont="1" applyFill="1" applyBorder="1" applyAlignment="1">
      <alignment horizontal="center" vertical="center" wrapText="1"/>
    </xf>
    <xf numFmtId="0" fontId="277" fillId="0" borderId="44" xfId="759" applyFont="1" applyBorder="1" applyAlignment="1">
      <alignment horizontal="left" vertical="center" wrapText="1"/>
    </xf>
    <xf numFmtId="192" fontId="278" fillId="0" borderId="44" xfId="759" applyNumberFormat="1" applyFont="1" applyBorder="1" applyAlignment="1">
      <alignment horizontal="center" vertical="center"/>
    </xf>
    <xf numFmtId="0" fontId="266" fillId="26" borderId="44" xfId="759" applyFont="1" applyFill="1" applyBorder="1" applyAlignment="1">
      <alignment horizontal="center" vertical="center"/>
    </xf>
    <xf numFmtId="0" fontId="276" fillId="26" borderId="356" xfId="759" applyFont="1" applyFill="1" applyBorder="1" applyAlignment="1">
      <alignment horizontal="center" vertical="center" wrapText="1"/>
    </xf>
    <xf numFmtId="0" fontId="266" fillId="26" borderId="26" xfId="759" applyFont="1" applyFill="1" applyBorder="1" applyAlignment="1">
      <alignment horizontal="center" vertical="center" wrapText="1"/>
    </xf>
    <xf numFmtId="0" fontId="277" fillId="0" borderId="352" xfId="759" applyFont="1" applyBorder="1" applyAlignment="1">
      <alignment horizontal="left" vertical="center" wrapText="1"/>
    </xf>
    <xf numFmtId="0" fontId="263" fillId="43" borderId="78" xfId="756" applyFont="1" applyFill="1" applyBorder="1" applyAlignment="1">
      <alignment horizontal="center" vertical="center" wrapText="1"/>
    </xf>
    <xf numFmtId="0" fontId="266" fillId="26" borderId="44" xfId="759" applyFont="1" applyFill="1" applyBorder="1" applyAlignment="1">
      <alignment horizontal="center" vertical="center" wrapText="1"/>
    </xf>
    <xf numFmtId="164" fontId="250" fillId="76" borderId="26" xfId="758" applyFont="1" applyFill="1" applyBorder="1">
      <alignment vertical="top"/>
      <protection locked="0"/>
    </xf>
    <xf numFmtId="0" fontId="257" fillId="76" borderId="19" xfId="759" applyFont="1" applyFill="1" applyBorder="1" applyAlignment="1">
      <alignment horizontal="left" vertical="top" wrapText="1"/>
    </xf>
    <xf numFmtId="0" fontId="257" fillId="76" borderId="0" xfId="759" applyFont="1" applyFill="1" applyAlignment="1">
      <alignment horizontal="left" vertical="top" wrapText="1"/>
    </xf>
    <xf numFmtId="0" fontId="257" fillId="76" borderId="18" xfId="759" applyFont="1" applyFill="1" applyBorder="1" applyAlignment="1">
      <alignment horizontal="left" vertical="top" wrapText="1"/>
    </xf>
    <xf numFmtId="164" fontId="250" fillId="76" borderId="0" xfId="758" applyFont="1" applyFill="1">
      <alignment vertical="top"/>
      <protection locked="0"/>
    </xf>
    <xf numFmtId="0" fontId="279" fillId="26" borderId="352" xfId="759" applyFont="1" applyFill="1" applyBorder="1" applyAlignment="1">
      <alignment horizontal="center" vertical="center" wrapText="1"/>
    </xf>
    <xf numFmtId="0" fontId="265" fillId="26" borderId="44" xfId="759" quotePrefix="1" applyFont="1" applyFill="1" applyBorder="1" applyAlignment="1">
      <alignment horizontal="left" vertical="center" wrapText="1"/>
    </xf>
    <xf numFmtId="194" fontId="260" fillId="0" borderId="44" xfId="759" applyNumberFormat="1" applyFont="1" applyBorder="1" applyAlignment="1">
      <alignment horizontal="center" vertical="center" wrapText="1"/>
    </xf>
    <xf numFmtId="0" fontId="280" fillId="0" borderId="14" xfId="759" applyFont="1" applyBorder="1" applyAlignment="1">
      <alignment horizontal="center" vertical="center"/>
    </xf>
    <xf numFmtId="0" fontId="279" fillId="26" borderId="14" xfId="759" applyFont="1" applyFill="1" applyBorder="1" applyAlignment="1">
      <alignment horizontal="center" vertical="center" wrapText="1"/>
    </xf>
    <xf numFmtId="0" fontId="265" fillId="26" borderId="351" xfId="759" quotePrefix="1" applyFont="1" applyFill="1" applyBorder="1" applyAlignment="1">
      <alignment horizontal="left" vertical="center" wrapText="1"/>
    </xf>
    <xf numFmtId="0" fontId="263" fillId="43" borderId="10" xfId="756" applyFont="1" applyFill="1" applyBorder="1" applyAlignment="1">
      <alignment horizontal="center" vertical="center" wrapText="1"/>
    </xf>
    <xf numFmtId="0" fontId="281" fillId="26" borderId="14" xfId="759" applyFont="1" applyFill="1" applyBorder="1" applyAlignment="1">
      <alignment horizontal="center" vertical="center"/>
    </xf>
    <xf numFmtId="194" fontId="262" fillId="0" borderId="44" xfId="759" applyNumberFormat="1" applyFont="1" applyBorder="1" applyAlignment="1">
      <alignment horizontal="center" vertical="center" wrapText="1"/>
    </xf>
    <xf numFmtId="164" fontId="250" fillId="70" borderId="23" xfId="758" applyFont="1" applyFill="1" applyBorder="1">
      <alignment vertical="top"/>
      <protection locked="0"/>
    </xf>
    <xf numFmtId="0" fontId="257" fillId="70" borderId="293" xfId="759" applyFont="1" applyFill="1" applyBorder="1" applyAlignment="1">
      <alignment horizontal="left" vertical="top" wrapText="1"/>
    </xf>
    <xf numFmtId="0" fontId="257" fillId="70" borderId="12" xfId="759" applyFont="1" applyFill="1" applyBorder="1" applyAlignment="1">
      <alignment horizontal="left" vertical="top" wrapText="1"/>
    </xf>
    <xf numFmtId="0" fontId="257" fillId="70" borderId="294" xfId="759" applyFont="1" applyFill="1" applyBorder="1" applyAlignment="1">
      <alignment horizontal="left" vertical="top" wrapText="1"/>
    </xf>
    <xf numFmtId="164" fontId="250" fillId="70" borderId="0" xfId="758" applyFont="1" applyFill="1">
      <alignment vertical="top"/>
      <protection locked="0"/>
    </xf>
    <xf numFmtId="0" fontId="279" fillId="61" borderId="14" xfId="759" applyFont="1" applyFill="1" applyBorder="1" applyAlignment="1">
      <alignment horizontal="center" vertical="center" wrapText="1"/>
    </xf>
    <xf numFmtId="0" fontId="264" fillId="26" borderId="357" xfId="759" applyFont="1" applyFill="1" applyBorder="1" applyAlignment="1">
      <alignment horizontal="center" vertical="center" wrapText="1"/>
    </xf>
    <xf numFmtId="0" fontId="282" fillId="0" borderId="44" xfId="759" applyFont="1" applyBorder="1" applyAlignment="1">
      <alignment wrapText="1"/>
    </xf>
    <xf numFmtId="192" fontId="261" fillId="0" borderId="44" xfId="759" applyNumberFormat="1" applyFont="1" applyBorder="1" applyAlignment="1">
      <alignment horizontal="center"/>
    </xf>
    <xf numFmtId="15" fontId="275" fillId="61" borderId="14" xfId="759" applyNumberFormat="1" applyFont="1" applyFill="1" applyBorder="1" applyAlignment="1">
      <alignment horizontal="center" vertical="center" wrapText="1"/>
    </xf>
    <xf numFmtId="0" fontId="262" fillId="26" borderId="352" xfId="759" applyFont="1" applyFill="1" applyBorder="1" applyAlignment="1">
      <alignment horizontal="center" vertical="center"/>
    </xf>
    <xf numFmtId="14" fontId="283" fillId="0" borderId="44" xfId="759" applyNumberFormat="1" applyFont="1" applyBorder="1" applyAlignment="1">
      <alignment horizontal="center"/>
    </xf>
    <xf numFmtId="15" fontId="242" fillId="61" borderId="44" xfId="759" applyNumberFormat="1" applyFont="1" applyFill="1" applyBorder="1" applyAlignment="1">
      <alignment horizontal="center" vertical="center" wrapText="1"/>
    </xf>
    <xf numFmtId="0" fontId="264" fillId="26" borderId="376" xfId="759" applyFont="1" applyFill="1" applyBorder="1" applyAlignment="1">
      <alignment horizontal="center" vertical="center" wrapText="1"/>
    </xf>
    <xf numFmtId="0" fontId="264" fillId="26" borderId="0" xfId="759" applyFont="1" applyFill="1" applyAlignment="1">
      <alignment horizontal="center" vertical="center" wrapText="1"/>
    </xf>
    <xf numFmtId="0" fontId="264" fillId="26" borderId="374" xfId="759" applyFont="1" applyFill="1" applyBorder="1" applyAlignment="1">
      <alignment horizontal="center" vertical="center" wrapText="1"/>
    </xf>
    <xf numFmtId="0" fontId="284" fillId="83" borderId="44" xfId="759" applyFont="1" applyFill="1" applyBorder="1" applyAlignment="1">
      <alignment horizontal="center" vertical="center" wrapText="1"/>
    </xf>
    <xf numFmtId="0" fontId="282" fillId="0" borderId="44" xfId="759" applyFont="1" applyBorder="1" applyAlignment="1">
      <alignment vertical="center" wrapText="1"/>
    </xf>
    <xf numFmtId="0" fontId="265" fillId="26" borderId="44" xfId="759" applyFont="1" applyFill="1" applyBorder="1" applyAlignment="1">
      <alignment horizontal="center" vertical="center" wrapText="1"/>
    </xf>
    <xf numFmtId="164" fontId="250" fillId="75" borderId="23" xfId="758" applyFont="1" applyFill="1" applyBorder="1">
      <alignment vertical="top"/>
      <protection locked="0"/>
    </xf>
    <xf numFmtId="0" fontId="257" fillId="75" borderId="293" xfId="759" applyFont="1" applyFill="1" applyBorder="1" applyAlignment="1">
      <alignment horizontal="left" vertical="top" wrapText="1"/>
    </xf>
    <xf numFmtId="0" fontId="257" fillId="75" borderId="12" xfId="759" applyFont="1" applyFill="1" applyBorder="1" applyAlignment="1">
      <alignment horizontal="left" vertical="top" wrapText="1"/>
    </xf>
    <xf numFmtId="0" fontId="257" fillId="75" borderId="294" xfId="759" applyFont="1" applyFill="1" applyBorder="1" applyAlignment="1">
      <alignment horizontal="left" vertical="top" wrapText="1"/>
    </xf>
    <xf numFmtId="164" fontId="250" fillId="75" borderId="0" xfId="758" applyFont="1" applyFill="1">
      <alignment vertical="top"/>
      <protection locked="0"/>
    </xf>
    <xf numFmtId="0" fontId="279" fillId="61" borderId="14" xfId="759" applyFont="1" applyFill="1" applyBorder="1" applyAlignment="1">
      <alignment vertical="center" wrapText="1"/>
    </xf>
    <xf numFmtId="0" fontId="279" fillId="61" borderId="44" xfId="759" applyFont="1" applyFill="1" applyBorder="1" applyAlignment="1">
      <alignment horizontal="left" vertical="center" wrapText="1"/>
    </xf>
    <xf numFmtId="15" fontId="285" fillId="61" borderId="44" xfId="759" applyNumberFormat="1" applyFont="1" applyFill="1" applyBorder="1" applyAlignment="1">
      <alignment horizontal="center" vertical="center" wrapText="1"/>
    </xf>
    <xf numFmtId="0" fontId="262" fillId="26" borderId="72" xfId="759" applyFont="1" applyFill="1" applyBorder="1" applyAlignment="1">
      <alignment horizontal="center" vertical="center"/>
    </xf>
    <xf numFmtId="0" fontId="279" fillId="61" borderId="13" xfId="759" applyFont="1" applyFill="1" applyBorder="1" applyAlignment="1">
      <alignment horizontal="center" vertical="center" wrapText="1"/>
    </xf>
    <xf numFmtId="0" fontId="279" fillId="61" borderId="0" xfId="759" applyFont="1" applyFill="1" applyAlignment="1">
      <alignment horizontal="center" vertical="center" wrapText="1"/>
    </xf>
    <xf numFmtId="0" fontId="279" fillId="61" borderId="374" xfId="759" applyFont="1" applyFill="1" applyBorder="1" applyAlignment="1">
      <alignment horizontal="center" vertical="center" wrapText="1"/>
    </xf>
    <xf numFmtId="0" fontId="279" fillId="61" borderId="44" xfId="759" applyFont="1" applyFill="1" applyBorder="1" applyAlignment="1">
      <alignment vertical="center" wrapText="1"/>
    </xf>
    <xf numFmtId="0" fontId="286" fillId="75" borderId="44" xfId="759" applyFont="1" applyFill="1" applyBorder="1" applyAlignment="1">
      <alignment horizontal="center" vertical="center" wrapText="1"/>
    </xf>
    <xf numFmtId="164" fontId="287" fillId="72" borderId="26" xfId="758" applyFont="1" applyFill="1" applyBorder="1">
      <alignment vertical="top"/>
      <protection locked="0"/>
    </xf>
    <xf numFmtId="0" fontId="288" fillId="72" borderId="63" xfId="759" applyFont="1" applyFill="1" applyBorder="1" applyAlignment="1">
      <alignment horizontal="left" vertical="top" wrapText="1"/>
    </xf>
    <xf numFmtId="0" fontId="288" fillId="72" borderId="25" xfId="759" applyFont="1" applyFill="1" applyBorder="1" applyAlignment="1">
      <alignment horizontal="left" vertical="top" wrapText="1"/>
    </xf>
    <xf numFmtId="0" fontId="288" fillId="72" borderId="62" xfId="759" applyFont="1" applyFill="1" applyBorder="1" applyAlignment="1">
      <alignment horizontal="left" vertical="top" wrapText="1"/>
    </xf>
    <xf numFmtId="164" fontId="287" fillId="75" borderId="0" xfId="758" applyFont="1" applyFill="1">
      <alignment vertical="top"/>
      <protection locked="0"/>
    </xf>
    <xf numFmtId="0" fontId="258" fillId="26" borderId="63" xfId="759" applyFont="1" applyFill="1" applyBorder="1" applyAlignment="1">
      <alignment horizontal="center" vertical="center" wrapText="1"/>
    </xf>
    <xf numFmtId="0" fontId="258" fillId="26" borderId="25" xfId="759" applyFont="1" applyFill="1" applyBorder="1" applyAlignment="1">
      <alignment horizontal="center" vertical="center" wrapText="1"/>
    </xf>
    <xf numFmtId="0" fontId="258" fillId="26" borderId="62" xfId="759" applyFont="1" applyFill="1" applyBorder="1" applyAlignment="1">
      <alignment horizontal="center" vertical="center" wrapText="1"/>
    </xf>
    <xf numFmtId="0" fontId="258" fillId="26" borderId="44" xfId="759" applyFont="1" applyFill="1" applyBorder="1" applyAlignment="1">
      <alignment horizontal="center" vertical="center" wrapText="1"/>
    </xf>
    <xf numFmtId="0" fontId="258" fillId="26" borderId="44" xfId="759" quotePrefix="1" applyFont="1" applyFill="1" applyBorder="1" applyAlignment="1">
      <alignment horizontal="left" vertical="center" wrapText="1"/>
    </xf>
    <xf numFmtId="15" fontId="275" fillId="61" borderId="44" xfId="759" applyNumberFormat="1" applyFont="1" applyFill="1" applyBorder="1" applyAlignment="1">
      <alignment horizontal="center" vertical="center" wrapText="1"/>
    </xf>
    <xf numFmtId="1" fontId="262" fillId="26" borderId="44" xfId="759" applyNumberFormat="1" applyFont="1" applyFill="1" applyBorder="1" applyAlignment="1">
      <alignment horizontal="center" vertical="center" wrapText="1"/>
    </xf>
    <xf numFmtId="0" fontId="258" fillId="26" borderId="44" xfId="759" applyFont="1" applyFill="1" applyBorder="1" applyAlignment="1">
      <alignment horizontal="left" vertical="center" wrapText="1"/>
    </xf>
    <xf numFmtId="0" fontId="250" fillId="0" borderId="19" xfId="756" applyFont="1" applyBorder="1" applyAlignment="1">
      <alignment horizontal="center" vertical="center" wrapText="1"/>
    </xf>
    <xf numFmtId="0" fontId="250" fillId="0" borderId="0" xfId="756" applyFont="1" applyAlignment="1">
      <alignment horizontal="center" vertical="center" wrapText="1"/>
    </xf>
    <xf numFmtId="0" fontId="250" fillId="0" borderId="374" xfId="756" applyFont="1" applyBorder="1" applyAlignment="1">
      <alignment horizontal="center" vertical="center" wrapText="1"/>
    </xf>
    <xf numFmtId="0" fontId="289" fillId="75" borderId="44" xfId="759" applyFont="1" applyFill="1" applyBorder="1" applyAlignment="1">
      <alignment horizontal="center" vertical="center" wrapText="1"/>
    </xf>
    <xf numFmtId="0" fontId="258" fillId="26" borderId="31" xfId="759" applyFont="1" applyFill="1" applyBorder="1" applyAlignment="1">
      <alignment horizontal="center" vertical="center" wrapText="1"/>
    </xf>
    <xf numFmtId="0" fontId="258" fillId="26" borderId="288" xfId="759" applyFont="1" applyFill="1" applyBorder="1" applyAlignment="1">
      <alignment horizontal="center" vertical="center" wrapText="1"/>
    </xf>
    <xf numFmtId="0" fontId="258" fillId="26" borderId="377" xfId="759" applyFont="1" applyFill="1" applyBorder="1" applyAlignment="1">
      <alignment horizontal="left" vertical="center" wrapText="1"/>
    </xf>
    <xf numFmtId="0" fontId="258" fillId="26" borderId="352" xfId="759" applyFont="1" applyFill="1" applyBorder="1" applyAlignment="1">
      <alignment horizontal="left" vertical="center" wrapText="1"/>
    </xf>
    <xf numFmtId="0" fontId="258" fillId="26" borderId="23" xfId="759" applyFont="1" applyFill="1" applyBorder="1" applyAlignment="1">
      <alignment horizontal="center" vertical="center" wrapText="1"/>
    </xf>
    <xf numFmtId="0" fontId="258" fillId="26" borderId="11" xfId="759" applyFont="1" applyFill="1" applyBorder="1" applyAlignment="1">
      <alignment horizontal="center" vertical="center" wrapText="1"/>
    </xf>
    <xf numFmtId="0" fontId="250" fillId="0" borderId="24" xfId="756" applyFont="1" applyBorder="1" applyAlignment="1">
      <alignment horizontal="center" vertical="center" wrapText="1"/>
    </xf>
    <xf numFmtId="0" fontId="266" fillId="26" borderId="352" xfId="759" applyFont="1" applyFill="1" applyBorder="1" applyAlignment="1">
      <alignment horizontal="center" vertical="center" wrapText="1"/>
    </xf>
    <xf numFmtId="0" fontId="251" fillId="0" borderId="0" xfId="756" applyFont="1" applyAlignment="1">
      <alignment horizontal="center" vertical="center" wrapText="1"/>
    </xf>
    <xf numFmtId="43" fontId="250" fillId="0" borderId="0" xfId="757" applyFont="1" applyAlignment="1" applyProtection="1">
      <alignment horizontal="center" vertical="center" wrapText="1"/>
    </xf>
  </cellXfs>
  <cellStyles count="760">
    <cellStyle name="20% - تمييز1" xfId="17" xr:uid="{00000000-0005-0000-0000-000000000000}"/>
    <cellStyle name="20% - تمييز2" xfId="18" xr:uid="{00000000-0005-0000-0000-000001000000}"/>
    <cellStyle name="20% - تمييز3" xfId="19" xr:uid="{00000000-0005-0000-0000-000002000000}"/>
    <cellStyle name="20% - تمييز4" xfId="20" xr:uid="{00000000-0005-0000-0000-000003000000}"/>
    <cellStyle name="20% - تمييز5" xfId="21" xr:uid="{00000000-0005-0000-0000-000004000000}"/>
    <cellStyle name="20% - تمييز6" xfId="22" xr:uid="{00000000-0005-0000-0000-000005000000}"/>
    <cellStyle name="40% - تمييز1" xfId="23" xr:uid="{00000000-0005-0000-0000-000006000000}"/>
    <cellStyle name="40% - تمييز2" xfId="24" xr:uid="{00000000-0005-0000-0000-000007000000}"/>
    <cellStyle name="40% - تمييز3" xfId="25" xr:uid="{00000000-0005-0000-0000-000008000000}"/>
    <cellStyle name="40% - تمييز4" xfId="26" xr:uid="{00000000-0005-0000-0000-000009000000}"/>
    <cellStyle name="40% - تمييز5" xfId="27" xr:uid="{00000000-0005-0000-0000-00000A000000}"/>
    <cellStyle name="40% - تمييز6" xfId="28" xr:uid="{00000000-0005-0000-0000-00000B000000}"/>
    <cellStyle name="60% - تمييز1" xfId="29" xr:uid="{00000000-0005-0000-0000-00000C000000}"/>
    <cellStyle name="60% - تمييز2" xfId="30" xr:uid="{00000000-0005-0000-0000-00000D000000}"/>
    <cellStyle name="60% - تمييز3" xfId="31" xr:uid="{00000000-0005-0000-0000-00000E000000}"/>
    <cellStyle name="60% - تمييز4" xfId="32" xr:uid="{00000000-0005-0000-0000-00000F000000}"/>
    <cellStyle name="60% - تمييز5" xfId="33" xr:uid="{00000000-0005-0000-0000-000010000000}"/>
    <cellStyle name="60% - تمييز6" xfId="34" xr:uid="{00000000-0005-0000-0000-000011000000}"/>
    <cellStyle name="Comma" xfId="1" builtinId="3"/>
    <cellStyle name="Comma 10" xfId="693" xr:uid="{4B51D04D-3C7C-4432-AD6A-E71F659D9308}"/>
    <cellStyle name="Comma 11" xfId="705" xr:uid="{BD854BCB-5146-43F4-A22D-163D71778C99}"/>
    <cellStyle name="Comma 12" xfId="713" xr:uid="{CE56D39B-D6C6-490A-B95E-CF2FBE365EAC}"/>
    <cellStyle name="Comma 12 2" xfId="701" xr:uid="{A29405B3-0BEE-4ECB-AFA2-12FE395BEA92}"/>
    <cellStyle name="Comma 13" xfId="735" xr:uid="{5DF7F927-52A3-458D-98C8-44DA5936AD72}"/>
    <cellStyle name="Comma 2" xfId="2" xr:uid="{00000000-0005-0000-0000-000013000000}"/>
    <cellStyle name="Comma 2 10 2 2" xfId="687" xr:uid="{FD0F7060-E595-471C-95E2-F87D94BE0F79}"/>
    <cellStyle name="Comma 2 2" xfId="640" xr:uid="{00000000-0005-0000-0000-000014000000}"/>
    <cellStyle name="Comma 2 2 10 6 2" xfId="672" xr:uid="{E903E516-FDCD-4772-96BC-584F73565D3C}"/>
    <cellStyle name="Comma 2 2 2" xfId="675" xr:uid="{8455A424-850E-4E6C-988F-C643954C59F5}"/>
    <cellStyle name="Comma 2 2 2 2 2 3 2 2 7 2" xfId="683" xr:uid="{3F0E0E14-94DC-497A-93C3-8868A55766E2}"/>
    <cellStyle name="Comma 2 2 2 2 2 3 8" xfId="674" xr:uid="{09135E1A-7BAB-46AE-BAB3-E82C9860127B}"/>
    <cellStyle name="Comma 2 2 2 2 2 3 8 2" xfId="757" xr:uid="{580D9B20-D8FA-43B4-A743-981B6FA65126}"/>
    <cellStyle name="Comma 2 2 2 2 2 5 8" xfId="678" xr:uid="{5380A3AB-B13D-48C1-AF5A-6E762B5DAFA3}"/>
    <cellStyle name="Comma 2 2 2 3 2 2 3 2 2 2 3" xfId="684" xr:uid="{79782D8D-5955-4D5B-AE58-38DEEFB7739A}"/>
    <cellStyle name="Comma 2 2 3 2 3 2 2 7 2" xfId="677" xr:uid="{3CBDFC4D-559E-4B0C-8BCA-03A42D964A3A}"/>
    <cellStyle name="Comma 2 2 3 2 5 8" xfId="676" xr:uid="{DDCB5470-2E54-4167-9CC5-4649E50E3826}"/>
    <cellStyle name="Comma 2 2 3 2 5 8 2" xfId="681" xr:uid="{8F44FD72-C25E-4217-87EA-399F122779A0}"/>
    <cellStyle name="Comma 2 2 4 2 2 8" xfId="686" xr:uid="{77CD7917-B94C-4161-88D1-2DD27D73BB5F}"/>
    <cellStyle name="Comma 2 2 4 3 2 9" xfId="670" xr:uid="{EF8827E1-DC26-4F7D-A69C-F3428997509A}"/>
    <cellStyle name="Comma 2 2 4 3 2 9 2" xfId="680" xr:uid="{46374EF4-00BC-44B1-8049-5C69B07FD7E3}"/>
    <cellStyle name="Comma 2 2 4 3 2 9 3" xfId="758" xr:uid="{31F08739-0B1E-441A-8866-BD7049ACA0C8}"/>
    <cellStyle name="Comma 2 2 4 4 2 6 2" xfId="685" xr:uid="{62A33FD8-91E2-40F6-86E7-69AAFEE6BAE0}"/>
    <cellStyle name="Comma 3" xfId="3" xr:uid="{00000000-0005-0000-0000-000015000000}"/>
    <cellStyle name="Comma 3 2" xfId="682" xr:uid="{629BB42F-1F52-4D02-B2C5-AEB033C59445}"/>
    <cellStyle name="Comma 4" xfId="60" xr:uid="{00000000-0005-0000-0000-000016000000}"/>
    <cellStyle name="Comma 4 2" xfId="641" xr:uid="{00000000-0005-0000-0000-000017000000}"/>
    <cellStyle name="Comma 5" xfId="68" xr:uid="{00000000-0005-0000-0000-000018000000}"/>
    <cellStyle name="Comma 6" xfId="351" xr:uid="{00000000-0005-0000-0000-000019000000}"/>
    <cellStyle name="Comma 6 2" xfId="637" xr:uid="{00000000-0005-0000-0000-00001A000000}"/>
    <cellStyle name="Comma 7" xfId="639" xr:uid="{00000000-0005-0000-0000-00001B000000}"/>
    <cellStyle name="Comma 8" xfId="671" xr:uid="{42780447-37D8-4845-ACFC-2450BE188A97}"/>
    <cellStyle name="Comma 8 2" xfId="708" xr:uid="{8F4580A9-02C3-48EE-A671-35661B3E829E}"/>
    <cellStyle name="Comma 9" xfId="691" xr:uid="{9E58BEA6-B8B6-4CB2-9298-B753EF1328AF}"/>
    <cellStyle name="Comma 9 2" xfId="697" xr:uid="{4A258378-F63A-44DB-881A-D21BCEB3B898}"/>
    <cellStyle name="Comma 9 3" xfId="723" xr:uid="{4ABC86C6-4055-49C1-8B5E-19B2BA72B320}"/>
    <cellStyle name="Comma 9 4" xfId="739" xr:uid="{4489DA03-7B0B-44A7-AB41-066C26F12DFA}"/>
    <cellStyle name="Comma_P1 - General Items(Revised)" xfId="4" xr:uid="{00000000-0005-0000-0000-00001E000000}"/>
    <cellStyle name="Currency 2" xfId="61" xr:uid="{00000000-0005-0000-0000-000021000000}"/>
    <cellStyle name="Currency 3" xfId="69" xr:uid="{00000000-0005-0000-0000-000022000000}"/>
    <cellStyle name="Normal" xfId="0" builtinId="0"/>
    <cellStyle name="Normal 10" xfId="638" xr:uid="{00000000-0005-0000-0000-000024000000}"/>
    <cellStyle name="Normal 10 2" xfId="645" xr:uid="{00000000-0005-0000-0000-000025000000}"/>
    <cellStyle name="Normal 10 2 2" xfId="648" xr:uid="{55D89FF7-67C4-45F9-83C7-A742FFBC40D8}"/>
    <cellStyle name="Normal 10 2 6" xfId="652" xr:uid="{04A4666B-3C6B-4901-925D-0CE2AA32B821}"/>
    <cellStyle name="Normal 11" xfId="643" xr:uid="{00000000-0005-0000-0000-000026000000}"/>
    <cellStyle name="Normal 12" xfId="647" xr:uid="{4F66BF7A-BBE5-4816-A296-5DC1D0F2D1F4}"/>
    <cellStyle name="Normal 12 3" xfId="651" xr:uid="{949DFDC5-7425-41C2-8D06-EF6067550266}"/>
    <cellStyle name="Normal 13" xfId="668" xr:uid="{8B72FE93-F4BC-4935-B13A-14E15A2A7DCF}"/>
    <cellStyle name="Normal 14" xfId="669" xr:uid="{7A7F75F6-7329-495B-94EA-EBCE3F58DA3F}"/>
    <cellStyle name="Normal 14 2" xfId="756" xr:uid="{03FF0A45-739D-441B-A0A1-73CAA112B0D6}"/>
    <cellStyle name="Normal 15" xfId="690" xr:uid="{05AC1105-53BC-4ACB-B9E5-598310DDCE56}"/>
    <cellStyle name="Normal 15 2" xfId="696" xr:uid="{4C0327C4-C507-4651-9D72-CC4C9EA4B0CC}"/>
    <cellStyle name="Normal 15 3" xfId="722" xr:uid="{B40A4136-878F-42E3-903F-DAF9CFA3D77F}"/>
    <cellStyle name="Normal 15 4" xfId="738" xr:uid="{8E786357-F9A6-417A-83D1-18BDAC4E8360}"/>
    <cellStyle name="Normal 16" xfId="695" xr:uid="{0756D53C-FD0B-4A29-B03D-DDB107AC243D}"/>
    <cellStyle name="Normal 17" xfId="699" xr:uid="{9E2D43C2-8940-4F54-86CE-B834114B07E9}"/>
    <cellStyle name="Normal 18" xfId="704" xr:uid="{E9AD2FAB-BF4D-442C-B56F-12B86F28D03F}"/>
    <cellStyle name="Normal 19" xfId="712" xr:uid="{955A29BC-8989-4E17-A444-38E87AB87295}"/>
    <cellStyle name="Normal 19 2" xfId="734" xr:uid="{C417E2EB-2E08-487C-AB4F-47ED92BE212C}"/>
    <cellStyle name="Normal 2" xfId="5" xr:uid="{00000000-0005-0000-0000-000027000000}"/>
    <cellStyle name="Normal 2 10" xfId="661" xr:uid="{E490C80A-3777-4EC3-BC0C-4BE80590F4E8}"/>
    <cellStyle name="Normal 2 2 2" xfId="654" xr:uid="{1339D8BE-013A-4AE6-849E-67FEEBF9B8D5}"/>
    <cellStyle name="Normal 2 2 2 2" xfId="650" xr:uid="{68B5CB12-B281-4C97-8806-35A8D75E9E0A}"/>
    <cellStyle name="Normal 2 2 3 2 2" xfId="662" xr:uid="{2F5260B5-6E43-4EF8-A692-0F9C8D7C9CDB}"/>
    <cellStyle name="Normal 2 2 4" xfId="700" xr:uid="{0141E4A2-863B-4801-903B-C2CAEE837606}"/>
    <cellStyle name="Normal 20" xfId="716" xr:uid="{DAD53C59-7E76-498D-8857-A4CC2E4785BD}"/>
    <cellStyle name="Normal 21" xfId="721" xr:uid="{CF8EE278-58C8-428F-A720-F1EAEF658210}"/>
    <cellStyle name="Normal 22" xfId="733" xr:uid="{050A5893-8796-4E5F-B92A-06D0469137DE}"/>
    <cellStyle name="Normal 23" xfId="737" xr:uid="{20253C0F-70E9-429C-AEA8-1E324D3645C2}"/>
    <cellStyle name="Normal 24" xfId="743" xr:uid="{1C307FCE-59F0-4951-8F9C-B70A60A7E606}"/>
    <cellStyle name="Normal 25" xfId="747" xr:uid="{641F88BD-43DA-402D-8E22-DFF9CCE87B50}"/>
    <cellStyle name="Normal 26" xfId="749" xr:uid="{A9344345-6D5F-46E8-8DFB-91A81EDF10DA}"/>
    <cellStyle name="Normal 27" xfId="751" xr:uid="{1D8FEFD1-BFD3-45A6-AB7D-11D526D47163}"/>
    <cellStyle name="Normal 28" xfId="753" xr:uid="{FBDB2F48-5B29-4AB7-95A4-9E626C36BD1A}"/>
    <cellStyle name="Normal 29" xfId="759" xr:uid="{119D1110-77AB-4F92-8030-42D992A86143}"/>
    <cellStyle name="Normal 3" xfId="6" xr:uid="{00000000-0005-0000-0000-000028000000}"/>
    <cellStyle name="Normal 3 2" xfId="646" xr:uid="{00000000-0005-0000-0000-000029000000}"/>
    <cellStyle name="Normal 3 3" xfId="679" xr:uid="{ABA2F5F4-2EEA-42EA-96BC-EA5B46205941}"/>
    <cellStyle name="Normal 3 4" xfId="702" xr:uid="{F249BDCE-95A2-4A09-9FD6-720775C870EC}"/>
    <cellStyle name="Normal 3 5" xfId="754" xr:uid="{EF7A0EAA-CDC8-49D4-BBF8-FBE98EB73A3A}"/>
    <cellStyle name="Normal 4" xfId="59" xr:uid="{00000000-0005-0000-0000-00002A000000}"/>
    <cellStyle name="Normal 5" xfId="58" xr:uid="{00000000-0005-0000-0000-00002B000000}"/>
    <cellStyle name="Normal 5 10" xfId="161" xr:uid="{00000000-0005-0000-0000-00002C000000}"/>
    <cellStyle name="Normal 5 10 2" xfId="228" xr:uid="{00000000-0005-0000-0000-00002D000000}"/>
    <cellStyle name="Normal 5 10 2 2" xfId="514" xr:uid="{00000000-0005-0000-0000-00002E000000}"/>
    <cellStyle name="Normal 5 10 3" xfId="447" xr:uid="{00000000-0005-0000-0000-00002F000000}"/>
    <cellStyle name="Normal 5 11" xfId="323" xr:uid="{00000000-0005-0000-0000-000030000000}"/>
    <cellStyle name="Normal 5 11 2" xfId="609" xr:uid="{00000000-0005-0000-0000-000031000000}"/>
    <cellStyle name="Normal 5 12" xfId="188" xr:uid="{00000000-0005-0000-0000-000032000000}"/>
    <cellStyle name="Normal 5 12 2" xfId="474" xr:uid="{00000000-0005-0000-0000-000033000000}"/>
    <cellStyle name="Normal 5 13" xfId="352" xr:uid="{00000000-0005-0000-0000-000034000000}"/>
    <cellStyle name="Normal 5 14" xfId="642" xr:uid="{00000000-0005-0000-0000-000035000000}"/>
    <cellStyle name="Normal 5 2" xfId="71" xr:uid="{00000000-0005-0000-0000-000036000000}"/>
    <cellStyle name="Normal 5 2 2" xfId="77" xr:uid="{00000000-0005-0000-0000-000037000000}"/>
    <cellStyle name="Normal 5 2 2 2" xfId="90" xr:uid="{00000000-0005-0000-0000-000038000000}"/>
    <cellStyle name="Normal 5 2 2 2 2" xfId="117" xr:uid="{00000000-0005-0000-0000-000039000000}"/>
    <cellStyle name="Normal 5 2 2 2 2 2" xfId="279" xr:uid="{00000000-0005-0000-0000-00003A000000}"/>
    <cellStyle name="Normal 5 2 2 2 2 2 2" xfId="565" xr:uid="{00000000-0005-0000-0000-00003B000000}"/>
    <cellStyle name="Normal 5 2 2 2 2 3" xfId="403" xr:uid="{00000000-0005-0000-0000-00003C000000}"/>
    <cellStyle name="Normal 5 2 2 2 3" xfId="158" xr:uid="{00000000-0005-0000-0000-00003D000000}"/>
    <cellStyle name="Normal 5 2 2 2 3 2" xfId="320" xr:uid="{00000000-0005-0000-0000-00003E000000}"/>
    <cellStyle name="Normal 5 2 2 2 3 2 2" xfId="606" xr:uid="{00000000-0005-0000-0000-00003F000000}"/>
    <cellStyle name="Normal 5 2 2 2 3 3" xfId="444" xr:uid="{00000000-0005-0000-0000-000040000000}"/>
    <cellStyle name="Normal 5 2 2 2 4" xfId="185" xr:uid="{00000000-0005-0000-0000-000041000000}"/>
    <cellStyle name="Normal 5 2 2 2 4 2" xfId="252" xr:uid="{00000000-0005-0000-0000-000042000000}"/>
    <cellStyle name="Normal 5 2 2 2 4 2 2" xfId="538" xr:uid="{00000000-0005-0000-0000-000043000000}"/>
    <cellStyle name="Normal 5 2 2 2 4 3" xfId="471" xr:uid="{00000000-0005-0000-0000-000044000000}"/>
    <cellStyle name="Normal 5 2 2 2 5" xfId="347" xr:uid="{00000000-0005-0000-0000-000045000000}"/>
    <cellStyle name="Normal 5 2 2 2 5 2" xfId="633" xr:uid="{00000000-0005-0000-0000-000046000000}"/>
    <cellStyle name="Normal 5 2 2 2 6" xfId="225" xr:uid="{00000000-0005-0000-0000-000047000000}"/>
    <cellStyle name="Normal 5 2 2 2 6 2" xfId="511" xr:uid="{00000000-0005-0000-0000-000048000000}"/>
    <cellStyle name="Normal 5 2 2 2 7" xfId="376" xr:uid="{00000000-0005-0000-0000-000049000000}"/>
    <cellStyle name="Normal 5 2 2 3" xfId="104" xr:uid="{00000000-0005-0000-0000-00004A000000}"/>
    <cellStyle name="Normal 5 2 2 3 2" xfId="145" xr:uid="{00000000-0005-0000-0000-00004B000000}"/>
    <cellStyle name="Normal 5 2 2 3 2 2" xfId="307" xr:uid="{00000000-0005-0000-0000-00004C000000}"/>
    <cellStyle name="Normal 5 2 2 3 2 2 2" xfId="593" xr:uid="{00000000-0005-0000-0000-00004D000000}"/>
    <cellStyle name="Normal 5 2 2 3 2 3" xfId="431" xr:uid="{00000000-0005-0000-0000-00004E000000}"/>
    <cellStyle name="Normal 5 2 2 3 3" xfId="266" xr:uid="{00000000-0005-0000-0000-00004F000000}"/>
    <cellStyle name="Normal 5 2 2 3 3 2" xfId="552" xr:uid="{00000000-0005-0000-0000-000050000000}"/>
    <cellStyle name="Normal 5 2 2 3 4" xfId="212" xr:uid="{00000000-0005-0000-0000-000051000000}"/>
    <cellStyle name="Normal 5 2 2 3 4 2" xfId="498" xr:uid="{00000000-0005-0000-0000-000052000000}"/>
    <cellStyle name="Normal 5 2 2 3 5" xfId="390" xr:uid="{00000000-0005-0000-0000-000053000000}"/>
    <cellStyle name="Normal 5 2 2 4" xfId="131" xr:uid="{00000000-0005-0000-0000-000054000000}"/>
    <cellStyle name="Normal 5 2 2 4 2" xfId="293" xr:uid="{00000000-0005-0000-0000-000055000000}"/>
    <cellStyle name="Normal 5 2 2 4 2 2" xfId="579" xr:uid="{00000000-0005-0000-0000-000056000000}"/>
    <cellStyle name="Normal 5 2 2 4 3" xfId="417" xr:uid="{00000000-0005-0000-0000-000057000000}"/>
    <cellStyle name="Normal 5 2 2 5" xfId="172" xr:uid="{00000000-0005-0000-0000-000058000000}"/>
    <cellStyle name="Normal 5 2 2 5 2" xfId="239" xr:uid="{00000000-0005-0000-0000-000059000000}"/>
    <cellStyle name="Normal 5 2 2 5 2 2" xfId="525" xr:uid="{00000000-0005-0000-0000-00005A000000}"/>
    <cellStyle name="Normal 5 2 2 5 3" xfId="458" xr:uid="{00000000-0005-0000-0000-00005B000000}"/>
    <cellStyle name="Normal 5 2 2 6" xfId="334" xr:uid="{00000000-0005-0000-0000-00005C000000}"/>
    <cellStyle name="Normal 5 2 2 6 2" xfId="620" xr:uid="{00000000-0005-0000-0000-00005D000000}"/>
    <cellStyle name="Normal 5 2 2 7" xfId="198" xr:uid="{00000000-0005-0000-0000-00005E000000}"/>
    <cellStyle name="Normal 5 2 2 7 2" xfId="484" xr:uid="{00000000-0005-0000-0000-00005F000000}"/>
    <cellStyle name="Normal 5 2 2 8" xfId="363" xr:uid="{00000000-0005-0000-0000-000060000000}"/>
    <cellStyle name="Normal 5 2 3" xfId="84" xr:uid="{00000000-0005-0000-0000-000061000000}"/>
    <cellStyle name="Normal 5 2 3 2" xfId="111" xr:uid="{00000000-0005-0000-0000-000062000000}"/>
    <cellStyle name="Normal 5 2 3 2 2" xfId="273" xr:uid="{00000000-0005-0000-0000-000063000000}"/>
    <cellStyle name="Normal 5 2 3 2 2 2" xfId="559" xr:uid="{00000000-0005-0000-0000-000064000000}"/>
    <cellStyle name="Normal 5 2 3 2 3" xfId="397" xr:uid="{00000000-0005-0000-0000-000065000000}"/>
    <cellStyle name="Normal 5 2 3 3" xfId="152" xr:uid="{00000000-0005-0000-0000-000066000000}"/>
    <cellStyle name="Normal 5 2 3 3 2" xfId="314" xr:uid="{00000000-0005-0000-0000-000067000000}"/>
    <cellStyle name="Normal 5 2 3 3 2 2" xfId="600" xr:uid="{00000000-0005-0000-0000-000068000000}"/>
    <cellStyle name="Normal 5 2 3 3 3" xfId="438" xr:uid="{00000000-0005-0000-0000-000069000000}"/>
    <cellStyle name="Normal 5 2 3 4" xfId="179" xr:uid="{00000000-0005-0000-0000-00006A000000}"/>
    <cellStyle name="Normal 5 2 3 4 2" xfId="246" xr:uid="{00000000-0005-0000-0000-00006B000000}"/>
    <cellStyle name="Normal 5 2 3 4 2 2" xfId="532" xr:uid="{00000000-0005-0000-0000-00006C000000}"/>
    <cellStyle name="Normal 5 2 3 4 3" xfId="465" xr:uid="{00000000-0005-0000-0000-00006D000000}"/>
    <cellStyle name="Normal 5 2 3 5" xfId="341" xr:uid="{00000000-0005-0000-0000-00006E000000}"/>
    <cellStyle name="Normal 5 2 3 5 2" xfId="627" xr:uid="{00000000-0005-0000-0000-00006F000000}"/>
    <cellStyle name="Normal 5 2 3 6" xfId="219" xr:uid="{00000000-0005-0000-0000-000070000000}"/>
    <cellStyle name="Normal 5 2 3 6 2" xfId="505" xr:uid="{00000000-0005-0000-0000-000071000000}"/>
    <cellStyle name="Normal 5 2 3 7" xfId="370" xr:uid="{00000000-0005-0000-0000-000072000000}"/>
    <cellStyle name="Normal 5 2 4" xfId="98" xr:uid="{00000000-0005-0000-0000-000073000000}"/>
    <cellStyle name="Normal 5 2 4 2" xfId="139" xr:uid="{00000000-0005-0000-0000-000074000000}"/>
    <cellStyle name="Normal 5 2 4 2 2" xfId="301" xr:uid="{00000000-0005-0000-0000-000075000000}"/>
    <cellStyle name="Normal 5 2 4 2 2 2" xfId="587" xr:uid="{00000000-0005-0000-0000-000076000000}"/>
    <cellStyle name="Normal 5 2 4 2 3" xfId="425" xr:uid="{00000000-0005-0000-0000-000077000000}"/>
    <cellStyle name="Normal 5 2 4 3" xfId="260" xr:uid="{00000000-0005-0000-0000-000078000000}"/>
    <cellStyle name="Normal 5 2 4 3 2" xfId="546" xr:uid="{00000000-0005-0000-0000-000079000000}"/>
    <cellStyle name="Normal 5 2 4 4" xfId="206" xr:uid="{00000000-0005-0000-0000-00007A000000}"/>
    <cellStyle name="Normal 5 2 4 4 2" xfId="492" xr:uid="{00000000-0005-0000-0000-00007B000000}"/>
    <cellStyle name="Normal 5 2 4 5" xfId="384" xr:uid="{00000000-0005-0000-0000-00007C000000}"/>
    <cellStyle name="Normal 5 2 5" xfId="125" xr:uid="{00000000-0005-0000-0000-00007D000000}"/>
    <cellStyle name="Normal 5 2 5 2" xfId="287" xr:uid="{00000000-0005-0000-0000-00007E000000}"/>
    <cellStyle name="Normal 5 2 5 2 2" xfId="573" xr:uid="{00000000-0005-0000-0000-00007F000000}"/>
    <cellStyle name="Normal 5 2 5 3" xfId="411" xr:uid="{00000000-0005-0000-0000-000080000000}"/>
    <cellStyle name="Normal 5 2 6" xfId="166" xr:uid="{00000000-0005-0000-0000-000081000000}"/>
    <cellStyle name="Normal 5 2 6 2" xfId="233" xr:uid="{00000000-0005-0000-0000-000082000000}"/>
    <cellStyle name="Normal 5 2 6 2 2" xfId="519" xr:uid="{00000000-0005-0000-0000-000083000000}"/>
    <cellStyle name="Normal 5 2 6 3" xfId="452" xr:uid="{00000000-0005-0000-0000-000084000000}"/>
    <cellStyle name="Normal 5 2 7" xfId="326" xr:uid="{00000000-0005-0000-0000-000085000000}"/>
    <cellStyle name="Normal 5 2 7 2" xfId="612" xr:uid="{00000000-0005-0000-0000-000086000000}"/>
    <cellStyle name="Normal 5 2 8" xfId="192" xr:uid="{00000000-0005-0000-0000-000087000000}"/>
    <cellStyle name="Normal 5 2 8 2" xfId="478" xr:uid="{00000000-0005-0000-0000-000088000000}"/>
    <cellStyle name="Normal 5 2 9" xfId="357" xr:uid="{00000000-0005-0000-0000-000089000000}"/>
    <cellStyle name="Normal 5 3" xfId="73" xr:uid="{00000000-0005-0000-0000-00008A000000}"/>
    <cellStyle name="Normal 5 3 2" xfId="79" xr:uid="{00000000-0005-0000-0000-00008B000000}"/>
    <cellStyle name="Normal 5 3 2 2" xfId="92" xr:uid="{00000000-0005-0000-0000-00008C000000}"/>
    <cellStyle name="Normal 5 3 2 2 2" xfId="119" xr:uid="{00000000-0005-0000-0000-00008D000000}"/>
    <cellStyle name="Normal 5 3 2 2 2 2" xfId="281" xr:uid="{00000000-0005-0000-0000-00008E000000}"/>
    <cellStyle name="Normal 5 3 2 2 2 2 2" xfId="567" xr:uid="{00000000-0005-0000-0000-00008F000000}"/>
    <cellStyle name="Normal 5 3 2 2 2 3" xfId="405" xr:uid="{00000000-0005-0000-0000-000090000000}"/>
    <cellStyle name="Normal 5 3 2 2 3" xfId="160" xr:uid="{00000000-0005-0000-0000-000091000000}"/>
    <cellStyle name="Normal 5 3 2 2 3 2" xfId="322" xr:uid="{00000000-0005-0000-0000-000092000000}"/>
    <cellStyle name="Normal 5 3 2 2 3 2 2" xfId="608" xr:uid="{00000000-0005-0000-0000-000093000000}"/>
    <cellStyle name="Normal 5 3 2 2 3 3" xfId="446" xr:uid="{00000000-0005-0000-0000-000094000000}"/>
    <cellStyle name="Normal 5 3 2 2 4" xfId="187" xr:uid="{00000000-0005-0000-0000-000095000000}"/>
    <cellStyle name="Normal 5 3 2 2 4 2" xfId="254" xr:uid="{00000000-0005-0000-0000-000096000000}"/>
    <cellStyle name="Normal 5 3 2 2 4 2 2" xfId="540" xr:uid="{00000000-0005-0000-0000-000097000000}"/>
    <cellStyle name="Normal 5 3 2 2 4 3" xfId="473" xr:uid="{00000000-0005-0000-0000-000098000000}"/>
    <cellStyle name="Normal 5 3 2 2 5" xfId="349" xr:uid="{00000000-0005-0000-0000-000099000000}"/>
    <cellStyle name="Normal 5 3 2 2 5 2" xfId="635" xr:uid="{00000000-0005-0000-0000-00009A000000}"/>
    <cellStyle name="Normal 5 3 2 2 6" xfId="227" xr:uid="{00000000-0005-0000-0000-00009B000000}"/>
    <cellStyle name="Normal 5 3 2 2 6 2" xfId="513" xr:uid="{00000000-0005-0000-0000-00009C000000}"/>
    <cellStyle name="Normal 5 3 2 2 7" xfId="378" xr:uid="{00000000-0005-0000-0000-00009D000000}"/>
    <cellStyle name="Normal 5 3 2 3" xfId="106" xr:uid="{00000000-0005-0000-0000-00009E000000}"/>
    <cellStyle name="Normal 5 3 2 3 2" xfId="147" xr:uid="{00000000-0005-0000-0000-00009F000000}"/>
    <cellStyle name="Normal 5 3 2 3 2 2" xfId="309" xr:uid="{00000000-0005-0000-0000-0000A0000000}"/>
    <cellStyle name="Normal 5 3 2 3 2 2 2" xfId="595" xr:uid="{00000000-0005-0000-0000-0000A1000000}"/>
    <cellStyle name="Normal 5 3 2 3 2 3" xfId="433" xr:uid="{00000000-0005-0000-0000-0000A2000000}"/>
    <cellStyle name="Normal 5 3 2 3 3" xfId="268" xr:uid="{00000000-0005-0000-0000-0000A3000000}"/>
    <cellStyle name="Normal 5 3 2 3 3 2" xfId="554" xr:uid="{00000000-0005-0000-0000-0000A4000000}"/>
    <cellStyle name="Normal 5 3 2 3 4" xfId="214" xr:uid="{00000000-0005-0000-0000-0000A5000000}"/>
    <cellStyle name="Normal 5 3 2 3 4 2" xfId="500" xr:uid="{00000000-0005-0000-0000-0000A6000000}"/>
    <cellStyle name="Normal 5 3 2 3 5" xfId="392" xr:uid="{00000000-0005-0000-0000-0000A7000000}"/>
    <cellStyle name="Normal 5 3 2 4" xfId="133" xr:uid="{00000000-0005-0000-0000-0000A8000000}"/>
    <cellStyle name="Normal 5 3 2 4 2" xfId="295" xr:uid="{00000000-0005-0000-0000-0000A9000000}"/>
    <cellStyle name="Normal 5 3 2 4 2 2" xfId="581" xr:uid="{00000000-0005-0000-0000-0000AA000000}"/>
    <cellStyle name="Normal 5 3 2 4 3" xfId="419" xr:uid="{00000000-0005-0000-0000-0000AB000000}"/>
    <cellStyle name="Normal 5 3 2 5" xfId="174" xr:uid="{00000000-0005-0000-0000-0000AC000000}"/>
    <cellStyle name="Normal 5 3 2 5 2" xfId="241" xr:uid="{00000000-0005-0000-0000-0000AD000000}"/>
    <cellStyle name="Normal 5 3 2 5 2 2" xfId="527" xr:uid="{00000000-0005-0000-0000-0000AE000000}"/>
    <cellStyle name="Normal 5 3 2 5 3" xfId="460" xr:uid="{00000000-0005-0000-0000-0000AF000000}"/>
    <cellStyle name="Normal 5 3 2 6" xfId="336" xr:uid="{00000000-0005-0000-0000-0000B0000000}"/>
    <cellStyle name="Normal 5 3 2 6 2" xfId="622" xr:uid="{00000000-0005-0000-0000-0000B1000000}"/>
    <cellStyle name="Normal 5 3 2 7" xfId="200" xr:uid="{00000000-0005-0000-0000-0000B2000000}"/>
    <cellStyle name="Normal 5 3 2 7 2" xfId="486" xr:uid="{00000000-0005-0000-0000-0000B3000000}"/>
    <cellStyle name="Normal 5 3 2 8" xfId="365" xr:uid="{00000000-0005-0000-0000-0000B4000000}"/>
    <cellStyle name="Normal 5 3 3" xfId="86" xr:uid="{00000000-0005-0000-0000-0000B5000000}"/>
    <cellStyle name="Normal 5 3 3 2" xfId="113" xr:uid="{00000000-0005-0000-0000-0000B6000000}"/>
    <cellStyle name="Normal 5 3 3 2 2" xfId="275" xr:uid="{00000000-0005-0000-0000-0000B7000000}"/>
    <cellStyle name="Normal 5 3 3 2 2 2" xfId="561" xr:uid="{00000000-0005-0000-0000-0000B8000000}"/>
    <cellStyle name="Normal 5 3 3 2 3" xfId="399" xr:uid="{00000000-0005-0000-0000-0000B9000000}"/>
    <cellStyle name="Normal 5 3 3 3" xfId="154" xr:uid="{00000000-0005-0000-0000-0000BA000000}"/>
    <cellStyle name="Normal 5 3 3 3 2" xfId="316" xr:uid="{00000000-0005-0000-0000-0000BB000000}"/>
    <cellStyle name="Normal 5 3 3 3 2 2" xfId="602" xr:uid="{00000000-0005-0000-0000-0000BC000000}"/>
    <cellStyle name="Normal 5 3 3 3 3" xfId="440" xr:uid="{00000000-0005-0000-0000-0000BD000000}"/>
    <cellStyle name="Normal 5 3 3 4" xfId="181" xr:uid="{00000000-0005-0000-0000-0000BE000000}"/>
    <cellStyle name="Normal 5 3 3 4 2" xfId="248" xr:uid="{00000000-0005-0000-0000-0000BF000000}"/>
    <cellStyle name="Normal 5 3 3 4 2 2" xfId="534" xr:uid="{00000000-0005-0000-0000-0000C0000000}"/>
    <cellStyle name="Normal 5 3 3 4 3" xfId="467" xr:uid="{00000000-0005-0000-0000-0000C1000000}"/>
    <cellStyle name="Normal 5 3 3 5" xfId="343" xr:uid="{00000000-0005-0000-0000-0000C2000000}"/>
    <cellStyle name="Normal 5 3 3 5 2" xfId="629" xr:uid="{00000000-0005-0000-0000-0000C3000000}"/>
    <cellStyle name="Normal 5 3 3 6" xfId="221" xr:uid="{00000000-0005-0000-0000-0000C4000000}"/>
    <cellStyle name="Normal 5 3 3 6 2" xfId="507" xr:uid="{00000000-0005-0000-0000-0000C5000000}"/>
    <cellStyle name="Normal 5 3 3 7" xfId="372" xr:uid="{00000000-0005-0000-0000-0000C6000000}"/>
    <cellStyle name="Normal 5 3 4" xfId="100" xr:uid="{00000000-0005-0000-0000-0000C7000000}"/>
    <cellStyle name="Normal 5 3 4 2" xfId="141" xr:uid="{00000000-0005-0000-0000-0000C8000000}"/>
    <cellStyle name="Normal 5 3 4 2 2" xfId="303" xr:uid="{00000000-0005-0000-0000-0000C9000000}"/>
    <cellStyle name="Normal 5 3 4 2 2 2" xfId="589" xr:uid="{00000000-0005-0000-0000-0000CA000000}"/>
    <cellStyle name="Normal 5 3 4 2 3" xfId="427" xr:uid="{00000000-0005-0000-0000-0000CB000000}"/>
    <cellStyle name="Normal 5 3 4 3" xfId="262" xr:uid="{00000000-0005-0000-0000-0000CC000000}"/>
    <cellStyle name="Normal 5 3 4 3 2" xfId="548" xr:uid="{00000000-0005-0000-0000-0000CD000000}"/>
    <cellStyle name="Normal 5 3 4 4" xfId="208" xr:uid="{00000000-0005-0000-0000-0000CE000000}"/>
    <cellStyle name="Normal 5 3 4 4 2" xfId="494" xr:uid="{00000000-0005-0000-0000-0000CF000000}"/>
    <cellStyle name="Normal 5 3 4 5" xfId="386" xr:uid="{00000000-0005-0000-0000-0000D0000000}"/>
    <cellStyle name="Normal 5 3 5" xfId="127" xr:uid="{00000000-0005-0000-0000-0000D1000000}"/>
    <cellStyle name="Normal 5 3 5 2" xfId="289" xr:uid="{00000000-0005-0000-0000-0000D2000000}"/>
    <cellStyle name="Normal 5 3 5 2 2" xfId="575" xr:uid="{00000000-0005-0000-0000-0000D3000000}"/>
    <cellStyle name="Normal 5 3 5 3" xfId="413" xr:uid="{00000000-0005-0000-0000-0000D4000000}"/>
    <cellStyle name="Normal 5 3 6" xfId="168" xr:uid="{00000000-0005-0000-0000-0000D5000000}"/>
    <cellStyle name="Normal 5 3 6 2" xfId="235" xr:uid="{00000000-0005-0000-0000-0000D6000000}"/>
    <cellStyle name="Normal 5 3 6 2 2" xfId="521" xr:uid="{00000000-0005-0000-0000-0000D7000000}"/>
    <cellStyle name="Normal 5 3 6 3" xfId="454" xr:uid="{00000000-0005-0000-0000-0000D8000000}"/>
    <cellStyle name="Normal 5 3 7" xfId="328" xr:uid="{00000000-0005-0000-0000-0000D9000000}"/>
    <cellStyle name="Normal 5 3 7 2" xfId="614" xr:uid="{00000000-0005-0000-0000-0000DA000000}"/>
    <cellStyle name="Normal 5 3 8" xfId="194" xr:uid="{00000000-0005-0000-0000-0000DB000000}"/>
    <cellStyle name="Normal 5 3 8 2" xfId="480" xr:uid="{00000000-0005-0000-0000-0000DC000000}"/>
    <cellStyle name="Normal 5 3 9" xfId="359" xr:uid="{00000000-0005-0000-0000-0000DD000000}"/>
    <cellStyle name="Normal 5 4" xfId="64" xr:uid="{00000000-0005-0000-0000-0000DE000000}"/>
    <cellStyle name="Normal 5 4 2" xfId="81" xr:uid="{00000000-0005-0000-0000-0000DF000000}"/>
    <cellStyle name="Normal 5 4 2 2" xfId="108" xr:uid="{00000000-0005-0000-0000-0000E0000000}"/>
    <cellStyle name="Normal 5 4 2 2 2" xfId="270" xr:uid="{00000000-0005-0000-0000-0000E1000000}"/>
    <cellStyle name="Normal 5 4 2 2 2 2" xfId="556" xr:uid="{00000000-0005-0000-0000-0000E2000000}"/>
    <cellStyle name="Normal 5 4 2 2 3" xfId="394" xr:uid="{00000000-0005-0000-0000-0000E3000000}"/>
    <cellStyle name="Normal 5 4 2 3" xfId="149" xr:uid="{00000000-0005-0000-0000-0000E4000000}"/>
    <cellStyle name="Normal 5 4 2 3 2" xfId="311" xr:uid="{00000000-0005-0000-0000-0000E5000000}"/>
    <cellStyle name="Normal 5 4 2 3 2 2" xfId="597" xr:uid="{00000000-0005-0000-0000-0000E6000000}"/>
    <cellStyle name="Normal 5 4 2 3 3" xfId="435" xr:uid="{00000000-0005-0000-0000-0000E7000000}"/>
    <cellStyle name="Normal 5 4 2 4" xfId="176" xr:uid="{00000000-0005-0000-0000-0000E8000000}"/>
    <cellStyle name="Normal 5 4 2 4 2" xfId="243" xr:uid="{00000000-0005-0000-0000-0000E9000000}"/>
    <cellStyle name="Normal 5 4 2 4 2 2" xfId="529" xr:uid="{00000000-0005-0000-0000-0000EA000000}"/>
    <cellStyle name="Normal 5 4 2 4 3" xfId="462" xr:uid="{00000000-0005-0000-0000-0000EB000000}"/>
    <cellStyle name="Normal 5 4 2 5" xfId="338" xr:uid="{00000000-0005-0000-0000-0000EC000000}"/>
    <cellStyle name="Normal 5 4 2 5 2" xfId="624" xr:uid="{00000000-0005-0000-0000-0000ED000000}"/>
    <cellStyle name="Normal 5 4 2 6" xfId="216" xr:uid="{00000000-0005-0000-0000-0000EE000000}"/>
    <cellStyle name="Normal 5 4 2 6 2" xfId="502" xr:uid="{00000000-0005-0000-0000-0000EF000000}"/>
    <cellStyle name="Normal 5 4 2 7" xfId="367" xr:uid="{00000000-0005-0000-0000-0000F0000000}"/>
    <cellStyle name="Normal 5 4 3" xfId="95" xr:uid="{00000000-0005-0000-0000-0000F1000000}"/>
    <cellStyle name="Normal 5 4 3 2" xfId="136" xr:uid="{00000000-0005-0000-0000-0000F2000000}"/>
    <cellStyle name="Normal 5 4 3 2 2" xfId="298" xr:uid="{00000000-0005-0000-0000-0000F3000000}"/>
    <cellStyle name="Normal 5 4 3 2 2 2" xfId="584" xr:uid="{00000000-0005-0000-0000-0000F4000000}"/>
    <cellStyle name="Normal 5 4 3 2 3" xfId="422" xr:uid="{00000000-0005-0000-0000-0000F5000000}"/>
    <cellStyle name="Normal 5 4 3 3" xfId="257" xr:uid="{00000000-0005-0000-0000-0000F6000000}"/>
    <cellStyle name="Normal 5 4 3 3 2" xfId="543" xr:uid="{00000000-0005-0000-0000-0000F7000000}"/>
    <cellStyle name="Normal 5 4 3 4" xfId="203" xr:uid="{00000000-0005-0000-0000-0000F8000000}"/>
    <cellStyle name="Normal 5 4 3 4 2" xfId="489" xr:uid="{00000000-0005-0000-0000-0000F9000000}"/>
    <cellStyle name="Normal 5 4 3 5" xfId="381" xr:uid="{00000000-0005-0000-0000-0000FA000000}"/>
    <cellStyle name="Normal 5 4 4" xfId="122" xr:uid="{00000000-0005-0000-0000-0000FB000000}"/>
    <cellStyle name="Normal 5 4 4 2" xfId="284" xr:uid="{00000000-0005-0000-0000-0000FC000000}"/>
    <cellStyle name="Normal 5 4 4 2 2" xfId="570" xr:uid="{00000000-0005-0000-0000-0000FD000000}"/>
    <cellStyle name="Normal 5 4 4 3" xfId="408" xr:uid="{00000000-0005-0000-0000-0000FE000000}"/>
    <cellStyle name="Normal 5 4 5" xfId="163" xr:uid="{00000000-0005-0000-0000-0000FF000000}"/>
    <cellStyle name="Normal 5 4 5 2" xfId="230" xr:uid="{00000000-0005-0000-0000-000000010000}"/>
    <cellStyle name="Normal 5 4 5 2 2" xfId="516" xr:uid="{00000000-0005-0000-0000-000001010000}"/>
    <cellStyle name="Normal 5 4 5 3" xfId="449" xr:uid="{00000000-0005-0000-0000-000002010000}"/>
    <cellStyle name="Normal 5 4 6" xfId="330" xr:uid="{00000000-0005-0000-0000-000003010000}"/>
    <cellStyle name="Normal 5 4 6 2" xfId="616" xr:uid="{00000000-0005-0000-0000-000004010000}"/>
    <cellStyle name="Normal 5 4 7" xfId="189" xr:uid="{00000000-0005-0000-0000-000005010000}"/>
    <cellStyle name="Normal 5 4 7 2" xfId="475" xr:uid="{00000000-0005-0000-0000-000006010000}"/>
    <cellStyle name="Normal 5 4 8" xfId="354" xr:uid="{00000000-0005-0000-0000-000007010000}"/>
    <cellStyle name="Normal 5 5" xfId="74" xr:uid="{00000000-0005-0000-0000-000008010000}"/>
    <cellStyle name="Normal 5 5 2" xfId="87" xr:uid="{00000000-0005-0000-0000-000009010000}"/>
    <cellStyle name="Normal 5 5 2 2" xfId="114" xr:uid="{00000000-0005-0000-0000-00000A010000}"/>
    <cellStyle name="Normal 5 5 2 2 2" xfId="276" xr:uid="{00000000-0005-0000-0000-00000B010000}"/>
    <cellStyle name="Normal 5 5 2 2 2 2" xfId="562" xr:uid="{00000000-0005-0000-0000-00000C010000}"/>
    <cellStyle name="Normal 5 5 2 2 3" xfId="400" xr:uid="{00000000-0005-0000-0000-00000D010000}"/>
    <cellStyle name="Normal 5 5 2 3" xfId="155" xr:uid="{00000000-0005-0000-0000-00000E010000}"/>
    <cellStyle name="Normal 5 5 2 3 2" xfId="317" xr:uid="{00000000-0005-0000-0000-00000F010000}"/>
    <cellStyle name="Normal 5 5 2 3 2 2" xfId="603" xr:uid="{00000000-0005-0000-0000-000010010000}"/>
    <cellStyle name="Normal 5 5 2 3 3" xfId="441" xr:uid="{00000000-0005-0000-0000-000011010000}"/>
    <cellStyle name="Normal 5 5 2 4" xfId="182" xr:uid="{00000000-0005-0000-0000-000012010000}"/>
    <cellStyle name="Normal 5 5 2 4 2" xfId="249" xr:uid="{00000000-0005-0000-0000-000013010000}"/>
    <cellStyle name="Normal 5 5 2 4 2 2" xfId="535" xr:uid="{00000000-0005-0000-0000-000014010000}"/>
    <cellStyle name="Normal 5 5 2 4 3" xfId="468" xr:uid="{00000000-0005-0000-0000-000015010000}"/>
    <cellStyle name="Normal 5 5 2 5" xfId="344" xr:uid="{00000000-0005-0000-0000-000016010000}"/>
    <cellStyle name="Normal 5 5 2 5 2" xfId="630" xr:uid="{00000000-0005-0000-0000-000017010000}"/>
    <cellStyle name="Normal 5 5 2 6" xfId="222" xr:uid="{00000000-0005-0000-0000-000018010000}"/>
    <cellStyle name="Normal 5 5 2 6 2" xfId="508" xr:uid="{00000000-0005-0000-0000-000019010000}"/>
    <cellStyle name="Normal 5 5 2 7" xfId="373" xr:uid="{00000000-0005-0000-0000-00001A010000}"/>
    <cellStyle name="Normal 5 5 3" xfId="101" xr:uid="{00000000-0005-0000-0000-00001B010000}"/>
    <cellStyle name="Normal 5 5 3 2" xfId="142" xr:uid="{00000000-0005-0000-0000-00001C010000}"/>
    <cellStyle name="Normal 5 5 3 2 2" xfId="304" xr:uid="{00000000-0005-0000-0000-00001D010000}"/>
    <cellStyle name="Normal 5 5 3 2 2 2" xfId="590" xr:uid="{00000000-0005-0000-0000-00001E010000}"/>
    <cellStyle name="Normal 5 5 3 2 3" xfId="428" xr:uid="{00000000-0005-0000-0000-00001F010000}"/>
    <cellStyle name="Normal 5 5 3 3" xfId="263" xr:uid="{00000000-0005-0000-0000-000020010000}"/>
    <cellStyle name="Normal 5 5 3 3 2" xfId="549" xr:uid="{00000000-0005-0000-0000-000021010000}"/>
    <cellStyle name="Normal 5 5 3 4" xfId="209" xr:uid="{00000000-0005-0000-0000-000022010000}"/>
    <cellStyle name="Normal 5 5 3 4 2" xfId="495" xr:uid="{00000000-0005-0000-0000-000023010000}"/>
    <cellStyle name="Normal 5 5 3 5" xfId="387" xr:uid="{00000000-0005-0000-0000-000024010000}"/>
    <cellStyle name="Normal 5 5 4" xfId="128" xr:uid="{00000000-0005-0000-0000-000025010000}"/>
    <cellStyle name="Normal 5 5 4 2" xfId="290" xr:uid="{00000000-0005-0000-0000-000026010000}"/>
    <cellStyle name="Normal 5 5 4 2 2" xfId="576" xr:uid="{00000000-0005-0000-0000-000027010000}"/>
    <cellStyle name="Normal 5 5 4 3" xfId="414" xr:uid="{00000000-0005-0000-0000-000028010000}"/>
    <cellStyle name="Normal 5 5 5" xfId="169" xr:uid="{00000000-0005-0000-0000-000029010000}"/>
    <cellStyle name="Normal 5 5 5 2" xfId="236" xr:uid="{00000000-0005-0000-0000-00002A010000}"/>
    <cellStyle name="Normal 5 5 5 2 2" xfId="522" xr:uid="{00000000-0005-0000-0000-00002B010000}"/>
    <cellStyle name="Normal 5 5 5 3" xfId="455" xr:uid="{00000000-0005-0000-0000-00002C010000}"/>
    <cellStyle name="Normal 5 5 6" xfId="331" xr:uid="{00000000-0005-0000-0000-00002D010000}"/>
    <cellStyle name="Normal 5 5 6 2" xfId="617" xr:uid="{00000000-0005-0000-0000-00002E010000}"/>
    <cellStyle name="Normal 5 5 7" xfId="195" xr:uid="{00000000-0005-0000-0000-00002F010000}"/>
    <cellStyle name="Normal 5 5 7 2" xfId="481" xr:uid="{00000000-0005-0000-0000-000030010000}"/>
    <cellStyle name="Normal 5 5 8" xfId="360" xr:uid="{00000000-0005-0000-0000-000031010000}"/>
    <cellStyle name="Normal 5 6" xfId="63" xr:uid="{00000000-0005-0000-0000-000032010000}"/>
    <cellStyle name="Normal 5 6 2" xfId="94" xr:uid="{00000000-0005-0000-0000-000033010000}"/>
    <cellStyle name="Normal 5 6 2 2" xfId="256" xr:uid="{00000000-0005-0000-0000-000034010000}"/>
    <cellStyle name="Normal 5 6 2 2 2" xfId="542" xr:uid="{00000000-0005-0000-0000-000035010000}"/>
    <cellStyle name="Normal 5 6 2 3" xfId="380" xr:uid="{00000000-0005-0000-0000-000036010000}"/>
    <cellStyle name="Normal 5 6 3" xfId="135" xr:uid="{00000000-0005-0000-0000-000037010000}"/>
    <cellStyle name="Normal 5 6 3 2" xfId="297" xr:uid="{00000000-0005-0000-0000-000038010000}"/>
    <cellStyle name="Normal 5 6 3 2 2" xfId="583" xr:uid="{00000000-0005-0000-0000-000039010000}"/>
    <cellStyle name="Normal 5 6 3 3" xfId="421" xr:uid="{00000000-0005-0000-0000-00003A010000}"/>
    <cellStyle name="Normal 5 6 4" xfId="162" xr:uid="{00000000-0005-0000-0000-00003B010000}"/>
    <cellStyle name="Normal 5 6 4 2" xfId="229" xr:uid="{00000000-0005-0000-0000-00003C010000}"/>
    <cellStyle name="Normal 5 6 4 2 2" xfId="515" xr:uid="{00000000-0005-0000-0000-00003D010000}"/>
    <cellStyle name="Normal 5 6 4 3" xfId="448" xr:uid="{00000000-0005-0000-0000-00003E010000}"/>
    <cellStyle name="Normal 5 6 5" xfId="329" xr:uid="{00000000-0005-0000-0000-00003F010000}"/>
    <cellStyle name="Normal 5 6 5 2" xfId="615" xr:uid="{00000000-0005-0000-0000-000040010000}"/>
    <cellStyle name="Normal 5 6 6" xfId="202" xr:uid="{00000000-0005-0000-0000-000041010000}"/>
    <cellStyle name="Normal 5 6 6 2" xfId="488" xr:uid="{00000000-0005-0000-0000-000042010000}"/>
    <cellStyle name="Normal 5 6 7" xfId="353" xr:uid="{00000000-0005-0000-0000-000043010000}"/>
    <cellStyle name="Normal 5 7" xfId="80" xr:uid="{00000000-0005-0000-0000-000044010000}"/>
    <cellStyle name="Normal 5 7 2" xfId="107" xr:uid="{00000000-0005-0000-0000-000045010000}"/>
    <cellStyle name="Normal 5 7 2 2" xfId="269" xr:uid="{00000000-0005-0000-0000-000046010000}"/>
    <cellStyle name="Normal 5 7 2 2 2" xfId="555" xr:uid="{00000000-0005-0000-0000-000047010000}"/>
    <cellStyle name="Normal 5 7 2 3" xfId="393" xr:uid="{00000000-0005-0000-0000-000048010000}"/>
    <cellStyle name="Normal 5 7 3" xfId="148" xr:uid="{00000000-0005-0000-0000-000049010000}"/>
    <cellStyle name="Normal 5 7 3 2" xfId="310" xr:uid="{00000000-0005-0000-0000-00004A010000}"/>
    <cellStyle name="Normal 5 7 3 2 2" xfId="596" xr:uid="{00000000-0005-0000-0000-00004B010000}"/>
    <cellStyle name="Normal 5 7 3 3" xfId="434" xr:uid="{00000000-0005-0000-0000-00004C010000}"/>
    <cellStyle name="Normal 5 7 4" xfId="175" xr:uid="{00000000-0005-0000-0000-00004D010000}"/>
    <cellStyle name="Normal 5 7 4 2" xfId="242" xr:uid="{00000000-0005-0000-0000-00004E010000}"/>
    <cellStyle name="Normal 5 7 4 2 2" xfId="528" xr:uid="{00000000-0005-0000-0000-00004F010000}"/>
    <cellStyle name="Normal 5 7 4 3" xfId="461" xr:uid="{00000000-0005-0000-0000-000050010000}"/>
    <cellStyle name="Normal 5 7 5" xfId="337" xr:uid="{00000000-0005-0000-0000-000051010000}"/>
    <cellStyle name="Normal 5 7 5 2" xfId="623" xr:uid="{00000000-0005-0000-0000-000052010000}"/>
    <cellStyle name="Normal 5 7 6" xfId="215" xr:uid="{00000000-0005-0000-0000-000053010000}"/>
    <cellStyle name="Normal 5 7 6 2" xfId="501" xr:uid="{00000000-0005-0000-0000-000054010000}"/>
    <cellStyle name="Normal 5 7 7" xfId="366" xr:uid="{00000000-0005-0000-0000-000055010000}"/>
    <cellStyle name="Normal 5 8" xfId="93" xr:uid="{00000000-0005-0000-0000-000056010000}"/>
    <cellStyle name="Normal 5 8 2" xfId="134" xr:uid="{00000000-0005-0000-0000-000057010000}"/>
    <cellStyle name="Normal 5 8 2 2" xfId="296" xr:uid="{00000000-0005-0000-0000-000058010000}"/>
    <cellStyle name="Normal 5 8 2 2 2" xfId="582" xr:uid="{00000000-0005-0000-0000-000059010000}"/>
    <cellStyle name="Normal 5 8 2 3" xfId="420" xr:uid="{00000000-0005-0000-0000-00005A010000}"/>
    <cellStyle name="Normal 5 8 3" xfId="255" xr:uid="{00000000-0005-0000-0000-00005B010000}"/>
    <cellStyle name="Normal 5 8 3 2" xfId="541" xr:uid="{00000000-0005-0000-0000-00005C010000}"/>
    <cellStyle name="Normal 5 8 4" xfId="201" xr:uid="{00000000-0005-0000-0000-00005D010000}"/>
    <cellStyle name="Normal 5 8 4 2" xfId="487" xr:uid="{00000000-0005-0000-0000-00005E010000}"/>
    <cellStyle name="Normal 5 8 5" xfId="379" xr:uid="{00000000-0005-0000-0000-00005F010000}"/>
    <cellStyle name="Normal 5 9" xfId="121" xr:uid="{00000000-0005-0000-0000-000060010000}"/>
    <cellStyle name="Normal 5 9 2" xfId="283" xr:uid="{00000000-0005-0000-0000-000061010000}"/>
    <cellStyle name="Normal 5 9 2 2" xfId="569" xr:uid="{00000000-0005-0000-0000-000062010000}"/>
    <cellStyle name="Normal 5 9 3" xfId="407" xr:uid="{00000000-0005-0000-0000-000063010000}"/>
    <cellStyle name="Normal 6" xfId="65" xr:uid="{00000000-0005-0000-0000-000064010000}"/>
    <cellStyle name="Normal 6 10" xfId="355" xr:uid="{00000000-0005-0000-0000-000065010000}"/>
    <cellStyle name="Normal 6 2" xfId="72" xr:uid="{00000000-0005-0000-0000-000066010000}"/>
    <cellStyle name="Normal 6 2 2" xfId="78" xr:uid="{00000000-0005-0000-0000-000067010000}"/>
    <cellStyle name="Normal 6 2 2 2" xfId="91" xr:uid="{00000000-0005-0000-0000-000068010000}"/>
    <cellStyle name="Normal 6 2 2 2 2" xfId="118" xr:uid="{00000000-0005-0000-0000-000069010000}"/>
    <cellStyle name="Normal 6 2 2 2 2 2" xfId="280" xr:uid="{00000000-0005-0000-0000-00006A010000}"/>
    <cellStyle name="Normal 6 2 2 2 2 2 2" xfId="566" xr:uid="{00000000-0005-0000-0000-00006B010000}"/>
    <cellStyle name="Normal 6 2 2 2 2 3" xfId="404" xr:uid="{00000000-0005-0000-0000-00006C010000}"/>
    <cellStyle name="Normal 6 2 2 2 3" xfId="159" xr:uid="{00000000-0005-0000-0000-00006D010000}"/>
    <cellStyle name="Normal 6 2 2 2 3 2" xfId="321" xr:uid="{00000000-0005-0000-0000-00006E010000}"/>
    <cellStyle name="Normal 6 2 2 2 3 2 2" xfId="607" xr:uid="{00000000-0005-0000-0000-00006F010000}"/>
    <cellStyle name="Normal 6 2 2 2 3 3" xfId="445" xr:uid="{00000000-0005-0000-0000-000070010000}"/>
    <cellStyle name="Normal 6 2 2 2 4" xfId="186" xr:uid="{00000000-0005-0000-0000-000071010000}"/>
    <cellStyle name="Normal 6 2 2 2 4 2" xfId="253" xr:uid="{00000000-0005-0000-0000-000072010000}"/>
    <cellStyle name="Normal 6 2 2 2 4 2 2" xfId="539" xr:uid="{00000000-0005-0000-0000-000073010000}"/>
    <cellStyle name="Normal 6 2 2 2 4 3" xfId="472" xr:uid="{00000000-0005-0000-0000-000074010000}"/>
    <cellStyle name="Normal 6 2 2 2 5" xfId="348" xr:uid="{00000000-0005-0000-0000-000075010000}"/>
    <cellStyle name="Normal 6 2 2 2 5 2" xfId="634" xr:uid="{00000000-0005-0000-0000-000076010000}"/>
    <cellStyle name="Normal 6 2 2 2 6" xfId="226" xr:uid="{00000000-0005-0000-0000-000077010000}"/>
    <cellStyle name="Normal 6 2 2 2 6 2" xfId="512" xr:uid="{00000000-0005-0000-0000-000078010000}"/>
    <cellStyle name="Normal 6 2 2 2 7" xfId="377" xr:uid="{00000000-0005-0000-0000-000079010000}"/>
    <cellStyle name="Normal 6 2 2 3" xfId="105" xr:uid="{00000000-0005-0000-0000-00007A010000}"/>
    <cellStyle name="Normal 6 2 2 3 2" xfId="146" xr:uid="{00000000-0005-0000-0000-00007B010000}"/>
    <cellStyle name="Normal 6 2 2 3 2 2" xfId="308" xr:uid="{00000000-0005-0000-0000-00007C010000}"/>
    <cellStyle name="Normal 6 2 2 3 2 2 2" xfId="594" xr:uid="{00000000-0005-0000-0000-00007D010000}"/>
    <cellStyle name="Normal 6 2 2 3 2 3" xfId="432" xr:uid="{00000000-0005-0000-0000-00007E010000}"/>
    <cellStyle name="Normal 6 2 2 3 3" xfId="267" xr:uid="{00000000-0005-0000-0000-00007F010000}"/>
    <cellStyle name="Normal 6 2 2 3 3 2" xfId="553" xr:uid="{00000000-0005-0000-0000-000080010000}"/>
    <cellStyle name="Normal 6 2 2 3 4" xfId="213" xr:uid="{00000000-0005-0000-0000-000081010000}"/>
    <cellStyle name="Normal 6 2 2 3 4 2" xfId="499" xr:uid="{00000000-0005-0000-0000-000082010000}"/>
    <cellStyle name="Normal 6 2 2 3 5" xfId="391" xr:uid="{00000000-0005-0000-0000-000083010000}"/>
    <cellStyle name="Normal 6 2 2 4" xfId="132" xr:uid="{00000000-0005-0000-0000-000084010000}"/>
    <cellStyle name="Normal 6 2 2 4 2" xfId="294" xr:uid="{00000000-0005-0000-0000-000085010000}"/>
    <cellStyle name="Normal 6 2 2 4 2 2" xfId="580" xr:uid="{00000000-0005-0000-0000-000086010000}"/>
    <cellStyle name="Normal 6 2 2 4 3" xfId="418" xr:uid="{00000000-0005-0000-0000-000087010000}"/>
    <cellStyle name="Normal 6 2 2 5" xfId="173" xr:uid="{00000000-0005-0000-0000-000088010000}"/>
    <cellStyle name="Normal 6 2 2 5 2" xfId="240" xr:uid="{00000000-0005-0000-0000-000089010000}"/>
    <cellStyle name="Normal 6 2 2 5 2 2" xfId="526" xr:uid="{00000000-0005-0000-0000-00008A010000}"/>
    <cellStyle name="Normal 6 2 2 5 3" xfId="459" xr:uid="{00000000-0005-0000-0000-00008B010000}"/>
    <cellStyle name="Normal 6 2 2 6" xfId="335" xr:uid="{00000000-0005-0000-0000-00008C010000}"/>
    <cellStyle name="Normal 6 2 2 6 2" xfId="621" xr:uid="{00000000-0005-0000-0000-00008D010000}"/>
    <cellStyle name="Normal 6 2 2 7" xfId="199" xr:uid="{00000000-0005-0000-0000-00008E010000}"/>
    <cellStyle name="Normal 6 2 2 7 2" xfId="485" xr:uid="{00000000-0005-0000-0000-00008F010000}"/>
    <cellStyle name="Normal 6 2 2 8" xfId="364" xr:uid="{00000000-0005-0000-0000-000090010000}"/>
    <cellStyle name="Normal 6 2 3" xfId="85" xr:uid="{00000000-0005-0000-0000-000091010000}"/>
    <cellStyle name="Normal 6 2 3 2" xfId="112" xr:uid="{00000000-0005-0000-0000-000092010000}"/>
    <cellStyle name="Normal 6 2 3 2 2" xfId="274" xr:uid="{00000000-0005-0000-0000-000093010000}"/>
    <cellStyle name="Normal 6 2 3 2 2 2" xfId="560" xr:uid="{00000000-0005-0000-0000-000094010000}"/>
    <cellStyle name="Normal 6 2 3 2 3" xfId="398" xr:uid="{00000000-0005-0000-0000-000095010000}"/>
    <cellStyle name="Normal 6 2 3 3" xfId="153" xr:uid="{00000000-0005-0000-0000-000096010000}"/>
    <cellStyle name="Normal 6 2 3 3 2" xfId="315" xr:uid="{00000000-0005-0000-0000-000097010000}"/>
    <cellStyle name="Normal 6 2 3 3 2 2" xfId="601" xr:uid="{00000000-0005-0000-0000-000098010000}"/>
    <cellStyle name="Normal 6 2 3 3 3" xfId="439" xr:uid="{00000000-0005-0000-0000-000099010000}"/>
    <cellStyle name="Normal 6 2 3 4" xfId="180" xr:uid="{00000000-0005-0000-0000-00009A010000}"/>
    <cellStyle name="Normal 6 2 3 4 2" xfId="247" xr:uid="{00000000-0005-0000-0000-00009B010000}"/>
    <cellStyle name="Normal 6 2 3 4 2 2" xfId="533" xr:uid="{00000000-0005-0000-0000-00009C010000}"/>
    <cellStyle name="Normal 6 2 3 4 3" xfId="466" xr:uid="{00000000-0005-0000-0000-00009D010000}"/>
    <cellStyle name="Normal 6 2 3 5" xfId="342" xr:uid="{00000000-0005-0000-0000-00009E010000}"/>
    <cellStyle name="Normal 6 2 3 5 2" xfId="628" xr:uid="{00000000-0005-0000-0000-00009F010000}"/>
    <cellStyle name="Normal 6 2 3 6" xfId="220" xr:uid="{00000000-0005-0000-0000-0000A0010000}"/>
    <cellStyle name="Normal 6 2 3 6 2" xfId="506" xr:uid="{00000000-0005-0000-0000-0000A1010000}"/>
    <cellStyle name="Normal 6 2 3 7" xfId="371" xr:uid="{00000000-0005-0000-0000-0000A2010000}"/>
    <cellStyle name="Normal 6 2 4" xfId="99" xr:uid="{00000000-0005-0000-0000-0000A3010000}"/>
    <cellStyle name="Normal 6 2 4 2" xfId="140" xr:uid="{00000000-0005-0000-0000-0000A4010000}"/>
    <cellStyle name="Normal 6 2 4 2 2" xfId="302" xr:uid="{00000000-0005-0000-0000-0000A5010000}"/>
    <cellStyle name="Normal 6 2 4 2 2 2" xfId="588" xr:uid="{00000000-0005-0000-0000-0000A6010000}"/>
    <cellStyle name="Normal 6 2 4 2 3" xfId="426" xr:uid="{00000000-0005-0000-0000-0000A7010000}"/>
    <cellStyle name="Normal 6 2 4 3" xfId="261" xr:uid="{00000000-0005-0000-0000-0000A8010000}"/>
    <cellStyle name="Normal 6 2 4 3 2" xfId="547" xr:uid="{00000000-0005-0000-0000-0000A9010000}"/>
    <cellStyle name="Normal 6 2 4 4" xfId="207" xr:uid="{00000000-0005-0000-0000-0000AA010000}"/>
    <cellStyle name="Normal 6 2 4 4 2" xfId="493" xr:uid="{00000000-0005-0000-0000-0000AB010000}"/>
    <cellStyle name="Normal 6 2 4 5" xfId="385" xr:uid="{00000000-0005-0000-0000-0000AC010000}"/>
    <cellStyle name="Normal 6 2 5" xfId="126" xr:uid="{00000000-0005-0000-0000-0000AD010000}"/>
    <cellStyle name="Normal 6 2 5 2" xfId="288" xr:uid="{00000000-0005-0000-0000-0000AE010000}"/>
    <cellStyle name="Normal 6 2 5 2 2" xfId="574" xr:uid="{00000000-0005-0000-0000-0000AF010000}"/>
    <cellStyle name="Normal 6 2 5 3" xfId="412" xr:uid="{00000000-0005-0000-0000-0000B0010000}"/>
    <cellStyle name="Normal 6 2 6" xfId="167" xr:uid="{00000000-0005-0000-0000-0000B1010000}"/>
    <cellStyle name="Normal 6 2 6 2" xfId="234" xr:uid="{00000000-0005-0000-0000-0000B2010000}"/>
    <cellStyle name="Normal 6 2 6 2 2" xfId="520" xr:uid="{00000000-0005-0000-0000-0000B3010000}"/>
    <cellStyle name="Normal 6 2 6 3" xfId="453" xr:uid="{00000000-0005-0000-0000-0000B4010000}"/>
    <cellStyle name="Normal 6 2 7" xfId="327" xr:uid="{00000000-0005-0000-0000-0000B5010000}"/>
    <cellStyle name="Normal 6 2 7 2" xfId="613" xr:uid="{00000000-0005-0000-0000-0000B6010000}"/>
    <cellStyle name="Normal 6 2 8" xfId="193" xr:uid="{00000000-0005-0000-0000-0000B7010000}"/>
    <cellStyle name="Normal 6 2 8 2" xfId="479" xr:uid="{00000000-0005-0000-0000-0000B8010000}"/>
    <cellStyle name="Normal 6 2 9" xfId="358" xr:uid="{00000000-0005-0000-0000-0000B9010000}"/>
    <cellStyle name="Normal 6 3" xfId="75" xr:uid="{00000000-0005-0000-0000-0000BA010000}"/>
    <cellStyle name="Normal 6 3 2" xfId="88" xr:uid="{00000000-0005-0000-0000-0000BB010000}"/>
    <cellStyle name="Normal 6 3 2 2" xfId="115" xr:uid="{00000000-0005-0000-0000-0000BC010000}"/>
    <cellStyle name="Normal 6 3 2 2 2" xfId="277" xr:uid="{00000000-0005-0000-0000-0000BD010000}"/>
    <cellStyle name="Normal 6 3 2 2 2 2" xfId="563" xr:uid="{00000000-0005-0000-0000-0000BE010000}"/>
    <cellStyle name="Normal 6 3 2 2 3" xfId="401" xr:uid="{00000000-0005-0000-0000-0000BF010000}"/>
    <cellStyle name="Normal 6 3 2 3" xfId="156" xr:uid="{00000000-0005-0000-0000-0000C0010000}"/>
    <cellStyle name="Normal 6 3 2 3 2" xfId="318" xr:uid="{00000000-0005-0000-0000-0000C1010000}"/>
    <cellStyle name="Normal 6 3 2 3 2 2" xfId="604" xr:uid="{00000000-0005-0000-0000-0000C2010000}"/>
    <cellStyle name="Normal 6 3 2 3 3" xfId="442" xr:uid="{00000000-0005-0000-0000-0000C3010000}"/>
    <cellStyle name="Normal 6 3 2 4" xfId="183" xr:uid="{00000000-0005-0000-0000-0000C4010000}"/>
    <cellStyle name="Normal 6 3 2 4 2" xfId="250" xr:uid="{00000000-0005-0000-0000-0000C5010000}"/>
    <cellStyle name="Normal 6 3 2 4 2 2" xfId="536" xr:uid="{00000000-0005-0000-0000-0000C6010000}"/>
    <cellStyle name="Normal 6 3 2 4 3" xfId="469" xr:uid="{00000000-0005-0000-0000-0000C7010000}"/>
    <cellStyle name="Normal 6 3 2 5" xfId="345" xr:uid="{00000000-0005-0000-0000-0000C8010000}"/>
    <cellStyle name="Normal 6 3 2 5 2" xfId="631" xr:uid="{00000000-0005-0000-0000-0000C9010000}"/>
    <cellStyle name="Normal 6 3 2 6" xfId="223" xr:uid="{00000000-0005-0000-0000-0000CA010000}"/>
    <cellStyle name="Normal 6 3 2 6 2" xfId="509" xr:uid="{00000000-0005-0000-0000-0000CB010000}"/>
    <cellStyle name="Normal 6 3 2 7" xfId="374" xr:uid="{00000000-0005-0000-0000-0000CC010000}"/>
    <cellStyle name="Normal 6 3 3" xfId="102" xr:uid="{00000000-0005-0000-0000-0000CD010000}"/>
    <cellStyle name="Normal 6 3 3 2" xfId="143" xr:uid="{00000000-0005-0000-0000-0000CE010000}"/>
    <cellStyle name="Normal 6 3 3 2 2" xfId="305" xr:uid="{00000000-0005-0000-0000-0000CF010000}"/>
    <cellStyle name="Normal 6 3 3 2 2 2" xfId="591" xr:uid="{00000000-0005-0000-0000-0000D0010000}"/>
    <cellStyle name="Normal 6 3 3 2 3" xfId="429" xr:uid="{00000000-0005-0000-0000-0000D1010000}"/>
    <cellStyle name="Normal 6 3 3 3" xfId="264" xr:uid="{00000000-0005-0000-0000-0000D2010000}"/>
    <cellStyle name="Normal 6 3 3 3 2" xfId="550" xr:uid="{00000000-0005-0000-0000-0000D3010000}"/>
    <cellStyle name="Normal 6 3 3 4" xfId="210" xr:uid="{00000000-0005-0000-0000-0000D4010000}"/>
    <cellStyle name="Normal 6 3 3 4 2" xfId="496" xr:uid="{00000000-0005-0000-0000-0000D5010000}"/>
    <cellStyle name="Normal 6 3 3 5" xfId="388" xr:uid="{00000000-0005-0000-0000-0000D6010000}"/>
    <cellStyle name="Normal 6 3 4" xfId="129" xr:uid="{00000000-0005-0000-0000-0000D7010000}"/>
    <cellStyle name="Normal 6 3 4 2" xfId="291" xr:uid="{00000000-0005-0000-0000-0000D8010000}"/>
    <cellStyle name="Normal 6 3 4 2 2" xfId="577" xr:uid="{00000000-0005-0000-0000-0000D9010000}"/>
    <cellStyle name="Normal 6 3 4 3" xfId="415" xr:uid="{00000000-0005-0000-0000-0000DA010000}"/>
    <cellStyle name="Normal 6 3 5" xfId="170" xr:uid="{00000000-0005-0000-0000-0000DB010000}"/>
    <cellStyle name="Normal 6 3 5 2" xfId="237" xr:uid="{00000000-0005-0000-0000-0000DC010000}"/>
    <cellStyle name="Normal 6 3 5 2 2" xfId="523" xr:uid="{00000000-0005-0000-0000-0000DD010000}"/>
    <cellStyle name="Normal 6 3 5 3" xfId="456" xr:uid="{00000000-0005-0000-0000-0000DE010000}"/>
    <cellStyle name="Normal 6 3 6" xfId="332" xr:uid="{00000000-0005-0000-0000-0000DF010000}"/>
    <cellStyle name="Normal 6 3 6 2" xfId="618" xr:uid="{00000000-0005-0000-0000-0000E0010000}"/>
    <cellStyle name="Normal 6 3 7" xfId="196" xr:uid="{00000000-0005-0000-0000-0000E1010000}"/>
    <cellStyle name="Normal 6 3 7 2" xfId="482" xr:uid="{00000000-0005-0000-0000-0000E2010000}"/>
    <cellStyle name="Normal 6 3 8" xfId="361" xr:uid="{00000000-0005-0000-0000-0000E3010000}"/>
    <cellStyle name="Normal 6 4" xfId="82" xr:uid="{00000000-0005-0000-0000-0000E4010000}"/>
    <cellStyle name="Normal 6 4 2" xfId="109" xr:uid="{00000000-0005-0000-0000-0000E5010000}"/>
    <cellStyle name="Normal 6 4 2 2" xfId="271" xr:uid="{00000000-0005-0000-0000-0000E6010000}"/>
    <cellStyle name="Normal 6 4 2 2 2" xfId="557" xr:uid="{00000000-0005-0000-0000-0000E7010000}"/>
    <cellStyle name="Normal 6 4 2 3" xfId="395" xr:uid="{00000000-0005-0000-0000-0000E8010000}"/>
    <cellStyle name="Normal 6 4 3" xfId="150" xr:uid="{00000000-0005-0000-0000-0000E9010000}"/>
    <cellStyle name="Normal 6 4 3 2" xfId="312" xr:uid="{00000000-0005-0000-0000-0000EA010000}"/>
    <cellStyle name="Normal 6 4 3 2 2" xfId="598" xr:uid="{00000000-0005-0000-0000-0000EB010000}"/>
    <cellStyle name="Normal 6 4 3 3" xfId="436" xr:uid="{00000000-0005-0000-0000-0000EC010000}"/>
    <cellStyle name="Normal 6 4 4" xfId="177" xr:uid="{00000000-0005-0000-0000-0000ED010000}"/>
    <cellStyle name="Normal 6 4 4 2" xfId="244" xr:uid="{00000000-0005-0000-0000-0000EE010000}"/>
    <cellStyle name="Normal 6 4 4 2 2" xfId="530" xr:uid="{00000000-0005-0000-0000-0000EF010000}"/>
    <cellStyle name="Normal 6 4 4 3" xfId="463" xr:uid="{00000000-0005-0000-0000-0000F0010000}"/>
    <cellStyle name="Normal 6 4 5" xfId="339" xr:uid="{00000000-0005-0000-0000-0000F1010000}"/>
    <cellStyle name="Normal 6 4 5 2" xfId="625" xr:uid="{00000000-0005-0000-0000-0000F2010000}"/>
    <cellStyle name="Normal 6 4 6" xfId="217" xr:uid="{00000000-0005-0000-0000-0000F3010000}"/>
    <cellStyle name="Normal 6 4 6 2" xfId="503" xr:uid="{00000000-0005-0000-0000-0000F4010000}"/>
    <cellStyle name="Normal 6 4 7" xfId="368" xr:uid="{00000000-0005-0000-0000-0000F5010000}"/>
    <cellStyle name="Normal 6 5" xfId="96" xr:uid="{00000000-0005-0000-0000-0000F6010000}"/>
    <cellStyle name="Normal 6 5 2" xfId="137" xr:uid="{00000000-0005-0000-0000-0000F7010000}"/>
    <cellStyle name="Normal 6 5 2 2" xfId="299" xr:uid="{00000000-0005-0000-0000-0000F8010000}"/>
    <cellStyle name="Normal 6 5 2 2 2" xfId="585" xr:uid="{00000000-0005-0000-0000-0000F9010000}"/>
    <cellStyle name="Normal 6 5 2 3" xfId="423" xr:uid="{00000000-0005-0000-0000-0000FA010000}"/>
    <cellStyle name="Normal 6 5 3" xfId="258" xr:uid="{00000000-0005-0000-0000-0000FB010000}"/>
    <cellStyle name="Normal 6 5 3 2" xfId="544" xr:uid="{00000000-0005-0000-0000-0000FC010000}"/>
    <cellStyle name="Normal 6 5 4" xfId="204" xr:uid="{00000000-0005-0000-0000-0000FD010000}"/>
    <cellStyle name="Normal 6 5 4 2" xfId="490" xr:uid="{00000000-0005-0000-0000-0000FE010000}"/>
    <cellStyle name="Normal 6 5 5" xfId="382" xr:uid="{00000000-0005-0000-0000-0000FF010000}"/>
    <cellStyle name="Normal 6 6" xfId="123" xr:uid="{00000000-0005-0000-0000-000000020000}"/>
    <cellStyle name="Normal 6 6 2" xfId="285" xr:uid="{00000000-0005-0000-0000-000001020000}"/>
    <cellStyle name="Normal 6 6 2 2" xfId="571" xr:uid="{00000000-0005-0000-0000-000002020000}"/>
    <cellStyle name="Normal 6 6 3" xfId="409" xr:uid="{00000000-0005-0000-0000-000003020000}"/>
    <cellStyle name="Normal 6 7" xfId="164" xr:uid="{00000000-0005-0000-0000-000004020000}"/>
    <cellStyle name="Normal 6 7 2" xfId="231" xr:uid="{00000000-0005-0000-0000-000005020000}"/>
    <cellStyle name="Normal 6 7 2 2" xfId="517" xr:uid="{00000000-0005-0000-0000-000006020000}"/>
    <cellStyle name="Normal 6 7 3" xfId="450" xr:uid="{00000000-0005-0000-0000-000007020000}"/>
    <cellStyle name="Normal 6 8" xfId="324" xr:uid="{00000000-0005-0000-0000-000008020000}"/>
    <cellStyle name="Normal 6 8 2" xfId="610" xr:uid="{00000000-0005-0000-0000-000009020000}"/>
    <cellStyle name="Normal 6 9" xfId="190" xr:uid="{00000000-0005-0000-0000-00000A020000}"/>
    <cellStyle name="Normal 6 9 2" xfId="476" xr:uid="{00000000-0005-0000-0000-00000B020000}"/>
    <cellStyle name="Normal 7" xfId="67" xr:uid="{00000000-0005-0000-0000-00000C020000}"/>
    <cellStyle name="Normal 7 2" xfId="707" xr:uid="{5D8BD9E2-1D13-40C6-A916-38FB7D5D36C0}"/>
    <cellStyle name="Normal 7 2 2" xfId="720" xr:uid="{60773FBD-0EEC-4E54-B944-AB6724017517}"/>
    <cellStyle name="Normal 7 2 2 2" xfId="744" xr:uid="{5936E4F2-DDBA-4D00-AB04-E9D3670BF1F2}"/>
    <cellStyle name="Normal 8" xfId="66" xr:uid="{00000000-0005-0000-0000-00000D020000}"/>
    <cellStyle name="Normal 8 2" xfId="76" xr:uid="{00000000-0005-0000-0000-00000E020000}"/>
    <cellStyle name="Normal 8 2 2" xfId="89" xr:uid="{00000000-0005-0000-0000-00000F020000}"/>
    <cellStyle name="Normal 8 2 2 2" xfId="116" xr:uid="{00000000-0005-0000-0000-000010020000}"/>
    <cellStyle name="Normal 8 2 2 2 2" xfId="278" xr:uid="{00000000-0005-0000-0000-000011020000}"/>
    <cellStyle name="Normal 8 2 2 2 2 2" xfId="564" xr:uid="{00000000-0005-0000-0000-000012020000}"/>
    <cellStyle name="Normal 8 2 2 2 3" xfId="402" xr:uid="{00000000-0005-0000-0000-000013020000}"/>
    <cellStyle name="Normal 8 2 2 3" xfId="157" xr:uid="{00000000-0005-0000-0000-000014020000}"/>
    <cellStyle name="Normal 8 2 2 3 2" xfId="319" xr:uid="{00000000-0005-0000-0000-000015020000}"/>
    <cellStyle name="Normal 8 2 2 3 2 2" xfId="605" xr:uid="{00000000-0005-0000-0000-000016020000}"/>
    <cellStyle name="Normal 8 2 2 3 3" xfId="443" xr:uid="{00000000-0005-0000-0000-000017020000}"/>
    <cellStyle name="Normal 8 2 2 4" xfId="184" xr:uid="{00000000-0005-0000-0000-000018020000}"/>
    <cellStyle name="Normal 8 2 2 4 2" xfId="251" xr:uid="{00000000-0005-0000-0000-000019020000}"/>
    <cellStyle name="Normal 8 2 2 4 2 2" xfId="537" xr:uid="{00000000-0005-0000-0000-00001A020000}"/>
    <cellStyle name="Normal 8 2 2 4 3" xfId="470" xr:uid="{00000000-0005-0000-0000-00001B020000}"/>
    <cellStyle name="Normal 8 2 2 5" xfId="346" xr:uid="{00000000-0005-0000-0000-00001C020000}"/>
    <cellStyle name="Normal 8 2 2 5 2" xfId="632" xr:uid="{00000000-0005-0000-0000-00001D020000}"/>
    <cellStyle name="Normal 8 2 2 6" xfId="224" xr:uid="{00000000-0005-0000-0000-00001E020000}"/>
    <cellStyle name="Normal 8 2 2 6 2" xfId="510" xr:uid="{00000000-0005-0000-0000-00001F020000}"/>
    <cellStyle name="Normal 8 2 2 7" xfId="375" xr:uid="{00000000-0005-0000-0000-000020020000}"/>
    <cellStyle name="Normal 8 2 3" xfId="103" xr:uid="{00000000-0005-0000-0000-000021020000}"/>
    <cellStyle name="Normal 8 2 3 2" xfId="144" xr:uid="{00000000-0005-0000-0000-000022020000}"/>
    <cellStyle name="Normal 8 2 3 2 2" xfId="306" xr:uid="{00000000-0005-0000-0000-000023020000}"/>
    <cellStyle name="Normal 8 2 3 2 2 2" xfId="592" xr:uid="{00000000-0005-0000-0000-000024020000}"/>
    <cellStyle name="Normal 8 2 3 2 3" xfId="430" xr:uid="{00000000-0005-0000-0000-000025020000}"/>
    <cellStyle name="Normal 8 2 3 3" xfId="265" xr:uid="{00000000-0005-0000-0000-000026020000}"/>
    <cellStyle name="Normal 8 2 3 3 2" xfId="551" xr:uid="{00000000-0005-0000-0000-000027020000}"/>
    <cellStyle name="Normal 8 2 3 4" xfId="211" xr:uid="{00000000-0005-0000-0000-000028020000}"/>
    <cellStyle name="Normal 8 2 3 4 2" xfId="497" xr:uid="{00000000-0005-0000-0000-000029020000}"/>
    <cellStyle name="Normal 8 2 3 5" xfId="389" xr:uid="{00000000-0005-0000-0000-00002A020000}"/>
    <cellStyle name="Normal 8 2 4" xfId="130" xr:uid="{00000000-0005-0000-0000-00002B020000}"/>
    <cellStyle name="Normal 8 2 4 2" xfId="292" xr:uid="{00000000-0005-0000-0000-00002C020000}"/>
    <cellStyle name="Normal 8 2 4 2 2" xfId="578" xr:uid="{00000000-0005-0000-0000-00002D020000}"/>
    <cellStyle name="Normal 8 2 4 3" xfId="416" xr:uid="{00000000-0005-0000-0000-00002E020000}"/>
    <cellStyle name="Normal 8 2 5" xfId="171" xr:uid="{00000000-0005-0000-0000-00002F020000}"/>
    <cellStyle name="Normal 8 2 5 2" xfId="238" xr:uid="{00000000-0005-0000-0000-000030020000}"/>
    <cellStyle name="Normal 8 2 5 2 2" xfId="524" xr:uid="{00000000-0005-0000-0000-000031020000}"/>
    <cellStyle name="Normal 8 2 5 3" xfId="457" xr:uid="{00000000-0005-0000-0000-000032020000}"/>
    <cellStyle name="Normal 8 2 6" xfId="333" xr:uid="{00000000-0005-0000-0000-000033020000}"/>
    <cellStyle name="Normal 8 2 6 2" xfId="619" xr:uid="{00000000-0005-0000-0000-000034020000}"/>
    <cellStyle name="Normal 8 2 7" xfId="197" xr:uid="{00000000-0005-0000-0000-000035020000}"/>
    <cellStyle name="Normal 8 2 7 2" xfId="483" xr:uid="{00000000-0005-0000-0000-000036020000}"/>
    <cellStyle name="Normal 8 2 8" xfId="362" xr:uid="{00000000-0005-0000-0000-000037020000}"/>
    <cellStyle name="Normal 8 3" xfId="83" xr:uid="{00000000-0005-0000-0000-000038020000}"/>
    <cellStyle name="Normal 8 3 2" xfId="110" xr:uid="{00000000-0005-0000-0000-000039020000}"/>
    <cellStyle name="Normal 8 3 2 2" xfId="272" xr:uid="{00000000-0005-0000-0000-00003A020000}"/>
    <cellStyle name="Normal 8 3 2 2 2" xfId="558" xr:uid="{00000000-0005-0000-0000-00003B020000}"/>
    <cellStyle name="Normal 8 3 2 3" xfId="396" xr:uid="{00000000-0005-0000-0000-00003C020000}"/>
    <cellStyle name="Normal 8 3 3" xfId="151" xr:uid="{00000000-0005-0000-0000-00003D020000}"/>
    <cellStyle name="Normal 8 3 3 2" xfId="313" xr:uid="{00000000-0005-0000-0000-00003E020000}"/>
    <cellStyle name="Normal 8 3 3 2 2" xfId="599" xr:uid="{00000000-0005-0000-0000-00003F020000}"/>
    <cellStyle name="Normal 8 3 3 3" xfId="437" xr:uid="{00000000-0005-0000-0000-000040020000}"/>
    <cellStyle name="Normal 8 3 4" xfId="178" xr:uid="{00000000-0005-0000-0000-000041020000}"/>
    <cellStyle name="Normal 8 3 4 2" xfId="245" xr:uid="{00000000-0005-0000-0000-000042020000}"/>
    <cellStyle name="Normal 8 3 4 2 2" xfId="531" xr:uid="{00000000-0005-0000-0000-000043020000}"/>
    <cellStyle name="Normal 8 3 4 3" xfId="464" xr:uid="{00000000-0005-0000-0000-000044020000}"/>
    <cellStyle name="Normal 8 3 5" xfId="340" xr:uid="{00000000-0005-0000-0000-000045020000}"/>
    <cellStyle name="Normal 8 3 5 2" xfId="626" xr:uid="{00000000-0005-0000-0000-000046020000}"/>
    <cellStyle name="Normal 8 3 6" xfId="218" xr:uid="{00000000-0005-0000-0000-000047020000}"/>
    <cellStyle name="Normal 8 3 6 2" xfId="504" xr:uid="{00000000-0005-0000-0000-000048020000}"/>
    <cellStyle name="Normal 8 3 7" xfId="369" xr:uid="{00000000-0005-0000-0000-000049020000}"/>
    <cellStyle name="Normal 8 4" xfId="97" xr:uid="{00000000-0005-0000-0000-00004A020000}"/>
    <cellStyle name="Normal 8 4 2" xfId="138" xr:uid="{00000000-0005-0000-0000-00004B020000}"/>
    <cellStyle name="Normal 8 4 2 2" xfId="300" xr:uid="{00000000-0005-0000-0000-00004C020000}"/>
    <cellStyle name="Normal 8 4 2 2 2" xfId="586" xr:uid="{00000000-0005-0000-0000-00004D020000}"/>
    <cellStyle name="Normal 8 4 2 3" xfId="424" xr:uid="{00000000-0005-0000-0000-00004E020000}"/>
    <cellStyle name="Normal 8 4 3" xfId="259" xr:uid="{00000000-0005-0000-0000-00004F020000}"/>
    <cellStyle name="Normal 8 4 3 2" xfId="545" xr:uid="{00000000-0005-0000-0000-000050020000}"/>
    <cellStyle name="Normal 8 4 4" xfId="205" xr:uid="{00000000-0005-0000-0000-000051020000}"/>
    <cellStyle name="Normal 8 4 4 2" xfId="491" xr:uid="{00000000-0005-0000-0000-000052020000}"/>
    <cellStyle name="Normal 8 4 5" xfId="383" xr:uid="{00000000-0005-0000-0000-000053020000}"/>
    <cellStyle name="Normal 8 5" xfId="124" xr:uid="{00000000-0005-0000-0000-000054020000}"/>
    <cellStyle name="Normal 8 5 2" xfId="286" xr:uid="{00000000-0005-0000-0000-000055020000}"/>
    <cellStyle name="Normal 8 5 2 2" xfId="572" xr:uid="{00000000-0005-0000-0000-000056020000}"/>
    <cellStyle name="Normal 8 5 3" xfId="410" xr:uid="{00000000-0005-0000-0000-000057020000}"/>
    <cellStyle name="Normal 8 6" xfId="165" xr:uid="{00000000-0005-0000-0000-000058020000}"/>
    <cellStyle name="Normal 8 6 2" xfId="232" xr:uid="{00000000-0005-0000-0000-000059020000}"/>
    <cellStyle name="Normal 8 6 2 2" xfId="518" xr:uid="{00000000-0005-0000-0000-00005A020000}"/>
    <cellStyle name="Normal 8 6 3" xfId="451" xr:uid="{00000000-0005-0000-0000-00005B020000}"/>
    <cellStyle name="Normal 8 7" xfId="325" xr:uid="{00000000-0005-0000-0000-00005C020000}"/>
    <cellStyle name="Normal 8 7 2" xfId="611" xr:uid="{00000000-0005-0000-0000-00005D020000}"/>
    <cellStyle name="Normal 8 8" xfId="191" xr:uid="{00000000-0005-0000-0000-00005E020000}"/>
    <cellStyle name="Normal 8 8 2" xfId="477" xr:uid="{00000000-0005-0000-0000-00005F020000}"/>
    <cellStyle name="Normal 8 9" xfId="356" xr:uid="{00000000-0005-0000-0000-000060020000}"/>
    <cellStyle name="Normal 88" xfId="653" xr:uid="{D4772C44-399B-4983-89FA-C854EC2E97B2}"/>
    <cellStyle name="Normal 88 2" xfId="656" xr:uid="{92DB6339-D5F0-4039-8659-387B3E86CB07}"/>
    <cellStyle name="Normal 88 2 2" xfId="663" xr:uid="{DB9C6AB4-C3DD-4031-9549-43BCFAA951C8}"/>
    <cellStyle name="Normal 88 3" xfId="655" xr:uid="{0493ED57-F840-4696-9C7C-87C2362F2C92}"/>
    <cellStyle name="Normal 88 3 2" xfId="659" xr:uid="{3E5B4FA8-C0DF-4BDE-BB1A-6E42EE5926A3}"/>
    <cellStyle name="Normal 88 4" xfId="657" xr:uid="{166AF3F1-4FD1-46A3-A4A3-546FD7DBE6AD}"/>
    <cellStyle name="Normal 88 4 2" xfId="665" xr:uid="{4B5AD70A-22CC-4087-91F7-4E5EAC7E8F37}"/>
    <cellStyle name="Normal 88 5" xfId="649" xr:uid="{7FA9D410-CFFB-4EDE-9EBB-0258478CA1A3}"/>
    <cellStyle name="Normal 88 6" xfId="660" xr:uid="{ACE5FD5A-D481-4ABA-ADB1-FE869BA086BA}"/>
    <cellStyle name="Normal 88 7" xfId="664" xr:uid="{18F610BE-E0C4-4C72-9EFC-97C76C4218E7}"/>
    <cellStyle name="Normal 88 8" xfId="658" xr:uid="{FB5177AC-5169-43D4-8DF9-FD61609F0F06}"/>
    <cellStyle name="Normal 9" xfId="120" xr:uid="{00000000-0005-0000-0000-000061020000}"/>
    <cellStyle name="Normal 9 2" xfId="350" xr:uid="{00000000-0005-0000-0000-000062020000}"/>
    <cellStyle name="Normal 9 2 2" xfId="636" xr:uid="{00000000-0005-0000-0000-000063020000}"/>
    <cellStyle name="Normal 9 3" xfId="282" xr:uid="{00000000-0005-0000-0000-000064020000}"/>
    <cellStyle name="Normal 9 3 2" xfId="568" xr:uid="{00000000-0005-0000-0000-000065020000}"/>
    <cellStyle name="Normal 9 4" xfId="406" xr:uid="{00000000-0005-0000-0000-000066020000}"/>
    <cellStyle name="Normal 9 5" xfId="644" xr:uid="{00000000-0005-0000-0000-000067020000}"/>
    <cellStyle name="Normal_Disision 10-Finishes-Toilet Accessories-BOQ" xfId="667" xr:uid="{8A452DB5-A392-491F-AFEC-4C1D9390CD04}"/>
    <cellStyle name="Normal_New E. Subst. Southern Complex -10.8.2(SS36)" xfId="666" xr:uid="{CD58D09A-C78A-49C3-AE1A-1544B9D840FA}"/>
    <cellStyle name="Normal_P1 - General Items(Revised)" xfId="7" xr:uid="{00000000-0005-0000-0000-000068020000}"/>
    <cellStyle name="Normal_Part 1 - General Items" xfId="8" xr:uid="{00000000-0005-0000-0000-000069020000}"/>
    <cellStyle name="Normal_Weekly Inspection on 28.1.2008" xfId="688" xr:uid="{8FA7B0F2-8DBC-4CBF-B2DF-34A4587B320E}"/>
    <cellStyle name="Normal_Weekly Inspection on 28.1.2008 2" xfId="689" xr:uid="{801AA5B6-350E-4516-A770-487922C063C4}"/>
    <cellStyle name="Per cent 2" xfId="698" xr:uid="{196FCBC8-7E5C-4F37-A175-3E7C68ED00BC}"/>
    <cellStyle name="Per cent 2 2" xfId="709" xr:uid="{5D07D958-399D-4D83-8A2A-4859BD124190}"/>
    <cellStyle name="Percent" xfId="710" builtinId="5"/>
    <cellStyle name="Percent 10" xfId="714" xr:uid="{42E566BD-7347-498F-BD3F-A54ED1BC35AF}"/>
    <cellStyle name="Percent 10 2" xfId="736" xr:uid="{76044B97-6907-4E9D-8D8A-5C4000CE056A}"/>
    <cellStyle name="Percent 11" xfId="715" xr:uid="{B5CB8ED2-A280-435D-9DB7-FB1903185A8F}"/>
    <cellStyle name="Percent 12" xfId="718" xr:uid="{CF610DE7-32D0-4026-BA17-A924953CBC8D}"/>
    <cellStyle name="Percent 13" xfId="719" xr:uid="{00F35B0B-46E6-4DBB-BBFE-191D3CE0BFBF}"/>
    <cellStyle name="Percent 2" xfId="62" xr:uid="{00000000-0005-0000-0000-00006A020000}"/>
    <cellStyle name="Percent 3" xfId="70" xr:uid="{00000000-0005-0000-0000-00006B020000}"/>
    <cellStyle name="Percent 4" xfId="673" xr:uid="{5DDF56CC-29F3-4D0F-88A5-E51561097F32}"/>
    <cellStyle name="Percent 5" xfId="692" xr:uid="{B9046A1E-00FF-4CB7-AEBB-75A6400F33D9}"/>
    <cellStyle name="Percent 5 10" xfId="731" xr:uid="{C32997DD-2A59-4230-BEC0-57BC1286F4F0}"/>
    <cellStyle name="Percent 5 11" xfId="732" xr:uid="{13ED4B49-1780-4DF5-84D8-E44587B71602}"/>
    <cellStyle name="Percent 5 12" xfId="740" xr:uid="{ABBD5D16-02EC-4203-BC06-8CF8259D7A72}"/>
    <cellStyle name="Percent 5 13" xfId="741" xr:uid="{FFCC8F67-B7C3-41FD-8FB3-EE50C9BE9897}"/>
    <cellStyle name="Percent 5 14" xfId="742" xr:uid="{14685B41-BB9A-455F-8F77-85936C3FDCA7}"/>
    <cellStyle name="Percent 5 15" xfId="745" xr:uid="{CE4E18E9-54CA-40D0-B48B-B66E2A7B1BD3}"/>
    <cellStyle name="Percent 5 16" xfId="746" xr:uid="{E50EC55C-72B5-400F-94B6-9FE31AC562BB}"/>
    <cellStyle name="Percent 5 17" xfId="748" xr:uid="{7FBF65BF-49CE-403A-AFC2-B04D898E1521}"/>
    <cellStyle name="Percent 5 18" xfId="750" xr:uid="{C35F8B7C-FEE0-48FE-AFD6-EC13F8C283B7}"/>
    <cellStyle name="Percent 5 19" xfId="752" xr:uid="{A9697149-CDD1-41F6-B63D-EFBEDEE55151}"/>
    <cellStyle name="Percent 5 2" xfId="717" xr:uid="{AA4EAC6E-BB36-4F06-AD99-37AE1EDC0FD6}"/>
    <cellStyle name="Percent 5 20" xfId="755" xr:uid="{71BAFF0C-38EB-41BC-9233-0C41ED2AD895}"/>
    <cellStyle name="Percent 5 3" xfId="724" xr:uid="{16022456-296F-41E9-9260-B971E766781B}"/>
    <cellStyle name="Percent 5 4" xfId="725" xr:uid="{2F1A022E-EF27-4D65-A6D2-1F957949DE76}"/>
    <cellStyle name="Percent 5 5" xfId="726" xr:uid="{774FA804-F8DD-4D4B-83E2-B82C90459E5B}"/>
    <cellStyle name="Percent 5 6" xfId="727" xr:uid="{E50E146E-597B-4E21-9F87-44973634C2A0}"/>
    <cellStyle name="Percent 5 7" xfId="728" xr:uid="{2BD40E7C-64DD-427C-A512-C9B503F72A8A}"/>
    <cellStyle name="Percent 5 8" xfId="729" xr:uid="{436136C1-89B2-4F19-927B-388FF0C5C3D5}"/>
    <cellStyle name="Percent 5 9" xfId="730" xr:uid="{92E457ED-7ADE-4A0C-9556-5DEBEDDE2B12}"/>
    <cellStyle name="Percent 6" xfId="694" xr:uid="{EEC2E098-6419-4A4E-AD72-232C0475B4D8}"/>
    <cellStyle name="Percent 7" xfId="703" xr:uid="{EBBE7AEA-E003-49F5-A321-11A4F4A15358}"/>
    <cellStyle name="Percent 8" xfId="706" xr:uid="{593B269A-83AB-45C3-B7DD-8A5EFA224BD7}"/>
    <cellStyle name="Percent 9" xfId="711" xr:uid="{0FBB19E4-C31C-4ED1-9415-2A560D2C06B1}"/>
    <cellStyle name="User_Defined_A" xfId="9" xr:uid="{00000000-0005-0000-0000-00006C020000}"/>
    <cellStyle name="إخراج" xfId="35" xr:uid="{00000000-0005-0000-0000-00006D020000}"/>
    <cellStyle name="إدخال" xfId="36" xr:uid="{00000000-0005-0000-0000-00006E020000}"/>
    <cellStyle name="الإجمالي" xfId="37" xr:uid="{00000000-0005-0000-0000-00006F020000}"/>
    <cellStyle name="تمييز1" xfId="38" xr:uid="{00000000-0005-0000-0000-000070020000}"/>
    <cellStyle name="تمييز2" xfId="39" xr:uid="{00000000-0005-0000-0000-000071020000}"/>
    <cellStyle name="تمييز3" xfId="40" xr:uid="{00000000-0005-0000-0000-000072020000}"/>
    <cellStyle name="تمييز4" xfId="41" xr:uid="{00000000-0005-0000-0000-000073020000}"/>
    <cellStyle name="تمييز5" xfId="42" xr:uid="{00000000-0005-0000-0000-000074020000}"/>
    <cellStyle name="تمييز6" xfId="43" xr:uid="{00000000-0005-0000-0000-000075020000}"/>
    <cellStyle name="جيد" xfId="44" xr:uid="{00000000-0005-0000-0000-000076020000}"/>
    <cellStyle name="حساب" xfId="45" xr:uid="{00000000-0005-0000-0000-000077020000}"/>
    <cellStyle name="خلية تدقيق" xfId="46" xr:uid="{00000000-0005-0000-0000-000078020000}"/>
    <cellStyle name="خلية مرتبطة" xfId="47" xr:uid="{00000000-0005-0000-0000-000079020000}"/>
    <cellStyle name="سيئ" xfId="48" xr:uid="{00000000-0005-0000-0000-00007A020000}"/>
    <cellStyle name="عنوان" xfId="49" xr:uid="{00000000-0005-0000-0000-00007B020000}"/>
    <cellStyle name="عنوان 1" xfId="50" xr:uid="{00000000-0005-0000-0000-00007C020000}"/>
    <cellStyle name="عنوان 2" xfId="51" xr:uid="{00000000-0005-0000-0000-00007D020000}"/>
    <cellStyle name="عنوان 3" xfId="52" xr:uid="{00000000-0005-0000-0000-00007E020000}"/>
    <cellStyle name="عنوان 4" xfId="53" xr:uid="{00000000-0005-0000-0000-00007F020000}"/>
    <cellStyle name="محايد" xfId="54" xr:uid="{00000000-0005-0000-0000-000080020000}"/>
    <cellStyle name="ملاحظة" xfId="55" xr:uid="{00000000-0005-0000-0000-000081020000}"/>
    <cellStyle name="ملاحظة 2" xfId="10" xr:uid="{00000000-0005-0000-0000-000082020000}"/>
    <cellStyle name="ملاحظة 3" xfId="11" xr:uid="{00000000-0005-0000-0000-000083020000}"/>
    <cellStyle name="ملاحظة 4" xfId="12" xr:uid="{00000000-0005-0000-0000-000084020000}"/>
    <cellStyle name="ملاحظة 5" xfId="13" xr:uid="{00000000-0005-0000-0000-000085020000}"/>
    <cellStyle name="ملاحظة 6" xfId="14" xr:uid="{00000000-0005-0000-0000-000086020000}"/>
    <cellStyle name="ملاحظة 7" xfId="15" xr:uid="{00000000-0005-0000-0000-000087020000}"/>
    <cellStyle name="ملاحظة 8" xfId="16" xr:uid="{00000000-0005-0000-0000-000088020000}"/>
    <cellStyle name="نص تحذير" xfId="56" xr:uid="{00000000-0005-0000-0000-000089020000}"/>
    <cellStyle name="نص توضيحي" xfId="57" xr:uid="{00000000-0005-0000-0000-00008A020000}"/>
  </cellStyles>
  <dxfs count="236">
    <dxf>
      <fill>
        <patternFill patternType="solid">
          <bgColor theme="5" tint="0.39991454817346722"/>
        </patternFill>
      </fill>
    </dxf>
    <dxf>
      <fill>
        <patternFill patternType="solid">
          <bgColor rgb="FFFF0000"/>
        </patternFill>
      </fill>
    </dxf>
    <dxf>
      <fill>
        <patternFill patternType="solid">
          <bgColor rgb="FF00B0F0"/>
        </patternFill>
      </fill>
    </dxf>
    <dxf>
      <fill>
        <patternFill patternType="solid">
          <bgColor rgb="FF24ED03"/>
        </patternFill>
      </fill>
    </dxf>
    <dxf>
      <fill>
        <patternFill patternType="solid">
          <bgColor rgb="FFFFFF00"/>
        </patternFill>
      </fill>
    </dxf>
    <dxf>
      <fill>
        <patternFill patternType="solid">
          <bgColor rgb="FF24ED03"/>
        </patternFill>
      </fill>
    </dxf>
    <dxf>
      <fill>
        <patternFill patternType="solid">
          <bgColor rgb="FFFFFF00"/>
        </patternFill>
      </fill>
    </dxf>
    <dxf>
      <fill>
        <patternFill patternType="solid">
          <bgColor rgb="FFFF0000"/>
        </patternFill>
      </fill>
    </dxf>
    <dxf>
      <fill>
        <patternFill patternType="solid">
          <bgColor theme="5" tint="0.39991454817346722"/>
        </patternFill>
      </fill>
    </dxf>
    <dxf>
      <fill>
        <patternFill patternType="solid">
          <bgColor rgb="FF00B0F0"/>
        </patternFill>
      </fill>
    </dxf>
    <dxf>
      <fill>
        <patternFill patternType="solid">
          <bgColor rgb="FF24ED03"/>
        </patternFill>
      </fill>
    </dxf>
    <dxf>
      <fill>
        <patternFill patternType="solid">
          <bgColor rgb="FFFF0000"/>
        </patternFill>
      </fill>
    </dxf>
    <dxf>
      <fill>
        <patternFill patternType="solid">
          <bgColor theme="5" tint="0.39991454817346722"/>
        </patternFill>
      </fill>
    </dxf>
    <dxf>
      <fill>
        <patternFill patternType="solid">
          <bgColor rgb="FFFFFF00"/>
        </patternFill>
      </fill>
    </dxf>
    <dxf>
      <fill>
        <patternFill patternType="solid">
          <bgColor rgb="FF00B0F0"/>
        </patternFill>
      </fill>
    </dxf>
    <dxf>
      <fill>
        <patternFill patternType="solid">
          <bgColor rgb="FFFFFF00"/>
        </patternFill>
      </fill>
    </dxf>
    <dxf>
      <fill>
        <patternFill patternType="solid">
          <bgColor rgb="FFFF0000"/>
        </patternFill>
      </fill>
    </dxf>
    <dxf>
      <fill>
        <patternFill patternType="solid">
          <bgColor theme="5" tint="0.39991454817346722"/>
        </patternFill>
      </fill>
    </dxf>
    <dxf>
      <fill>
        <patternFill patternType="solid">
          <bgColor rgb="FF00B0F0"/>
        </patternFill>
      </fill>
    </dxf>
    <dxf>
      <fill>
        <patternFill patternType="solid">
          <bgColor rgb="FFFFFF00"/>
        </patternFill>
      </fill>
    </dxf>
    <dxf>
      <fill>
        <patternFill patternType="solid">
          <bgColor rgb="FF24ED03"/>
        </patternFill>
      </fill>
    </dxf>
    <dxf>
      <fill>
        <patternFill patternType="solid">
          <bgColor rgb="FFFF0000"/>
        </patternFill>
      </fill>
    </dxf>
    <dxf>
      <fill>
        <patternFill patternType="solid">
          <bgColor rgb="FFFFFF00"/>
        </patternFill>
      </fill>
    </dxf>
    <dxf>
      <fill>
        <patternFill patternType="solid">
          <bgColor theme="5" tint="0.39991454817346722"/>
        </patternFill>
      </fill>
    </dxf>
    <dxf>
      <fill>
        <patternFill patternType="solid">
          <bgColor rgb="FF00B0F0"/>
        </patternFill>
      </fill>
    </dxf>
    <dxf>
      <fill>
        <patternFill patternType="solid">
          <bgColor rgb="FF24ED03"/>
        </patternFill>
      </fill>
    </dxf>
    <dxf>
      <fill>
        <patternFill patternType="solid">
          <bgColor rgb="FF24ED03"/>
        </patternFill>
      </fill>
    </dxf>
    <dxf>
      <fill>
        <patternFill patternType="solid">
          <bgColor theme="5" tint="0.39991454817346722"/>
        </patternFill>
      </fill>
    </dxf>
    <dxf>
      <fill>
        <patternFill patternType="solid">
          <bgColor rgb="FFFFFF00"/>
        </patternFill>
      </fill>
    </dxf>
    <dxf>
      <fill>
        <patternFill patternType="solid">
          <bgColor rgb="FFFF0000"/>
        </patternFill>
      </fill>
    </dxf>
    <dxf>
      <fill>
        <patternFill patternType="solid">
          <bgColor rgb="FF00B0F0"/>
        </patternFill>
      </fill>
    </dxf>
    <dxf>
      <fill>
        <patternFill patternType="solid">
          <bgColor rgb="FF24ED03"/>
        </patternFill>
      </fill>
    </dxf>
    <dxf>
      <fill>
        <patternFill patternType="solid">
          <bgColor rgb="FFFFFF00"/>
        </patternFill>
      </fill>
    </dxf>
    <dxf>
      <fill>
        <patternFill patternType="solid">
          <bgColor rgb="FFFF0000"/>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theme="5" tint="0.39991454817346722"/>
        </patternFill>
      </fill>
    </dxf>
    <dxf>
      <fill>
        <patternFill patternType="solid">
          <bgColor rgb="FF00B0F0"/>
        </patternFill>
      </fill>
    </dxf>
    <dxf>
      <fill>
        <patternFill patternType="solid">
          <bgColor rgb="FF24ED03"/>
        </patternFill>
      </fill>
    </dxf>
    <dxf>
      <fill>
        <patternFill patternType="solid">
          <bgColor theme="5" tint="0.39991454817346722"/>
        </patternFill>
      </fill>
    </dxf>
    <dxf>
      <fill>
        <patternFill patternType="solid">
          <bgColor rgb="FF00B0F0"/>
        </patternFill>
      </fill>
    </dxf>
    <dxf>
      <fill>
        <patternFill patternType="solid">
          <bgColor rgb="FF24ED03"/>
        </patternFill>
      </fill>
    </dxf>
    <dxf>
      <fill>
        <patternFill patternType="solid">
          <bgColor rgb="FFFFFF00"/>
        </patternFill>
      </fill>
    </dxf>
    <dxf>
      <fill>
        <patternFill patternType="solid">
          <bgColor rgb="FFFF00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theme="5" tint="0.39991454817346722"/>
        </patternFill>
      </fill>
    </dxf>
    <dxf>
      <fill>
        <patternFill patternType="solid">
          <bgColor rgb="FF00B0F0"/>
        </patternFill>
      </fill>
    </dxf>
    <dxf>
      <fill>
        <patternFill patternType="solid">
          <bgColor rgb="FF24ED03"/>
        </patternFill>
      </fill>
    </dxf>
    <dxf>
      <fill>
        <patternFill patternType="solid">
          <bgColor rgb="FFFFFF00"/>
        </patternFill>
      </fill>
    </dxf>
    <dxf>
      <fill>
        <patternFill patternType="solid">
          <bgColor rgb="FFFF000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FF00"/>
        </patternFill>
      </fill>
    </dxf>
    <dxf>
      <fill>
        <patternFill patternType="solid">
          <bgColor rgb="FFFF0000"/>
        </patternFill>
      </fill>
    </dxf>
    <dxf>
      <fill>
        <patternFill patternType="solid">
          <bgColor rgb="FF00B0F0"/>
        </patternFill>
      </fill>
    </dxf>
    <dxf>
      <fill>
        <patternFill patternType="solid">
          <bgColor rgb="FF24ED03"/>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ill>
        <patternFill patternType="solid">
          <bgColor rgb="FF00B0F0"/>
        </patternFill>
      </fill>
    </dxf>
    <dxf>
      <fill>
        <patternFill patternType="solid">
          <bgColor theme="5" tint="0.39991454817346722"/>
        </patternFill>
      </fill>
    </dxf>
    <dxf>
      <fill>
        <patternFill patternType="solid">
          <bgColor rgb="FFFFFF00"/>
        </patternFill>
      </fill>
    </dxf>
    <dxf>
      <fill>
        <patternFill patternType="solid">
          <bgColor rgb="FFFF0000"/>
        </patternFill>
      </fill>
    </dxf>
    <dxf>
      <fill>
        <patternFill patternType="solid">
          <bgColor rgb="FF00B0F0"/>
        </patternFill>
      </fill>
    </dxf>
    <dxf>
      <fill>
        <patternFill patternType="solid">
          <bgColor theme="5" tint="0.39991454817346722"/>
        </patternFill>
      </fill>
    </dxf>
    <dxf>
      <fill>
        <patternFill patternType="solid">
          <bgColor rgb="FFFF0000"/>
        </patternFill>
      </fill>
    </dxf>
    <dxf>
      <fill>
        <patternFill patternType="solid">
          <bgColor rgb="FFFFFF00"/>
        </patternFill>
      </fill>
    </dxf>
    <dxf>
      <fill>
        <patternFill patternType="solid">
          <bgColor rgb="FF24ED03"/>
        </patternFill>
      </fill>
    </dxf>
    <dxf>
      <font>
        <color rgb="FF9C0006"/>
      </font>
      <fill>
        <patternFill patternType="solid">
          <bgColor rgb="FFFFC7CE"/>
        </patternFill>
      </fill>
    </dxf>
    <dxf>
      <fill>
        <patternFill patternType="solid">
          <bgColor rgb="FFFF0000"/>
        </patternFill>
      </fill>
    </dxf>
    <dxf>
      <fill>
        <patternFill patternType="solid">
          <bgColor rgb="FFFFFF00"/>
        </patternFill>
      </fill>
    </dxf>
    <dxf>
      <fill>
        <patternFill patternType="solid">
          <bgColor rgb="FFFFFF0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b val="0"/>
        <color indexed="9"/>
      </font>
      <fill>
        <patternFill patternType="solid">
          <bgColor indexed="1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ont>
        <b/>
        <i val="0"/>
        <color theme="0"/>
      </font>
      <fill>
        <patternFill patternType="solid">
          <bgColor rgb="FF8DC44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BF8F00"/>
        </patternFill>
      </fill>
    </dxf>
    <dxf>
      <fill>
        <patternFill>
          <bgColor indexed="44"/>
        </patternFill>
      </fill>
    </dxf>
    <dxf>
      <fill>
        <patternFill>
          <bgColor indexed="29"/>
        </patternFill>
      </fill>
    </dxf>
    <dxf>
      <font>
        <b/>
        <color rgb="FF00B050"/>
      </font>
      <numFmt numFmtId="197" formatCode="#,##0;[Red]#,##0"/>
    </dxf>
    <dxf>
      <font>
        <b/>
        <color rgb="FF00B050"/>
      </font>
      <numFmt numFmtId="197" formatCode="#,##0;[Red]#,##0"/>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dxf>
    <dxf>
      <font>
        <b val="0"/>
        <color indexed="9"/>
      </font>
      <fill>
        <patternFill patternType="solid">
          <bgColor indexed="1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color rgb="FFFF0000"/>
      </font>
      <fill>
        <patternFill patternType="solid">
          <bgColor rgb="FFF2F2F2"/>
        </patternFill>
      </fill>
    </dxf>
    <dxf>
      <font>
        <b/>
      </font>
      <fill>
        <patternFill>
          <bgColor rgb="FFF2F2F2"/>
        </patternFill>
      </fill>
    </dxf>
    <dxf>
      <font>
        <b/>
        <color rgb="FF008000"/>
      </font>
      <fill>
        <patternFill>
          <bgColor rgb="FFF2F2F2"/>
        </patternFill>
      </fill>
    </dxf>
    <dxf>
      <font>
        <color rgb="FFC00000"/>
      </font>
    </dxf>
    <dxf>
      <font>
        <b/>
        <color rgb="FF00B050"/>
      </font>
      <numFmt numFmtId="197" formatCode="#,##0;[Red]#,##0"/>
    </dxf>
    <dxf>
      <fill>
        <patternFill>
          <bgColor rgb="FFBF8F00"/>
        </patternFill>
      </fill>
    </dxf>
    <dxf>
      <fill>
        <patternFill>
          <bgColor indexed="44"/>
        </patternFill>
      </fill>
    </dxf>
    <dxf>
      <fill>
        <patternFill>
          <bgColor indexed="29"/>
        </patternFill>
      </fill>
    </dxf>
    <dxf>
      <font>
        <color rgb="FF008000"/>
      </font>
      <fill>
        <patternFill>
          <bgColor rgb="FFF2F2F2"/>
        </patternFill>
      </fill>
    </dxf>
    <dxf>
      <fill>
        <patternFill>
          <bgColor rgb="FFF2F2F2"/>
        </patternFill>
      </fill>
    </dxf>
    <dxf>
      <font>
        <color rgb="FFFF0000"/>
      </font>
      <fill>
        <patternFill patternType="solid">
          <bgColor rgb="FFF2F2F2"/>
        </patternFill>
      </fill>
    </dxf>
    <dxf>
      <font>
        <color rgb="FFC00000"/>
      </font>
    </dxf>
    <dxf>
      <fill>
        <patternFill>
          <bgColor rgb="FFFF0000"/>
        </patternFill>
      </fill>
    </dxf>
    <dxf>
      <fill>
        <patternFill patternType="solid">
          <fgColor indexed="64"/>
          <bgColor rgb="FF92D050"/>
        </patternFill>
      </fil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63" Type="http://schemas.openxmlformats.org/officeDocument/2006/relationships/externalLink" Target="externalLinks/externalLink36.xml"/><Relationship Id="rId68" Type="http://schemas.openxmlformats.org/officeDocument/2006/relationships/externalLink" Target="externalLinks/externalLink41.xml"/><Relationship Id="rId84" Type="http://schemas.openxmlformats.org/officeDocument/2006/relationships/externalLink" Target="externalLinks/externalLink57.xml"/><Relationship Id="rId89" Type="http://schemas.openxmlformats.org/officeDocument/2006/relationships/externalLink" Target="externalLinks/externalLink62.xml"/><Relationship Id="rId16" Type="http://schemas.openxmlformats.org/officeDocument/2006/relationships/worksheet" Target="worksheets/sheet16.xml"/><Relationship Id="rId107" Type="http://schemas.openxmlformats.org/officeDocument/2006/relationships/customXml" Target="../customXml/item1.xml"/><Relationship Id="rId11" Type="http://schemas.openxmlformats.org/officeDocument/2006/relationships/worksheet" Target="worksheets/sheet11.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53" Type="http://schemas.openxmlformats.org/officeDocument/2006/relationships/externalLink" Target="externalLinks/externalLink26.xml"/><Relationship Id="rId58" Type="http://schemas.openxmlformats.org/officeDocument/2006/relationships/externalLink" Target="externalLinks/externalLink31.xml"/><Relationship Id="rId74" Type="http://schemas.openxmlformats.org/officeDocument/2006/relationships/externalLink" Target="externalLinks/externalLink47.xml"/><Relationship Id="rId79" Type="http://schemas.openxmlformats.org/officeDocument/2006/relationships/externalLink" Target="externalLinks/externalLink52.xml"/><Relationship Id="rId102" Type="http://schemas.openxmlformats.org/officeDocument/2006/relationships/externalLink" Target="externalLinks/externalLink75.xml"/><Relationship Id="rId5" Type="http://schemas.openxmlformats.org/officeDocument/2006/relationships/worksheet" Target="worksheets/sheet5.xml"/><Relationship Id="rId90" Type="http://schemas.openxmlformats.org/officeDocument/2006/relationships/externalLink" Target="externalLinks/externalLink63.xml"/><Relationship Id="rId95" Type="http://schemas.openxmlformats.org/officeDocument/2006/relationships/externalLink" Target="externalLinks/externalLink68.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64" Type="http://schemas.openxmlformats.org/officeDocument/2006/relationships/externalLink" Target="externalLinks/externalLink37.xml"/><Relationship Id="rId69" Type="http://schemas.openxmlformats.org/officeDocument/2006/relationships/externalLink" Target="externalLinks/externalLink42.xml"/><Relationship Id="rId80" Type="http://schemas.openxmlformats.org/officeDocument/2006/relationships/externalLink" Target="externalLinks/externalLink53.xml"/><Relationship Id="rId85" Type="http://schemas.openxmlformats.org/officeDocument/2006/relationships/externalLink" Target="externalLinks/externalLink5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59" Type="http://schemas.openxmlformats.org/officeDocument/2006/relationships/externalLink" Target="externalLinks/externalLink32.xml"/><Relationship Id="rId103"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14.xml"/><Relationship Id="rId54" Type="http://schemas.openxmlformats.org/officeDocument/2006/relationships/externalLink" Target="externalLinks/externalLink27.xml"/><Relationship Id="rId62" Type="http://schemas.openxmlformats.org/officeDocument/2006/relationships/externalLink" Target="externalLinks/externalLink35.xml"/><Relationship Id="rId70" Type="http://schemas.openxmlformats.org/officeDocument/2006/relationships/externalLink" Target="externalLinks/externalLink43.xml"/><Relationship Id="rId75" Type="http://schemas.openxmlformats.org/officeDocument/2006/relationships/externalLink" Target="externalLinks/externalLink48.xml"/><Relationship Id="rId83" Type="http://schemas.openxmlformats.org/officeDocument/2006/relationships/externalLink" Target="externalLinks/externalLink56.xml"/><Relationship Id="rId88" Type="http://schemas.openxmlformats.org/officeDocument/2006/relationships/externalLink" Target="externalLinks/externalLink61.xml"/><Relationship Id="rId91" Type="http://schemas.openxmlformats.org/officeDocument/2006/relationships/externalLink" Target="externalLinks/externalLink64.xml"/><Relationship Id="rId96" Type="http://schemas.openxmlformats.org/officeDocument/2006/relationships/externalLink" Target="externalLinks/externalLink6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 Id="rId57" Type="http://schemas.openxmlformats.org/officeDocument/2006/relationships/externalLink" Target="externalLinks/externalLink30.xml"/><Relationship Id="rId106"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externalLink" Target="externalLinks/externalLink25.xml"/><Relationship Id="rId60" Type="http://schemas.openxmlformats.org/officeDocument/2006/relationships/externalLink" Target="externalLinks/externalLink33.xml"/><Relationship Id="rId65" Type="http://schemas.openxmlformats.org/officeDocument/2006/relationships/externalLink" Target="externalLinks/externalLink38.xml"/><Relationship Id="rId73" Type="http://schemas.openxmlformats.org/officeDocument/2006/relationships/externalLink" Target="externalLinks/externalLink46.xml"/><Relationship Id="rId78" Type="http://schemas.openxmlformats.org/officeDocument/2006/relationships/externalLink" Target="externalLinks/externalLink51.xml"/><Relationship Id="rId81" Type="http://schemas.openxmlformats.org/officeDocument/2006/relationships/externalLink" Target="externalLinks/externalLink54.xml"/><Relationship Id="rId86" Type="http://schemas.openxmlformats.org/officeDocument/2006/relationships/externalLink" Target="externalLinks/externalLink59.xml"/><Relationship Id="rId94" Type="http://schemas.openxmlformats.org/officeDocument/2006/relationships/externalLink" Target="externalLinks/externalLink67.xml"/><Relationship Id="rId99" Type="http://schemas.openxmlformats.org/officeDocument/2006/relationships/externalLink" Target="externalLinks/externalLink72.xml"/><Relationship Id="rId101" Type="http://schemas.openxmlformats.org/officeDocument/2006/relationships/externalLink" Target="externalLinks/externalLink7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2.xml"/><Relationship Id="rId34" Type="http://schemas.openxmlformats.org/officeDocument/2006/relationships/externalLink" Target="externalLinks/externalLink7.xml"/><Relationship Id="rId50" Type="http://schemas.openxmlformats.org/officeDocument/2006/relationships/externalLink" Target="externalLinks/externalLink23.xml"/><Relationship Id="rId55" Type="http://schemas.openxmlformats.org/officeDocument/2006/relationships/externalLink" Target="externalLinks/externalLink28.xml"/><Relationship Id="rId76" Type="http://schemas.openxmlformats.org/officeDocument/2006/relationships/externalLink" Target="externalLinks/externalLink49.xml"/><Relationship Id="rId97" Type="http://schemas.openxmlformats.org/officeDocument/2006/relationships/externalLink" Target="externalLinks/externalLink70.xml"/><Relationship Id="rId104"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externalLink" Target="externalLinks/externalLink44.xml"/><Relationship Id="rId92" Type="http://schemas.openxmlformats.org/officeDocument/2006/relationships/externalLink" Target="externalLinks/externalLink65.xml"/><Relationship Id="rId2" Type="http://schemas.openxmlformats.org/officeDocument/2006/relationships/worksheet" Target="worksheets/sheet2.xml"/><Relationship Id="rId29" Type="http://schemas.openxmlformats.org/officeDocument/2006/relationships/externalLink" Target="externalLinks/externalLink2.xml"/><Relationship Id="rId24" Type="http://schemas.openxmlformats.org/officeDocument/2006/relationships/worksheet" Target="worksheets/sheet24.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66" Type="http://schemas.openxmlformats.org/officeDocument/2006/relationships/externalLink" Target="externalLinks/externalLink39.xml"/><Relationship Id="rId87" Type="http://schemas.openxmlformats.org/officeDocument/2006/relationships/externalLink" Target="externalLinks/externalLink60.xml"/><Relationship Id="rId61" Type="http://schemas.openxmlformats.org/officeDocument/2006/relationships/externalLink" Target="externalLinks/externalLink34.xml"/><Relationship Id="rId82" Type="http://schemas.openxmlformats.org/officeDocument/2006/relationships/externalLink" Target="externalLinks/externalLink55.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56" Type="http://schemas.openxmlformats.org/officeDocument/2006/relationships/externalLink" Target="externalLinks/externalLink29.xml"/><Relationship Id="rId77" Type="http://schemas.openxmlformats.org/officeDocument/2006/relationships/externalLink" Target="externalLinks/externalLink50.xml"/><Relationship Id="rId100" Type="http://schemas.openxmlformats.org/officeDocument/2006/relationships/externalLink" Target="externalLinks/externalLink73.xml"/><Relationship Id="rId105"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4.xml"/><Relationship Id="rId72" Type="http://schemas.openxmlformats.org/officeDocument/2006/relationships/externalLink" Target="externalLinks/externalLink45.xml"/><Relationship Id="rId93" Type="http://schemas.openxmlformats.org/officeDocument/2006/relationships/externalLink" Target="externalLinks/externalLink66.xml"/><Relationship Id="rId98" Type="http://schemas.openxmlformats.org/officeDocument/2006/relationships/externalLink" Target="externalLinks/externalLink7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externalLink" Target="externalLinks/externalLink19.xml"/><Relationship Id="rId67" Type="http://schemas.openxmlformats.org/officeDocument/2006/relationships/externalLink" Target="externalLinks/externalLink4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[61]Codes!$E$42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[61]Codes!$E$43:$E$50</c:f>
              <c:numCache>
                <c:formatCode>General</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0-5308-466B-9F8C-DC244C9D6CA1}"/>
            </c:ext>
          </c:extLst>
        </c:ser>
        <c:ser>
          <c:idx val="3"/>
          <c:order val="1"/>
          <c:tx>
            <c:strRef>
              <c:f>[61]Codes!$F$42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[61]Codes!$B$43:$B$50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[61]Codes!$F$43:$F$50</c:f>
              <c:numCache>
                <c:formatCode>General</c:formatCode>
                <c:ptCount val="8"/>
                <c:pt idx="0">
                  <c:v>1</c:v>
                </c:pt>
                <c:pt idx="1">
                  <c:v>1</c:v>
                </c:pt>
                <c:pt idx="2">
                  <c:v>1</c:v>
                </c:pt>
                <c:pt idx="3">
                  <c:v>1</c:v>
                </c:pt>
                <c:pt idx="4">
                  <c:v>1</c:v>
                </c:pt>
                <c:pt idx="5">
                  <c:v>1</c:v>
                </c:pt>
                <c:pt idx="6">
                  <c:v>0</c:v>
                </c:pt>
                <c:pt idx="7">
                  <c:v>0</c:v>
                </c:pt>
              </c:numCache>
            </c:numRef>
          </c:val>
          <c:extLst>
            <c:ext xmlns:c16="http://schemas.microsoft.com/office/drawing/2014/chart" uri="{C3380CC4-5D6E-409C-BE32-E72D297353CC}">
              <c16:uniqueId val="{00000001-5308-466B-9F8C-DC244C9D6CA1}"/>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r>
              <a:rPr lang="en-US"/>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80" b="1" i="0" u="none" strike="noStrike" kern="120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5.7456261005349014E-2"/>
          <c:y val="2.0460794490720816E-2"/>
          <c:w val="0.92209187307072005"/>
          <c:h val="0.81666096292648382"/>
        </c:manualLayout>
      </c:layout>
      <c:lineChart>
        <c:grouping val="standard"/>
        <c:varyColors val="0"/>
        <c:ser>
          <c:idx val="0"/>
          <c:order val="0"/>
          <c:tx>
            <c:strRef>
              <c:f>'Physical-Chart Data'!$D$3</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Data'!$F$5:$F$29</c:f>
              <c:numCache>
                <c:formatCode>0.0%</c:formatCode>
                <c:ptCount val="25"/>
                <c:pt idx="0">
                  <c:v>2.7E-2</c:v>
                </c:pt>
                <c:pt idx="1">
                  <c:v>3.4000000000000002E-2</c:v>
                </c:pt>
                <c:pt idx="2">
                  <c:v>8.1000000000000003E-2</c:v>
                </c:pt>
                <c:pt idx="3">
                  <c:v>0.19</c:v>
                </c:pt>
                <c:pt idx="4">
                  <c:v>0.312</c:v>
                </c:pt>
                <c:pt idx="5">
                  <c:v>0.38300000000000001</c:v>
                </c:pt>
                <c:pt idx="6">
                  <c:v>0.442</c:v>
                </c:pt>
                <c:pt idx="7">
                  <c:v>0.52200000000000002</c:v>
                </c:pt>
                <c:pt idx="8">
                  <c:v>0.59799999999999998</c:v>
                </c:pt>
                <c:pt idx="9">
                  <c:v>0.755</c:v>
                </c:pt>
                <c:pt idx="10">
                  <c:v>0.83</c:v>
                </c:pt>
                <c:pt idx="11">
                  <c:v>0.871</c:v>
                </c:pt>
                <c:pt idx="12">
                  <c:v>0.874</c:v>
                </c:pt>
                <c:pt idx="13">
                  <c:v>0.91600000000000004</c:v>
                </c:pt>
                <c:pt idx="14">
                  <c:v>0.93600000000000005</c:v>
                </c:pt>
                <c:pt idx="15">
                  <c:v>0.95399999999999996</c:v>
                </c:pt>
                <c:pt idx="16">
                  <c:v>0.97399999999999998</c:v>
                </c:pt>
                <c:pt idx="17">
                  <c:v>0.98299999999999998</c:v>
                </c:pt>
                <c:pt idx="18">
                  <c:v>0.99199999999999999</c:v>
                </c:pt>
                <c:pt idx="19">
                  <c:v>0.997</c:v>
                </c:pt>
                <c:pt idx="20">
                  <c:v>0.999</c:v>
                </c:pt>
                <c:pt idx="21">
                  <c:v>1</c:v>
                </c:pt>
                <c:pt idx="22">
                  <c:v>1</c:v>
                </c:pt>
              </c:numCache>
            </c:numRef>
          </c:val>
          <c:smooth val="0"/>
          <c:extLst>
            <c:ext xmlns:c16="http://schemas.microsoft.com/office/drawing/2014/chart" uri="{C3380CC4-5D6E-409C-BE32-E72D297353CC}">
              <c16:uniqueId val="{00000000-AC69-4253-8D74-B859E0069B4A}"/>
            </c:ext>
          </c:extLst>
        </c:ser>
        <c:ser>
          <c:idx val="1"/>
          <c:order val="1"/>
          <c:tx>
            <c:strRef>
              <c:f>'Physical-Chart Data'!$G$3:$H$3</c:f>
              <c:strCache>
                <c:ptCount val="1"/>
                <c:pt idx="0">
                  <c:v>Revised / Recovery Plan</c:v>
                </c:pt>
              </c:strCache>
              <c:extLst xmlns:c15="http://schemas.microsoft.com/office/drawing/2012/chart"/>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1.0495778699814759E-2"/>
                  <c:y val="-5.0835334943665232E-2"/>
                </c:manualLayout>
              </c:layout>
              <c:dLblPos val="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C69-4253-8D74-B859E0069B4A}"/>
                </c:ext>
              </c:extLst>
            </c:dLbl>
            <c:dLbl>
              <c:idx val="1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C69-4253-8D74-B859E0069B4A}"/>
                </c:ext>
              </c:extLst>
            </c:dLbl>
            <c:dLbl>
              <c:idx val="17"/>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C69-4253-8D74-B859E0069B4A}"/>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0"/>
            <c:showCatName val="0"/>
            <c:showSerName val="0"/>
            <c:showPercent val="0"/>
            <c:showBubbleSize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extLst xmlns:c15="http://schemas.microsoft.com/office/drawing/2012/chart"/>
            </c:numRef>
          </c:cat>
          <c:val>
            <c:numRef>
              <c:f>'Physical-Chart Data'!$I$5:$I$29</c:f>
              <c:numCache>
                <c:formatCode>0.0%</c:formatCode>
                <c:ptCount val="25"/>
                <c:pt idx="0">
                  <c:v>0</c:v>
                </c:pt>
                <c:pt idx="1">
                  <c:v>2E-3</c:v>
                </c:pt>
                <c:pt idx="2">
                  <c:v>2.7E-2</c:v>
                </c:pt>
                <c:pt idx="3">
                  <c:v>8.8999999999999996E-2</c:v>
                </c:pt>
                <c:pt idx="4">
                  <c:v>0.159</c:v>
                </c:pt>
                <c:pt idx="5">
                  <c:v>0.221</c:v>
                </c:pt>
                <c:pt idx="6">
                  <c:v>0.28999999999999998</c:v>
                </c:pt>
                <c:pt idx="7">
                  <c:v>0.37</c:v>
                </c:pt>
                <c:pt idx="8">
                  <c:v>0.436</c:v>
                </c:pt>
                <c:pt idx="9">
                  <c:v>0.47899999999999998</c:v>
                </c:pt>
                <c:pt idx="10">
                  <c:v>0.57899999999999996</c:v>
                </c:pt>
                <c:pt idx="11">
                  <c:v>0.70099999999999996</c:v>
                </c:pt>
                <c:pt idx="12">
                  <c:v>0.76300000000000001</c:v>
                </c:pt>
                <c:pt idx="13">
                  <c:v>0.77100000000000002</c:v>
                </c:pt>
                <c:pt idx="14">
                  <c:v>0.82799999999999996</c:v>
                </c:pt>
                <c:pt idx="15">
                  <c:v>0.91900000000000004</c:v>
                </c:pt>
                <c:pt idx="16">
                  <c:v>0.94199999999999995</c:v>
                </c:pt>
                <c:pt idx="17">
                  <c:v>0.95899999999999996</c:v>
                </c:pt>
                <c:pt idx="18">
                  <c:v>0.98199999999999998</c:v>
                </c:pt>
                <c:pt idx="19">
                  <c:v>0.99299999999999999</c:v>
                </c:pt>
                <c:pt idx="20">
                  <c:v>0.999</c:v>
                </c:pt>
                <c:pt idx="21">
                  <c:v>1</c:v>
                </c:pt>
                <c:pt idx="22">
                  <c:v>1</c:v>
                </c:pt>
                <c:pt idx="23">
                  <c:v>1</c:v>
                </c:pt>
                <c:pt idx="24">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AC69-4253-8D74-B859E0069B4A}"/>
            </c:ext>
          </c:extLst>
        </c:ser>
        <c:ser>
          <c:idx val="2"/>
          <c:order val="2"/>
          <c:tx>
            <c:strRef>
              <c:f>'Physical-Chart Data'!$J$3:$K$3</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dLbls>
            <c:dLbl>
              <c:idx val="9"/>
              <c:layout>
                <c:manualLayout>
                  <c:x val="6.0775602734495608E-3"/>
                  <c:y val="4.0330759571908327E-2"/>
                </c:manualLayout>
              </c:layout>
              <c:spPr>
                <a:noFill/>
                <a:ln>
                  <a:noFill/>
                </a:ln>
                <a:effectLst/>
              </c:spPr>
              <c:txPr>
                <a:bodyPr rot="0" spcFirstLastPara="1" vertOverflow="ellipsis" vert="horz" wrap="square" anchor="ctr" anchorCtr="1"/>
                <a:lstStyle/>
                <a:p>
                  <a:pPr algn="r">
                    <a:defRPr sz="140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69-4253-8D74-B859E0069B4A}"/>
                </c:ext>
              </c:extLst>
            </c:dLbl>
            <c:dLbl>
              <c:idx val="10"/>
              <c:layout>
                <c:manualLayout>
                  <c:x val="2.033323274076362E-2"/>
                  <c:y val="-5.28040493989484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481-4F88-977B-D2D5B5D45E89}"/>
                </c:ext>
              </c:extLst>
            </c:dLbl>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'Physical-Chart Data'!$C$5:$C$29</c:f>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'Physical-Chart Data'!$L$5:$L$29</c:f>
              <c:numCache>
                <c:formatCode>0.0%</c:formatCode>
                <c:ptCount val="25"/>
                <c:pt idx="0">
                  <c:v>4.0000000000000001E-3</c:v>
                </c:pt>
                <c:pt idx="1">
                  <c:v>3.6999999999999998E-2</c:v>
                </c:pt>
                <c:pt idx="2">
                  <c:v>6.6000000000000003E-2</c:v>
                </c:pt>
                <c:pt idx="3">
                  <c:v>8.6999999999999994E-2</c:v>
                </c:pt>
                <c:pt idx="4" formatCode="0.00%">
                  <c:v>0.1721</c:v>
                </c:pt>
                <c:pt idx="5">
                  <c:v>0.223</c:v>
                </c:pt>
                <c:pt idx="6">
                  <c:v>0.29099999999999998</c:v>
                </c:pt>
                <c:pt idx="7">
                  <c:v>0.34200000000000003</c:v>
                </c:pt>
                <c:pt idx="8">
                  <c:v>0.376</c:v>
                </c:pt>
                <c:pt idx="9">
                  <c:v>0.434</c:v>
                </c:pt>
                <c:pt idx="10">
                  <c:v>0.47</c:v>
                </c:pt>
              </c:numCache>
            </c:numRef>
          </c:val>
          <c:smooth val="0"/>
          <c:extLst>
            <c:ext xmlns:c16="http://schemas.microsoft.com/office/drawing/2014/chart" uri="{C3380CC4-5D6E-409C-BE32-E72D297353CC}">
              <c16:uniqueId val="{00000006-AC69-4253-8D74-B859E0069B4A}"/>
            </c:ext>
          </c:extLst>
        </c:ser>
        <c:dLbls>
          <c:showLegendKey val="0"/>
          <c:showVal val="0"/>
          <c:showCatName val="0"/>
          <c:showSerName val="0"/>
          <c:showPercent val="0"/>
          <c:showBubbleSize val="0"/>
        </c:dLbls>
        <c:marker val="1"/>
        <c:smooth val="0"/>
        <c:axId val="409233360"/>
        <c:axId val="409235712"/>
        <c:extLst>
          <c:ext xmlns:c15="http://schemas.microsoft.com/office/drawing/2012/chart" uri="{02D57815-91ED-43cb-92C2-25804820EDAC}">
            <c15:filteredLineSeries>
              <c15:ser>
                <c:idx val="3"/>
                <c:order val="3"/>
                <c:tx>
                  <c:strRef>
                    <c:extLst>
                      <c:ext uri="{02D57815-91ED-43cb-92C2-25804820EDAC}">
                        <c15:formulaRef>
                          <c15:sqref>'Physical-Chart Data'!#REF!</c15:sqref>
                        </c15:formulaRef>
                      </c:ext>
                    </c:extLst>
                    <c:strCache>
                      <c:ptCount val="1"/>
                      <c:pt idx="0">
                        <c:v>#REF!</c:v>
                      </c:pt>
                    </c:strCache>
                  </c:strRef>
                </c:tx>
                <c:spPr>
                  <a:ln w="34925" cap="rnd">
                    <a:solidFill>
                      <a:schemeClr val="accent4"/>
                    </a:solidFill>
                    <a:round/>
                  </a:ln>
                  <a:effectLst>
                    <a:outerShdw blurRad="40000" dist="23000" dir="5400000" rotWithShape="0">
                      <a:srgbClr val="000000">
                        <a:alpha val="35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a:scene3d>
                      <a:camera prst="orthographicFront">
                        <a:rot lat="0" lon="0" rev="0"/>
                      </a:camera>
                      <a:lightRig rig="threePt" dir="t">
                        <a:rot lat="0" lon="0" rev="1200000"/>
                      </a:lightRig>
                    </a:scene3d>
                    <a:sp3d>
                      <a:bevelT w="63500" h="25400"/>
                    </a:sp3d>
                  </c:spPr>
                </c:marker>
                <c:cat>
                  <c:numRef>
                    <c:extLst>
                      <c:ext uri="{02D57815-91ED-43cb-92C2-25804820EDAC}">
                        <c15:formulaRef>
                          <c15:sqref>'Physical-Chart Data'!$C$5:$C$29</c15:sqref>
                        </c15:formulaRef>
                      </c:ext>
                    </c:extLst>
                    <c:numCache>
                      <c:formatCode>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extLst>
                      <c:ext uri="{02D57815-91ED-43cb-92C2-25804820EDAC}">
                        <c15:formulaRef>
                          <c15:sqref>'Physical-Chart Data'!#REF!</c15:sqref>
                        </c15:formulaRef>
                      </c:ext>
                    </c:extLst>
                    <c:numCache>
                      <c:formatCode>General</c:formatCode>
                      <c:ptCount val="1"/>
                      <c:pt idx="0">
                        <c:v>1</c:v>
                      </c:pt>
                    </c:numCache>
                  </c:numRef>
                </c:val>
                <c:smooth val="0"/>
                <c:extLst>
                  <c:ext xmlns:c16="http://schemas.microsoft.com/office/drawing/2014/chart" uri="{C3380CC4-5D6E-409C-BE32-E72D297353CC}">
                    <c16:uniqueId val="{00000007-AC69-4253-8D74-B859E0069B4A}"/>
                  </c:ext>
                </c:extLst>
              </c15:ser>
            </c15:filteredLineSeries>
          </c:ext>
        </c:extLst>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7.5518426674313646E-2"/>
          <c:y val="0.11478487913864835"/>
          <c:w val="0.10547046343900418"/>
          <c:h val="0.25154052609517247"/>
        </c:manualLayout>
      </c:layout>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sz="1400" b="1">
          <a:solidFill>
            <a:sysClr val="windowText" lastClr="000000"/>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'Invoice Log'!$H$12:$H$20</c:f>
              <c:numCache>
                <c:formatCode>#,##0.00_);[Red]\(#,##0.00\)_)</c:formatCode>
                <c:ptCount val="9"/>
                <c:pt idx="0">
                  <c:v>1681886.27</c:v>
                </c:pt>
                <c:pt idx="1">
                  <c:v>5120873.79</c:v>
                </c:pt>
                <c:pt idx="2">
                  <c:v>6277339.4699999997</c:v>
                </c:pt>
                <c:pt idx="3">
                  <c:v>14646480.26</c:v>
                </c:pt>
                <c:pt idx="4">
                  <c:v>21984075.98</c:v>
                </c:pt>
              </c:numCache>
            </c:numRef>
          </c:val>
          <c:extLst>
            <c:ext xmlns:c16="http://schemas.microsoft.com/office/drawing/2014/chart" uri="{C3380CC4-5D6E-409C-BE32-E72D297353CC}">
              <c16:uniqueId val="{00000000-D4CD-44F8-8552-F4155D41C8E7}"/>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chemeClr val="accent1"/>
            </a:solidFill>
            <a:ln>
              <a:solidFill>
                <a:schemeClr val="accent1"/>
              </a:solidFill>
            </a:ln>
            <a:effectLst/>
          </c:spPr>
          <c:invertIfNegative val="0"/>
          <c:cat>
            <c:multiLvlStrRef>
              <c:f>'Weekly Progress Report'!$V$60:$V$65</c:f>
            </c:multiLvlStrRef>
          </c:cat>
          <c:val>
            <c:numRef>
              <c:f>'Weekly Progress Report'!$W$60:$W$65</c:f>
            </c:numRef>
          </c:val>
          <c:extLst>
            <c:ext xmlns:c16="http://schemas.microsoft.com/office/drawing/2014/chart" uri="{C3380CC4-5D6E-409C-BE32-E72D297353CC}">
              <c16:uniqueId val="{00000000-D2C7-40CA-975F-0B0E2164147C}"/>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spPr>
            <a:solidFill>
              <a:schemeClr val="accent1"/>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0-8876-430F-A8A6-04913CE507EF}"/>
            </c:ext>
          </c:extLst>
        </c:ser>
        <c:ser>
          <c:idx val="1"/>
          <c:order val="1"/>
          <c:spPr>
            <a:solidFill>
              <a:schemeClr val="accent2"/>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1-8876-430F-A8A6-04913CE507EF}"/>
            </c:ext>
          </c:extLst>
        </c:ser>
        <c:ser>
          <c:idx val="2"/>
          <c:order val="2"/>
          <c:spPr>
            <a:solidFill>
              <a:schemeClr val="accent3"/>
            </a:solidFill>
            <a:ln>
              <a:noFill/>
            </a:ln>
            <a:effectLst/>
          </c:spPr>
          <c:invertIfNegative val="0"/>
          <c:cat>
            <c:numRef>
              <c:f>Manpower!$D$5:$AA$5</c:f>
              <c:numCache>
                <c:formatCode>[$-409]mmm\-yy;@</c:formatCode>
                <c:ptCount val="24"/>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numCache>
            </c:numRef>
          </c:cat>
          <c:val>
            <c:numRef>
              <c:f>Manpower!#REF!</c:f>
              <c:numCache>
                <c:formatCode>General</c:formatCode>
                <c:ptCount val="1"/>
                <c:pt idx="0">
                  <c:v>1</c:v>
                </c:pt>
              </c:numCache>
            </c:numRef>
          </c:val>
          <c:extLst>
            <c:ext xmlns:c15="http://schemas.microsoft.com/office/drawing/2012/chart" uri="{02D57815-91ED-43cb-92C2-25804820EDAC}">
              <c15:filteredSeriesTitle>
                <c15:tx>
                  <c:strRef>
                    <c:extLst>
                      <c:ext uri="{02D57815-91ED-43cb-92C2-25804820EDAC}">
                        <c15:formulaRef>
                          <c15:sqref>Manpower!#REF!</c15:sqref>
                        </c15:formulaRef>
                      </c:ext>
                    </c:extLst>
                    <c:strCache>
                      <c:ptCount val="1"/>
                      <c:pt idx="0">
                        <c:v>#REF!</c:v>
                      </c:pt>
                    </c:strCache>
                  </c:strRef>
                </c15:tx>
              </c15:filteredSeriesTitle>
            </c:ext>
            <c:ext xmlns:c16="http://schemas.microsoft.com/office/drawing/2014/chart" uri="{C3380CC4-5D6E-409C-BE32-E72D297353CC}">
              <c16:uniqueId val="{00000002-8876-430F-A8A6-04913CE507EF}"/>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'Weekly Progress Report'!$AI$48:$AI$49</c:f>
            </c:numRef>
          </c:val>
          <c:extLst>
            <c:ext xmlns:c15="http://schemas.microsoft.com/office/drawing/2012/chart" uri="{02D57815-91ED-43cb-92C2-25804820EDAC}">
              <c15:filteredCategoryTitle>
                <c15:cat>
                  <c:multiLvlStrRef>
                    <c:extLst>
                      <c:ext uri="{02D57815-91ED-43cb-92C2-25804820EDAC}">
                        <c15:formulaRef>
                          <c15:sqref>'Weekly Progress Report'!#REF!</c15:sqref>
                        </c15:formulaRef>
                      </c:ext>
                    </c:extLst>
                  </c:multiLvlStrRef>
                </c15:cat>
              </c15:filteredCategoryTitle>
            </c:ext>
            <c:ext xmlns:c16="http://schemas.microsoft.com/office/drawing/2014/chart" uri="{C3380CC4-5D6E-409C-BE32-E72D297353CC}">
              <c16:uniqueId val="{00000004-1474-4992-826D-84DB2D74A2C8}"/>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Report'!$Z$48</c:f>
              <c:strCache>
                <c:ptCount val="1"/>
                <c:pt idx="0">
                  <c:v>#REF!</c:v>
                </c:pt>
              </c:strCache>
            </c:strRef>
          </c:tx>
          <c:spPr>
            <a:solidFill>
              <a:schemeClr val="accent6"/>
            </a:solidFill>
            <a:ln>
              <a:noFill/>
            </a:ln>
            <a:effectLst/>
          </c:spPr>
          <c:invertIfNegative val="0"/>
          <c:cat>
            <c:strLit>
              <c:ptCount val="1"/>
              <c:pt idx="0">
                <c:v>2</c:v>
              </c:pt>
            </c:strLit>
          </c:cat>
          <c:val>
            <c:numRef>
              <c:f>'Weekly Progress Report'!$AF$48</c:f>
            </c:numRef>
          </c:val>
          <c:extLst>
            <c:ext xmlns:c16="http://schemas.microsoft.com/office/drawing/2014/chart" uri="{C3380CC4-5D6E-409C-BE32-E72D297353CC}">
              <c16:uniqueId val="{00000000-9FEA-41BB-B4D6-FC6534B5443A}"/>
            </c:ext>
          </c:extLst>
        </c:ser>
        <c:ser>
          <c:idx val="1"/>
          <c:order val="1"/>
          <c:tx>
            <c:strRef>
              <c:f>'Weekly Progress Report'!$Z$49</c:f>
              <c:strCache>
                <c:ptCount val="1"/>
                <c:pt idx="0">
                  <c:v>#REF!</c:v>
                </c:pt>
              </c:strCache>
            </c:strRef>
          </c:tx>
          <c:spPr>
            <a:solidFill>
              <a:schemeClr val="accent5"/>
            </a:solidFill>
            <a:ln>
              <a:noFill/>
            </a:ln>
            <a:effectLst/>
          </c:spPr>
          <c:invertIfNegative val="0"/>
          <c:cat>
            <c:strLit>
              <c:ptCount val="1"/>
              <c:pt idx="0">
                <c:v>2</c:v>
              </c:pt>
            </c:strLit>
          </c:cat>
          <c:val>
            <c:numRef>
              <c:f>'Weekly Progress Report'!$AF$49</c:f>
            </c:numRef>
          </c:val>
          <c:extLst>
            <c:ext xmlns:c16="http://schemas.microsoft.com/office/drawing/2014/chart" uri="{C3380CC4-5D6E-409C-BE32-E72D297353CC}">
              <c16:uniqueId val="{00000001-9FEA-41BB-B4D6-FC6534B5443A}"/>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Report'!$M$13</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Report'!$M$14:$M$18</c:f>
              <c:numCache>
                <c:formatCode>0.0%</c:formatCode>
                <c:ptCount val="5"/>
                <c:pt idx="0">
                  <c:v>0</c:v>
                </c:pt>
                <c:pt idx="1">
                  <c:v>0</c:v>
                </c:pt>
                <c:pt idx="2">
                  <c:v>0.44</c:v>
                </c:pt>
                <c:pt idx="3">
                  <c:v>0</c:v>
                </c:pt>
                <c:pt idx="4">
                  <c:v>0</c:v>
                </c:pt>
              </c:numCache>
            </c:numRef>
          </c:val>
          <c:extLst>
            <c:ext xmlns:c16="http://schemas.microsoft.com/office/drawing/2014/chart" uri="{C3380CC4-5D6E-409C-BE32-E72D297353CC}">
              <c16:uniqueId val="{00000000-90FF-406C-B9A1-8BFEB9F51A1D}"/>
            </c:ext>
          </c:extLst>
        </c:ser>
        <c:ser>
          <c:idx val="2"/>
          <c:order val="1"/>
          <c:tx>
            <c:strRef>
              <c:f>'Weekly Progress Report'!$N$13</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Report'!$C$14:$C$18</c:f>
              <c:strCache>
                <c:ptCount val="5"/>
                <c:pt idx="0">
                  <c:v>Engineering</c:v>
                </c:pt>
                <c:pt idx="1">
                  <c:v>Procurement</c:v>
                </c:pt>
                <c:pt idx="2">
                  <c:v>Construction</c:v>
                </c:pt>
                <c:pt idx="3">
                  <c:v>Testing &amp; Commissioning</c:v>
                </c:pt>
                <c:pt idx="4">
                  <c:v> Close Out</c:v>
                </c:pt>
              </c:strCache>
            </c:strRef>
          </c:cat>
          <c:val>
            <c:numRef>
              <c:f>'Weekly Progress Report'!$N$14:$N$18</c:f>
              <c:numCache>
                <c:formatCode>0.0%</c:formatCode>
                <c:ptCount val="5"/>
                <c:pt idx="0">
                  <c:v>0</c:v>
                </c:pt>
                <c:pt idx="1">
                  <c:v>0</c:v>
                </c:pt>
                <c:pt idx="2">
                  <c:v>0.45200000000000001</c:v>
                </c:pt>
                <c:pt idx="3">
                  <c:v>0</c:v>
                </c:pt>
                <c:pt idx="4">
                  <c:v>0</c:v>
                </c:pt>
              </c:numCache>
            </c:numRef>
          </c:val>
          <c:extLst>
            <c:ext xmlns:c16="http://schemas.microsoft.com/office/drawing/2014/chart" uri="{C3380CC4-5D6E-409C-BE32-E72D297353CC}">
              <c16:uniqueId val="{00000001-90FF-406C-B9A1-8BFEB9F51A1D}"/>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Report'!$O$13</c:f>
              <c:strCache>
                <c:ptCount val="1"/>
                <c:pt idx="0">
                  <c:v>Variance</c:v>
                </c:pt>
              </c:strCache>
            </c:strRef>
          </c:tx>
          <c:spPr>
            <a:solidFill>
              <a:srgbClr val="92D05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'Weekly Progress Report'!$C$14:$D$18</c:f>
              <c:strCache>
                <c:ptCount val="5"/>
                <c:pt idx="0">
                  <c:v>Engineering</c:v>
                </c:pt>
                <c:pt idx="1">
                  <c:v>Procurement</c:v>
                </c:pt>
                <c:pt idx="2">
                  <c:v>Construction</c:v>
                </c:pt>
                <c:pt idx="3">
                  <c:v>Testing &amp; Commissioning</c:v>
                </c:pt>
                <c:pt idx="4">
                  <c:v> Close Out</c:v>
                </c:pt>
              </c:strCache>
            </c:strRef>
          </c:cat>
          <c:val>
            <c:numRef>
              <c:f>'Weekly Progress Report'!$O$14:$O$18</c:f>
              <c:numCache>
                <c:formatCode>0.0%</c:formatCode>
                <c:ptCount val="5"/>
                <c:pt idx="0">
                  <c:v>0</c:v>
                </c:pt>
                <c:pt idx="1">
                  <c:v>0</c:v>
                </c:pt>
                <c:pt idx="2">
                  <c:v>1.2E-2</c:v>
                </c:pt>
                <c:pt idx="3">
                  <c:v>0</c:v>
                </c:pt>
                <c:pt idx="4">
                  <c:v>0</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2-90FF-406C-B9A1-8BFEB9F51A1D}"/>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r>
              <a:rPr lang="en-US" sz="1800" b="1" u="sng">
                <a:solidFill>
                  <a:sysClr val="windowText" lastClr="000000"/>
                </a:solidFill>
              </a:rPr>
              <a:t>SPI</a:t>
            </a:r>
            <a:r>
              <a:rPr lang="en-US" sz="1800" b="1" u="sng" baseline="0">
                <a:solidFill>
                  <a:sysClr val="windowText" lastClr="000000"/>
                </a:solidFill>
              </a:rPr>
              <a:t> Weekly Interval</a:t>
            </a:r>
            <a:endParaRPr lang="en-US" sz="1800" b="1" u="sng">
              <a:solidFill>
                <a:sysClr val="windowText" lastClr="000000"/>
              </a:solidFill>
            </a:endParaRPr>
          </a:p>
        </c:rich>
      </c:tx>
      <c:overlay val="0"/>
      <c:spPr>
        <a:noFill/>
        <a:ln>
          <a:noFill/>
        </a:ln>
        <a:effectLst/>
      </c:spPr>
      <c:txPr>
        <a:bodyPr rot="0" spcFirstLastPara="1" vertOverflow="ellipsis" vert="horz" wrap="square" anchor="ctr" anchorCtr="1"/>
        <a:lstStyle/>
        <a:p>
          <a:pPr algn="ctr">
            <a:defRPr sz="1800" b="1" i="0" u="sng"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9.5955552284936352E-2"/>
          <c:y val="0.11725897348115766"/>
          <c:w val="0.8811991725333399"/>
          <c:h val="0.7511451118777378"/>
        </c:manualLayout>
      </c:layout>
      <c:barChart>
        <c:barDir val="col"/>
        <c:grouping val="clustered"/>
        <c:varyColors val="0"/>
        <c:ser>
          <c:idx val="0"/>
          <c:order val="0"/>
          <c:tx>
            <c:strRef>
              <c:f>SPI!$C$6</c:f>
              <c:strCache>
                <c:ptCount val="1"/>
                <c:pt idx="0">
                  <c:v>Planned %</c:v>
                </c:pt>
              </c:strCache>
            </c:strRef>
          </c:tx>
          <c:spPr>
            <a:solidFill>
              <a:schemeClr val="accent1">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21.Sep.2026</c:v>
                </c:pt>
                <c:pt idx="1">
                  <c:v>Week 2
28.Sep.2026</c:v>
                </c:pt>
                <c:pt idx="2">
                  <c:v>Week 3
05.Oct.2026</c:v>
                </c:pt>
                <c:pt idx="3">
                  <c:v>Week 4
12.Oct.2026</c:v>
                </c:pt>
                <c:pt idx="4">
                  <c:v>Week 5
19.Oct.2026</c:v>
                </c:pt>
              </c:strCache>
            </c:strRef>
          </c:cat>
          <c:val>
            <c:numRef>
              <c:f>SPI!$D$6:$H$6</c:f>
              <c:numCache>
                <c:formatCode>0.0%</c:formatCode>
                <c:ptCount val="5"/>
                <c:pt idx="0">
                  <c:v>0.31</c:v>
                </c:pt>
                <c:pt idx="1">
                  <c:v>0.31900000000000001</c:v>
                </c:pt>
                <c:pt idx="2">
                  <c:v>0.32500000000000001</c:v>
                </c:pt>
                <c:pt idx="3">
                  <c:v>0.33300000000000002</c:v>
                </c:pt>
                <c:pt idx="4">
                  <c:v>0.34200000000000003</c:v>
                </c:pt>
              </c:numCache>
            </c:numRef>
          </c:val>
          <c:extLst>
            <c:ext xmlns:c16="http://schemas.microsoft.com/office/drawing/2014/chart" uri="{C3380CC4-5D6E-409C-BE32-E72D297353CC}">
              <c16:uniqueId val="{00000000-D287-46A3-9FBE-8F9EA0D97555}"/>
            </c:ext>
          </c:extLst>
        </c:ser>
        <c:ser>
          <c:idx val="1"/>
          <c:order val="1"/>
          <c:tx>
            <c:strRef>
              <c:f>SPI!$C$7</c:f>
              <c:strCache>
                <c:ptCount val="1"/>
                <c:pt idx="0">
                  <c:v>Earned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21.Sep.2026</c:v>
                </c:pt>
                <c:pt idx="1">
                  <c:v>Week 2
28.Sep.2026</c:v>
                </c:pt>
                <c:pt idx="2">
                  <c:v>Week 3
05.Oct.2026</c:v>
                </c:pt>
                <c:pt idx="3">
                  <c:v>Week 4
12.Oct.2026</c:v>
                </c:pt>
                <c:pt idx="4">
                  <c:v>Week 5
19.Oct.2026</c:v>
                </c:pt>
              </c:strCache>
            </c:strRef>
          </c:cat>
          <c:val>
            <c:numRef>
              <c:f>SPI!$D$7:$H$7</c:f>
              <c:numCache>
                <c:formatCode>0.0%</c:formatCode>
                <c:ptCount val="5"/>
                <c:pt idx="0">
                  <c:v>0.32</c:v>
                </c:pt>
                <c:pt idx="1">
                  <c:v>0.32900000000000001</c:v>
                </c:pt>
                <c:pt idx="2">
                  <c:v>0.33500000000000002</c:v>
                </c:pt>
                <c:pt idx="3">
                  <c:v>0.34399999999999997</c:v>
                </c:pt>
                <c:pt idx="4">
                  <c:v>0.35199999999999998</c:v>
                </c:pt>
              </c:numCache>
            </c:numRef>
          </c:val>
          <c:extLst>
            <c:ext xmlns:c16="http://schemas.microsoft.com/office/drawing/2014/chart" uri="{C3380CC4-5D6E-409C-BE32-E72D297353CC}">
              <c16:uniqueId val="{00000001-D287-46A3-9FBE-8F9EA0D97555}"/>
            </c:ext>
          </c:extLst>
        </c:ser>
        <c:dLbls>
          <c:showLegendKey val="0"/>
          <c:showVal val="1"/>
          <c:showCatName val="0"/>
          <c:showSerName val="0"/>
          <c:showPercent val="0"/>
          <c:showBubbleSize val="0"/>
        </c:dLbls>
        <c:gapWidth val="219"/>
        <c:overlap val="-27"/>
        <c:axId val="2019173664"/>
        <c:axId val="2019168384"/>
      </c:barChart>
      <c:lineChart>
        <c:grouping val="standard"/>
        <c:varyColors val="0"/>
        <c:ser>
          <c:idx val="2"/>
          <c:order val="2"/>
          <c:tx>
            <c:strRef>
              <c:f>SPI!$C$8</c:f>
              <c:strCache>
                <c:ptCount val="1"/>
                <c:pt idx="0">
                  <c:v>SPI</c:v>
                </c:pt>
              </c:strCache>
            </c:strRef>
          </c:tx>
          <c:spPr>
            <a:ln w="28575" cap="rnd">
              <a:solidFill>
                <a:schemeClr val="accent1">
                  <a:tint val="65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200" b="1" i="0" u="sng" strike="noStrike" kern="1200" baseline="0">
                    <a:solidFill>
                      <a:srgbClr val="FF0000"/>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SPI!$D$5:$H$5</c:f>
              <c:strCache>
                <c:ptCount val="5"/>
                <c:pt idx="0">
                  <c:v>Week 1
21.Sep.2026</c:v>
                </c:pt>
                <c:pt idx="1">
                  <c:v>Week 2
28.Sep.2026</c:v>
                </c:pt>
                <c:pt idx="2">
                  <c:v>Week 3
05.Oct.2026</c:v>
                </c:pt>
                <c:pt idx="3">
                  <c:v>Week 4
12.Oct.2026</c:v>
                </c:pt>
                <c:pt idx="4">
                  <c:v>Week 5
19.Oct.2026</c:v>
                </c:pt>
              </c:strCache>
            </c:strRef>
          </c:cat>
          <c:val>
            <c:numRef>
              <c:f>SPI!$D$8:$H$8</c:f>
              <c:numCache>
                <c:formatCode>0.00</c:formatCode>
                <c:ptCount val="5"/>
                <c:pt idx="0">
                  <c:v>1.03</c:v>
                </c:pt>
                <c:pt idx="1">
                  <c:v>1.03</c:v>
                </c:pt>
                <c:pt idx="2">
                  <c:v>1.03</c:v>
                </c:pt>
                <c:pt idx="3">
                  <c:v>1.03</c:v>
                </c:pt>
                <c:pt idx="4">
                  <c:v>1.03</c:v>
                </c:pt>
              </c:numCache>
            </c:numRef>
          </c:val>
          <c:smooth val="0"/>
          <c:extLst>
            <c:ext xmlns:c16="http://schemas.microsoft.com/office/drawing/2014/chart" uri="{C3380CC4-5D6E-409C-BE32-E72D297353CC}">
              <c16:uniqueId val="{00000002-D287-46A3-9FBE-8F9EA0D97555}"/>
            </c:ext>
          </c:extLst>
        </c:ser>
        <c:dLbls>
          <c:showLegendKey val="0"/>
          <c:showVal val="1"/>
          <c:showCatName val="0"/>
          <c:showSerName val="0"/>
          <c:showPercent val="0"/>
          <c:showBubbleSize val="0"/>
        </c:dLbls>
        <c:marker val="1"/>
        <c:smooth val="0"/>
        <c:axId val="2019173664"/>
        <c:axId val="2019168384"/>
      </c:lineChart>
      <c:catAx>
        <c:axId val="20191736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19168384"/>
        <c:crosses val="autoZero"/>
        <c:auto val="1"/>
        <c:lblAlgn val="ctr"/>
        <c:lblOffset val="100"/>
        <c:noMultiLvlLbl val="0"/>
      </c:catAx>
      <c:valAx>
        <c:axId val="20191683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019173664"/>
        <c:crosses val="autoZero"/>
        <c:crossBetween val="between"/>
      </c:valAx>
      <c:spPr>
        <a:noFill/>
        <a:ln>
          <a:noFill/>
        </a:ln>
        <a:effectLst/>
      </c:spPr>
    </c:plotArea>
    <c:legend>
      <c:legendPos val="b"/>
      <c:layout>
        <c:manualLayout>
          <c:xMode val="edge"/>
          <c:yMode val="edge"/>
          <c:x val="0.12442318541957956"/>
          <c:y val="4.5419771943222824E-2"/>
          <c:w val="0.19455965200611605"/>
          <c:h val="0.19649773084384517"/>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FIR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Quality'!$C$4:$C$5</c:f>
              <c:strCache>
                <c:ptCount val="2"/>
                <c:pt idx="0">
                  <c:v>FIR Detail</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Quality'!$C$6:$C$12</c15:sqref>
                  </c15:fullRef>
                </c:ext>
              </c:extLst>
              <c:f>'Weekly Quality'!$C$7:$C$12</c:f>
              <c:numCache>
                <c:formatCode>General</c:formatCode>
                <c:ptCount val="6"/>
              </c:numCache>
            </c:numRef>
          </c:val>
          <c:extLst>
            <c:ext xmlns:c16="http://schemas.microsoft.com/office/drawing/2014/chart" uri="{C3380CC4-5D6E-409C-BE32-E72D297353CC}">
              <c16:uniqueId val="{00000000-5CF9-49E7-8EB3-6C9A05EC825C}"/>
            </c:ext>
          </c:extLst>
        </c:ser>
        <c:ser>
          <c:idx val="0"/>
          <c:order val="1"/>
          <c:tx>
            <c:strRef>
              <c:f>'Weekly Quality'!$D$4:$D$5</c:f>
              <c:strCache>
                <c:ptCount val="2"/>
                <c:pt idx="0">
                  <c:v>FIR Detail</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Quality'!$D$6:$D$12</c15:sqref>
                  </c15:fullRef>
                </c:ext>
              </c:extLst>
              <c:f>'Weekly Quality'!$D$7:$D$12</c:f>
              <c:numCache>
                <c:formatCode>General</c:formatCode>
                <c:ptCount val="6"/>
                <c:pt idx="0">
                  <c:v>4</c:v>
                </c:pt>
                <c:pt idx="1">
                  <c:v>68</c:v>
                </c:pt>
                <c:pt idx="2">
                  <c:v>2</c:v>
                </c:pt>
                <c:pt idx="3">
                  <c:v>0</c:v>
                </c:pt>
                <c:pt idx="4">
                  <c:v>70</c:v>
                </c:pt>
                <c:pt idx="5">
                  <c:v>35</c:v>
                </c:pt>
              </c:numCache>
            </c:numRef>
          </c:val>
          <c:extLst>
            <c:ext xmlns:c16="http://schemas.microsoft.com/office/drawing/2014/chart" uri="{C3380CC4-5D6E-409C-BE32-E72D297353CC}">
              <c16:uniqueId val="{00000001-5CF9-49E7-8EB3-6C9A05EC825C}"/>
            </c:ext>
          </c:extLst>
        </c:ser>
        <c:ser>
          <c:idx val="1"/>
          <c:order val="2"/>
          <c:tx>
            <c:strRef>
              <c:f>'Weekly Quality'!$E$4:$E$5</c:f>
              <c:strCache>
                <c:ptCount val="2"/>
                <c:pt idx="0">
                  <c:v>FIR Detail</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Quality'!$E$6:$E$12</c15:sqref>
                  </c15:fullRef>
                </c:ext>
              </c:extLst>
              <c:f>'Weekly Quality'!$E$7:$E$12</c:f>
              <c:numCache>
                <c:formatCode>General</c:formatCode>
                <c:ptCount val="6"/>
              </c:numCache>
            </c:numRef>
          </c:val>
          <c:extLst>
            <c:ext xmlns:c16="http://schemas.microsoft.com/office/drawing/2014/chart" uri="{C3380CC4-5D6E-409C-BE32-E72D297353CC}">
              <c16:uniqueId val="{00000002-5CF9-49E7-8EB3-6C9A05EC825C}"/>
            </c:ext>
          </c:extLst>
        </c:ser>
        <c:ser>
          <c:idx val="2"/>
          <c:order val="3"/>
          <c:tx>
            <c:strRef>
              <c:f>'Weekly Quality'!$F$4:$F$5</c:f>
              <c:strCache>
                <c:ptCount val="2"/>
                <c:pt idx="0">
                  <c:v>FIR Detail</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Quality'!$F$6:$F$12</c15:sqref>
                  </c15:fullRef>
                </c:ext>
              </c:extLst>
              <c:f>'Weekly Quality'!$F$7:$F$12</c:f>
              <c:numCache>
                <c:formatCode>0</c:formatCode>
                <c:ptCount val="6"/>
                <c:pt idx="0">
                  <c:v>4</c:v>
                </c:pt>
                <c:pt idx="1">
                  <c:v>1</c:v>
                </c:pt>
                <c:pt idx="2">
                  <c:v>1</c:v>
                </c:pt>
                <c:pt idx="3">
                  <c:v>0</c:v>
                </c:pt>
                <c:pt idx="4">
                  <c:v>0</c:v>
                </c:pt>
                <c:pt idx="5">
                  <c:v>11</c:v>
                </c:pt>
              </c:numCache>
            </c:numRef>
          </c:val>
          <c:extLst>
            <c:ext xmlns:c16="http://schemas.microsoft.com/office/drawing/2014/chart" uri="{C3380CC4-5D6E-409C-BE32-E72D297353CC}">
              <c16:uniqueId val="{00000003-5CF9-49E7-8EB3-6C9A05EC825C}"/>
            </c:ext>
          </c:extLst>
        </c:ser>
        <c:ser>
          <c:idx val="3"/>
          <c:order val="4"/>
          <c:tx>
            <c:strRef>
              <c:f>'Weekly Quality'!$G$4:$G$5</c:f>
              <c:strCache>
                <c:ptCount val="2"/>
                <c:pt idx="0">
                  <c:v>FIR Detail</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Quality'!$G$6:$G$12</c15:sqref>
                  </c15:fullRef>
                </c:ext>
              </c:extLst>
              <c:f>'Weekly Quality'!$G$7:$G$12</c:f>
              <c:numCache>
                <c:formatCode>0</c:formatCode>
                <c:ptCount val="6"/>
                <c:pt idx="0">
                  <c:v>0</c:v>
                </c:pt>
                <c:pt idx="1">
                  <c:v>49</c:v>
                </c:pt>
                <c:pt idx="2">
                  <c:v>1</c:v>
                </c:pt>
                <c:pt idx="3">
                  <c:v>0</c:v>
                </c:pt>
                <c:pt idx="4">
                  <c:v>47</c:v>
                </c:pt>
                <c:pt idx="5">
                  <c:v>7</c:v>
                </c:pt>
              </c:numCache>
            </c:numRef>
          </c:val>
          <c:extLst>
            <c:ext xmlns:c16="http://schemas.microsoft.com/office/drawing/2014/chart" uri="{C3380CC4-5D6E-409C-BE32-E72D297353CC}">
              <c16:uniqueId val="{00000004-5CF9-49E7-8EB3-6C9A05EC825C}"/>
            </c:ext>
          </c:extLst>
        </c:ser>
        <c:ser>
          <c:idx val="5"/>
          <c:order val="5"/>
          <c:tx>
            <c:strRef>
              <c:f>'Weekly Quality'!$H$4:$H$5</c:f>
              <c:strCache>
                <c:ptCount val="2"/>
                <c:pt idx="0">
                  <c:v>FIR Detail</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Quality'!$H$6:$H$12</c15:sqref>
                  </c15:fullRef>
                </c:ext>
              </c:extLst>
              <c:f>'Weekly Quality'!$H$7:$H$12</c:f>
              <c:numCache>
                <c:formatCode>0</c:formatCode>
                <c:ptCount val="6"/>
                <c:pt idx="0">
                  <c:v>0</c:v>
                </c:pt>
                <c:pt idx="1">
                  <c:v>3</c:v>
                </c:pt>
                <c:pt idx="2">
                  <c:v>0</c:v>
                </c:pt>
                <c:pt idx="3">
                  <c:v>0</c:v>
                </c:pt>
                <c:pt idx="4">
                  <c:v>19</c:v>
                </c:pt>
                <c:pt idx="5">
                  <c:v>0</c:v>
                </c:pt>
              </c:numCache>
            </c:numRef>
          </c:val>
          <c:extLst>
            <c:ext xmlns:c16="http://schemas.microsoft.com/office/drawing/2014/chart" uri="{C3380CC4-5D6E-409C-BE32-E72D297353CC}">
              <c16:uniqueId val="{00000005-5CF9-49E7-8EB3-6C9A05EC825C}"/>
            </c:ext>
          </c:extLst>
        </c:ser>
        <c:ser>
          <c:idx val="6"/>
          <c:order val="6"/>
          <c:tx>
            <c:strRef>
              <c:f>'Weekly Quality'!$I$4:$I$5</c:f>
              <c:strCache>
                <c:ptCount val="2"/>
                <c:pt idx="0">
                  <c:v>FIR Detail</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Quality'!$B$6:$B$12</c15:sqref>
                  </c15:fullRef>
                </c:ext>
              </c:extLst>
              <c:f>'Weekly Quality'!$B$7:$B$12</c:f>
              <c:strCache>
                <c:ptCount val="6"/>
                <c:pt idx="0">
                  <c:v>CIV</c:v>
                </c:pt>
                <c:pt idx="1">
                  <c:v>Road</c:v>
                </c:pt>
                <c:pt idx="2">
                  <c:v>CBC</c:v>
                </c:pt>
                <c:pt idx="3">
                  <c:v>MEC</c:v>
                </c:pt>
                <c:pt idx="4">
                  <c:v>Sewer</c:v>
                </c:pt>
                <c:pt idx="5">
                  <c:v>Storm</c:v>
                </c:pt>
              </c:strCache>
            </c:strRef>
          </c:cat>
          <c:val>
            <c:numRef>
              <c:extLst>
                <c:ext xmlns:c15="http://schemas.microsoft.com/office/drawing/2012/chart" uri="{02D57815-91ED-43cb-92C2-25804820EDAC}">
                  <c15:fullRef>
                    <c15:sqref>'Weekly Quality'!$I$6:$I$12</c15:sqref>
                  </c15:fullRef>
                </c:ext>
              </c:extLst>
              <c:f>'Weekly Quality'!$I$7:$I$12</c:f>
              <c:numCache>
                <c:formatCode>0</c:formatCode>
                <c:ptCount val="6"/>
                <c:pt idx="0">
                  <c:v>0</c:v>
                </c:pt>
                <c:pt idx="1">
                  <c:v>15</c:v>
                </c:pt>
                <c:pt idx="2">
                  <c:v>0</c:v>
                </c:pt>
                <c:pt idx="3">
                  <c:v>0</c:v>
                </c:pt>
                <c:pt idx="4">
                  <c:v>4</c:v>
                </c:pt>
                <c:pt idx="5">
                  <c:v>17</c:v>
                </c:pt>
              </c:numCache>
            </c:numRef>
          </c:val>
          <c:extLst>
            <c:ext xmlns:c16="http://schemas.microsoft.com/office/drawing/2014/chart" uri="{C3380CC4-5D6E-409C-BE32-E72D297353CC}">
              <c16:uniqueId val="{00000006-5CF9-49E7-8EB3-6C9A05EC825C}"/>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b6f0e42-0c79-4f1c-9dd1-f10f497184d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NCR</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Quality'!$M$5:$M$6</c:f>
              <c:strCache>
                <c:ptCount val="2"/>
                <c:pt idx="0">
                  <c:v>Issued/Received</c:v>
                </c:pt>
                <c:pt idx="1">
                  <c:v>Previous</c:v>
                </c:pt>
              </c:strCache>
            </c:strRef>
          </c:tx>
          <c:spPr>
            <a:solidFill>
              <a:schemeClr val="accent5"/>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Quality'!$M$7:$M$12</c:f>
              <c:numCache>
                <c:formatCode>General</c:formatCode>
                <c:ptCount val="6"/>
              </c:numCache>
            </c:numRef>
          </c:val>
          <c:extLst>
            <c:ext xmlns:c16="http://schemas.microsoft.com/office/drawing/2014/chart" uri="{C3380CC4-5D6E-409C-BE32-E72D297353CC}">
              <c16:uniqueId val="{00000000-D600-4266-BCC5-46C23D97B066}"/>
            </c:ext>
          </c:extLst>
        </c:ser>
        <c:ser>
          <c:idx val="0"/>
          <c:order val="1"/>
          <c:tx>
            <c:strRef>
              <c:f>'Weekly Quality'!$N$5:$N$6</c:f>
              <c:strCache>
                <c:ptCount val="2"/>
                <c:pt idx="0">
                  <c:v>Issued/Received</c:v>
                </c:pt>
                <c:pt idx="1">
                  <c:v>Current </c:v>
                </c:pt>
              </c:strCache>
            </c:strRef>
          </c:tx>
          <c:spPr>
            <a:solidFill>
              <a:schemeClr val="accent1"/>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Quality'!$N$7:$N$12</c:f>
              <c:numCache>
                <c:formatCode>General</c:formatCode>
                <c:ptCount val="6"/>
                <c:pt idx="0">
                  <c:v>0</c:v>
                </c:pt>
                <c:pt idx="1">
                  <c:v>0</c:v>
                </c:pt>
                <c:pt idx="2">
                  <c:v>0</c:v>
                </c:pt>
                <c:pt idx="3">
                  <c:v>0</c:v>
                </c:pt>
                <c:pt idx="4">
                  <c:v>0</c:v>
                </c:pt>
              </c:numCache>
            </c:numRef>
          </c:val>
          <c:extLst>
            <c:ext xmlns:c16="http://schemas.microsoft.com/office/drawing/2014/chart" uri="{C3380CC4-5D6E-409C-BE32-E72D297353CC}">
              <c16:uniqueId val="{00000001-D600-4266-BCC5-46C23D97B066}"/>
            </c:ext>
          </c:extLst>
        </c:ser>
        <c:ser>
          <c:idx val="1"/>
          <c:order val="2"/>
          <c:tx>
            <c:strRef>
              <c:f>'Weekly Quality'!$O$5:$O$6</c:f>
              <c:strCache>
                <c:ptCount val="2"/>
                <c:pt idx="0">
                  <c:v>Issued/Received</c:v>
                </c:pt>
                <c:pt idx="1">
                  <c:v>Cumulative</c:v>
                </c:pt>
              </c:strCache>
            </c:strRef>
          </c:tx>
          <c:spPr>
            <a:solidFill>
              <a:schemeClr val="accent2"/>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Quality'!$O$7:$O$12</c:f>
              <c:numCache>
                <c:formatCode>General</c:formatCode>
                <c:ptCount val="6"/>
              </c:numCache>
            </c:numRef>
          </c:val>
          <c:extLst>
            <c:ext xmlns:c16="http://schemas.microsoft.com/office/drawing/2014/chart" uri="{C3380CC4-5D6E-409C-BE32-E72D297353CC}">
              <c16:uniqueId val="{00000002-D600-4266-BCC5-46C23D97B066}"/>
            </c:ext>
          </c:extLst>
        </c:ser>
        <c:ser>
          <c:idx val="2"/>
          <c:order val="3"/>
          <c:tx>
            <c:strRef>
              <c:f>'Weekly Quality'!$P$5:$P$6</c:f>
              <c:strCache>
                <c:ptCount val="2"/>
                <c:pt idx="0">
                  <c:v>Closed</c:v>
                </c:pt>
              </c:strCache>
            </c:strRef>
          </c:tx>
          <c:spPr>
            <a:solidFill>
              <a:schemeClr val="accent3"/>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Quality'!$P$7:$P$12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3-D600-4266-BCC5-46C23D97B066}"/>
            </c:ext>
          </c:extLst>
        </c:ser>
        <c:ser>
          <c:idx val="3"/>
          <c:order val="4"/>
          <c:tx>
            <c:strRef>
              <c:f>'Weekly Quality'!$Q$5:$Q$6</c:f>
              <c:strCache>
                <c:ptCount val="2"/>
                <c:pt idx="0">
                  <c:v>OPEN </c:v>
                </c:pt>
              </c:strCache>
            </c:strRef>
          </c:tx>
          <c:spPr>
            <a:solidFill>
              <a:schemeClr val="accent4"/>
            </a:solidFill>
            <a:ln>
              <a:noFill/>
            </a:ln>
            <a:effectLst/>
            <a:sp3d/>
          </c:spPr>
          <c:invertIfNegative val="0"/>
          <c:cat>
            <c:strRef>
              <c:f>'Weekly Quality'!$L$7:$L$12</c:f>
              <c:strCache>
                <c:ptCount val="5"/>
                <c:pt idx="0">
                  <c:v>CIV</c:v>
                </c:pt>
                <c:pt idx="1">
                  <c:v>Electrical</c:v>
                </c:pt>
                <c:pt idx="2">
                  <c:v>Mechanical</c:v>
                </c:pt>
                <c:pt idx="3">
                  <c:v>Sewer</c:v>
                </c:pt>
                <c:pt idx="4">
                  <c:v>General</c:v>
                </c:pt>
              </c:strCache>
            </c:strRef>
          </c:cat>
          <c:val>
            <c:numRef>
              <c:f>'Weekly Quality'!$Q$7:$Q$12</c:f>
              <c:numCache>
                <c:formatCode>0</c:formatCode>
                <c:ptCount val="6"/>
                <c:pt idx="0">
                  <c:v>0</c:v>
                </c:pt>
                <c:pt idx="1">
                  <c:v>0</c:v>
                </c:pt>
                <c:pt idx="2">
                  <c:v>0</c:v>
                </c:pt>
                <c:pt idx="3">
                  <c:v>0</c:v>
                </c:pt>
                <c:pt idx="4">
                  <c:v>0</c:v>
                </c:pt>
              </c:numCache>
            </c:numRef>
          </c:val>
          <c:extLst>
            <c:ext xmlns:c16="http://schemas.microsoft.com/office/drawing/2014/chart" uri="{C3380CC4-5D6E-409C-BE32-E72D297353CC}">
              <c16:uniqueId val="{00000004-D600-4266-BCC5-46C23D97B066}"/>
            </c:ext>
          </c:extLst>
        </c:ser>
        <c:ser>
          <c:idx val="5"/>
          <c:order val="5"/>
          <c:tx>
            <c:strRef>
              <c:f>'Weekly Quality'!$R$5:$R$6</c:f>
              <c:strCache>
                <c:ptCount val="2"/>
                <c:pt idx="0">
                  <c:v>KPI %</c:v>
                </c:pt>
              </c:strCache>
            </c:strRef>
          </c:tx>
          <c:spPr>
            <a:solidFill>
              <a:schemeClr val="accent6"/>
            </a:solidFill>
            <a:ln>
              <a:noFill/>
            </a:ln>
            <a:effectLst/>
          </c:spPr>
          <c:invertIfNegative val="0"/>
          <c:cat>
            <c:strRef>
              <c:f>'Weekly Quality'!$L$7:$L$12</c:f>
              <c:strCache>
                <c:ptCount val="5"/>
                <c:pt idx="0">
                  <c:v>CIV</c:v>
                </c:pt>
                <c:pt idx="1">
                  <c:v>Electrical</c:v>
                </c:pt>
                <c:pt idx="2">
                  <c:v>Mechanical</c:v>
                </c:pt>
                <c:pt idx="3">
                  <c:v>Sewer</c:v>
                </c:pt>
                <c:pt idx="4">
                  <c:v>General</c:v>
                </c:pt>
              </c:strCache>
            </c:strRef>
          </c:cat>
          <c:val>
            <c:numRef>
              <c:f>'Weekly Quality'!$R$7:$R$12</c:f>
              <c:numCache>
                <c:formatCode>0</c:formatCode>
                <c:ptCount val="6"/>
              </c:numCache>
            </c:numRef>
          </c:val>
          <c:extLst>
            <c:ext xmlns:c16="http://schemas.microsoft.com/office/drawing/2014/chart" uri="{C3380CC4-5D6E-409C-BE32-E72D297353CC}">
              <c16:uniqueId val="{00000005-D600-4266-BCC5-46C23D97B066}"/>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5ef983cc-b39d-47d6-b1fe-e1ffacca898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MAR</a:t>
            </a:r>
          </a:p>
        </c:rich>
      </c:tx>
      <c:layout>
        <c:manualLayout>
          <c:xMode val="edge"/>
          <c:yMode val="edge"/>
          <c:x val="0.44244999289618703"/>
          <c:y val="3.04182509505703E-2"/>
        </c:manualLayout>
      </c:layout>
      <c:overlay val="0"/>
      <c:spPr>
        <a:noFill/>
        <a:ln>
          <a:noFill/>
        </a:ln>
        <a:effectLst/>
      </c:spPr>
    </c:title>
    <c:autoTitleDeleted val="0"/>
    <c:plotArea>
      <c:layout/>
      <c:barChart>
        <c:barDir val="col"/>
        <c:grouping val="clustered"/>
        <c:varyColors val="0"/>
        <c:ser>
          <c:idx val="7"/>
          <c:order val="0"/>
          <c:tx>
            <c:strRef>
              <c:f>'Weekly Quality'!$U$5:$U$6</c:f>
              <c:strCache>
                <c:ptCount val="2"/>
                <c:pt idx="0">
                  <c:v>Received</c:v>
                </c:pt>
                <c:pt idx="1">
                  <c:v>Previous</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Quality'!$U$7:$U$12</c:f>
              <c:numCache>
                <c:formatCode>General</c:formatCode>
                <c:ptCount val="6"/>
              </c:numCache>
            </c:numRef>
          </c:val>
          <c:extLst>
            <c:ext xmlns:c16="http://schemas.microsoft.com/office/drawing/2014/chart" uri="{C3380CC4-5D6E-409C-BE32-E72D297353CC}">
              <c16:uniqueId val="{00000000-78E7-43DC-AB07-E7D7144B35C2}"/>
            </c:ext>
          </c:extLst>
        </c:ser>
        <c:ser>
          <c:idx val="8"/>
          <c:order val="1"/>
          <c:tx>
            <c:strRef>
              <c:f>'Weekly Quality'!$V$5:$V$6</c:f>
              <c:strCache>
                <c:ptCount val="2"/>
                <c:pt idx="0">
                  <c:v>Received</c:v>
                </c:pt>
                <c:pt idx="1">
                  <c:v>Current </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Quality'!$V$7:$V$11</c:f>
              <c:numCache>
                <c:formatCode>General</c:formatCode>
                <c:ptCount val="5"/>
                <c:pt idx="0">
                  <c:v>0</c:v>
                </c:pt>
                <c:pt idx="1">
                  <c:v>0</c:v>
                </c:pt>
                <c:pt idx="2">
                  <c:v>0</c:v>
                </c:pt>
                <c:pt idx="3" formatCode="0">
                  <c:v>0</c:v>
                </c:pt>
                <c:pt idx="4" formatCode="0">
                  <c:v>0</c:v>
                </c:pt>
              </c:numCache>
            </c:numRef>
          </c:val>
          <c:extLst>
            <c:ext xmlns:c16="http://schemas.microsoft.com/office/drawing/2014/chart" uri="{C3380CC4-5D6E-409C-BE32-E72D297353CC}">
              <c16:uniqueId val="{00000001-78E7-43DC-AB07-E7D7144B35C2}"/>
            </c:ext>
          </c:extLst>
        </c:ser>
        <c:ser>
          <c:idx val="9"/>
          <c:order val="2"/>
          <c:tx>
            <c:strRef>
              <c:f>'Weekly Quality'!$W$5:$W$6</c:f>
              <c:strCache>
                <c:ptCount val="2"/>
                <c:pt idx="0">
                  <c:v>Received</c:v>
                </c:pt>
                <c:pt idx="1">
                  <c:v>Cumulative</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Quality'!$W$7:$W$12</c:f>
              <c:numCache>
                <c:formatCode>General</c:formatCode>
                <c:ptCount val="6"/>
              </c:numCache>
            </c:numRef>
          </c:val>
          <c:extLst>
            <c:ext xmlns:c16="http://schemas.microsoft.com/office/drawing/2014/chart" uri="{C3380CC4-5D6E-409C-BE32-E72D297353CC}">
              <c16:uniqueId val="{00000002-78E7-43DC-AB07-E7D7144B35C2}"/>
            </c:ext>
          </c:extLst>
        </c:ser>
        <c:ser>
          <c:idx val="10"/>
          <c:order val="3"/>
          <c:tx>
            <c:strRef>
              <c:f>'Weekly Quality'!$X$5:$X$6</c:f>
              <c:strCache>
                <c:ptCount val="2"/>
                <c:pt idx="0">
                  <c:v>Code A</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Quality'!$X$7:$X$11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3-78E7-43DC-AB07-E7D7144B35C2}"/>
            </c:ext>
          </c:extLst>
        </c:ser>
        <c:ser>
          <c:idx val="11"/>
          <c:order val="4"/>
          <c:tx>
            <c:strRef>
              <c:f>'Weekly Quality'!$Y$5:$Y$6</c:f>
              <c:strCache>
                <c:ptCount val="2"/>
                <c:pt idx="0">
                  <c:v>Code B</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Quality'!$Y$7:$Y$12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4-78E7-43DC-AB07-E7D7144B35C2}"/>
            </c:ext>
          </c:extLst>
        </c:ser>
        <c:ser>
          <c:idx val="12"/>
          <c:order val="5"/>
          <c:tx>
            <c:strRef>
              <c:f>'Weekly Quality'!$Z$5:$Z$6</c:f>
              <c:strCache>
                <c:ptCount val="2"/>
                <c:pt idx="0">
                  <c:v>Code C/D</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Quality'!$Z$7:$Z$12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5-78E7-43DC-AB07-E7D7144B35C2}"/>
            </c:ext>
          </c:extLst>
        </c:ser>
        <c:ser>
          <c:idx val="13"/>
          <c:order val="6"/>
          <c:tx>
            <c:strRef>
              <c:f>'Weekly Quality'!$AA$5:$AA$6</c:f>
              <c:strCache>
                <c:ptCount val="2"/>
                <c:pt idx="0">
                  <c:v>UR</c:v>
                </c:pt>
                <c:pt idx="1">
                  <c:v>UR</c:v>
                </c:pt>
              </c:strCache>
            </c:strRef>
          </c:tx>
          <c:spPr>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Quality'!$AA$7:$AA$11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78E7-43DC-AB07-E7D7144B35C2}"/>
            </c:ext>
          </c:extLst>
        </c:ser>
        <c:ser>
          <c:idx val="4"/>
          <c:order val="7"/>
          <c:tx>
            <c:strRef>
              <c:f>'Weekly Quality'!$U$24:$U$25</c:f>
              <c:strCache>
                <c:ptCount val="2"/>
                <c:pt idx="0">
                  <c:v>MRIR </c:v>
                </c:pt>
                <c:pt idx="1">
                  <c:v>Received</c:v>
                </c:pt>
              </c:strCache>
            </c:strRef>
          </c:tx>
          <c:spPr>
            <a:solidFill>
              <a:schemeClr val="accent5"/>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Quality'!$U$27:$U$34</c:f>
              <c:numCache>
                <c:formatCode>0</c:formatCode>
                <c:ptCount val="8"/>
              </c:numCache>
            </c:numRef>
          </c:val>
          <c:extLst>
            <c:ext xmlns:c16="http://schemas.microsoft.com/office/drawing/2014/chart" uri="{C3380CC4-5D6E-409C-BE32-E72D297353CC}">
              <c16:uniqueId val="{00000007-78E7-43DC-AB07-E7D7144B35C2}"/>
            </c:ext>
          </c:extLst>
        </c:ser>
        <c:ser>
          <c:idx val="0"/>
          <c:order val="8"/>
          <c:tx>
            <c:strRef>
              <c:f>'Weekly Quality'!$V$24:$V$25</c:f>
              <c:strCache>
                <c:ptCount val="2"/>
                <c:pt idx="0">
                  <c:v>MRIR </c:v>
                </c:pt>
                <c:pt idx="1">
                  <c:v>Received</c:v>
                </c:pt>
              </c:strCache>
            </c:strRef>
          </c:tx>
          <c:spPr>
            <a:solidFill>
              <a:schemeClr val="accent1"/>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8-78E7-43DC-AB07-E7D7144B35C2}"/>
            </c:ext>
          </c:extLst>
        </c:ser>
        <c:ser>
          <c:idx val="1"/>
          <c:order val="9"/>
          <c:tx>
            <c:strRef>
              <c:f>'Weekly Quality'!$W$24:$W$25</c:f>
              <c:strCache>
                <c:ptCount val="2"/>
                <c:pt idx="0">
                  <c:v>MRIR </c:v>
                </c:pt>
                <c:pt idx="1">
                  <c:v>Received</c:v>
                </c:pt>
              </c:strCache>
            </c:strRef>
          </c:tx>
          <c:spPr>
            <a:solidFill>
              <a:schemeClr val="accent2"/>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Quality'!$W$27:$W$34</c:f>
              <c:numCache>
                <c:formatCode>0</c:formatCode>
                <c:ptCount val="8"/>
              </c:numCache>
            </c:numRef>
          </c:val>
          <c:extLst>
            <c:ext xmlns:c16="http://schemas.microsoft.com/office/drawing/2014/chart" uri="{C3380CC4-5D6E-409C-BE32-E72D297353CC}">
              <c16:uniqueId val="{00000009-78E7-43DC-AB07-E7D7144B35C2}"/>
            </c:ext>
          </c:extLst>
        </c:ser>
        <c:ser>
          <c:idx val="2"/>
          <c:order val="10"/>
          <c:tx>
            <c:strRef>
              <c:f>'Weekly Quality'!$X$24:$X$25</c:f>
              <c:strCache>
                <c:ptCount val="2"/>
                <c:pt idx="0">
                  <c:v>MRIR </c:v>
                </c:pt>
                <c:pt idx="1">
                  <c:v>Code A</c:v>
                </c:pt>
              </c:strCache>
            </c:strRef>
          </c:tx>
          <c:spPr>
            <a:solidFill>
              <a:schemeClr val="accent3"/>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A-78E7-43DC-AB07-E7D7144B35C2}"/>
            </c:ext>
          </c:extLst>
        </c:ser>
        <c:ser>
          <c:idx val="3"/>
          <c:order val="11"/>
          <c:tx>
            <c:strRef>
              <c:f>'Weekly Quality'!$Y$24:$Y$25</c:f>
              <c:strCache>
                <c:ptCount val="2"/>
                <c:pt idx="0">
                  <c:v>MRIR </c:v>
                </c:pt>
                <c:pt idx="1">
                  <c:v>Code B</c:v>
                </c:pt>
              </c:strCache>
            </c:strRef>
          </c:tx>
          <c:spPr>
            <a:solidFill>
              <a:schemeClr val="accent4"/>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B-78E7-43DC-AB07-E7D7144B35C2}"/>
            </c:ext>
          </c:extLst>
        </c:ser>
        <c:ser>
          <c:idx val="5"/>
          <c:order val="12"/>
          <c:tx>
            <c:strRef>
              <c:f>'Weekly Quality'!$Z$24:$Z$25</c:f>
              <c:strCache>
                <c:ptCount val="2"/>
                <c:pt idx="0">
                  <c:v>MRIR </c:v>
                </c:pt>
                <c:pt idx="1">
                  <c:v>Code C/D</c:v>
                </c:pt>
              </c:strCache>
            </c:strRef>
          </c:tx>
          <c:spPr>
            <a:solidFill>
              <a:schemeClr val="accent6"/>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C-78E7-43DC-AB07-E7D7144B35C2}"/>
            </c:ext>
          </c:extLst>
        </c:ser>
        <c:ser>
          <c:idx val="6"/>
          <c:order val="13"/>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f>'Weekly Quality'!$T$7:$T$12</c:f>
              <c:strCache>
                <c:ptCount val="6"/>
                <c:pt idx="0">
                  <c:v>CIV</c:v>
                </c:pt>
                <c:pt idx="1">
                  <c:v>Electrical</c:v>
                </c:pt>
                <c:pt idx="2">
                  <c:v>Mechanical</c:v>
                </c:pt>
                <c:pt idx="3">
                  <c:v>Arc</c:v>
                </c:pt>
                <c:pt idx="4">
                  <c:v>IRI</c:v>
                </c:pt>
                <c:pt idx="5">
                  <c:v>LSC</c:v>
                </c:pt>
              </c:strCache>
            </c:strRef>
          </c:cat>
          <c:val>
            <c:numRef>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D-78E7-43DC-AB07-E7D7144B35C2}"/>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General" sourceLinked="1"/>
        <c:majorTickMark val="none"/>
        <c:minorTickMark val="none"/>
        <c:tickLblPos val="nextTo"/>
        <c:spPr>
          <a:noFill/>
          <a:ln w="6350" cap="flat" cmpd="sng" algn="ctr">
            <a:no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txPr>
    <a:bodyPr/>
    <a:lstStyle/>
    <a:p>
      <a:pPr>
        <a:defRPr lang="en-US"/>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SDW</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Quality'!$AE$4:$AE$5</c:f>
              <c:strCache>
                <c:ptCount val="2"/>
                <c:pt idx="0">
                  <c:v>Shop Drawing</c:v>
                </c:pt>
                <c:pt idx="1">
                  <c:v>Received</c:v>
                </c:pt>
              </c:strCache>
            </c:strRef>
          </c:tx>
          <c:spPr>
            <a:solidFill>
              <a:schemeClr val="accent5"/>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Quality'!$AE$6:$AE$20</c:f>
              <c:numCache>
                <c:formatCode>General</c:formatCode>
                <c:ptCount val="15"/>
                <c:pt idx="0">
                  <c:v>0</c:v>
                </c:pt>
              </c:numCache>
            </c:numRef>
          </c:val>
          <c:extLst>
            <c:ext xmlns:c16="http://schemas.microsoft.com/office/drawing/2014/chart" uri="{C3380CC4-5D6E-409C-BE32-E72D297353CC}">
              <c16:uniqueId val="{00000000-75C7-4C02-A0EB-B0B3AAEBDEA5}"/>
            </c:ext>
          </c:extLst>
        </c:ser>
        <c:ser>
          <c:idx val="0"/>
          <c:order val="1"/>
          <c:tx>
            <c:strRef>
              <c:f>'Weekly Quality'!$AF$4:$AF$5</c:f>
              <c:strCache>
                <c:ptCount val="2"/>
                <c:pt idx="0">
                  <c:v>Shop Drawing</c:v>
                </c:pt>
                <c:pt idx="1">
                  <c:v>Received</c:v>
                </c:pt>
              </c:strCache>
            </c:strRef>
          </c:tx>
          <c:spPr>
            <a:solidFill>
              <a:schemeClr val="accent1"/>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Quality'!$AF$6:$AF$20</c:f>
              <c:numCache>
                <c:formatCode>General</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75C7-4C02-A0EB-B0B3AAEBDEA5}"/>
            </c:ext>
          </c:extLst>
        </c:ser>
        <c:ser>
          <c:idx val="1"/>
          <c:order val="2"/>
          <c:tx>
            <c:strRef>
              <c:f>'Weekly Quality'!$AG$4:$AG$5</c:f>
              <c:strCache>
                <c:ptCount val="2"/>
                <c:pt idx="0">
                  <c:v>Shop Drawing</c:v>
                </c:pt>
                <c:pt idx="1">
                  <c:v>Received</c:v>
                </c:pt>
              </c:strCache>
            </c:strRef>
          </c:tx>
          <c:spPr>
            <a:solidFill>
              <a:schemeClr val="accent2"/>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Quality'!$AG$6:$AG$20</c:f>
              <c:numCache>
                <c:formatCode>General</c:formatCode>
                <c:ptCount val="15"/>
                <c:pt idx="0">
                  <c:v>0</c:v>
                </c:pt>
              </c:numCache>
            </c:numRef>
          </c:val>
          <c:extLst>
            <c:ext xmlns:c16="http://schemas.microsoft.com/office/drawing/2014/chart" uri="{C3380CC4-5D6E-409C-BE32-E72D297353CC}">
              <c16:uniqueId val="{00000002-75C7-4C02-A0EB-B0B3AAEBDEA5}"/>
            </c:ext>
          </c:extLst>
        </c:ser>
        <c:ser>
          <c:idx val="2"/>
          <c:order val="3"/>
          <c:tx>
            <c:strRef>
              <c:f>'Weekly Quality'!$AH$4:$AH$5</c:f>
              <c:strCache>
                <c:ptCount val="2"/>
                <c:pt idx="0">
                  <c:v>Shop Drawing</c:v>
                </c:pt>
                <c:pt idx="1">
                  <c:v>Code A</c:v>
                </c:pt>
              </c:strCache>
            </c:strRef>
          </c:tx>
          <c:spPr>
            <a:solidFill>
              <a:schemeClr val="accent3"/>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Quality'!$AH$6:$AH$20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3-75C7-4C02-A0EB-B0B3AAEBDEA5}"/>
            </c:ext>
          </c:extLst>
        </c:ser>
        <c:ser>
          <c:idx val="3"/>
          <c:order val="4"/>
          <c:tx>
            <c:strRef>
              <c:f>'Weekly Quality'!$AI$4:$AI$5</c:f>
              <c:strCache>
                <c:ptCount val="2"/>
                <c:pt idx="0">
                  <c:v>Shop Drawing</c:v>
                </c:pt>
                <c:pt idx="1">
                  <c:v>Code B</c:v>
                </c:pt>
              </c:strCache>
            </c:strRef>
          </c:tx>
          <c:spPr>
            <a:solidFill>
              <a:schemeClr val="accent4"/>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Quality'!$AI$6:$AI$20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4-75C7-4C02-A0EB-B0B3AAEBDEA5}"/>
            </c:ext>
          </c:extLst>
        </c:ser>
        <c:ser>
          <c:idx val="5"/>
          <c:order val="5"/>
          <c:tx>
            <c:strRef>
              <c:f>'Weekly Quality'!$AJ$4:$AJ$5</c:f>
              <c:strCache>
                <c:ptCount val="2"/>
                <c:pt idx="0">
                  <c:v>Shop Drawing</c:v>
                </c:pt>
                <c:pt idx="1">
                  <c:v>Code C/D</c:v>
                </c:pt>
              </c:strCache>
            </c:strRef>
          </c:tx>
          <c:spPr>
            <a:solidFill>
              <a:schemeClr val="accent6"/>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Quality'!$AJ$6:$AJ$20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5-75C7-4C02-A0EB-B0B3AAEBDEA5}"/>
            </c:ext>
          </c:extLst>
        </c:ser>
        <c:ser>
          <c:idx val="6"/>
          <c:order val="6"/>
          <c:tx>
            <c:strRef>
              <c:f>'Weekly Quality'!$AK$4:$AK$5</c:f>
              <c:strCache>
                <c:ptCount val="2"/>
                <c:pt idx="0">
                  <c:v>Shop Drawing</c:v>
                </c:pt>
                <c:pt idx="1">
                  <c:v>UR</c:v>
                </c:pt>
              </c:strCache>
            </c:strRef>
          </c:tx>
          <c:spPr>
            <a:solidFill>
              <a:schemeClr val="accent1">
                <a:lumMod val="60000"/>
              </a:schemeClr>
            </a:solidFill>
            <a:ln>
              <a:noFill/>
            </a:ln>
            <a:effectLst/>
            <a:sp3d/>
          </c:spPr>
          <c:invertIfNegative val="0"/>
          <c:cat>
            <c:strRef>
              <c:f>'Weekly Quality'!$AD$6:$AD$20</c:f>
              <c:strCache>
                <c:ptCount val="15"/>
                <c:pt idx="1">
                  <c:v>CIV</c:v>
                </c:pt>
                <c:pt idx="2">
                  <c:v>Electrical</c:v>
                </c:pt>
                <c:pt idx="3">
                  <c:v>Mechanical</c:v>
                </c:pt>
                <c:pt idx="4">
                  <c:v>General</c:v>
                </c:pt>
                <c:pt idx="5">
                  <c:v>Arch</c:v>
                </c:pt>
                <c:pt idx="6">
                  <c:v>ROAD</c:v>
                </c:pt>
                <c:pt idx="7">
                  <c:v>SEW</c:v>
                </c:pt>
                <c:pt idx="8">
                  <c:v>TEL</c:v>
                </c:pt>
                <c:pt idx="9">
                  <c:v>ST</c:v>
                </c:pt>
                <c:pt idx="10">
                  <c:v>CBC</c:v>
                </c:pt>
                <c:pt idx="11">
                  <c:v>LSC</c:v>
                </c:pt>
                <c:pt idx="12">
                  <c:v>IRR</c:v>
                </c:pt>
                <c:pt idx="13">
                  <c:v>POT</c:v>
                </c:pt>
                <c:pt idx="14">
                  <c:v>MEP</c:v>
                </c:pt>
              </c:strCache>
            </c:strRef>
          </c:cat>
          <c:val>
            <c:numRef>
              <c:f>'Weekly Quality'!$AK$6:$AK$20</c:f>
              <c:numCache>
                <c:formatCode>General</c:formatCode>
                <c:ptCount val="15"/>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6-75C7-4C02-A0EB-B0B3AAEBDEA5}"/>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148984d-7e26-465f-b6be-d59500f321c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PQD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5399175695032998E-2"/>
          <c:y val="0.20160198868653401"/>
          <c:w val="0.91917683792945704"/>
          <c:h val="0.334754973894134"/>
        </c:manualLayout>
      </c:layout>
      <c:barChart>
        <c:barDir val="col"/>
        <c:grouping val="clustered"/>
        <c:varyColors val="0"/>
        <c:ser>
          <c:idx val="4"/>
          <c:order val="0"/>
          <c:tx>
            <c:strRef>
              <c:f>'Weekly Quality'!$C$24:$C$25</c:f>
              <c:strCache>
                <c:ptCount val="2"/>
                <c:pt idx="0">
                  <c:v>PQD (Prequalification Documents)</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Quality'!$C$26:$C$34</c15:sqref>
                  </c15:fullRef>
                </c:ext>
              </c:extLst>
              <c:f>'Weekly Quality'!$C$27:$C$34</c:f>
              <c:numCache>
                <c:formatCode>General</c:formatCode>
                <c:ptCount val="8"/>
              </c:numCache>
            </c:numRef>
          </c:val>
          <c:extLst>
            <c:ext xmlns:c16="http://schemas.microsoft.com/office/drawing/2014/chart" uri="{C3380CC4-5D6E-409C-BE32-E72D297353CC}">
              <c16:uniqueId val="{00000000-E3A6-4EA9-A67D-1A07A22653CD}"/>
            </c:ext>
          </c:extLst>
        </c:ser>
        <c:ser>
          <c:idx val="0"/>
          <c:order val="1"/>
          <c:tx>
            <c:strRef>
              <c:f>'Weekly Quality'!$D$24:$D$25</c:f>
              <c:strCache>
                <c:ptCount val="2"/>
                <c:pt idx="0">
                  <c:v>PQD (Prequalification Documents)</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Quality'!$D$26:$D$33</c15:sqref>
                  </c15:fullRef>
                </c:ext>
              </c:extLst>
              <c:f>'Weekly Quality'!$D$27:$D$33</c:f>
              <c:numCache>
                <c:formatCode>General</c:formatCode>
                <c:ptCount val="7"/>
                <c:pt idx="0">
                  <c:v>2</c:v>
                </c:pt>
                <c:pt idx="1">
                  <c:v>0</c:v>
                </c:pt>
                <c:pt idx="2">
                  <c:v>0</c:v>
                </c:pt>
                <c:pt idx="3" formatCode="0">
                  <c:v>0</c:v>
                </c:pt>
                <c:pt idx="4">
                  <c:v>0</c:v>
                </c:pt>
              </c:numCache>
            </c:numRef>
          </c:val>
          <c:extLst>
            <c:ext xmlns:c16="http://schemas.microsoft.com/office/drawing/2014/chart" uri="{C3380CC4-5D6E-409C-BE32-E72D297353CC}">
              <c16:uniqueId val="{00000001-E3A6-4EA9-A67D-1A07A22653CD}"/>
            </c:ext>
          </c:extLst>
        </c:ser>
        <c:ser>
          <c:idx val="1"/>
          <c:order val="2"/>
          <c:tx>
            <c:strRef>
              <c:f>'Weekly Quality'!$E$24:$E$25</c:f>
              <c:strCache>
                <c:ptCount val="2"/>
                <c:pt idx="0">
                  <c:v>PQD (Prequalification Documents)</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Quality'!$E$26:$E$34</c15:sqref>
                  </c15:fullRef>
                </c:ext>
              </c:extLst>
              <c:f>'Weekly Quality'!$E$27:$E$34</c:f>
              <c:numCache>
                <c:formatCode>General</c:formatCode>
                <c:ptCount val="8"/>
              </c:numCache>
            </c:numRef>
          </c:val>
          <c:extLst>
            <c:ext xmlns:c16="http://schemas.microsoft.com/office/drawing/2014/chart" uri="{C3380CC4-5D6E-409C-BE32-E72D297353CC}">
              <c16:uniqueId val="{00000002-E3A6-4EA9-A67D-1A07A22653CD}"/>
            </c:ext>
          </c:extLst>
        </c:ser>
        <c:ser>
          <c:idx val="2"/>
          <c:order val="3"/>
          <c:tx>
            <c:strRef>
              <c:f>'Weekly Quality'!$F$24:$F$25</c:f>
              <c:strCache>
                <c:ptCount val="2"/>
                <c:pt idx="0">
                  <c:v>PQD (Prequalification Documents)</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Quality'!$F$26:$F$33</c15:sqref>
                  </c15:fullRef>
                </c:ext>
              </c:extLst>
              <c:f>'Weekly Quality'!$F$27:$F$33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3-E3A6-4EA9-A67D-1A07A22653CD}"/>
            </c:ext>
          </c:extLst>
        </c:ser>
        <c:ser>
          <c:idx val="3"/>
          <c:order val="4"/>
          <c:tx>
            <c:strRef>
              <c:f>'Weekly Quality'!$G$24:$G$25</c:f>
              <c:strCache>
                <c:ptCount val="2"/>
                <c:pt idx="0">
                  <c:v>PQD (Prequalification Documents)</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Quality'!$G$26:$G$33</c15:sqref>
                  </c15:fullRef>
                </c:ext>
              </c:extLst>
              <c:f>'Weekly Quality'!$G$27:$G$33</c:f>
              <c:numCache>
                <c:formatCode>0</c:formatCode>
                <c:ptCount val="7"/>
                <c:pt idx="0">
                  <c:v>1</c:v>
                </c:pt>
                <c:pt idx="1">
                  <c:v>0</c:v>
                </c:pt>
                <c:pt idx="2">
                  <c:v>0</c:v>
                </c:pt>
                <c:pt idx="3">
                  <c:v>0</c:v>
                </c:pt>
                <c:pt idx="4">
                  <c:v>0</c:v>
                </c:pt>
              </c:numCache>
            </c:numRef>
          </c:val>
          <c:extLst>
            <c:ext xmlns:c16="http://schemas.microsoft.com/office/drawing/2014/chart" uri="{C3380CC4-5D6E-409C-BE32-E72D297353CC}">
              <c16:uniqueId val="{00000004-E3A6-4EA9-A67D-1A07A22653CD}"/>
            </c:ext>
          </c:extLst>
        </c:ser>
        <c:ser>
          <c:idx val="5"/>
          <c:order val="5"/>
          <c:tx>
            <c:strRef>
              <c:f>'Weekly Quality'!$H$24:$H$25</c:f>
              <c:strCache>
                <c:ptCount val="2"/>
                <c:pt idx="0">
                  <c:v>PQD (Prequalification Documents)</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Quality'!$H$26:$H$33</c15:sqref>
                  </c15:fullRef>
                </c:ext>
              </c:extLst>
              <c:f>'Weekly Quality'!$H$27:$H$33</c:f>
              <c:numCache>
                <c:formatCode>0</c:formatCode>
                <c:ptCount val="7"/>
                <c:pt idx="0">
                  <c:v>1</c:v>
                </c:pt>
                <c:pt idx="1">
                  <c:v>0</c:v>
                </c:pt>
                <c:pt idx="2">
                  <c:v>0</c:v>
                </c:pt>
                <c:pt idx="3">
                  <c:v>0</c:v>
                </c:pt>
                <c:pt idx="4">
                  <c:v>0</c:v>
                </c:pt>
              </c:numCache>
            </c:numRef>
          </c:val>
          <c:extLst>
            <c:ext xmlns:c16="http://schemas.microsoft.com/office/drawing/2014/chart" uri="{C3380CC4-5D6E-409C-BE32-E72D297353CC}">
              <c16:uniqueId val="{00000005-E3A6-4EA9-A67D-1A07A22653CD}"/>
            </c:ext>
          </c:extLst>
        </c:ser>
        <c:ser>
          <c:idx val="6"/>
          <c:order val="6"/>
          <c:tx>
            <c:strRef>
              <c:f>'Weekly Quality'!$I$24:$I$25</c:f>
              <c:strCache>
                <c:ptCount val="2"/>
                <c:pt idx="0">
                  <c:v>PQD (Prequalification Documents)</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Quality'!$B$26:$B$33</c15:sqref>
                  </c15:fullRef>
                </c:ext>
              </c:extLst>
              <c:f>'Weekly Quality'!$B$27:$B$33</c:f>
              <c:strCache>
                <c:ptCount val="5"/>
                <c:pt idx="0">
                  <c:v>CIV</c:v>
                </c:pt>
                <c:pt idx="1">
                  <c:v>ARCH</c:v>
                </c:pt>
                <c:pt idx="2">
                  <c:v>Electrical</c:v>
                </c:pt>
                <c:pt idx="3">
                  <c:v>Mechanical</c:v>
                </c:pt>
                <c:pt idx="4">
                  <c:v>General</c:v>
                </c:pt>
              </c:strCache>
            </c:strRef>
          </c:cat>
          <c:val>
            <c:numRef>
              <c:extLst>
                <c:ext xmlns:c15="http://schemas.microsoft.com/office/drawing/2012/chart" uri="{02D57815-91ED-43cb-92C2-25804820EDAC}">
                  <c15:fullRef>
                    <c15:sqref>'Weekly Quality'!$I$26:$I$33</c15:sqref>
                  </c15:fullRef>
                </c:ext>
              </c:extLst>
              <c:f>'Weekly Quality'!$I$27:$I$33</c:f>
              <c:numCache>
                <c:formatCode>0</c:formatCode>
                <c:ptCount val="7"/>
                <c:pt idx="0">
                  <c:v>0</c:v>
                </c:pt>
                <c:pt idx="1">
                  <c:v>0</c:v>
                </c:pt>
                <c:pt idx="2">
                  <c:v>0</c:v>
                </c:pt>
                <c:pt idx="3">
                  <c:v>0</c:v>
                </c:pt>
                <c:pt idx="4">
                  <c:v>0</c:v>
                </c:pt>
              </c:numCache>
            </c:numRef>
          </c:val>
          <c:extLst>
            <c:ext xmlns:c16="http://schemas.microsoft.com/office/drawing/2014/chart" uri="{C3380CC4-5D6E-409C-BE32-E72D297353CC}">
              <c16:uniqueId val="{00000006-E3A6-4EA9-A67D-1A07A22653CD}"/>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0534d8fd-76b9-49a9-acf7-aefe61bf05b1}"/>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SIR/SOR</a:t>
            </a:r>
          </a:p>
        </c:rich>
      </c:tx>
      <c:layout>
        <c:manualLayout>
          <c:xMode val="edge"/>
          <c:yMode val="edge"/>
          <c:x val="0.49551383338196398"/>
          <c:y val="3.0418303645318199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Quality'!$M$25:$M$26</c:f>
              <c:strCache>
                <c:ptCount val="2"/>
                <c:pt idx="0">
                  <c:v>Issued/Received</c:v>
                </c:pt>
                <c:pt idx="1">
                  <c:v>Previous</c:v>
                </c:pt>
              </c:strCache>
            </c:strRef>
          </c:tx>
          <c:spPr>
            <a:solidFill>
              <a:schemeClr val="accent5"/>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Quality'!$M$27:$M$35</c:f>
              <c:numCache>
                <c:formatCode>General</c:formatCode>
                <c:ptCount val="9"/>
              </c:numCache>
            </c:numRef>
          </c:val>
          <c:extLst>
            <c:ext xmlns:c16="http://schemas.microsoft.com/office/drawing/2014/chart" uri="{C3380CC4-5D6E-409C-BE32-E72D297353CC}">
              <c16:uniqueId val="{00000000-A048-44F4-967B-169877E5CAF3}"/>
            </c:ext>
          </c:extLst>
        </c:ser>
        <c:ser>
          <c:idx val="0"/>
          <c:order val="1"/>
          <c:tx>
            <c:strRef>
              <c:f>'Weekly Quality'!$N$25:$N$26</c:f>
              <c:strCache>
                <c:ptCount val="2"/>
                <c:pt idx="0">
                  <c:v>Issued/Received</c:v>
                </c:pt>
                <c:pt idx="1">
                  <c:v>Current </c:v>
                </c:pt>
              </c:strCache>
            </c:strRef>
          </c:tx>
          <c:spPr>
            <a:solidFill>
              <a:schemeClr val="accent1"/>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Quality'!$N$27:$N$35</c:f>
              <c:numCache>
                <c:formatCode>General</c:formatCode>
                <c:ptCount val="9"/>
                <c:pt idx="0">
                  <c:v>0</c:v>
                </c:pt>
                <c:pt idx="1">
                  <c:v>0</c:v>
                </c:pt>
                <c:pt idx="2">
                  <c:v>0</c:v>
                </c:pt>
                <c:pt idx="3">
                  <c:v>0</c:v>
                </c:pt>
                <c:pt idx="4">
                  <c:v>0</c:v>
                </c:pt>
              </c:numCache>
            </c:numRef>
          </c:val>
          <c:extLst>
            <c:ext xmlns:c16="http://schemas.microsoft.com/office/drawing/2014/chart" uri="{C3380CC4-5D6E-409C-BE32-E72D297353CC}">
              <c16:uniqueId val="{00000001-A048-44F4-967B-169877E5CAF3}"/>
            </c:ext>
          </c:extLst>
        </c:ser>
        <c:ser>
          <c:idx val="1"/>
          <c:order val="2"/>
          <c:tx>
            <c:strRef>
              <c:f>'Weekly Quality'!$O$25:$O$26</c:f>
              <c:strCache>
                <c:ptCount val="2"/>
                <c:pt idx="0">
                  <c:v>Issued/Received</c:v>
                </c:pt>
                <c:pt idx="1">
                  <c:v>Current </c:v>
                </c:pt>
              </c:strCache>
            </c:strRef>
          </c:tx>
          <c:spPr>
            <a:solidFill>
              <a:schemeClr val="accent2"/>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Quality'!$O$27:$O$35</c:f>
              <c:numCache>
                <c:formatCode>General</c:formatCode>
                <c:ptCount val="9"/>
              </c:numCache>
            </c:numRef>
          </c:val>
          <c:extLst>
            <c:ext xmlns:c16="http://schemas.microsoft.com/office/drawing/2014/chart" uri="{C3380CC4-5D6E-409C-BE32-E72D297353CC}">
              <c16:uniqueId val="{00000002-A048-44F4-967B-169877E5CAF3}"/>
            </c:ext>
          </c:extLst>
        </c:ser>
        <c:ser>
          <c:idx val="2"/>
          <c:order val="3"/>
          <c:tx>
            <c:strRef>
              <c:f>'Weekly Quality'!$P$25:$P$26</c:f>
              <c:strCache>
                <c:ptCount val="2"/>
                <c:pt idx="0">
                  <c:v>Closed</c:v>
                </c:pt>
              </c:strCache>
            </c:strRef>
          </c:tx>
          <c:spPr>
            <a:solidFill>
              <a:schemeClr val="accent3"/>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Quality'!$P$27:$P$35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3-A048-44F4-967B-169877E5CAF3}"/>
            </c:ext>
          </c:extLst>
        </c:ser>
        <c:ser>
          <c:idx val="3"/>
          <c:order val="4"/>
          <c:tx>
            <c:strRef>
              <c:f>'Weekly Quality'!$Q$25:$Q$26</c:f>
              <c:strCache>
                <c:ptCount val="2"/>
                <c:pt idx="0">
                  <c:v>OPEN </c:v>
                </c:pt>
              </c:strCache>
            </c:strRef>
          </c:tx>
          <c:spPr>
            <a:solidFill>
              <a:schemeClr val="accent4"/>
            </a:solidFill>
            <a:ln>
              <a:noFill/>
            </a:ln>
            <a:effectLst/>
            <a:sp3d/>
          </c:spPr>
          <c:invertIfNegative val="0"/>
          <c:cat>
            <c:strRef>
              <c:f>'Weekly Quality'!$L$27:$L$35</c:f>
              <c:strCache>
                <c:ptCount val="5"/>
                <c:pt idx="0">
                  <c:v>CIV</c:v>
                </c:pt>
                <c:pt idx="1">
                  <c:v>ARCH</c:v>
                </c:pt>
                <c:pt idx="2">
                  <c:v>Electrical</c:v>
                </c:pt>
                <c:pt idx="3">
                  <c:v>Mechanical</c:v>
                </c:pt>
                <c:pt idx="4">
                  <c:v>General</c:v>
                </c:pt>
              </c:strCache>
            </c:strRef>
          </c:cat>
          <c:val>
            <c:numRef>
              <c:f>'Weekly Quality'!$Q$27:$Q$35</c:f>
              <c:numCache>
                <c:formatCode>0</c:formatCode>
                <c:ptCount val="9"/>
                <c:pt idx="0" formatCode="General">
                  <c:v>0</c:v>
                </c:pt>
                <c:pt idx="1">
                  <c:v>0</c:v>
                </c:pt>
                <c:pt idx="2">
                  <c:v>0</c:v>
                </c:pt>
                <c:pt idx="3" formatCode="General">
                  <c:v>0</c:v>
                </c:pt>
                <c:pt idx="4">
                  <c:v>0</c:v>
                </c:pt>
              </c:numCache>
            </c:numRef>
          </c:val>
          <c:extLst>
            <c:ext xmlns:c16="http://schemas.microsoft.com/office/drawing/2014/chart" uri="{C3380CC4-5D6E-409C-BE32-E72D297353CC}">
              <c16:uniqueId val="{00000004-A048-44F4-967B-169877E5CAF3}"/>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13000d4a-a470-4ee9-babc-bd8f9cb96d6a}"/>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MRIR</a:t>
            </a:r>
          </a:p>
        </c:rich>
      </c:tx>
      <c:layout>
        <c:manualLayout>
          <c:xMode val="edge"/>
          <c:yMode val="edge"/>
          <c:x val="0.44244999289618703"/>
          <c:y val="3.04182509505703E-2"/>
        </c:manualLayout>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Quality'!$U$24:$U$25</c:f>
              <c:strCache>
                <c:ptCount val="2"/>
                <c:pt idx="0">
                  <c:v>MRIR </c:v>
                </c:pt>
                <c:pt idx="1">
                  <c:v>Received</c:v>
                </c:pt>
              </c:strCache>
            </c:strRef>
          </c:tx>
          <c:spPr>
            <a:solidFill>
              <a:schemeClr val="accent5"/>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Quality'!$U$26:$U$34</c15:sqref>
                  </c15:fullRef>
                </c:ext>
              </c:extLst>
              <c:f>'Weekly Quality'!$U$27:$U$34</c:f>
              <c:numCache>
                <c:formatCode>0</c:formatCode>
                <c:ptCount val="8"/>
              </c:numCache>
            </c:numRef>
          </c:val>
          <c:extLst>
            <c:ext xmlns:c16="http://schemas.microsoft.com/office/drawing/2014/chart" uri="{C3380CC4-5D6E-409C-BE32-E72D297353CC}">
              <c16:uniqueId val="{00000000-E398-4D44-8AEF-23ACA4854761}"/>
            </c:ext>
          </c:extLst>
        </c:ser>
        <c:ser>
          <c:idx val="0"/>
          <c:order val="1"/>
          <c:tx>
            <c:strRef>
              <c:f>'Weekly Quality'!$V$24:$V$25</c:f>
              <c:strCache>
                <c:ptCount val="2"/>
                <c:pt idx="0">
                  <c:v>MRIR </c:v>
                </c:pt>
                <c:pt idx="1">
                  <c:v>Received</c:v>
                </c:pt>
              </c:strCache>
            </c:strRef>
          </c:tx>
          <c:spPr>
            <a:solidFill>
              <a:schemeClr val="accent1"/>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Quality'!$V$26:$V$34</c15:sqref>
                  </c15:fullRef>
                </c:ext>
              </c:extLst>
              <c:f>'Weekly Quality'!$V$27:$V$34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398-4D44-8AEF-23ACA4854761}"/>
            </c:ext>
          </c:extLst>
        </c:ser>
        <c:ser>
          <c:idx val="1"/>
          <c:order val="2"/>
          <c:tx>
            <c:strRef>
              <c:f>'Weekly Quality'!$W$24:$W$25</c:f>
              <c:strCache>
                <c:ptCount val="2"/>
                <c:pt idx="0">
                  <c:v>MRIR </c:v>
                </c:pt>
                <c:pt idx="1">
                  <c:v>Received</c:v>
                </c:pt>
              </c:strCache>
            </c:strRef>
          </c:tx>
          <c:spPr>
            <a:solidFill>
              <a:schemeClr val="accent2"/>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Quality'!$W$26:$W$34</c15:sqref>
                  </c15:fullRef>
                </c:ext>
              </c:extLst>
              <c:f>'Weekly Quality'!$W$27:$W$34</c:f>
              <c:numCache>
                <c:formatCode>0</c:formatCode>
                <c:ptCount val="8"/>
              </c:numCache>
            </c:numRef>
          </c:val>
          <c:extLst>
            <c:ext xmlns:c16="http://schemas.microsoft.com/office/drawing/2014/chart" uri="{C3380CC4-5D6E-409C-BE32-E72D297353CC}">
              <c16:uniqueId val="{00000002-E398-4D44-8AEF-23ACA4854761}"/>
            </c:ext>
          </c:extLst>
        </c:ser>
        <c:ser>
          <c:idx val="2"/>
          <c:order val="3"/>
          <c:tx>
            <c:strRef>
              <c:f>'Weekly Quality'!$X$24:$X$25</c:f>
              <c:strCache>
                <c:ptCount val="2"/>
                <c:pt idx="0">
                  <c:v>MRIR </c:v>
                </c:pt>
                <c:pt idx="1">
                  <c:v>Code A</c:v>
                </c:pt>
              </c:strCache>
            </c:strRef>
          </c:tx>
          <c:spPr>
            <a:solidFill>
              <a:schemeClr val="accent3"/>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Quality'!$X$26:$X$34</c15:sqref>
                  </c15:fullRef>
                </c:ext>
              </c:extLst>
              <c:f>'Weekly Quality'!$X$27:$X$34</c:f>
              <c:numCache>
                <c:formatCode>0</c:formatCode>
                <c:ptCount val="8"/>
                <c:pt idx="0">
                  <c:v>0</c:v>
                </c:pt>
                <c:pt idx="1">
                  <c:v>0</c:v>
                </c:pt>
                <c:pt idx="2">
                  <c:v>0</c:v>
                </c:pt>
                <c:pt idx="3">
                  <c:v>0</c:v>
                </c:pt>
                <c:pt idx="4">
                  <c:v>0</c:v>
                </c:pt>
                <c:pt idx="5">
                  <c:v>0</c:v>
                </c:pt>
                <c:pt idx="6">
                  <c:v>0</c:v>
                </c:pt>
                <c:pt idx="7">
                  <c:v>9</c:v>
                </c:pt>
              </c:numCache>
            </c:numRef>
          </c:val>
          <c:extLst>
            <c:ext xmlns:c16="http://schemas.microsoft.com/office/drawing/2014/chart" uri="{C3380CC4-5D6E-409C-BE32-E72D297353CC}">
              <c16:uniqueId val="{00000003-E398-4D44-8AEF-23ACA4854761}"/>
            </c:ext>
          </c:extLst>
        </c:ser>
        <c:ser>
          <c:idx val="3"/>
          <c:order val="4"/>
          <c:tx>
            <c:strRef>
              <c:f>'Weekly Quality'!$Y$24:$Y$25</c:f>
              <c:strCache>
                <c:ptCount val="2"/>
                <c:pt idx="0">
                  <c:v>MRIR </c:v>
                </c:pt>
                <c:pt idx="1">
                  <c:v>Code B</c:v>
                </c:pt>
              </c:strCache>
            </c:strRef>
          </c:tx>
          <c:spPr>
            <a:solidFill>
              <a:schemeClr val="accent4"/>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Quality'!$Y$26:$Y$34</c15:sqref>
                  </c15:fullRef>
                </c:ext>
              </c:extLst>
              <c:f>'Weekly Quality'!$Y$27:$Y$34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4-E398-4D44-8AEF-23ACA4854761}"/>
            </c:ext>
          </c:extLst>
        </c:ser>
        <c:ser>
          <c:idx val="5"/>
          <c:order val="5"/>
          <c:tx>
            <c:strRef>
              <c:f>'Weekly Quality'!$Z$24:$Z$25</c:f>
              <c:strCache>
                <c:ptCount val="2"/>
                <c:pt idx="0">
                  <c:v>MRIR </c:v>
                </c:pt>
                <c:pt idx="1">
                  <c:v>Code C/D</c:v>
                </c:pt>
              </c:strCache>
            </c:strRef>
          </c:tx>
          <c:spPr>
            <a:solidFill>
              <a:schemeClr val="accent6"/>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Quality'!$Z$26:$Z$34</c15:sqref>
                  </c15:fullRef>
                </c:ext>
              </c:extLst>
              <c:f>'Weekly Quality'!$Z$27:$Z$34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5-E398-4D44-8AEF-23ACA4854761}"/>
            </c:ext>
          </c:extLst>
        </c:ser>
        <c:ser>
          <c:idx val="6"/>
          <c:order val="6"/>
          <c:tx>
            <c:strRef>
              <c:f>'Weekly Quality'!$AA$24:$AA$25</c:f>
              <c:strCache>
                <c:ptCount val="2"/>
                <c:pt idx="0">
                  <c:v>MRIR </c:v>
                </c:pt>
                <c:pt idx="1">
                  <c:v>UR</c:v>
                </c:pt>
              </c:strCache>
            </c:strRef>
          </c:tx>
          <c:spPr>
            <a:solidFill>
              <a:schemeClr val="accent1">
                <a:lumMod val="60000"/>
              </a:schemeClr>
            </a:solidFill>
            <a:ln>
              <a:noFill/>
            </a:ln>
            <a:effectLst/>
            <a:sp3d/>
          </c:spPr>
          <c:invertIfNegative val="0"/>
          <c:cat>
            <c:strRef>
              <c:extLst>
                <c:ext xmlns:c15="http://schemas.microsoft.com/office/drawing/2012/chart" uri="{02D57815-91ED-43cb-92C2-25804820EDAC}">
                  <c15:fullRef>
                    <c15:sqref>'Weekly Quality'!$T$26:$T$34</c15:sqref>
                  </c15:fullRef>
                </c:ext>
              </c:extLst>
              <c:f>'Weekly Quality'!$T$27:$T$34</c:f>
              <c:strCache>
                <c:ptCount val="8"/>
                <c:pt idx="0">
                  <c:v>CIV</c:v>
                </c:pt>
                <c:pt idx="1">
                  <c:v>ARCH</c:v>
                </c:pt>
                <c:pt idx="2">
                  <c:v>Electrical</c:v>
                </c:pt>
                <c:pt idx="3">
                  <c:v>MEP</c:v>
                </c:pt>
                <c:pt idx="4">
                  <c:v>Tel</c:v>
                </c:pt>
                <c:pt idx="5">
                  <c:v>Storm</c:v>
                </c:pt>
                <c:pt idx="6">
                  <c:v>CBC</c:v>
                </c:pt>
                <c:pt idx="7">
                  <c:v>ROD</c:v>
                </c:pt>
              </c:strCache>
            </c:strRef>
          </c:cat>
          <c:val>
            <c:numRef>
              <c:extLst>
                <c:ext xmlns:c15="http://schemas.microsoft.com/office/drawing/2012/chart" uri="{02D57815-91ED-43cb-92C2-25804820EDAC}">
                  <c15:fullRef>
                    <c15:sqref>'Weekly Quality'!$AA$26:$AA$34</c15:sqref>
                  </c15:fullRef>
                </c:ext>
              </c:extLst>
              <c:f>'Weekly Quality'!$AA$27:$AA$34</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6-E398-4D44-8AEF-23ACA4854761}"/>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7444506-1508-4baf-bedf-d6af6f059279}"/>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ABD</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2"/>
          <c:tx>
            <c:strRef>
              <c:f>'Weekly Quality'!$AG$26</c:f>
              <c:strCache>
                <c:ptCount val="1"/>
                <c:pt idx="0">
                  <c:v>Cumulative</c:v>
                </c:pt>
              </c:strCache>
            </c:strRef>
          </c:tx>
          <c:spPr>
            <a:solidFill>
              <a:schemeClr val="accent2"/>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Quality'!$AG$27:$AG$35</c:f>
              <c:numCache>
                <c:formatCode>0</c:formatCode>
                <c:ptCount val="9"/>
                <c:pt idx="0">
                  <c:v>0</c:v>
                </c:pt>
                <c:pt idx="1">
                  <c:v>0</c:v>
                </c:pt>
                <c:pt idx="2">
                  <c:v>0</c:v>
                </c:pt>
                <c:pt idx="3">
                  <c:v>0</c:v>
                </c:pt>
                <c:pt idx="4">
                  <c:v>0</c:v>
                </c:pt>
              </c:numCache>
            </c:numRef>
          </c:val>
          <c:extLst>
            <c:ext xmlns:c16="http://schemas.microsoft.com/office/drawing/2014/chart" uri="{C3380CC4-5D6E-409C-BE32-E72D297353CC}">
              <c16:uniqueId val="{00000000-23FD-4403-8BA9-BADFA73A42AF}"/>
            </c:ext>
          </c:extLst>
        </c:ser>
        <c:ser>
          <c:idx val="2"/>
          <c:order val="3"/>
          <c:tx>
            <c:strRef>
              <c:f>'Weekly Quality'!$AH$25</c:f>
              <c:strCache>
                <c:ptCount val="1"/>
                <c:pt idx="0">
                  <c:v>Code A</c:v>
                </c:pt>
              </c:strCache>
            </c:strRef>
          </c:tx>
          <c:spPr>
            <a:solidFill>
              <a:schemeClr val="accent3"/>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Quality'!$AH$27:$AH$35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1-23FD-4403-8BA9-BADFA73A42AF}"/>
            </c:ext>
          </c:extLst>
        </c:ser>
        <c:ser>
          <c:idx val="3"/>
          <c:order val="4"/>
          <c:tx>
            <c:strRef>
              <c:f>'Weekly Quality'!$AI$25</c:f>
              <c:strCache>
                <c:ptCount val="1"/>
                <c:pt idx="0">
                  <c:v>Code B</c:v>
                </c:pt>
              </c:strCache>
            </c:strRef>
          </c:tx>
          <c:spPr>
            <a:solidFill>
              <a:schemeClr val="accent4"/>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Quality'!$AI$27:$AI$35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2-23FD-4403-8BA9-BADFA73A42AF}"/>
            </c:ext>
          </c:extLst>
        </c:ser>
        <c:ser>
          <c:idx val="5"/>
          <c:order val="5"/>
          <c:tx>
            <c:strRef>
              <c:f>'Weekly Quality'!$AJ$25</c:f>
              <c:strCache>
                <c:ptCount val="1"/>
                <c:pt idx="0">
                  <c:v>Code C/D</c:v>
                </c:pt>
              </c:strCache>
            </c:strRef>
          </c:tx>
          <c:spPr>
            <a:solidFill>
              <a:schemeClr val="accent6"/>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Quality'!$AJ$27:$AJ$35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3-23FD-4403-8BA9-BADFA73A42AF}"/>
            </c:ext>
          </c:extLst>
        </c:ser>
        <c:ser>
          <c:idx val="6"/>
          <c:order val="6"/>
          <c:tx>
            <c:strRef>
              <c:f>'Weekly Quality'!$AK$25</c:f>
              <c:strCache>
                <c:ptCount val="1"/>
                <c:pt idx="0">
                  <c:v>UR</c:v>
                </c:pt>
              </c:strCache>
            </c:strRef>
          </c:tx>
          <c:spPr>
            <a:solidFill>
              <a:schemeClr val="accent1">
                <a:lumMod val="60000"/>
              </a:schemeClr>
            </a:solidFill>
            <a:ln>
              <a:noFill/>
            </a:ln>
            <a:effectLst/>
            <a:sp3d/>
          </c:spPr>
          <c:invertIfNegative val="0"/>
          <c:cat>
            <c:strRef>
              <c:f>'Weekly Quality'!$AD$27:$AD$35</c:f>
              <c:strCache>
                <c:ptCount val="9"/>
                <c:pt idx="0">
                  <c:v>CIV</c:v>
                </c:pt>
                <c:pt idx="1">
                  <c:v>ARCH</c:v>
                </c:pt>
                <c:pt idx="2">
                  <c:v>Electrical</c:v>
                </c:pt>
                <c:pt idx="3">
                  <c:v>Mechanical</c:v>
                </c:pt>
                <c:pt idx="4">
                  <c:v>General</c:v>
                </c:pt>
                <c:pt idx="8">
                  <c:v>TOTAL</c:v>
                </c:pt>
              </c:strCache>
            </c:strRef>
          </c:cat>
          <c:val>
            <c:numRef>
              <c:f>'Weekly Quality'!$AK$27:$AK$35</c:f>
              <c:numCache>
                <c:formatCode>0</c:formatCode>
                <c:ptCount val="9"/>
                <c:pt idx="0">
                  <c:v>0</c:v>
                </c:pt>
                <c:pt idx="1">
                  <c:v>0</c:v>
                </c:pt>
                <c:pt idx="2">
                  <c:v>0</c:v>
                </c:pt>
                <c:pt idx="3">
                  <c:v>0</c:v>
                </c:pt>
                <c:pt idx="4">
                  <c:v>0</c:v>
                </c:pt>
                <c:pt idx="8">
                  <c:v>0</c:v>
                </c:pt>
              </c:numCache>
            </c:numRef>
          </c:val>
          <c:extLst>
            <c:ext xmlns:c16="http://schemas.microsoft.com/office/drawing/2014/chart" uri="{C3380CC4-5D6E-409C-BE32-E72D297353CC}">
              <c16:uniqueId val="{00000004-23FD-4403-8BA9-BADFA73A42AF}"/>
            </c:ext>
          </c:extLst>
        </c:ser>
        <c:dLbls>
          <c:showLegendKey val="0"/>
          <c:showVal val="0"/>
          <c:showCatName val="0"/>
          <c:showSerName val="0"/>
          <c:showPercent val="0"/>
          <c:showBubbleSize val="0"/>
        </c:dLbls>
        <c:gapWidth val="150"/>
        <c:axId val="515741896"/>
        <c:axId val="515744848"/>
        <c:extLst>
          <c:ext xmlns:c15="http://schemas.microsoft.com/office/drawing/2012/chart" uri="{02D57815-91ED-43cb-92C2-25804820EDAC}">
            <c15:filteredBarSeries>
              <c15:ser>
                <c:idx val="4"/>
                <c:order val="0"/>
                <c:tx>
                  <c:strRef>
                    <c:extLst>
                      <c:ext uri="{02D57815-91ED-43cb-92C2-25804820EDAC}">
                        <c15:formulaRef>
                          <c15:sqref>'Weekly Quality'!$AE$26</c15:sqref>
                        </c15:formulaRef>
                      </c:ext>
                    </c:extLst>
                    <c:strCache>
                      <c:ptCount val="1"/>
                      <c:pt idx="0">
                        <c:v>Previous</c:v>
                      </c:pt>
                    </c:strCache>
                  </c:strRef>
                </c:tx>
                <c:spPr>
                  <a:solidFill>
                    <a:schemeClr val="accent5"/>
                  </a:solidFill>
                  <a:ln>
                    <a:noFill/>
                  </a:ln>
                  <a:effectLst/>
                  <a:sp3d/>
                </c:spPr>
                <c:invertIfNegative val="0"/>
                <c:cat>
                  <c:strRef>
                    <c:extLst>
                      <c:ex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uri="{02D57815-91ED-43cb-92C2-25804820EDAC}">
                        <c15:formulaRef>
                          <c15:sqref>'Weekly Quality'!$AE$27:$AE$35</c15:sqref>
                        </c15:formulaRef>
                      </c:ext>
                    </c:extLst>
                    <c:numCache>
                      <c:formatCode>General</c:formatCode>
                      <c:ptCount val="9"/>
                    </c:numCache>
                  </c:numRef>
                </c:val>
                <c:extLst>
                  <c:ext xmlns:c16="http://schemas.microsoft.com/office/drawing/2014/chart" uri="{C3380CC4-5D6E-409C-BE32-E72D297353CC}">
                    <c16:uniqueId val="{00000005-23FD-4403-8BA9-BADFA73A42AF}"/>
                  </c:ext>
                </c:extLst>
              </c15:ser>
            </c15:filteredBarSeries>
            <c15:filteredBarSeries>
              <c15:ser>
                <c:idx val="0"/>
                <c:order val="1"/>
                <c:tx>
                  <c:strRef>
                    <c:extLst>
                      <c:ext xmlns:c15="http://schemas.microsoft.com/office/drawing/2012/chart" uri="{02D57815-91ED-43cb-92C2-25804820EDAC}">
                        <c15:formulaRef>
                          <c15:sqref>'Weekly Quality'!$AF$26</c15:sqref>
                        </c15:formulaRef>
                      </c:ext>
                    </c:extLst>
                    <c:strCache>
                      <c:ptCount val="1"/>
                      <c:pt idx="0">
                        <c:v>Current </c:v>
                      </c:pt>
                    </c:strCache>
                  </c:strRef>
                </c:tx>
                <c:spPr>
                  <a:solidFill>
                    <a:schemeClr val="accent1"/>
                  </a:solidFill>
                  <a:ln>
                    <a:noFill/>
                  </a:ln>
                  <a:effectLst/>
                  <a:sp3d/>
                </c:spPr>
                <c:invertIfNegative val="0"/>
                <c:cat>
                  <c:strRef>
                    <c:extLst>
                      <c:ext xmlns:c15="http://schemas.microsoft.com/office/drawing/2012/chart" uri="{02D57815-91ED-43cb-92C2-25804820EDAC}">
                        <c15:formulaRef>
                          <c15:sqref>'Weekly Quality'!$AD$27:$AD$35</c15:sqref>
                        </c15:formulaRef>
                      </c:ext>
                    </c:extLst>
                    <c:strCache>
                      <c:ptCount val="9"/>
                      <c:pt idx="0">
                        <c:v>CIV</c:v>
                      </c:pt>
                      <c:pt idx="1">
                        <c:v>ARCH</c:v>
                      </c:pt>
                      <c:pt idx="2">
                        <c:v>Electrical</c:v>
                      </c:pt>
                      <c:pt idx="3">
                        <c:v>Mechanical</c:v>
                      </c:pt>
                      <c:pt idx="4">
                        <c:v>General</c:v>
                      </c:pt>
                      <c:pt idx="8">
                        <c:v>TOTAL</c:v>
                      </c:pt>
                    </c:strCache>
                  </c:strRef>
                </c:cat>
                <c:val>
                  <c:numRef>
                    <c:extLst>
                      <c:ext xmlns:c15="http://schemas.microsoft.com/office/drawing/2012/chart" uri="{02D57815-91ED-43cb-92C2-25804820EDAC}">
                        <c15:formulaRef>
                          <c15:sqref>'Weekly Quality'!$AF$27:$AF$35</c15:sqref>
                        </c15:formulaRef>
                      </c:ext>
                    </c:extLst>
                    <c:numCache>
                      <c:formatCode>0</c:formatCode>
                      <c:ptCount val="9"/>
                      <c:pt idx="0">
                        <c:v>0</c:v>
                      </c:pt>
                      <c:pt idx="1">
                        <c:v>0</c:v>
                      </c:pt>
                      <c:pt idx="2" formatCode="General">
                        <c:v>0</c:v>
                      </c:pt>
                      <c:pt idx="3" formatCode="General">
                        <c:v>0</c:v>
                      </c:pt>
                      <c:pt idx="4" formatCode="General">
                        <c:v>0</c:v>
                      </c:pt>
                      <c:pt idx="8">
                        <c:v>0</c:v>
                      </c:pt>
                    </c:numCache>
                  </c:numRef>
                </c:val>
                <c:extLst xmlns:c15="http://schemas.microsoft.com/office/drawing/2012/chart">
                  <c:ext xmlns:c16="http://schemas.microsoft.com/office/drawing/2014/chart" uri="{C3380CC4-5D6E-409C-BE32-E72D297353CC}">
                    <c16:uniqueId val="{00000006-23FD-4403-8BA9-BADFA73A42AF}"/>
                  </c:ext>
                </c:extLst>
              </c15:ser>
            </c15:filteredBarSeries>
          </c:ext>
        </c:extLst>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dd893900-f624-4f18-90e2-668548aaaee6}"/>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ITP</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Quality'!$AO$5:$AO$6</c:f>
              <c:strCache>
                <c:ptCount val="2"/>
                <c:pt idx="0">
                  <c:v>Received</c:v>
                </c:pt>
                <c:pt idx="1">
                  <c:v>Previous</c:v>
                </c:pt>
              </c:strCache>
            </c:strRef>
          </c:tx>
          <c:spPr>
            <a:solidFill>
              <a:schemeClr val="accent5"/>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Quality'!$AO$7:$AO$11</c:f>
              <c:numCache>
                <c:formatCode>General</c:formatCode>
                <c:ptCount val="5"/>
              </c:numCache>
            </c:numRef>
          </c:val>
          <c:extLst>
            <c:ext xmlns:c16="http://schemas.microsoft.com/office/drawing/2014/chart" uri="{C3380CC4-5D6E-409C-BE32-E72D297353CC}">
              <c16:uniqueId val="{00000000-8E63-4C7B-977A-5F8EFEE6E8F5}"/>
            </c:ext>
          </c:extLst>
        </c:ser>
        <c:ser>
          <c:idx val="0"/>
          <c:order val="1"/>
          <c:tx>
            <c:strRef>
              <c:f>'Weekly Quality'!$AP$5:$AP$6</c:f>
              <c:strCache>
                <c:ptCount val="2"/>
                <c:pt idx="0">
                  <c:v>Received</c:v>
                </c:pt>
                <c:pt idx="1">
                  <c:v>Current </c:v>
                </c:pt>
              </c:strCache>
            </c:strRef>
          </c:tx>
          <c:spPr>
            <a:solidFill>
              <a:schemeClr val="accent1"/>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Quality'!$AP$7:$AP$11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1-8E63-4C7B-977A-5F8EFEE6E8F5}"/>
            </c:ext>
          </c:extLst>
        </c:ser>
        <c:ser>
          <c:idx val="1"/>
          <c:order val="2"/>
          <c:tx>
            <c:strRef>
              <c:f>'Weekly Quality'!$AQ$5:$AQ$6</c:f>
              <c:strCache>
                <c:ptCount val="2"/>
                <c:pt idx="0">
                  <c:v>Received</c:v>
                </c:pt>
                <c:pt idx="1">
                  <c:v>Cumulative</c:v>
                </c:pt>
              </c:strCache>
            </c:strRef>
          </c:tx>
          <c:spPr>
            <a:solidFill>
              <a:schemeClr val="accent2"/>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Quality'!$AQ$7:$AQ$11</c:f>
              <c:numCache>
                <c:formatCode>General</c:formatCode>
                <c:ptCount val="5"/>
              </c:numCache>
            </c:numRef>
          </c:val>
          <c:extLst>
            <c:ext xmlns:c16="http://schemas.microsoft.com/office/drawing/2014/chart" uri="{C3380CC4-5D6E-409C-BE32-E72D297353CC}">
              <c16:uniqueId val="{00000002-8E63-4C7B-977A-5F8EFEE6E8F5}"/>
            </c:ext>
          </c:extLst>
        </c:ser>
        <c:ser>
          <c:idx val="2"/>
          <c:order val="3"/>
          <c:tx>
            <c:strRef>
              <c:f>'Weekly Quality'!$AR$5:$AR$6</c:f>
              <c:strCache>
                <c:ptCount val="2"/>
                <c:pt idx="0">
                  <c:v>Code A</c:v>
                </c:pt>
              </c:strCache>
            </c:strRef>
          </c:tx>
          <c:spPr>
            <a:solidFill>
              <a:schemeClr val="accent3"/>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Quality'!$AR$7:$AR$11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3-8E63-4C7B-977A-5F8EFEE6E8F5}"/>
            </c:ext>
          </c:extLst>
        </c:ser>
        <c:ser>
          <c:idx val="3"/>
          <c:order val="4"/>
          <c:tx>
            <c:strRef>
              <c:f>'Weekly Quality'!$AS$5:$AS$6</c:f>
              <c:strCache>
                <c:ptCount val="2"/>
                <c:pt idx="0">
                  <c:v>Code B</c:v>
                </c:pt>
              </c:strCache>
            </c:strRef>
          </c:tx>
          <c:spPr>
            <a:solidFill>
              <a:schemeClr val="accent4"/>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Quality'!$AS$7:$AS$11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8E63-4C7B-977A-5F8EFEE6E8F5}"/>
            </c:ext>
          </c:extLst>
        </c:ser>
        <c:ser>
          <c:idx val="5"/>
          <c:order val="5"/>
          <c:tx>
            <c:strRef>
              <c:f>'Weekly Quality'!$AT$5:$AT$6</c:f>
              <c:strCache>
                <c:ptCount val="2"/>
                <c:pt idx="0">
                  <c:v>Code C/D</c:v>
                </c:pt>
              </c:strCache>
            </c:strRef>
          </c:tx>
          <c:spPr>
            <a:solidFill>
              <a:schemeClr val="accent6"/>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Quality'!$AT$7:$AT$11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8E63-4C7B-977A-5F8EFEE6E8F5}"/>
            </c:ext>
          </c:extLst>
        </c:ser>
        <c:ser>
          <c:idx val="6"/>
          <c:order val="6"/>
          <c:tx>
            <c:strRef>
              <c:f>'Weekly Quality'!$AU$5:$AU$6</c:f>
              <c:strCache>
                <c:ptCount val="2"/>
                <c:pt idx="0">
                  <c:v>UR</c:v>
                </c:pt>
              </c:strCache>
            </c:strRef>
          </c:tx>
          <c:spPr>
            <a:solidFill>
              <a:schemeClr val="accent1">
                <a:lumMod val="60000"/>
              </a:schemeClr>
            </a:solidFill>
            <a:ln>
              <a:noFill/>
            </a:ln>
            <a:effectLst/>
            <a:sp3d/>
          </c:spPr>
          <c:invertIfNegative val="0"/>
          <c:cat>
            <c:strRef>
              <c:f>'Weekly Quality'!$AN$7:$AN$11</c:f>
              <c:strCache>
                <c:ptCount val="5"/>
                <c:pt idx="0">
                  <c:v>CIVIL</c:v>
                </c:pt>
                <c:pt idx="1">
                  <c:v>MEP</c:v>
                </c:pt>
                <c:pt idx="2">
                  <c:v>ELECTRICAL</c:v>
                </c:pt>
                <c:pt idx="3">
                  <c:v>ROD</c:v>
                </c:pt>
                <c:pt idx="4">
                  <c:v>TEL</c:v>
                </c:pt>
              </c:strCache>
            </c:strRef>
          </c:cat>
          <c:val>
            <c:numRef>
              <c:f>'Weekly Quality'!$AU$7:$AU$11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6-8E63-4C7B-977A-5F8EFEE6E8F5}"/>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6bce548c-f9cb-4bef-90ed-448ebfee1f85}"/>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MIR</a:t>
            </a:r>
          </a:p>
        </c:rich>
      </c:tx>
      <c:layout>
        <c:manualLayout>
          <c:xMode val="edge"/>
          <c:yMode val="edge"/>
          <c:x val="0.40836920870240201"/>
          <c:y val="3.0418157655828601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Quality'!$AO$25:$AO$26</c:f>
              <c:strCache>
                <c:ptCount val="2"/>
                <c:pt idx="0">
                  <c:v>Received</c:v>
                </c:pt>
                <c:pt idx="1">
                  <c:v>Previous</c:v>
                </c:pt>
              </c:strCache>
            </c:strRef>
          </c:tx>
          <c:spPr>
            <a:solidFill>
              <a:schemeClr val="accent5"/>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Quality'!$AO$27:$AO$33</c:f>
              <c:numCache>
                <c:formatCode>General</c:formatCode>
                <c:ptCount val="7"/>
              </c:numCache>
            </c:numRef>
          </c:val>
          <c:extLst>
            <c:ext xmlns:c16="http://schemas.microsoft.com/office/drawing/2014/chart" uri="{C3380CC4-5D6E-409C-BE32-E72D297353CC}">
              <c16:uniqueId val="{00000000-B3CE-4A95-904B-9A1E9EE055F9}"/>
            </c:ext>
          </c:extLst>
        </c:ser>
        <c:ser>
          <c:idx val="0"/>
          <c:order val="1"/>
          <c:tx>
            <c:strRef>
              <c:f>'Weekly Quality'!$AP$25:$AP$26</c:f>
              <c:strCache>
                <c:ptCount val="2"/>
                <c:pt idx="0">
                  <c:v>Received</c:v>
                </c:pt>
                <c:pt idx="1">
                  <c:v>Current </c:v>
                </c:pt>
              </c:strCache>
            </c:strRef>
          </c:tx>
          <c:spPr>
            <a:solidFill>
              <a:schemeClr val="accent1"/>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Quality'!$AP$27:$AP$33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B3CE-4A95-904B-9A1E9EE055F9}"/>
            </c:ext>
          </c:extLst>
        </c:ser>
        <c:ser>
          <c:idx val="1"/>
          <c:order val="2"/>
          <c:tx>
            <c:strRef>
              <c:f>'Weekly Quality'!$AQ$25:$AQ$26</c:f>
              <c:strCache>
                <c:ptCount val="2"/>
                <c:pt idx="0">
                  <c:v>Received</c:v>
                </c:pt>
                <c:pt idx="1">
                  <c:v>Cumulative</c:v>
                </c:pt>
              </c:strCache>
            </c:strRef>
          </c:tx>
          <c:spPr>
            <a:solidFill>
              <a:schemeClr val="accent2"/>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Quality'!$AQ$27:$AQ$33</c:f>
              <c:numCache>
                <c:formatCode>General</c:formatCode>
                <c:ptCount val="7"/>
              </c:numCache>
            </c:numRef>
          </c:val>
          <c:extLst>
            <c:ext xmlns:c16="http://schemas.microsoft.com/office/drawing/2014/chart" uri="{C3380CC4-5D6E-409C-BE32-E72D297353CC}">
              <c16:uniqueId val="{00000002-B3CE-4A95-904B-9A1E9EE055F9}"/>
            </c:ext>
          </c:extLst>
        </c:ser>
        <c:ser>
          <c:idx val="2"/>
          <c:order val="3"/>
          <c:tx>
            <c:strRef>
              <c:f>'Weekly Quality'!$AR$25:$AR$26</c:f>
              <c:strCache>
                <c:ptCount val="2"/>
                <c:pt idx="0">
                  <c:v>Code A</c:v>
                </c:pt>
              </c:strCache>
            </c:strRef>
          </c:tx>
          <c:spPr>
            <a:solidFill>
              <a:schemeClr val="accent3"/>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Quality'!$AR$27:$AR$33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3-B3CE-4A95-904B-9A1E9EE055F9}"/>
            </c:ext>
          </c:extLst>
        </c:ser>
        <c:ser>
          <c:idx val="3"/>
          <c:order val="4"/>
          <c:tx>
            <c:strRef>
              <c:f>'Weekly Quality'!$AS$25:$AS$26</c:f>
              <c:strCache>
                <c:ptCount val="2"/>
                <c:pt idx="0">
                  <c:v>Code B</c:v>
                </c:pt>
              </c:strCache>
            </c:strRef>
          </c:tx>
          <c:spPr>
            <a:solidFill>
              <a:schemeClr val="accent4"/>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Quality'!$AS$27:$AS$33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4-B3CE-4A95-904B-9A1E9EE055F9}"/>
            </c:ext>
          </c:extLst>
        </c:ser>
        <c:ser>
          <c:idx val="5"/>
          <c:order val="5"/>
          <c:tx>
            <c:strRef>
              <c:f>'Weekly Quality'!$AT$25:$AT$26</c:f>
              <c:strCache>
                <c:ptCount val="2"/>
                <c:pt idx="0">
                  <c:v>Code C/D</c:v>
                </c:pt>
              </c:strCache>
            </c:strRef>
          </c:tx>
          <c:spPr>
            <a:solidFill>
              <a:schemeClr val="accent6"/>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Quality'!$AT$27:$AT$33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5-B3CE-4A95-904B-9A1E9EE055F9}"/>
            </c:ext>
          </c:extLst>
        </c:ser>
        <c:ser>
          <c:idx val="6"/>
          <c:order val="6"/>
          <c:tx>
            <c:strRef>
              <c:f>'Weekly Quality'!$AU$25:$AU$26</c:f>
              <c:strCache>
                <c:ptCount val="2"/>
                <c:pt idx="0">
                  <c:v>UR</c:v>
                </c:pt>
              </c:strCache>
            </c:strRef>
          </c:tx>
          <c:spPr>
            <a:solidFill>
              <a:schemeClr val="accent1">
                <a:lumMod val="60000"/>
              </a:schemeClr>
            </a:solidFill>
            <a:ln>
              <a:noFill/>
            </a:ln>
            <a:effectLst/>
            <a:sp3d/>
          </c:spPr>
          <c:invertIfNegative val="0"/>
          <c:cat>
            <c:strRef>
              <c:f>'Weekly Quality'!$AN$27:$AN$33</c:f>
              <c:strCache>
                <c:ptCount val="7"/>
                <c:pt idx="0">
                  <c:v>CIV/ROD</c:v>
                </c:pt>
                <c:pt idx="1">
                  <c:v>ARCH</c:v>
                </c:pt>
                <c:pt idx="2">
                  <c:v>Electrical</c:v>
                </c:pt>
                <c:pt idx="3">
                  <c:v>Mechanical</c:v>
                </c:pt>
                <c:pt idx="4">
                  <c:v>Telecom</c:v>
                </c:pt>
                <c:pt idx="5">
                  <c:v>Storm</c:v>
                </c:pt>
                <c:pt idx="6">
                  <c:v>General</c:v>
                </c:pt>
              </c:strCache>
            </c:strRef>
          </c:cat>
          <c:val>
            <c:numRef>
              <c:f>'Weekly Quality'!$AU$27:$AU$33</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6-B3CE-4A95-904B-9A1E9EE055F9}"/>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99167db-04f1-4d11-a3ff-54e113050ffc}"/>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b="1"/>
              <a:t>MES</a:t>
            </a:r>
          </a:p>
        </c:rich>
      </c:tx>
      <c:layout>
        <c:manualLayout>
          <c:xMode val="edge"/>
          <c:yMode val="edge"/>
          <c:x val="0.44244999289618703"/>
          <c:y val="3.04182509505703E-2"/>
        </c:manualLayout>
      </c:layout>
      <c:overlay val="0"/>
      <c:spPr>
        <a:noFill/>
        <a:ln>
          <a:solidFill>
            <a:schemeClr val="bg1"/>
          </a:solid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4"/>
          <c:order val="0"/>
          <c:tx>
            <c:strRef>
              <c:f>'Weekly Quality'!$AY$5:$AY$6</c:f>
              <c:strCache>
                <c:ptCount val="2"/>
                <c:pt idx="0">
                  <c:v>Received</c:v>
                </c:pt>
                <c:pt idx="1">
                  <c:v>Previous</c:v>
                </c:pt>
              </c:strCache>
            </c:strRef>
          </c:tx>
          <c:spPr>
            <a:solidFill>
              <a:schemeClr val="accent5"/>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Quality'!$AY$7:$AY$11</c:f>
              <c:numCache>
                <c:formatCode>General</c:formatCode>
                <c:ptCount val="5"/>
              </c:numCache>
            </c:numRef>
          </c:val>
          <c:extLst>
            <c:ext xmlns:c16="http://schemas.microsoft.com/office/drawing/2014/chart" uri="{C3380CC4-5D6E-409C-BE32-E72D297353CC}">
              <c16:uniqueId val="{00000000-AC3C-49FA-9CA9-4C73378BD145}"/>
            </c:ext>
          </c:extLst>
        </c:ser>
        <c:ser>
          <c:idx val="0"/>
          <c:order val="1"/>
          <c:tx>
            <c:strRef>
              <c:f>'Weekly Quality'!$AZ$5:$AZ$6</c:f>
              <c:strCache>
                <c:ptCount val="2"/>
                <c:pt idx="0">
                  <c:v>Received</c:v>
                </c:pt>
                <c:pt idx="1">
                  <c:v>Current </c:v>
                </c:pt>
              </c:strCache>
            </c:strRef>
          </c:tx>
          <c:spPr>
            <a:solidFill>
              <a:schemeClr val="accent1"/>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Quality'!$AZ$7:$AZ$11</c:f>
              <c:numCache>
                <c:formatCode>General</c:formatCode>
                <c:ptCount val="5"/>
                <c:pt idx="0">
                  <c:v>1</c:v>
                </c:pt>
                <c:pt idx="1">
                  <c:v>0</c:v>
                </c:pt>
                <c:pt idx="2">
                  <c:v>0</c:v>
                </c:pt>
                <c:pt idx="3">
                  <c:v>0</c:v>
                </c:pt>
                <c:pt idx="4">
                  <c:v>0</c:v>
                </c:pt>
              </c:numCache>
            </c:numRef>
          </c:val>
          <c:extLst>
            <c:ext xmlns:c16="http://schemas.microsoft.com/office/drawing/2014/chart" uri="{C3380CC4-5D6E-409C-BE32-E72D297353CC}">
              <c16:uniqueId val="{00000001-AC3C-49FA-9CA9-4C73378BD145}"/>
            </c:ext>
          </c:extLst>
        </c:ser>
        <c:ser>
          <c:idx val="1"/>
          <c:order val="2"/>
          <c:tx>
            <c:strRef>
              <c:f>'Weekly Quality'!$BA$5:$BA$6</c:f>
              <c:strCache>
                <c:ptCount val="2"/>
                <c:pt idx="0">
                  <c:v>Received</c:v>
                </c:pt>
                <c:pt idx="1">
                  <c:v>Cumulative</c:v>
                </c:pt>
              </c:strCache>
            </c:strRef>
          </c:tx>
          <c:spPr>
            <a:solidFill>
              <a:schemeClr val="accent2"/>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Quality'!$BA$7:$BA$11</c:f>
              <c:numCache>
                <c:formatCode>General</c:formatCode>
                <c:ptCount val="5"/>
              </c:numCache>
            </c:numRef>
          </c:val>
          <c:extLst>
            <c:ext xmlns:c16="http://schemas.microsoft.com/office/drawing/2014/chart" uri="{C3380CC4-5D6E-409C-BE32-E72D297353CC}">
              <c16:uniqueId val="{00000002-AC3C-49FA-9CA9-4C73378BD145}"/>
            </c:ext>
          </c:extLst>
        </c:ser>
        <c:ser>
          <c:idx val="2"/>
          <c:order val="3"/>
          <c:tx>
            <c:strRef>
              <c:f>'Weekly Quality'!$BB$5:$BB$6</c:f>
              <c:strCache>
                <c:ptCount val="2"/>
                <c:pt idx="0">
                  <c:v>Code A</c:v>
                </c:pt>
              </c:strCache>
            </c:strRef>
          </c:tx>
          <c:spPr>
            <a:solidFill>
              <a:schemeClr val="accent3"/>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Quality'!$BB$7:$BB$11</c:f>
              <c:numCache>
                <c:formatCode>General</c:formatCode>
                <c:ptCount val="5"/>
                <c:pt idx="0">
                  <c:v>1</c:v>
                </c:pt>
                <c:pt idx="1">
                  <c:v>0</c:v>
                </c:pt>
                <c:pt idx="2">
                  <c:v>0</c:v>
                </c:pt>
                <c:pt idx="3">
                  <c:v>0</c:v>
                </c:pt>
                <c:pt idx="4">
                  <c:v>0</c:v>
                </c:pt>
              </c:numCache>
            </c:numRef>
          </c:val>
          <c:extLst>
            <c:ext xmlns:c16="http://schemas.microsoft.com/office/drawing/2014/chart" uri="{C3380CC4-5D6E-409C-BE32-E72D297353CC}">
              <c16:uniqueId val="{00000003-AC3C-49FA-9CA9-4C73378BD145}"/>
            </c:ext>
          </c:extLst>
        </c:ser>
        <c:ser>
          <c:idx val="3"/>
          <c:order val="4"/>
          <c:tx>
            <c:strRef>
              <c:f>'Weekly Quality'!$BC$5:$BC$6</c:f>
              <c:strCache>
                <c:ptCount val="2"/>
                <c:pt idx="0">
                  <c:v>Code B</c:v>
                </c:pt>
              </c:strCache>
            </c:strRef>
          </c:tx>
          <c:spPr>
            <a:solidFill>
              <a:schemeClr val="accent4"/>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Quality'!$BC$7:$BC$11</c:f>
              <c:numCache>
                <c:formatCode>General</c:formatCode>
                <c:ptCount val="5"/>
                <c:pt idx="0">
                  <c:v>0</c:v>
                </c:pt>
                <c:pt idx="1">
                  <c:v>0</c:v>
                </c:pt>
                <c:pt idx="2">
                  <c:v>0</c:v>
                </c:pt>
                <c:pt idx="3">
                  <c:v>0</c:v>
                </c:pt>
                <c:pt idx="4">
                  <c:v>0</c:v>
                </c:pt>
              </c:numCache>
            </c:numRef>
          </c:val>
          <c:extLst>
            <c:ext xmlns:c16="http://schemas.microsoft.com/office/drawing/2014/chart" uri="{C3380CC4-5D6E-409C-BE32-E72D297353CC}">
              <c16:uniqueId val="{00000004-AC3C-49FA-9CA9-4C73378BD145}"/>
            </c:ext>
          </c:extLst>
        </c:ser>
        <c:ser>
          <c:idx val="5"/>
          <c:order val="5"/>
          <c:tx>
            <c:strRef>
              <c:f>'Weekly Quality'!$BD$5:$BD$6</c:f>
              <c:strCache>
                <c:ptCount val="2"/>
                <c:pt idx="0">
                  <c:v>Code C/D</c:v>
                </c:pt>
              </c:strCache>
            </c:strRef>
          </c:tx>
          <c:spPr>
            <a:solidFill>
              <a:schemeClr val="accent6"/>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Quality'!$BD$7:$BD$11</c:f>
              <c:numCache>
                <c:formatCode>0</c:formatCode>
                <c:ptCount val="5"/>
                <c:pt idx="0">
                  <c:v>0</c:v>
                </c:pt>
                <c:pt idx="1">
                  <c:v>0</c:v>
                </c:pt>
                <c:pt idx="2">
                  <c:v>0</c:v>
                </c:pt>
                <c:pt idx="3">
                  <c:v>0</c:v>
                </c:pt>
                <c:pt idx="4">
                  <c:v>0</c:v>
                </c:pt>
              </c:numCache>
            </c:numRef>
          </c:val>
          <c:extLst>
            <c:ext xmlns:c16="http://schemas.microsoft.com/office/drawing/2014/chart" uri="{C3380CC4-5D6E-409C-BE32-E72D297353CC}">
              <c16:uniqueId val="{00000005-AC3C-49FA-9CA9-4C73378BD145}"/>
            </c:ext>
          </c:extLst>
        </c:ser>
        <c:ser>
          <c:idx val="6"/>
          <c:order val="6"/>
          <c:tx>
            <c:strRef>
              <c:f>'Weekly Quality'!$BE$5:$BE$6</c:f>
              <c:strCache>
                <c:ptCount val="2"/>
                <c:pt idx="0">
                  <c:v>UR</c:v>
                </c:pt>
              </c:strCache>
            </c:strRef>
          </c:tx>
          <c:spPr>
            <a:solidFill>
              <a:schemeClr val="accent1">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Quality'!$BE$7:$BE$11</c:f>
              <c:numCache>
                <c:formatCode>0</c:formatCode>
                <c:ptCount val="5"/>
                <c:pt idx="0">
                  <c:v>0</c:v>
                </c:pt>
                <c:pt idx="1">
                  <c:v>1</c:v>
                </c:pt>
                <c:pt idx="2">
                  <c:v>0</c:v>
                </c:pt>
                <c:pt idx="3">
                  <c:v>0</c:v>
                </c:pt>
                <c:pt idx="4">
                  <c:v>0</c:v>
                </c:pt>
              </c:numCache>
            </c:numRef>
          </c:val>
          <c:extLst>
            <c:ext xmlns:c16="http://schemas.microsoft.com/office/drawing/2014/chart" uri="{C3380CC4-5D6E-409C-BE32-E72D297353CC}">
              <c16:uniqueId val="{00000006-AC3C-49FA-9CA9-4C73378BD145}"/>
            </c:ext>
          </c:extLst>
        </c:ser>
        <c:ser>
          <c:idx val="7"/>
          <c:order val="7"/>
          <c:tx>
            <c:strRef>
              <c:f>'Weekly Quality'!$BF$5:$BF$6</c:f>
              <c:strCache>
                <c:ptCount val="2"/>
                <c:pt idx="0">
                  <c:v>KPI %</c:v>
                </c:pt>
              </c:strCache>
            </c:strRef>
          </c:tx>
          <c:spPr>
            <a:solidFill>
              <a:schemeClr val="accent2">
                <a:lumMod val="60000"/>
              </a:schemeClr>
            </a:solidFill>
            <a:ln>
              <a:noFill/>
            </a:ln>
            <a:effectLst/>
            <a:sp3d/>
          </c:spPr>
          <c:invertIfNegative val="0"/>
          <c:cat>
            <c:strRef>
              <c:f>'Weekly Quality'!$AX$7:$AX$11</c:f>
              <c:strCache>
                <c:ptCount val="5"/>
                <c:pt idx="0">
                  <c:v>CIVIL</c:v>
                </c:pt>
                <c:pt idx="1">
                  <c:v>MEP</c:v>
                </c:pt>
                <c:pt idx="2">
                  <c:v>ELECTRICAL</c:v>
                </c:pt>
                <c:pt idx="3">
                  <c:v>ARC</c:v>
                </c:pt>
                <c:pt idx="4">
                  <c:v>TEL</c:v>
                </c:pt>
              </c:strCache>
            </c:strRef>
          </c:cat>
          <c:val>
            <c:numRef>
              <c:f>'Weekly Quality'!$BF$7:$BF$11</c:f>
              <c:numCache>
                <c:formatCode>0</c:formatCode>
                <c:ptCount val="5"/>
              </c:numCache>
            </c:numRef>
          </c:val>
          <c:extLst>
            <c:ext xmlns:c16="http://schemas.microsoft.com/office/drawing/2014/chart" uri="{C3380CC4-5D6E-409C-BE32-E72D297353CC}">
              <c16:uniqueId val="{00000007-AC3C-49FA-9CA9-4C73378BD145}"/>
            </c:ext>
          </c:extLst>
        </c:ser>
        <c:dLbls>
          <c:showLegendKey val="0"/>
          <c:showVal val="0"/>
          <c:showCatName val="0"/>
          <c:showSerName val="0"/>
          <c:showPercent val="0"/>
          <c:showBubbleSize val="0"/>
        </c:dLbls>
        <c:gapWidth val="150"/>
        <c:axId val="515741896"/>
        <c:axId val="515744848"/>
      </c:barChart>
      <c:catAx>
        <c:axId val="515741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4848"/>
        <c:crosses val="autoZero"/>
        <c:auto val="1"/>
        <c:lblAlgn val="ctr"/>
        <c:lblOffset val="100"/>
        <c:noMultiLvlLbl val="0"/>
      </c:catAx>
      <c:valAx>
        <c:axId val="51574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515741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4e950c64-0b03-479e-a3f3-af75556f70b9}"/>
      </c:ext>
    </c:extLst>
  </c:chart>
  <c:spPr>
    <a:solidFill>
      <a:schemeClr val="bg1"/>
    </a:solidFill>
    <a:ln w="9525" cap="flat" cmpd="sng" algn="ctr">
      <a:solidFill>
        <a:schemeClr val="tx1">
          <a:lumMod val="15000"/>
          <a:lumOff val="85000"/>
        </a:schemeClr>
      </a:solidFill>
      <a:round/>
    </a:ln>
    <a:effectLst>
      <a:outerShdw blurRad="63500" sx="102000" sy="102000" algn="ctr" rotWithShape="0">
        <a:prstClr val="black">
          <a:alpha val="40000"/>
        </a:prstClr>
      </a:outerShdw>
    </a:effectLst>
  </c:spPr>
  <c:txPr>
    <a:bodyPr/>
    <a:lstStyle/>
    <a:p>
      <a:pPr>
        <a:defRPr lang="en-US"/>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Manpower!$D$6:$AB$6</c:f>
              <c:numCache>
                <c:formatCode>0</c:formatCode>
                <c:ptCount val="25"/>
                <c:pt idx="0">
                  <c:v>2</c:v>
                </c:pt>
                <c:pt idx="1">
                  <c:v>47</c:v>
                </c:pt>
                <c:pt idx="2">
                  <c:v>201</c:v>
                </c:pt>
                <c:pt idx="3">
                  <c:v>385</c:v>
                </c:pt>
                <c:pt idx="4">
                  <c:v>544</c:v>
                </c:pt>
                <c:pt idx="5">
                  <c:v>422</c:v>
                </c:pt>
                <c:pt idx="6">
                  <c:v>413</c:v>
                </c:pt>
                <c:pt idx="7">
                  <c:v>596</c:v>
                </c:pt>
                <c:pt idx="8">
                  <c:v>642</c:v>
                </c:pt>
                <c:pt idx="9">
                  <c:v>435</c:v>
                </c:pt>
                <c:pt idx="10">
                  <c:v>677</c:v>
                </c:pt>
                <c:pt idx="11">
                  <c:v>841</c:v>
                </c:pt>
                <c:pt idx="12">
                  <c:v>554</c:v>
                </c:pt>
                <c:pt idx="13">
                  <c:v>106</c:v>
                </c:pt>
                <c:pt idx="14">
                  <c:v>252</c:v>
                </c:pt>
                <c:pt idx="15">
                  <c:v>689</c:v>
                </c:pt>
                <c:pt idx="16">
                  <c:v>284</c:v>
                </c:pt>
                <c:pt idx="17">
                  <c:v>76</c:v>
                </c:pt>
                <c:pt idx="18">
                  <c:v>206</c:v>
                </c:pt>
                <c:pt idx="19">
                  <c:v>110</c:v>
                </c:pt>
                <c:pt idx="20">
                  <c:v>70</c:v>
                </c:pt>
                <c:pt idx="21">
                  <c:v>26</c:v>
                </c:pt>
                <c:pt idx="22">
                  <c:v>1</c:v>
                </c:pt>
                <c:pt idx="23">
                  <c:v>0</c:v>
                </c:pt>
                <c:pt idx="24">
                  <c:v>0</c:v>
                </c:pt>
              </c:numCache>
            </c:numRef>
          </c:val>
          <c:extLst>
            <c:ext xmlns:c16="http://schemas.microsoft.com/office/drawing/2014/chart" uri="{C3380CC4-5D6E-409C-BE32-E72D297353CC}">
              <c16:uniqueId val="{00000000-5729-4018-A3CC-81FCBA18349C}"/>
            </c:ext>
          </c:extLst>
        </c:ser>
        <c:ser>
          <c:idx val="1"/>
          <c:order val="1"/>
          <c:tx>
            <c:strRef>
              <c:f>Manpower!$C$7</c:f>
              <c:strCache>
                <c:ptCount val="1"/>
                <c:pt idx="0">
                  <c:v>Actual </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Manpower!$D$5:$AB$5</c:f>
              <c:numCache>
                <c:formatCode>[$-409]mmm\-yy;@</c:formatCode>
                <c:ptCount val="25"/>
                <c:pt idx="0">
                  <c:v>45992</c:v>
                </c:pt>
                <c:pt idx="1">
                  <c:v>46053</c:v>
                </c:pt>
                <c:pt idx="2">
                  <c:v>46081</c:v>
                </c:pt>
                <c:pt idx="3">
                  <c:v>46112</c:v>
                </c:pt>
                <c:pt idx="4">
                  <c:v>46142</c:v>
                </c:pt>
                <c:pt idx="5">
                  <c:v>46173</c:v>
                </c:pt>
                <c:pt idx="6">
                  <c:v>46203</c:v>
                </c:pt>
                <c:pt idx="7">
                  <c:v>46234</c:v>
                </c:pt>
                <c:pt idx="8">
                  <c:v>46265</c:v>
                </c:pt>
                <c:pt idx="9">
                  <c:v>46295</c:v>
                </c:pt>
                <c:pt idx="10">
                  <c:v>46326</c:v>
                </c:pt>
                <c:pt idx="11">
                  <c:v>46356</c:v>
                </c:pt>
                <c:pt idx="12">
                  <c:v>46387</c:v>
                </c:pt>
                <c:pt idx="13">
                  <c:v>46418</c:v>
                </c:pt>
                <c:pt idx="14">
                  <c:v>46446</c:v>
                </c:pt>
                <c:pt idx="15">
                  <c:v>46477</c:v>
                </c:pt>
                <c:pt idx="16">
                  <c:v>46507</c:v>
                </c:pt>
                <c:pt idx="17">
                  <c:v>46538</c:v>
                </c:pt>
                <c:pt idx="18">
                  <c:v>46568</c:v>
                </c:pt>
                <c:pt idx="19">
                  <c:v>46599</c:v>
                </c:pt>
                <c:pt idx="20">
                  <c:v>46630</c:v>
                </c:pt>
                <c:pt idx="21">
                  <c:v>46660</c:v>
                </c:pt>
                <c:pt idx="22">
                  <c:v>46691</c:v>
                </c:pt>
                <c:pt idx="23">
                  <c:v>46721</c:v>
                </c:pt>
                <c:pt idx="24">
                  <c:v>46752</c:v>
                </c:pt>
              </c:numCache>
            </c:numRef>
          </c:cat>
          <c:val>
            <c:numRef>
              <c:f>Manpower!$D$7:$AB$7</c:f>
              <c:numCache>
                <c:formatCode>0.00</c:formatCode>
                <c:ptCount val="25"/>
                <c:pt idx="0">
                  <c:v>20</c:v>
                </c:pt>
                <c:pt idx="1">
                  <c:v>105</c:v>
                </c:pt>
                <c:pt idx="2">
                  <c:v>190</c:v>
                </c:pt>
                <c:pt idx="3">
                  <c:v>303</c:v>
                </c:pt>
                <c:pt idx="4">
                  <c:v>428</c:v>
                </c:pt>
                <c:pt idx="5">
                  <c:v>588</c:v>
                </c:pt>
                <c:pt idx="6">
                  <c:v>650</c:v>
                </c:pt>
                <c:pt idx="7">
                  <c:v>670</c:v>
                </c:pt>
                <c:pt idx="8">
                  <c:v>659</c:v>
                </c:pt>
                <c:pt idx="9">
                  <c:v>659</c:v>
                </c:pt>
                <c:pt idx="10">
                  <c:v>529</c:v>
                </c:pt>
              </c:numCache>
            </c:numRef>
          </c:val>
          <c:extLst>
            <c:ext xmlns:c16="http://schemas.microsoft.com/office/drawing/2014/chart" uri="{C3380CC4-5D6E-409C-BE32-E72D297353CC}">
              <c16:uniqueId val="{00000001-5729-4018-A3CC-81FCBA18349C}"/>
            </c:ext>
          </c:extLst>
        </c:ser>
        <c:dLbls>
          <c:dLblPos val="outEnd"/>
          <c:showLegendKey val="0"/>
          <c:showVal val="1"/>
          <c:showCatName val="0"/>
          <c:showSerName val="0"/>
          <c:showPercent val="0"/>
          <c:showBubbleSize val="0"/>
        </c:dLbls>
        <c:gapWidth val="219"/>
        <c:overlap val="-27"/>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409]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month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kern="1200" spc="0" baseline="0">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'Weekly Manpower'!$C$6</c:f>
              <c:strCache>
                <c:ptCount val="1"/>
                <c:pt idx="0">
                  <c:v>Planned </c:v>
                </c:pt>
              </c:strCache>
            </c:strRef>
          </c:tx>
          <c:spPr>
            <a:solidFill>
              <a:schemeClr val="accent1">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Manpower'!$D$6:$CT$6</c:f>
              <c:numCache>
                <c:formatCode>0</c:formatCode>
                <c:ptCount val="95"/>
                <c:pt idx="0">
                  <c:v>1</c:v>
                </c:pt>
                <c:pt idx="1">
                  <c:v>8</c:v>
                </c:pt>
                <c:pt idx="2">
                  <c:v>28</c:v>
                </c:pt>
                <c:pt idx="3">
                  <c:v>86</c:v>
                </c:pt>
                <c:pt idx="4">
                  <c:v>132</c:v>
                </c:pt>
                <c:pt idx="5">
                  <c:v>218</c:v>
                </c:pt>
                <c:pt idx="6">
                  <c:v>217</c:v>
                </c:pt>
                <c:pt idx="7">
                  <c:v>233</c:v>
                </c:pt>
                <c:pt idx="8">
                  <c:v>212</c:v>
                </c:pt>
                <c:pt idx="9">
                  <c:v>420</c:v>
                </c:pt>
                <c:pt idx="10">
                  <c:v>492</c:v>
                </c:pt>
                <c:pt idx="11">
                  <c:v>544</c:v>
                </c:pt>
                <c:pt idx="12">
                  <c:v>412</c:v>
                </c:pt>
                <c:pt idx="13">
                  <c:v>452</c:v>
                </c:pt>
                <c:pt idx="14">
                  <c:v>384</c:v>
                </c:pt>
                <c:pt idx="15">
                  <c:v>394</c:v>
                </c:pt>
                <c:pt idx="16">
                  <c:v>393</c:v>
                </c:pt>
                <c:pt idx="17">
                  <c:v>354</c:v>
                </c:pt>
                <c:pt idx="18">
                  <c:v>391</c:v>
                </c:pt>
                <c:pt idx="19">
                  <c:v>373</c:v>
                </c:pt>
                <c:pt idx="20">
                  <c:v>376</c:v>
                </c:pt>
                <c:pt idx="21">
                  <c:v>387</c:v>
                </c:pt>
                <c:pt idx="22">
                  <c:v>431</c:v>
                </c:pt>
                <c:pt idx="23">
                  <c:v>443</c:v>
                </c:pt>
                <c:pt idx="24">
                  <c:v>504</c:v>
                </c:pt>
                <c:pt idx="25">
                  <c:v>480</c:v>
                </c:pt>
                <c:pt idx="26">
                  <c:v>521</c:v>
                </c:pt>
                <c:pt idx="27">
                  <c:v>465</c:v>
                </c:pt>
                <c:pt idx="28">
                  <c:v>477</c:v>
                </c:pt>
                <c:pt idx="29">
                  <c:v>435</c:v>
                </c:pt>
                <c:pt idx="30">
                  <c:v>406</c:v>
                </c:pt>
                <c:pt idx="31">
                  <c:v>387</c:v>
                </c:pt>
                <c:pt idx="32">
                  <c:v>376</c:v>
                </c:pt>
                <c:pt idx="33">
                  <c:v>330</c:v>
                </c:pt>
                <c:pt idx="34">
                  <c:v>263</c:v>
                </c:pt>
                <c:pt idx="35">
                  <c:v>232</c:v>
                </c:pt>
                <c:pt idx="36">
                  <c:v>196</c:v>
                </c:pt>
                <c:pt idx="37">
                  <c:v>355</c:v>
                </c:pt>
                <c:pt idx="38">
                  <c:v>546</c:v>
                </c:pt>
                <c:pt idx="39">
                  <c:v>589</c:v>
                </c:pt>
                <c:pt idx="40">
                  <c:v>612</c:v>
                </c:pt>
                <c:pt idx="41">
                  <c:v>726</c:v>
                </c:pt>
                <c:pt idx="42">
                  <c:v>680</c:v>
                </c:pt>
                <c:pt idx="43">
                  <c:v>793</c:v>
                </c:pt>
                <c:pt idx="44">
                  <c:v>908</c:v>
                </c:pt>
                <c:pt idx="45">
                  <c:v>687</c:v>
                </c:pt>
                <c:pt idx="46">
                  <c:v>549</c:v>
                </c:pt>
                <c:pt idx="47">
                  <c:v>492</c:v>
                </c:pt>
                <c:pt idx="48">
                  <c:v>445</c:v>
                </c:pt>
                <c:pt idx="49">
                  <c:v>320</c:v>
                </c:pt>
                <c:pt idx="50">
                  <c:v>135</c:v>
                </c:pt>
                <c:pt idx="51">
                  <c:v>79</c:v>
                </c:pt>
                <c:pt idx="52">
                  <c:v>42</c:v>
                </c:pt>
                <c:pt idx="53">
                  <c:v>21</c:v>
                </c:pt>
                <c:pt idx="54">
                  <c:v>39</c:v>
                </c:pt>
                <c:pt idx="55">
                  <c:v>154</c:v>
                </c:pt>
                <c:pt idx="56">
                  <c:v>301</c:v>
                </c:pt>
                <c:pt idx="57">
                  <c:v>418</c:v>
                </c:pt>
                <c:pt idx="58">
                  <c:v>471</c:v>
                </c:pt>
                <c:pt idx="59">
                  <c:v>600</c:v>
                </c:pt>
                <c:pt idx="60">
                  <c:v>620</c:v>
                </c:pt>
                <c:pt idx="61">
                  <c:v>587</c:v>
                </c:pt>
                <c:pt idx="62">
                  <c:v>485</c:v>
                </c:pt>
                <c:pt idx="63">
                  <c:v>384</c:v>
                </c:pt>
                <c:pt idx="64">
                  <c:v>217</c:v>
                </c:pt>
                <c:pt idx="65">
                  <c:v>168</c:v>
                </c:pt>
                <c:pt idx="66">
                  <c:v>104</c:v>
                </c:pt>
                <c:pt idx="67">
                  <c:v>73</c:v>
                </c:pt>
                <c:pt idx="68">
                  <c:v>57</c:v>
                </c:pt>
                <c:pt idx="69">
                  <c:v>64</c:v>
                </c:pt>
                <c:pt idx="70">
                  <c:v>53</c:v>
                </c:pt>
                <c:pt idx="71">
                  <c:v>159</c:v>
                </c:pt>
                <c:pt idx="72">
                  <c:v>181</c:v>
                </c:pt>
                <c:pt idx="73">
                  <c:v>142</c:v>
                </c:pt>
                <c:pt idx="74">
                  <c:v>146</c:v>
                </c:pt>
                <c:pt idx="75">
                  <c:v>148</c:v>
                </c:pt>
                <c:pt idx="76">
                  <c:v>111</c:v>
                </c:pt>
                <c:pt idx="77">
                  <c:v>88</c:v>
                </c:pt>
                <c:pt idx="78">
                  <c:v>63</c:v>
                </c:pt>
                <c:pt idx="79">
                  <c:v>53</c:v>
                </c:pt>
                <c:pt idx="80">
                  <c:v>63</c:v>
                </c:pt>
                <c:pt idx="81">
                  <c:v>54</c:v>
                </c:pt>
                <c:pt idx="82">
                  <c:v>49</c:v>
                </c:pt>
                <c:pt idx="83">
                  <c:v>43</c:v>
                </c:pt>
                <c:pt idx="84">
                  <c:v>20</c:v>
                </c:pt>
                <c:pt idx="85">
                  <c:v>17</c:v>
                </c:pt>
                <c:pt idx="86">
                  <c:v>15</c:v>
                </c:pt>
                <c:pt idx="87">
                  <c:v>11</c:v>
                </c:pt>
                <c:pt idx="88">
                  <c:v>1</c:v>
                </c:pt>
                <c:pt idx="89">
                  <c:v>0</c:v>
                </c:pt>
                <c:pt idx="90">
                  <c:v>0</c:v>
                </c:pt>
                <c:pt idx="91">
                  <c:v>0</c:v>
                </c:pt>
                <c:pt idx="92">
                  <c:v>0</c:v>
                </c:pt>
                <c:pt idx="93">
                  <c:v>0</c:v>
                </c:pt>
                <c:pt idx="94">
                  <c:v>0</c:v>
                </c:pt>
              </c:numCache>
            </c:numRef>
          </c:val>
          <c:extLst>
            <c:ext xmlns:c16="http://schemas.microsoft.com/office/drawing/2014/chart" uri="{C3380CC4-5D6E-409C-BE32-E72D297353CC}">
              <c16:uniqueId val="{00000000-E3A1-40C5-9148-537B44DEB7EF}"/>
            </c:ext>
          </c:extLst>
        </c:ser>
        <c:ser>
          <c:idx val="1"/>
          <c:order val="1"/>
          <c:tx>
            <c:strRef>
              <c:f>'Weekly Manpower'!$C$7</c:f>
              <c:strCache>
                <c:ptCount val="1"/>
                <c:pt idx="0">
                  <c:v>Actual</c:v>
                </c:pt>
              </c:strCache>
            </c:strRef>
          </c:tx>
          <c:spPr>
            <a:solidFill>
              <a:schemeClr val="accent1">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'Weekly Manpower'!$D$5:$CT$5</c:f>
              <c:numCache>
                <c:formatCode>dd\-mmm\-yy</c:formatCode>
                <c:ptCount val="95"/>
                <c:pt idx="0">
                  <c:v>46032</c:v>
                </c:pt>
                <c:pt idx="1">
                  <c:v>46039</c:v>
                </c:pt>
                <c:pt idx="2">
                  <c:v>46046</c:v>
                </c:pt>
                <c:pt idx="3">
                  <c:v>46053</c:v>
                </c:pt>
                <c:pt idx="4">
                  <c:v>46060</c:v>
                </c:pt>
                <c:pt idx="5">
                  <c:v>46067</c:v>
                </c:pt>
                <c:pt idx="6">
                  <c:v>46074</c:v>
                </c:pt>
                <c:pt idx="7">
                  <c:v>46081</c:v>
                </c:pt>
                <c:pt idx="8">
                  <c:v>46088</c:v>
                </c:pt>
                <c:pt idx="9">
                  <c:v>46095</c:v>
                </c:pt>
                <c:pt idx="10">
                  <c:v>46102</c:v>
                </c:pt>
                <c:pt idx="11">
                  <c:v>46109</c:v>
                </c:pt>
                <c:pt idx="12">
                  <c:v>46116</c:v>
                </c:pt>
                <c:pt idx="13">
                  <c:v>46123</c:v>
                </c:pt>
                <c:pt idx="14">
                  <c:v>46130</c:v>
                </c:pt>
                <c:pt idx="15">
                  <c:v>46137</c:v>
                </c:pt>
                <c:pt idx="16">
                  <c:v>46144</c:v>
                </c:pt>
                <c:pt idx="17">
                  <c:v>46151</c:v>
                </c:pt>
                <c:pt idx="18">
                  <c:v>46158</c:v>
                </c:pt>
                <c:pt idx="19">
                  <c:v>46165</c:v>
                </c:pt>
                <c:pt idx="20">
                  <c:v>46172</c:v>
                </c:pt>
                <c:pt idx="21">
                  <c:v>46179</c:v>
                </c:pt>
                <c:pt idx="22">
                  <c:v>46186</c:v>
                </c:pt>
                <c:pt idx="23">
                  <c:v>46193</c:v>
                </c:pt>
                <c:pt idx="24">
                  <c:v>46200</c:v>
                </c:pt>
                <c:pt idx="25">
                  <c:v>46207</c:v>
                </c:pt>
                <c:pt idx="26">
                  <c:v>46214</c:v>
                </c:pt>
                <c:pt idx="27">
                  <c:v>46221</c:v>
                </c:pt>
                <c:pt idx="28">
                  <c:v>46228</c:v>
                </c:pt>
                <c:pt idx="29">
                  <c:v>46235</c:v>
                </c:pt>
                <c:pt idx="30">
                  <c:v>46242</c:v>
                </c:pt>
                <c:pt idx="31">
                  <c:v>46249</c:v>
                </c:pt>
                <c:pt idx="32">
                  <c:v>46256</c:v>
                </c:pt>
                <c:pt idx="33">
                  <c:v>46263</c:v>
                </c:pt>
                <c:pt idx="34">
                  <c:v>46270</c:v>
                </c:pt>
                <c:pt idx="35">
                  <c:v>46277</c:v>
                </c:pt>
                <c:pt idx="36">
                  <c:v>46284</c:v>
                </c:pt>
                <c:pt idx="37">
                  <c:v>46291</c:v>
                </c:pt>
                <c:pt idx="38">
                  <c:v>46298</c:v>
                </c:pt>
                <c:pt idx="39">
                  <c:v>46305</c:v>
                </c:pt>
                <c:pt idx="40">
                  <c:v>46312</c:v>
                </c:pt>
                <c:pt idx="41">
                  <c:v>46319</c:v>
                </c:pt>
                <c:pt idx="42">
                  <c:v>46326</c:v>
                </c:pt>
                <c:pt idx="43">
                  <c:v>46333</c:v>
                </c:pt>
                <c:pt idx="44">
                  <c:v>46340</c:v>
                </c:pt>
                <c:pt idx="45">
                  <c:v>46347</c:v>
                </c:pt>
                <c:pt idx="46">
                  <c:v>46354</c:v>
                </c:pt>
                <c:pt idx="47">
                  <c:v>46361</c:v>
                </c:pt>
                <c:pt idx="48">
                  <c:v>46368</c:v>
                </c:pt>
                <c:pt idx="49">
                  <c:v>46375</c:v>
                </c:pt>
                <c:pt idx="50">
                  <c:v>46382</c:v>
                </c:pt>
                <c:pt idx="51">
                  <c:v>46389</c:v>
                </c:pt>
                <c:pt idx="52">
                  <c:v>46396</c:v>
                </c:pt>
                <c:pt idx="53">
                  <c:v>46403</c:v>
                </c:pt>
                <c:pt idx="54">
                  <c:v>46410</c:v>
                </c:pt>
                <c:pt idx="55">
                  <c:v>46417</c:v>
                </c:pt>
                <c:pt idx="56">
                  <c:v>46424</c:v>
                </c:pt>
                <c:pt idx="57">
                  <c:v>46431</c:v>
                </c:pt>
                <c:pt idx="58">
                  <c:v>46438</c:v>
                </c:pt>
                <c:pt idx="59">
                  <c:v>46445</c:v>
                </c:pt>
                <c:pt idx="60">
                  <c:v>46452</c:v>
                </c:pt>
                <c:pt idx="61">
                  <c:v>46459</c:v>
                </c:pt>
                <c:pt idx="62">
                  <c:v>46466</c:v>
                </c:pt>
                <c:pt idx="63">
                  <c:v>46473</c:v>
                </c:pt>
                <c:pt idx="64">
                  <c:v>46480</c:v>
                </c:pt>
                <c:pt idx="65">
                  <c:v>46487</c:v>
                </c:pt>
                <c:pt idx="66">
                  <c:v>46494</c:v>
                </c:pt>
                <c:pt idx="67">
                  <c:v>46501</c:v>
                </c:pt>
                <c:pt idx="68">
                  <c:v>46508</c:v>
                </c:pt>
                <c:pt idx="69">
                  <c:v>46515</c:v>
                </c:pt>
                <c:pt idx="70">
                  <c:v>46522</c:v>
                </c:pt>
                <c:pt idx="71">
                  <c:v>46529</c:v>
                </c:pt>
                <c:pt idx="72">
                  <c:v>46536</c:v>
                </c:pt>
                <c:pt idx="73">
                  <c:v>46543</c:v>
                </c:pt>
                <c:pt idx="74">
                  <c:v>46550</c:v>
                </c:pt>
                <c:pt idx="75">
                  <c:v>46557</c:v>
                </c:pt>
                <c:pt idx="76">
                  <c:v>46564</c:v>
                </c:pt>
                <c:pt idx="77">
                  <c:v>46571</c:v>
                </c:pt>
                <c:pt idx="78">
                  <c:v>46578</c:v>
                </c:pt>
                <c:pt idx="79">
                  <c:v>46585</c:v>
                </c:pt>
                <c:pt idx="80">
                  <c:v>46592</c:v>
                </c:pt>
                <c:pt idx="81">
                  <c:v>46599</c:v>
                </c:pt>
                <c:pt idx="82">
                  <c:v>46606</c:v>
                </c:pt>
                <c:pt idx="83">
                  <c:v>46613</c:v>
                </c:pt>
                <c:pt idx="84">
                  <c:v>46620</c:v>
                </c:pt>
                <c:pt idx="85">
                  <c:v>46627</c:v>
                </c:pt>
                <c:pt idx="86">
                  <c:v>46634</c:v>
                </c:pt>
                <c:pt idx="87">
                  <c:v>46641</c:v>
                </c:pt>
                <c:pt idx="88">
                  <c:v>46648</c:v>
                </c:pt>
                <c:pt idx="89">
                  <c:v>46655</c:v>
                </c:pt>
                <c:pt idx="90">
                  <c:v>46691</c:v>
                </c:pt>
                <c:pt idx="91">
                  <c:v>46721</c:v>
                </c:pt>
                <c:pt idx="92">
                  <c:v>46752</c:v>
                </c:pt>
                <c:pt idx="93">
                  <c:v>46783</c:v>
                </c:pt>
                <c:pt idx="94">
                  <c:v>46812</c:v>
                </c:pt>
              </c:numCache>
            </c:numRef>
          </c:cat>
          <c:val>
            <c:numRef>
              <c:f>'Weekly Manpower'!$D$7:$CT$7</c:f>
              <c:numCache>
                <c:formatCode>0</c:formatCode>
                <c:ptCount val="95"/>
                <c:pt idx="0">
                  <c:v>105</c:v>
                </c:pt>
                <c:pt idx="1">
                  <c:v>105</c:v>
                </c:pt>
                <c:pt idx="2">
                  <c:v>105</c:v>
                </c:pt>
                <c:pt idx="3">
                  <c:v>105</c:v>
                </c:pt>
                <c:pt idx="4">
                  <c:v>190</c:v>
                </c:pt>
                <c:pt idx="5">
                  <c:v>190</c:v>
                </c:pt>
                <c:pt idx="6">
                  <c:v>190</c:v>
                </c:pt>
                <c:pt idx="7">
                  <c:v>190</c:v>
                </c:pt>
                <c:pt idx="8">
                  <c:v>303</c:v>
                </c:pt>
                <c:pt idx="9">
                  <c:v>303</c:v>
                </c:pt>
                <c:pt idx="10">
                  <c:v>303</c:v>
                </c:pt>
                <c:pt idx="11">
                  <c:v>303</c:v>
                </c:pt>
                <c:pt idx="12">
                  <c:v>428</c:v>
                </c:pt>
                <c:pt idx="13">
                  <c:v>428</c:v>
                </c:pt>
                <c:pt idx="14">
                  <c:v>428</c:v>
                </c:pt>
                <c:pt idx="15">
                  <c:v>428</c:v>
                </c:pt>
                <c:pt idx="16">
                  <c:v>588</c:v>
                </c:pt>
                <c:pt idx="17">
                  <c:v>588</c:v>
                </c:pt>
                <c:pt idx="18">
                  <c:v>588</c:v>
                </c:pt>
                <c:pt idx="19">
                  <c:v>588</c:v>
                </c:pt>
                <c:pt idx="20">
                  <c:v>588</c:v>
                </c:pt>
                <c:pt idx="21">
                  <c:v>650</c:v>
                </c:pt>
                <c:pt idx="22">
                  <c:v>650</c:v>
                </c:pt>
                <c:pt idx="23">
                  <c:v>650</c:v>
                </c:pt>
                <c:pt idx="24">
                  <c:v>650</c:v>
                </c:pt>
                <c:pt idx="25">
                  <c:v>670</c:v>
                </c:pt>
                <c:pt idx="26">
                  <c:v>670</c:v>
                </c:pt>
                <c:pt idx="27">
                  <c:v>670</c:v>
                </c:pt>
                <c:pt idx="28">
                  <c:v>670</c:v>
                </c:pt>
                <c:pt idx="29">
                  <c:v>659</c:v>
                </c:pt>
                <c:pt idx="30">
                  <c:v>659</c:v>
                </c:pt>
                <c:pt idx="31">
                  <c:v>659</c:v>
                </c:pt>
                <c:pt idx="32">
                  <c:v>659</c:v>
                </c:pt>
                <c:pt idx="33">
                  <c:v>659</c:v>
                </c:pt>
                <c:pt idx="34">
                  <c:v>659</c:v>
                </c:pt>
                <c:pt idx="35">
                  <c:v>659</c:v>
                </c:pt>
                <c:pt idx="36">
                  <c:v>659</c:v>
                </c:pt>
                <c:pt idx="37">
                  <c:v>659</c:v>
                </c:pt>
                <c:pt idx="38">
                  <c:v>529</c:v>
                </c:pt>
                <c:pt idx="39">
                  <c:v>529</c:v>
                </c:pt>
                <c:pt idx="40">
                  <c:v>529</c:v>
                </c:pt>
              </c:numCache>
            </c:numRef>
          </c:val>
          <c:extLst>
            <c:ext xmlns:c16="http://schemas.microsoft.com/office/drawing/2014/chart" uri="{C3380CC4-5D6E-409C-BE32-E72D297353CC}">
              <c16:uniqueId val="{00000001-E3A1-40C5-9148-537B44DEB7EF}"/>
            </c:ext>
          </c:extLst>
        </c:ser>
        <c:dLbls>
          <c:showLegendKey val="0"/>
          <c:showVal val="0"/>
          <c:showCatName val="0"/>
          <c:showSerName val="0"/>
          <c:showPercent val="0"/>
          <c:showBubbleSize val="0"/>
        </c:dLbls>
        <c:gapWidth val="10"/>
        <c:overlap val="-72"/>
        <c:axId val="289602640"/>
        <c:axId val="289603120"/>
      </c:barChart>
      <c:dateAx>
        <c:axId val="289602640"/>
        <c:scaling>
          <c:orientation val="minMax"/>
        </c:scaling>
        <c:delete val="0"/>
        <c:axPos val="b"/>
        <c:majorGridlines>
          <c:spPr>
            <a:ln w="9525" cap="flat" cmpd="sng" algn="ctr">
              <a:solidFill>
                <a:schemeClr val="tx1">
                  <a:lumMod val="15000"/>
                  <a:lumOff val="85000"/>
                </a:schemeClr>
              </a:solidFill>
              <a:round/>
            </a:ln>
            <a:effectLst/>
          </c:spPr>
        </c:majorGridlines>
        <c:numFmt formatCode="d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crossAx val="289603120"/>
        <c:crosses val="autoZero"/>
        <c:auto val="1"/>
        <c:lblOffset val="100"/>
        <c:baseTimeUnit val="days"/>
      </c:dateAx>
      <c:valAx>
        <c:axId val="28960312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289602640"/>
        <c:crosses val="autoZero"/>
        <c:crossBetween val="between"/>
      </c:valAx>
      <c:spPr>
        <a:noFill/>
        <a:ln>
          <a:noFill/>
        </a:ln>
        <a:effectLst/>
      </c:spPr>
    </c:plotArea>
    <c:legend>
      <c:legendPos val="b"/>
      <c:layout>
        <c:manualLayout>
          <c:xMode val="edge"/>
          <c:yMode val="edge"/>
          <c:x val="0.83681483833125192"/>
          <c:y val="0.10064549613881106"/>
          <c:w val="0.11434742706749369"/>
          <c:h val="0.32554154105215843"/>
        </c:manualLayout>
      </c:layout>
      <c:overlay val="0"/>
      <c:spPr>
        <a:noFill/>
        <a:ln>
          <a:noFill/>
        </a:ln>
        <a:effectLst/>
      </c:spPr>
      <c:txPr>
        <a:bodyPr rot="0" spcFirstLastPara="1" vertOverflow="ellipsis" vert="horz" wrap="square" anchor="ctr" anchorCtr="1"/>
        <a:lstStyle/>
        <a:p>
          <a:pPr>
            <a:defRPr sz="16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withinLinear" id="14">
  <a:schemeClr val="accent1"/>
</cs:colorStyle>
</file>

<file path=xl/charts/colors2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1" Type="http://schemas.openxmlformats.org/officeDocument/2006/relationships/image" Target="../media/image8.jpe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image" Target="../media/image10.png"/><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0.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19.xml"/><Relationship Id="rId5" Type="http://schemas.openxmlformats.org/officeDocument/2006/relationships/chart" Target="../charts/chart14.xml"/><Relationship Id="rId10" Type="http://schemas.openxmlformats.org/officeDocument/2006/relationships/chart" Target="../charts/chart18.xml"/><Relationship Id="rId4" Type="http://schemas.openxmlformats.org/officeDocument/2006/relationships/chart" Target="../charts/chart13.xml"/><Relationship Id="rId9" Type="http://schemas.openxmlformats.org/officeDocument/2006/relationships/image" Target="../media/image11.jpeg"/><Relationship Id="rId14" Type="http://schemas.openxmlformats.org/officeDocument/2006/relationships/image" Target="../media/image12.png"/></Relationships>
</file>

<file path=xl/drawings/_rels/drawing8.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27</xdr:col>
      <xdr:colOff>822574</xdr:colOff>
      <xdr:row>27</xdr:row>
      <xdr:rowOff>0</xdr:rowOff>
    </xdr:from>
    <xdr:to>
      <xdr:col>32</xdr:col>
      <xdr:colOff>0</xdr:colOff>
      <xdr:row>42</xdr:row>
      <xdr:rowOff>0</xdr:rowOff>
    </xdr:to>
    <xdr:graphicFrame macro="">
      <xdr:nvGraphicFramePr>
        <xdr:cNvPr id="2" name="图表 1">
          <a:extLst>
            <a:ext uri="{FF2B5EF4-FFF2-40B4-BE49-F238E27FC236}">
              <a16:creationId xmlns:a16="http://schemas.microsoft.com/office/drawing/2014/main" id="{76A8D7E7-DCC2-4584-8859-2C6CFB46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457200</xdr:colOff>
      <xdr:row>19</xdr:row>
      <xdr:rowOff>0</xdr:rowOff>
    </xdr:from>
    <xdr:to>
      <xdr:col>28</xdr:col>
      <xdr:colOff>0</xdr:colOff>
      <xdr:row>94</xdr:row>
      <xdr:rowOff>19050</xdr:rowOff>
    </xdr:to>
    <xdr:graphicFrame macro="">
      <xdr:nvGraphicFramePr>
        <xdr:cNvPr id="3" name="图表 2">
          <a:extLst>
            <a:ext uri="{FF2B5EF4-FFF2-40B4-BE49-F238E27FC236}">
              <a16:creationId xmlns:a16="http://schemas.microsoft.com/office/drawing/2014/main" id="{AE5892C8-88D4-4339-B93F-64BCC48D22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0</xdr:colOff>
      <xdr:row>27</xdr:row>
      <xdr:rowOff>24794</xdr:rowOff>
    </xdr:from>
    <xdr:to>
      <xdr:col>34</xdr:col>
      <xdr:colOff>840096</xdr:colOff>
      <xdr:row>41</xdr:row>
      <xdr:rowOff>240312</xdr:rowOff>
    </xdr:to>
    <xdr:graphicFrame macro="">
      <xdr:nvGraphicFramePr>
        <xdr:cNvPr id="4" name="图表 3">
          <a:extLst>
            <a:ext uri="{FF2B5EF4-FFF2-40B4-BE49-F238E27FC236}">
              <a16:creationId xmlns:a16="http://schemas.microsoft.com/office/drawing/2014/main" id="{00765353-5F2C-47E9-B63D-FA241DEB6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0</xdr:colOff>
      <xdr:row>29</xdr:row>
      <xdr:rowOff>50303</xdr:rowOff>
    </xdr:from>
    <xdr:to>
      <xdr:col>34</xdr:col>
      <xdr:colOff>685316</xdr:colOff>
      <xdr:row>30</xdr:row>
      <xdr:rowOff>101381</xdr:rowOff>
    </xdr:to>
    <xdr:sp macro="" textlink="'Invoice Log'!AS60">
      <xdr:nvSpPr>
        <xdr:cNvPr id="5" name=" ">
          <a:extLst>
            <a:ext uri="{FF2B5EF4-FFF2-40B4-BE49-F238E27FC236}">
              <a16:creationId xmlns:a16="http://schemas.microsoft.com/office/drawing/2014/main" id="{E1D32F8D-0BE3-46B6-B4A7-CA5C3FFB069D}"/>
            </a:ext>
          </a:extLst>
        </xdr:cNvPr>
        <xdr:cNvSpPr txBox="1"/>
      </xdr:nvSpPr>
      <xdr:spPr>
        <a:xfrm>
          <a:off x="20133456" y="6633983"/>
          <a:ext cx="1110620" cy="233958"/>
        </a:xfrm>
        <a:prstGeom prst="rect">
          <a:avLst/>
        </a:prstGeom>
        <a:solidFill>
          <a:srgbClr val="FFFFFF"/>
        </a:solidFill>
        <a:ln w="9525" cap="flat" cmpd="sng">
          <a:solidFill>
            <a:srgbClr val="2B6682"/>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fld id="{BB962C8B-B14F-4D97-AF65-F5344CB8AC3E}" type="TxLink">
            <a:rPr lang="en-US" altLang="zh-CN" sz="1400" b="1">
              <a:solidFill>
                <a:srgbClr val="333399"/>
              </a:solidFill>
              <a:latin typeface="Calibri" panose="00000000000000000000" charset="0"/>
              <a:ea typeface="Calibri" panose="00000000000000000000" charset="0"/>
            </a:rPr>
            <a:pPr algn="ctr"/>
            <a:t> </a:t>
          </a:fld>
          <a:endParaRPr lang="en-US" altLang="zh-CN" sz="1400" b="1">
            <a:solidFill>
              <a:srgbClr val="333399"/>
            </a:solidFill>
            <a:latin typeface="Calibri" panose="00000000000000000000" charset="0"/>
            <a:ea typeface="Calibri" panose="00000000000000000000" charset="0"/>
          </a:endParaRPr>
        </a:p>
      </xdr:txBody>
    </xdr:sp>
    <xdr:clientData/>
  </xdr:twoCellAnchor>
  <xdr:twoCellAnchor>
    <xdr:from>
      <xdr:col>20</xdr:col>
      <xdr:colOff>14601</xdr:colOff>
      <xdr:row>59</xdr:row>
      <xdr:rowOff>0</xdr:rowOff>
    </xdr:from>
    <xdr:to>
      <xdr:col>23</xdr:col>
      <xdr:colOff>811866</xdr:colOff>
      <xdr:row>65</xdr:row>
      <xdr:rowOff>203001</xdr:rowOff>
    </xdr:to>
    <xdr:graphicFrame macro="">
      <xdr:nvGraphicFramePr>
        <xdr:cNvPr id="6" name="图表 5">
          <a:extLst>
            <a:ext uri="{FF2B5EF4-FFF2-40B4-BE49-F238E27FC236}">
              <a16:creationId xmlns:a16="http://schemas.microsoft.com/office/drawing/2014/main" id="{B4DB4A46-E4A4-4859-BF73-D5DB4FF8AD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34071</xdr:colOff>
      <xdr:row>71</xdr:row>
      <xdr:rowOff>24913</xdr:rowOff>
    </xdr:from>
    <xdr:to>
      <xdr:col>19</xdr:col>
      <xdr:colOff>830973</xdr:colOff>
      <xdr:row>79</xdr:row>
      <xdr:rowOff>190083</xdr:rowOff>
    </xdr:to>
    <xdr:graphicFrame macro="">
      <xdr:nvGraphicFramePr>
        <xdr:cNvPr id="7" name="图表 6">
          <a:extLst>
            <a:ext uri="{FF2B5EF4-FFF2-40B4-BE49-F238E27FC236}">
              <a16:creationId xmlns:a16="http://schemas.microsoft.com/office/drawing/2014/main" id="{AB6D7726-E0B0-4BAF-A769-33BBDCF58A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0</xdr:colOff>
      <xdr:row>44</xdr:row>
      <xdr:rowOff>227632</xdr:rowOff>
    </xdr:from>
    <xdr:to>
      <xdr:col>34</xdr:col>
      <xdr:colOff>849831</xdr:colOff>
      <xdr:row>53</xdr:row>
      <xdr:rowOff>88552</xdr:rowOff>
    </xdr:to>
    <xdr:graphicFrame macro="">
      <xdr:nvGraphicFramePr>
        <xdr:cNvPr id="8" name="图表 7">
          <a:extLst>
            <a:ext uri="{FF2B5EF4-FFF2-40B4-BE49-F238E27FC236}">
              <a16:creationId xmlns:a16="http://schemas.microsoft.com/office/drawing/2014/main" id="{2EC6CE46-1D1B-40A6-95A3-DC978CBB2F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32</xdr:col>
      <xdr:colOff>0</xdr:colOff>
      <xdr:row>55</xdr:row>
      <xdr:rowOff>12501</xdr:rowOff>
    </xdr:from>
    <xdr:to>
      <xdr:col>34</xdr:col>
      <xdr:colOff>848857</xdr:colOff>
      <xdr:row>62</xdr:row>
      <xdr:rowOff>152161</xdr:rowOff>
    </xdr:to>
    <xdr:graphicFrame macro="">
      <xdr:nvGraphicFramePr>
        <xdr:cNvPr id="9" name="图表 8">
          <a:extLst>
            <a:ext uri="{FF2B5EF4-FFF2-40B4-BE49-F238E27FC236}">
              <a16:creationId xmlns:a16="http://schemas.microsoft.com/office/drawing/2014/main" id="{89803722-EF84-44BC-9E5F-DFF869215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0</xdr:colOff>
      <xdr:row>11</xdr:row>
      <xdr:rowOff>0</xdr:rowOff>
    </xdr:from>
    <xdr:to>
      <xdr:col>34</xdr:col>
      <xdr:colOff>805543</xdr:colOff>
      <xdr:row>18</xdr:row>
      <xdr:rowOff>215756</xdr:rowOff>
    </xdr:to>
    <xdr:graphicFrame macro="">
      <xdr:nvGraphicFramePr>
        <xdr:cNvPr id="12" name="图表 11">
          <a:extLst>
            <a:ext uri="{FF2B5EF4-FFF2-40B4-BE49-F238E27FC236}">
              <a16:creationId xmlns:a16="http://schemas.microsoft.com/office/drawing/2014/main" id="{AD85A043-2F8D-4528-9963-7BD280D50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330543</xdr:colOff>
      <xdr:row>8</xdr:row>
      <xdr:rowOff>272016</xdr:rowOff>
    </xdr:from>
    <xdr:to>
      <xdr:col>7</xdr:col>
      <xdr:colOff>1424268</xdr:colOff>
      <xdr:row>24</xdr:row>
      <xdr:rowOff>86959</xdr:rowOff>
    </xdr:to>
    <xdr:graphicFrame macro="">
      <xdr:nvGraphicFramePr>
        <xdr:cNvPr id="4" name="Chart 3">
          <a:extLst>
            <a:ext uri="{FF2B5EF4-FFF2-40B4-BE49-F238E27FC236}">
              <a16:creationId xmlns:a16="http://schemas.microsoft.com/office/drawing/2014/main" id="{204A39BC-E635-4117-AA1F-14D6204EF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79498</xdr:colOff>
      <xdr:row>20</xdr:row>
      <xdr:rowOff>87515</xdr:rowOff>
    </xdr:from>
    <xdr:to>
      <xdr:col>8</xdr:col>
      <xdr:colOff>117142</xdr:colOff>
      <xdr:row>21</xdr:row>
      <xdr:rowOff>3047999</xdr:rowOff>
    </xdr:to>
    <xdr:pic>
      <xdr:nvPicPr>
        <xdr:cNvPr id="4" name="Picture 3">
          <a:extLst>
            <a:ext uri="{FF2B5EF4-FFF2-40B4-BE49-F238E27FC236}">
              <a16:creationId xmlns:a16="http://schemas.microsoft.com/office/drawing/2014/main" id="{A012F765-A49D-D477-E182-5ADA4F7539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926165" y="6084737"/>
          <a:ext cx="5794977" cy="3270929"/>
        </a:xfrm>
        <a:prstGeom prst="rect">
          <a:avLst/>
        </a:prstGeom>
        <a:ln w="28575">
          <a:solidFill>
            <a:schemeClr val="tx1"/>
          </a:solidFill>
        </a:ln>
      </xdr:spPr>
    </xdr:pic>
    <xdr:clientData/>
  </xdr:twoCellAnchor>
  <xdr:twoCellAnchor editAs="oneCell">
    <xdr:from>
      <xdr:col>5</xdr:col>
      <xdr:colOff>232358</xdr:colOff>
      <xdr:row>21</xdr:row>
      <xdr:rowOff>3136272</xdr:rowOff>
    </xdr:from>
    <xdr:to>
      <xdr:col>8</xdr:col>
      <xdr:colOff>141924</xdr:colOff>
      <xdr:row>27</xdr:row>
      <xdr:rowOff>56445</xdr:rowOff>
    </xdr:to>
    <xdr:pic>
      <xdr:nvPicPr>
        <xdr:cNvPr id="7" name="Picture 6">
          <a:extLst>
            <a:ext uri="{FF2B5EF4-FFF2-40B4-BE49-F238E27FC236}">
              <a16:creationId xmlns:a16="http://schemas.microsoft.com/office/drawing/2014/main" id="{1BB66B51-BE13-DA52-CFF8-4EF3C38E3E29}"/>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flipH="1">
          <a:off x="3971802" y="9443939"/>
          <a:ext cx="2774122" cy="5104617"/>
        </a:xfrm>
        <a:prstGeom prst="rect">
          <a:avLst/>
        </a:prstGeom>
        <a:ln w="28575">
          <a:solidFill>
            <a:schemeClr val="tx1"/>
          </a:solidFill>
        </a:ln>
      </xdr:spPr>
    </xdr:pic>
    <xdr:clientData/>
  </xdr:twoCellAnchor>
  <xdr:twoCellAnchor editAs="oneCell">
    <xdr:from>
      <xdr:col>8</xdr:col>
      <xdr:colOff>213025</xdr:colOff>
      <xdr:row>5</xdr:row>
      <xdr:rowOff>92663</xdr:rowOff>
    </xdr:from>
    <xdr:to>
      <xdr:col>11</xdr:col>
      <xdr:colOff>437444</xdr:colOff>
      <xdr:row>21</xdr:row>
      <xdr:rowOff>1854111</xdr:rowOff>
    </xdr:to>
    <xdr:pic>
      <xdr:nvPicPr>
        <xdr:cNvPr id="10" name="Picture 9">
          <a:extLst>
            <a:ext uri="{FF2B5EF4-FFF2-40B4-BE49-F238E27FC236}">
              <a16:creationId xmlns:a16="http://schemas.microsoft.com/office/drawing/2014/main" id="{8265492F-2EFE-53FB-6957-22B868737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flipH="1">
          <a:off x="6817025" y="1560219"/>
          <a:ext cx="4881086" cy="6601559"/>
        </a:xfrm>
        <a:prstGeom prst="rect">
          <a:avLst/>
        </a:prstGeom>
        <a:ln w="28575">
          <a:solidFill>
            <a:schemeClr val="tx1"/>
          </a:solidFill>
        </a:ln>
      </xdr:spPr>
    </xdr:pic>
    <xdr:clientData/>
  </xdr:twoCellAnchor>
  <xdr:twoCellAnchor editAs="oneCell">
    <xdr:from>
      <xdr:col>8</xdr:col>
      <xdr:colOff>236023</xdr:colOff>
      <xdr:row>21</xdr:row>
      <xdr:rowOff>1980615</xdr:rowOff>
    </xdr:from>
    <xdr:to>
      <xdr:col>11</xdr:col>
      <xdr:colOff>395109</xdr:colOff>
      <xdr:row>27</xdr:row>
      <xdr:rowOff>14111</xdr:rowOff>
    </xdr:to>
    <xdr:pic>
      <xdr:nvPicPr>
        <xdr:cNvPr id="13" name="Picture 12">
          <a:extLst>
            <a:ext uri="{FF2B5EF4-FFF2-40B4-BE49-F238E27FC236}">
              <a16:creationId xmlns:a16="http://schemas.microsoft.com/office/drawing/2014/main" id="{0BFF8118-F611-2EE6-3C97-0BE3726AB0C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flipH="1">
          <a:off x="6840023" y="8288282"/>
          <a:ext cx="4815753" cy="6217940"/>
        </a:xfrm>
        <a:prstGeom prst="rect">
          <a:avLst/>
        </a:prstGeom>
        <a:ln w="28575">
          <a:solidFill>
            <a:schemeClr val="tx1"/>
          </a:solidFill>
        </a:ln>
      </xdr:spPr>
    </xdr:pic>
    <xdr:clientData/>
  </xdr:twoCellAnchor>
  <xdr:twoCellAnchor editAs="oneCell">
    <xdr:from>
      <xdr:col>2</xdr:col>
      <xdr:colOff>86548</xdr:colOff>
      <xdr:row>5</xdr:row>
      <xdr:rowOff>91986</xdr:rowOff>
    </xdr:from>
    <xdr:to>
      <xdr:col>8</xdr:col>
      <xdr:colOff>133349</xdr:colOff>
      <xdr:row>19</xdr:row>
      <xdr:rowOff>303299</xdr:rowOff>
    </xdr:to>
    <xdr:pic>
      <xdr:nvPicPr>
        <xdr:cNvPr id="18" name="Picture 17">
          <a:extLst>
            <a:ext uri="{FF2B5EF4-FFF2-40B4-BE49-F238E27FC236}">
              <a16:creationId xmlns:a16="http://schemas.microsoft.com/office/drawing/2014/main" id="{6ECA27E9-36FD-A10E-FAFE-997E181224C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flipH="1">
          <a:off x="943798" y="1558836"/>
          <a:ext cx="5818951" cy="4364213"/>
        </a:xfrm>
        <a:prstGeom prst="rect">
          <a:avLst/>
        </a:prstGeom>
        <a:ln w="28575">
          <a:solidFill>
            <a:schemeClr val="tx1"/>
          </a:solidFill>
        </a:ln>
      </xdr:spPr>
    </xdr:pic>
    <xdr:clientData/>
  </xdr:twoCellAnchor>
  <xdr:twoCellAnchor editAs="oneCell">
    <xdr:from>
      <xdr:col>2</xdr:col>
      <xdr:colOff>78938</xdr:colOff>
      <xdr:row>21</xdr:row>
      <xdr:rowOff>3135490</xdr:rowOff>
    </xdr:from>
    <xdr:to>
      <xdr:col>5</xdr:col>
      <xdr:colOff>138502</xdr:colOff>
      <xdr:row>27</xdr:row>
      <xdr:rowOff>56445</xdr:rowOff>
    </xdr:to>
    <xdr:pic>
      <xdr:nvPicPr>
        <xdr:cNvPr id="20" name="Picture 19">
          <a:extLst>
            <a:ext uri="{FF2B5EF4-FFF2-40B4-BE49-F238E27FC236}">
              <a16:creationId xmlns:a16="http://schemas.microsoft.com/office/drawing/2014/main" id="{561D284F-B11C-C2D8-FA8D-DA7E1E4C3B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flipH="1">
          <a:off x="925605" y="9443157"/>
          <a:ext cx="2952341" cy="5105399"/>
        </a:xfrm>
        <a:prstGeom prst="rect">
          <a:avLst/>
        </a:prstGeom>
        <a:ln w="28575">
          <a:solidFill>
            <a:schemeClr val="tx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27</xdr:col>
      <xdr:colOff>206091</xdr:colOff>
      <xdr:row>2</xdr:row>
      <xdr:rowOff>0</xdr:rowOff>
    </xdr:from>
    <xdr:to>
      <xdr:col>33</xdr:col>
      <xdr:colOff>92434</xdr:colOff>
      <xdr:row>3</xdr:row>
      <xdr:rowOff>2704</xdr:rowOff>
    </xdr:to>
    <xdr:pic>
      <xdr:nvPicPr>
        <xdr:cNvPr id="2" name="Picture 1">
          <a:extLst>
            <a:ext uri="{FF2B5EF4-FFF2-40B4-BE49-F238E27FC236}">
              <a16:creationId xmlns:a16="http://schemas.microsoft.com/office/drawing/2014/main" id="{991427AE-00DD-48B8-9C23-704652BE887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3" name="Picture 2">
          <a:extLst>
            <a:ext uri="{FF2B5EF4-FFF2-40B4-BE49-F238E27FC236}">
              <a16:creationId xmlns:a16="http://schemas.microsoft.com/office/drawing/2014/main" id="{C79B2319-C8E3-4146-BE77-2718BF3CC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4" name="Picture 3">
          <a:extLst>
            <a:ext uri="{FF2B5EF4-FFF2-40B4-BE49-F238E27FC236}">
              <a16:creationId xmlns:a16="http://schemas.microsoft.com/office/drawing/2014/main" id="{35D5A9F5-3B2B-45AD-B28D-6C0A3E7DBDB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92434</xdr:colOff>
      <xdr:row>3</xdr:row>
      <xdr:rowOff>2704</xdr:rowOff>
    </xdr:to>
    <xdr:pic>
      <xdr:nvPicPr>
        <xdr:cNvPr id="5" name="Picture 4">
          <a:extLst>
            <a:ext uri="{FF2B5EF4-FFF2-40B4-BE49-F238E27FC236}">
              <a16:creationId xmlns:a16="http://schemas.microsoft.com/office/drawing/2014/main" id="{219B4F3E-7AB1-4BEA-A25D-6D0D97F6E31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6" name="Picture 5">
          <a:extLst>
            <a:ext uri="{FF2B5EF4-FFF2-40B4-BE49-F238E27FC236}">
              <a16:creationId xmlns:a16="http://schemas.microsoft.com/office/drawing/2014/main" id="{5D2976D1-D8C4-4BE6-94E7-0539DF930B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7" name="Picture 6">
          <a:extLst>
            <a:ext uri="{FF2B5EF4-FFF2-40B4-BE49-F238E27FC236}">
              <a16:creationId xmlns:a16="http://schemas.microsoft.com/office/drawing/2014/main" id="{635A8B0B-7944-4AFA-8ECF-9199619D3F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8" name="Picture 7">
          <a:extLst>
            <a:ext uri="{FF2B5EF4-FFF2-40B4-BE49-F238E27FC236}">
              <a16:creationId xmlns:a16="http://schemas.microsoft.com/office/drawing/2014/main" id="{E17C1130-79E1-4476-824A-31C8F7409A9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9" name="Picture 8">
          <a:extLst>
            <a:ext uri="{FF2B5EF4-FFF2-40B4-BE49-F238E27FC236}">
              <a16:creationId xmlns:a16="http://schemas.microsoft.com/office/drawing/2014/main" id="{D3B53C7F-6882-402B-B1F8-77B42C97AAD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0" name="Picture 9">
          <a:extLst>
            <a:ext uri="{FF2B5EF4-FFF2-40B4-BE49-F238E27FC236}">
              <a16:creationId xmlns:a16="http://schemas.microsoft.com/office/drawing/2014/main" id="{31828FFB-BB14-4B18-A3E5-09B8C5C0F8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1" name="Picture 10">
          <a:extLst>
            <a:ext uri="{FF2B5EF4-FFF2-40B4-BE49-F238E27FC236}">
              <a16:creationId xmlns:a16="http://schemas.microsoft.com/office/drawing/2014/main" id="{C252422D-4F75-41ED-A773-E472B07E0D3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2" name="Picture 11">
          <a:extLst>
            <a:ext uri="{FF2B5EF4-FFF2-40B4-BE49-F238E27FC236}">
              <a16:creationId xmlns:a16="http://schemas.microsoft.com/office/drawing/2014/main" id="{A9965FD2-4E2D-4461-905A-AE8A436C948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92433</xdr:colOff>
      <xdr:row>3</xdr:row>
      <xdr:rowOff>2704</xdr:rowOff>
    </xdr:to>
    <xdr:pic>
      <xdr:nvPicPr>
        <xdr:cNvPr id="13" name="Picture 12">
          <a:extLst>
            <a:ext uri="{FF2B5EF4-FFF2-40B4-BE49-F238E27FC236}">
              <a16:creationId xmlns:a16="http://schemas.microsoft.com/office/drawing/2014/main" id="{6F180050-3FAF-4F08-BF14-4DB9F95845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85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4" name="Picture 13">
          <a:extLst>
            <a:ext uri="{FF2B5EF4-FFF2-40B4-BE49-F238E27FC236}">
              <a16:creationId xmlns:a16="http://schemas.microsoft.com/office/drawing/2014/main" id="{36358791-BF4E-4349-9585-0FF8BD49A1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5" name="Picture 14">
          <a:extLst>
            <a:ext uri="{FF2B5EF4-FFF2-40B4-BE49-F238E27FC236}">
              <a16:creationId xmlns:a16="http://schemas.microsoft.com/office/drawing/2014/main" id="{417FB796-7A9D-46BF-A560-0CFE5DEF578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6" name="Picture 15">
          <a:extLst>
            <a:ext uri="{FF2B5EF4-FFF2-40B4-BE49-F238E27FC236}">
              <a16:creationId xmlns:a16="http://schemas.microsoft.com/office/drawing/2014/main" id="{E4EE45E0-801A-4813-B7D6-5C81DA14D9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7" name="Picture 16">
          <a:extLst>
            <a:ext uri="{FF2B5EF4-FFF2-40B4-BE49-F238E27FC236}">
              <a16:creationId xmlns:a16="http://schemas.microsoft.com/office/drawing/2014/main" id="{613AF5E2-9F6F-47D7-88F8-140B8C8BEF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8" name="Picture 17">
          <a:extLst>
            <a:ext uri="{FF2B5EF4-FFF2-40B4-BE49-F238E27FC236}">
              <a16:creationId xmlns:a16="http://schemas.microsoft.com/office/drawing/2014/main" id="{4EA08007-48AD-4EBC-B3F5-3298FBF6D76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19" name="Picture 18">
          <a:extLst>
            <a:ext uri="{FF2B5EF4-FFF2-40B4-BE49-F238E27FC236}">
              <a16:creationId xmlns:a16="http://schemas.microsoft.com/office/drawing/2014/main" id="{6C230014-4032-4788-A60F-D7E5C4D5A4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0" name="Picture 19">
          <a:extLst>
            <a:ext uri="{FF2B5EF4-FFF2-40B4-BE49-F238E27FC236}">
              <a16:creationId xmlns:a16="http://schemas.microsoft.com/office/drawing/2014/main" id="{EC39EA13-3B3E-4FA5-8627-468802F0C9C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1" name="Picture 20">
          <a:extLst>
            <a:ext uri="{FF2B5EF4-FFF2-40B4-BE49-F238E27FC236}">
              <a16:creationId xmlns:a16="http://schemas.microsoft.com/office/drawing/2014/main" id="{0343CEFE-883F-4323-89C5-58EF603BD1B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2" name="Picture 21">
          <a:extLst>
            <a:ext uri="{FF2B5EF4-FFF2-40B4-BE49-F238E27FC236}">
              <a16:creationId xmlns:a16="http://schemas.microsoft.com/office/drawing/2014/main" id="{CFAEEDA0-C418-4F01-BFF9-45A39FC7B5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3" name="Picture 22">
          <a:extLst>
            <a:ext uri="{FF2B5EF4-FFF2-40B4-BE49-F238E27FC236}">
              <a16:creationId xmlns:a16="http://schemas.microsoft.com/office/drawing/2014/main" id="{F7E78B17-620C-42AE-B5F7-120B92F946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4" name="Picture 23">
          <a:extLst>
            <a:ext uri="{FF2B5EF4-FFF2-40B4-BE49-F238E27FC236}">
              <a16:creationId xmlns:a16="http://schemas.microsoft.com/office/drawing/2014/main" id="{429AB6FB-799B-4D40-A787-4BB25B0C15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5" name="Picture 24">
          <a:extLst>
            <a:ext uri="{FF2B5EF4-FFF2-40B4-BE49-F238E27FC236}">
              <a16:creationId xmlns:a16="http://schemas.microsoft.com/office/drawing/2014/main" id="{76F1AD13-D359-4A90-B01D-19B355FA21C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6" name="Picture 25">
          <a:extLst>
            <a:ext uri="{FF2B5EF4-FFF2-40B4-BE49-F238E27FC236}">
              <a16:creationId xmlns:a16="http://schemas.microsoft.com/office/drawing/2014/main" id="{6D70A793-DEA8-400C-AC88-643D7A7EA45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7" name="Picture 26">
          <a:extLst>
            <a:ext uri="{FF2B5EF4-FFF2-40B4-BE49-F238E27FC236}">
              <a16:creationId xmlns:a16="http://schemas.microsoft.com/office/drawing/2014/main" id="{A1F31486-7181-4989-B1E3-C59CBD3798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8" name="Picture 27">
          <a:extLst>
            <a:ext uri="{FF2B5EF4-FFF2-40B4-BE49-F238E27FC236}">
              <a16:creationId xmlns:a16="http://schemas.microsoft.com/office/drawing/2014/main" id="{753F781A-C89B-48CA-B402-AFF7376A48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29" name="Picture 28">
          <a:extLst>
            <a:ext uri="{FF2B5EF4-FFF2-40B4-BE49-F238E27FC236}">
              <a16:creationId xmlns:a16="http://schemas.microsoft.com/office/drawing/2014/main" id="{4D6FF08A-1725-4FE4-89BC-E3614501C0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0" name="Picture 29">
          <a:extLst>
            <a:ext uri="{FF2B5EF4-FFF2-40B4-BE49-F238E27FC236}">
              <a16:creationId xmlns:a16="http://schemas.microsoft.com/office/drawing/2014/main" id="{D78B8449-E8C8-4257-B9C1-49E26428214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1" name="Picture 30">
          <a:extLst>
            <a:ext uri="{FF2B5EF4-FFF2-40B4-BE49-F238E27FC236}">
              <a16:creationId xmlns:a16="http://schemas.microsoft.com/office/drawing/2014/main" id="{F3644CA8-2972-4086-AB8D-3D1768C523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11866" y="342900"/>
          <a:ext cx="495941"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2" name="Picture 31">
          <a:extLst>
            <a:ext uri="{FF2B5EF4-FFF2-40B4-BE49-F238E27FC236}">
              <a16:creationId xmlns:a16="http://schemas.microsoft.com/office/drawing/2014/main" id="{F1E8267F-64AE-4C9F-9CD0-7AC312DC42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96242</xdr:colOff>
      <xdr:row>3</xdr:row>
      <xdr:rowOff>2704</xdr:rowOff>
    </xdr:to>
    <xdr:pic>
      <xdr:nvPicPr>
        <xdr:cNvPr id="33" name="Picture 32">
          <a:extLst>
            <a:ext uri="{FF2B5EF4-FFF2-40B4-BE49-F238E27FC236}">
              <a16:creationId xmlns:a16="http://schemas.microsoft.com/office/drawing/2014/main" id="{AD515C08-AF70-4560-848B-6AADAA0257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53801" y="342900"/>
          <a:ext cx="505466"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4" name="Picture 33">
          <a:extLst>
            <a:ext uri="{FF2B5EF4-FFF2-40B4-BE49-F238E27FC236}">
              <a16:creationId xmlns:a16="http://schemas.microsoft.com/office/drawing/2014/main" id="{5EF20980-3C1C-44C6-BF73-52F434AB7E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5" name="Picture 34">
          <a:extLst>
            <a:ext uri="{FF2B5EF4-FFF2-40B4-BE49-F238E27FC236}">
              <a16:creationId xmlns:a16="http://schemas.microsoft.com/office/drawing/2014/main" id="{9CCF28A6-E78A-4E22-9140-C9847EF8A4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6" name="Picture 35">
          <a:extLst>
            <a:ext uri="{FF2B5EF4-FFF2-40B4-BE49-F238E27FC236}">
              <a16:creationId xmlns:a16="http://schemas.microsoft.com/office/drawing/2014/main" id="{CCAACBB4-AE7A-4BAC-A240-14566B789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7" name="Picture 36">
          <a:extLst>
            <a:ext uri="{FF2B5EF4-FFF2-40B4-BE49-F238E27FC236}">
              <a16:creationId xmlns:a16="http://schemas.microsoft.com/office/drawing/2014/main" id="{CCF0775B-D12F-4934-BE81-9EFDBAE3D0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3091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8" name="Picture 37">
          <a:extLst>
            <a:ext uri="{FF2B5EF4-FFF2-40B4-BE49-F238E27FC236}">
              <a16:creationId xmlns:a16="http://schemas.microsoft.com/office/drawing/2014/main" id="{A0015B00-2022-4AB2-8589-7EA525B21E9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39" name="Picture 38">
          <a:extLst>
            <a:ext uri="{FF2B5EF4-FFF2-40B4-BE49-F238E27FC236}">
              <a16:creationId xmlns:a16="http://schemas.microsoft.com/office/drawing/2014/main" id="{9A6BFD0E-777E-49A7-8F2D-E7863E32D1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349966" y="342900"/>
          <a:ext cx="495941" cy="40275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0" name="Picture 39">
          <a:extLst>
            <a:ext uri="{FF2B5EF4-FFF2-40B4-BE49-F238E27FC236}">
              <a16:creationId xmlns:a16="http://schemas.microsoft.com/office/drawing/2014/main" id="{D3DF336B-4680-4348-97CB-2F4D62968F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twoCellAnchor editAs="oneCell">
    <xdr:from>
      <xdr:col>27</xdr:col>
      <xdr:colOff>206091</xdr:colOff>
      <xdr:row>2</xdr:row>
      <xdr:rowOff>0</xdr:rowOff>
    </xdr:from>
    <xdr:to>
      <xdr:col>33</xdr:col>
      <xdr:colOff>92432</xdr:colOff>
      <xdr:row>3</xdr:row>
      <xdr:rowOff>2704</xdr:rowOff>
    </xdr:to>
    <xdr:pic>
      <xdr:nvPicPr>
        <xdr:cNvPr id="41" name="Picture 40">
          <a:extLst>
            <a:ext uri="{FF2B5EF4-FFF2-40B4-BE49-F238E27FC236}">
              <a16:creationId xmlns:a16="http://schemas.microsoft.com/office/drawing/2014/main" id="{F8B868E1-D3FC-4788-9AEC-19B1F43B90E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88091" y="342900"/>
          <a:ext cx="518801" cy="40656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24</xdr:col>
      <xdr:colOff>255814</xdr:colOff>
      <xdr:row>0</xdr:row>
      <xdr:rowOff>20411</xdr:rowOff>
    </xdr:from>
    <xdr:to>
      <xdr:col>28</xdr:col>
      <xdr:colOff>110807</xdr:colOff>
      <xdr:row>2</xdr:row>
      <xdr:rowOff>19367</xdr:rowOff>
    </xdr:to>
    <xdr:pic>
      <xdr:nvPicPr>
        <xdr:cNvPr id="2" name="Picture 1">
          <a:extLst>
            <a:ext uri="{FF2B5EF4-FFF2-40B4-BE49-F238E27FC236}">
              <a16:creationId xmlns:a16="http://schemas.microsoft.com/office/drawing/2014/main" id="{D5184E2D-0D38-4EA4-8B42-FD2D0EA2DB7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3" name="Picture 2">
          <a:extLst>
            <a:ext uri="{FF2B5EF4-FFF2-40B4-BE49-F238E27FC236}">
              <a16:creationId xmlns:a16="http://schemas.microsoft.com/office/drawing/2014/main" id="{7452C417-7283-4C7B-B9E2-40FE7820F4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4" name="Picture 3">
          <a:extLst>
            <a:ext uri="{FF2B5EF4-FFF2-40B4-BE49-F238E27FC236}">
              <a16:creationId xmlns:a16="http://schemas.microsoft.com/office/drawing/2014/main" id="{04079808-B3E9-492B-9E8B-8687AC7021B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5" name="Picture 4">
          <a:extLst>
            <a:ext uri="{FF2B5EF4-FFF2-40B4-BE49-F238E27FC236}">
              <a16:creationId xmlns:a16="http://schemas.microsoft.com/office/drawing/2014/main" id="{041B682C-AB34-405E-856F-4991B72A718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7" name="Picture 6">
          <a:extLst>
            <a:ext uri="{FF2B5EF4-FFF2-40B4-BE49-F238E27FC236}">
              <a16:creationId xmlns:a16="http://schemas.microsoft.com/office/drawing/2014/main" id="{4140EA7C-FB4E-4598-9106-9BF0E7D3DF0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6" name="Picture 5">
          <a:extLst>
            <a:ext uri="{FF2B5EF4-FFF2-40B4-BE49-F238E27FC236}">
              <a16:creationId xmlns:a16="http://schemas.microsoft.com/office/drawing/2014/main" id="{E17F6E3D-70CF-48D1-8BCB-6F5BEF2D501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8" name="Picture 7">
          <a:extLst>
            <a:ext uri="{FF2B5EF4-FFF2-40B4-BE49-F238E27FC236}">
              <a16:creationId xmlns:a16="http://schemas.microsoft.com/office/drawing/2014/main" id="{4EEDDD7F-11D6-4C7C-A04F-FCF619BBF0A4}"/>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317</xdr:rowOff>
    </xdr:to>
    <xdr:pic>
      <xdr:nvPicPr>
        <xdr:cNvPr id="9" name="Picture 8">
          <a:extLst>
            <a:ext uri="{FF2B5EF4-FFF2-40B4-BE49-F238E27FC236}">
              <a16:creationId xmlns:a16="http://schemas.microsoft.com/office/drawing/2014/main" id="{7AD500D9-5D2A-46B3-86F9-F14D438AD99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33042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0" name="Picture 9">
          <a:extLst>
            <a:ext uri="{FF2B5EF4-FFF2-40B4-BE49-F238E27FC236}">
              <a16:creationId xmlns:a16="http://schemas.microsoft.com/office/drawing/2014/main" id="{1590B85D-D0BC-4889-9FC3-06E9672E9E63}"/>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137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2</xdr:row>
      <xdr:rowOff>19367</xdr:rowOff>
    </xdr:to>
    <xdr:pic>
      <xdr:nvPicPr>
        <xdr:cNvPr id="11" name="Picture 10">
          <a:extLst>
            <a:ext uri="{FF2B5EF4-FFF2-40B4-BE49-F238E27FC236}">
              <a16:creationId xmlns:a16="http://schemas.microsoft.com/office/drawing/2014/main" id="{884E750A-8BF5-436E-8124-6FD8A2CA3B7E}"/>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110806</xdr:colOff>
      <xdr:row>3</xdr:row>
      <xdr:rowOff>317</xdr:rowOff>
    </xdr:to>
    <xdr:pic>
      <xdr:nvPicPr>
        <xdr:cNvPr id="12" name="Picture 11">
          <a:extLst>
            <a:ext uri="{FF2B5EF4-FFF2-40B4-BE49-F238E27FC236}">
              <a16:creationId xmlns:a16="http://schemas.microsoft.com/office/drawing/2014/main" id="{AF19C09B-AE53-4318-9249-418EC7A14C4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2</xdr:row>
      <xdr:rowOff>19367</xdr:rowOff>
    </xdr:to>
    <xdr:pic>
      <xdr:nvPicPr>
        <xdr:cNvPr id="13" name="Picture 12">
          <a:extLst>
            <a:ext uri="{FF2B5EF4-FFF2-40B4-BE49-F238E27FC236}">
              <a16:creationId xmlns:a16="http://schemas.microsoft.com/office/drawing/2014/main" id="{8D12764B-7B72-48F3-8B42-E63CC8728EF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3266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4" name="Picture 13">
          <a:extLst>
            <a:ext uri="{FF2B5EF4-FFF2-40B4-BE49-F238E27FC236}">
              <a16:creationId xmlns:a16="http://schemas.microsoft.com/office/drawing/2014/main" id="{A4B152CF-9B55-47CB-8C39-36167F6AA5F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5" name="Picture 14">
          <a:extLst>
            <a:ext uri="{FF2B5EF4-FFF2-40B4-BE49-F238E27FC236}">
              <a16:creationId xmlns:a16="http://schemas.microsoft.com/office/drawing/2014/main" id="{B0301B64-E7B1-4954-8720-080F6537C01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86636"/>
        </a:xfrm>
        <a:prstGeom prst="rect">
          <a:avLst/>
        </a:prstGeom>
      </xdr:spPr>
    </xdr:pic>
    <xdr:clientData/>
  </xdr:twoCellAnchor>
  <xdr:twoCellAnchor editAs="oneCell">
    <xdr:from>
      <xdr:col>24</xdr:col>
      <xdr:colOff>255814</xdr:colOff>
      <xdr:row>0</xdr:row>
      <xdr:rowOff>20411</xdr:rowOff>
    </xdr:from>
    <xdr:to>
      <xdr:col>28</xdr:col>
      <xdr:colOff>110807</xdr:colOff>
      <xdr:row>3</xdr:row>
      <xdr:rowOff>317</xdr:rowOff>
    </xdr:to>
    <xdr:pic>
      <xdr:nvPicPr>
        <xdr:cNvPr id="16" name="Picture 15">
          <a:extLst>
            <a:ext uri="{FF2B5EF4-FFF2-40B4-BE49-F238E27FC236}">
              <a16:creationId xmlns:a16="http://schemas.microsoft.com/office/drawing/2014/main" id="{10A7B252-882A-480F-B5CB-D7CEE81623BD}"/>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997993" cy="479016"/>
        </a:xfrm>
        <a:prstGeom prst="rect">
          <a:avLst/>
        </a:prstGeom>
      </xdr:spPr>
    </xdr:pic>
    <xdr:clientData/>
  </xdr:twoCellAnchor>
  <xdr:oneCellAnchor>
    <xdr:from>
      <xdr:col>24</xdr:col>
      <xdr:colOff>255814</xdr:colOff>
      <xdr:row>0</xdr:row>
      <xdr:rowOff>20411</xdr:rowOff>
    </xdr:from>
    <xdr:ext cx="1036093" cy="494704"/>
    <xdr:pic>
      <xdr:nvPicPr>
        <xdr:cNvPr id="17" name="Picture 16">
          <a:extLst>
            <a:ext uri="{FF2B5EF4-FFF2-40B4-BE49-F238E27FC236}">
              <a16:creationId xmlns:a16="http://schemas.microsoft.com/office/drawing/2014/main" id="{5C739D07-FB0D-4DFC-B9E2-C99FD6EAADC7}"/>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8" name="Picture 17">
          <a:extLst>
            <a:ext uri="{FF2B5EF4-FFF2-40B4-BE49-F238E27FC236}">
              <a16:creationId xmlns:a16="http://schemas.microsoft.com/office/drawing/2014/main" id="{68A73F25-8C1F-41FD-A980-16C06748A57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19" name="Picture 18">
          <a:extLst>
            <a:ext uri="{FF2B5EF4-FFF2-40B4-BE49-F238E27FC236}">
              <a16:creationId xmlns:a16="http://schemas.microsoft.com/office/drawing/2014/main" id="{F1A850FF-1D48-4B80-8DF4-60743C06F1F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437539" y="10804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0" name="Picture 19">
          <a:extLst>
            <a:ext uri="{FF2B5EF4-FFF2-40B4-BE49-F238E27FC236}">
              <a16:creationId xmlns:a16="http://schemas.microsoft.com/office/drawing/2014/main" id="{77F79DFE-EEA8-4210-8A10-98B6D9FAE2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1" name="Picture 20">
          <a:extLst>
            <a:ext uri="{FF2B5EF4-FFF2-40B4-BE49-F238E27FC236}">
              <a16:creationId xmlns:a16="http://schemas.microsoft.com/office/drawing/2014/main" id="{0453BADF-15BA-4DBF-907C-DAE09E282D0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2" name="Picture 21">
          <a:extLst>
            <a:ext uri="{FF2B5EF4-FFF2-40B4-BE49-F238E27FC236}">
              <a16:creationId xmlns:a16="http://schemas.microsoft.com/office/drawing/2014/main" id="{0922248D-DAB3-4E06-9B83-CB47AFE0F70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3" name="Picture 22">
          <a:extLst>
            <a:ext uri="{FF2B5EF4-FFF2-40B4-BE49-F238E27FC236}">
              <a16:creationId xmlns:a16="http://schemas.microsoft.com/office/drawing/2014/main" id="{926D3F6D-C1F0-4D07-BF46-40EFF1BFAB7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4" name="Picture 23">
          <a:extLst>
            <a:ext uri="{FF2B5EF4-FFF2-40B4-BE49-F238E27FC236}">
              <a16:creationId xmlns:a16="http://schemas.microsoft.com/office/drawing/2014/main" id="{C5158996-D1CE-4453-B733-CBE4EE63915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5" name="Picture 24">
          <a:extLst>
            <a:ext uri="{FF2B5EF4-FFF2-40B4-BE49-F238E27FC236}">
              <a16:creationId xmlns:a16="http://schemas.microsoft.com/office/drawing/2014/main" id="{FA9D0A4F-AD79-460F-81C9-26D7DE8B670F}"/>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578509" y="111851"/>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6" name="Picture 25">
          <a:extLst>
            <a:ext uri="{FF2B5EF4-FFF2-40B4-BE49-F238E27FC236}">
              <a16:creationId xmlns:a16="http://schemas.microsoft.com/office/drawing/2014/main" id="{28201E99-A0CE-4D8A-BE33-0D7B32DC9E4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24</xdr:col>
      <xdr:colOff>255814</xdr:colOff>
      <xdr:row>0</xdr:row>
      <xdr:rowOff>20411</xdr:rowOff>
    </xdr:from>
    <xdr:ext cx="1036093" cy="494704"/>
    <xdr:pic>
      <xdr:nvPicPr>
        <xdr:cNvPr id="27" name="Picture 26">
          <a:extLst>
            <a:ext uri="{FF2B5EF4-FFF2-40B4-BE49-F238E27FC236}">
              <a16:creationId xmlns:a16="http://schemas.microsoft.com/office/drawing/2014/main" id="{C2557890-7373-4C6E-B2DB-095BAE0DEA45}"/>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361339" y="106136"/>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8" name="Picture 27">
          <a:extLst>
            <a:ext uri="{FF2B5EF4-FFF2-40B4-BE49-F238E27FC236}">
              <a16:creationId xmlns:a16="http://schemas.microsoft.com/office/drawing/2014/main" id="{17C8A25D-CB36-444B-99B1-2788CF9CEAF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2680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29" name="Picture 28">
          <a:extLst>
            <a:ext uri="{FF2B5EF4-FFF2-40B4-BE49-F238E27FC236}">
              <a16:creationId xmlns:a16="http://schemas.microsoft.com/office/drawing/2014/main" id="{CEB69E1B-5851-466C-A099-F861A87D371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980464" y="19186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0" name="Picture 29">
          <a:extLst>
            <a:ext uri="{FF2B5EF4-FFF2-40B4-BE49-F238E27FC236}">
              <a16:creationId xmlns:a16="http://schemas.microsoft.com/office/drawing/2014/main" id="{61E56600-72B5-42F3-B8F8-6D47E00B1631}"/>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7243354" y="27949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1" name="Picture 30">
          <a:extLst>
            <a:ext uri="{FF2B5EF4-FFF2-40B4-BE49-F238E27FC236}">
              <a16:creationId xmlns:a16="http://schemas.microsoft.com/office/drawing/2014/main" id="{116EFAEF-899C-4978-9CA4-7517DEF22DCA}"/>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2" name="Picture 31">
          <a:extLst>
            <a:ext uri="{FF2B5EF4-FFF2-40B4-BE49-F238E27FC236}">
              <a16:creationId xmlns:a16="http://schemas.microsoft.com/office/drawing/2014/main" id="{3C6637F0-B99D-45CB-96B7-05FA2A045D82}"/>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3" name="Picture 32">
          <a:extLst>
            <a:ext uri="{FF2B5EF4-FFF2-40B4-BE49-F238E27FC236}">
              <a16:creationId xmlns:a16="http://schemas.microsoft.com/office/drawing/2014/main" id="{A3334CF5-BAAA-4CC5-9D0A-7617172A916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6610894" y="111851"/>
          <a:ext cx="1036093" cy="494704"/>
        </a:xfrm>
        <a:prstGeom prst="rect">
          <a:avLst/>
        </a:prstGeom>
      </xdr:spPr>
    </xdr:pic>
    <xdr:clientData/>
  </xdr:oneCellAnchor>
  <xdr:oneCellAnchor>
    <xdr:from>
      <xdr:col>25</xdr:col>
      <xdr:colOff>255814</xdr:colOff>
      <xdr:row>1</xdr:row>
      <xdr:rowOff>20411</xdr:rowOff>
    </xdr:from>
    <xdr:ext cx="1036093" cy="494704"/>
    <xdr:pic>
      <xdr:nvPicPr>
        <xdr:cNvPr id="35" name="Picture 34">
          <a:extLst>
            <a:ext uri="{FF2B5EF4-FFF2-40B4-BE49-F238E27FC236}">
              <a16:creationId xmlns:a16="http://schemas.microsoft.com/office/drawing/2014/main" id="{C7439E59-D34A-4964-AFB0-8AF7441DBC01}"/>
            </a:ext>
          </a:extLst>
        </xdr:cNvPr>
        <xdr:cNvPicPr>
          <a:picLocks noChangeAspect="1"/>
        </xdr:cNvPicPr>
      </xdr:nvPicPr>
      <xdr:blipFill>
        <a:blip xmlns:r="http://schemas.openxmlformats.org/officeDocument/2006/relationships" r:embed="rId1" cstate="email"/>
        <a:srcRect/>
        <a:stretch>
          <a:fillRect/>
        </a:stretch>
      </xdr:blipFill>
      <xdr:spPr>
        <a:xfrm>
          <a:off x="6816634" y="111851"/>
          <a:ext cx="1036093" cy="494704"/>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2</xdr:col>
      <xdr:colOff>130629</xdr:colOff>
      <xdr:row>2</xdr:row>
      <xdr:rowOff>87994</xdr:rowOff>
    </xdr:from>
    <xdr:ext cx="1176070" cy="905328"/>
    <xdr:pic>
      <xdr:nvPicPr>
        <xdr:cNvPr id="3" name="Picture 2">
          <a:extLst>
            <a:ext uri="{FF2B5EF4-FFF2-40B4-BE49-F238E27FC236}">
              <a16:creationId xmlns:a16="http://schemas.microsoft.com/office/drawing/2014/main" id="{8A25D445-0991-4D9A-B8E7-9268F380FA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083129" y="468994"/>
          <a:ext cx="1176070" cy="9053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76200</xdr:colOff>
      <xdr:row>2</xdr:row>
      <xdr:rowOff>56046</xdr:rowOff>
    </xdr:from>
    <xdr:ext cx="1230086" cy="946909"/>
    <xdr:pic>
      <xdr:nvPicPr>
        <xdr:cNvPr id="16" name="Picture 15">
          <a:extLst>
            <a:ext uri="{FF2B5EF4-FFF2-40B4-BE49-F238E27FC236}">
              <a16:creationId xmlns:a16="http://schemas.microsoft.com/office/drawing/2014/main" id="{40AB42E8-FA22-48ED-ABA3-1377C17266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68896" y="437046"/>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7234758</xdr:colOff>
      <xdr:row>2</xdr:row>
      <xdr:rowOff>75020</xdr:rowOff>
    </xdr:from>
    <xdr:to>
      <xdr:col>6</xdr:col>
      <xdr:colOff>7234758</xdr:colOff>
      <xdr:row>5</xdr:row>
      <xdr:rowOff>2762</xdr:rowOff>
    </xdr:to>
    <xdr:sp macro="" textlink="">
      <xdr:nvSpPr>
        <xdr:cNvPr id="2" name="TextBox 1">
          <a:extLst>
            <a:ext uri="{FF2B5EF4-FFF2-40B4-BE49-F238E27FC236}">
              <a16:creationId xmlns:a16="http://schemas.microsoft.com/office/drawing/2014/main" id="{19A89A3D-7AC1-488D-9528-23823C22C96E}"/>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4" name="Picture 3">
          <a:extLst>
            <a:ext uri="{FF2B5EF4-FFF2-40B4-BE49-F238E27FC236}">
              <a16:creationId xmlns:a16="http://schemas.microsoft.com/office/drawing/2014/main" id="{6A0D2FC7-6993-456D-98D1-0CA51FF50A0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5" name="Picture 4">
          <a:extLst>
            <a:ext uri="{FF2B5EF4-FFF2-40B4-BE49-F238E27FC236}">
              <a16:creationId xmlns:a16="http://schemas.microsoft.com/office/drawing/2014/main" id="{F26BD9F0-D498-4C7F-A038-94B1C2018BA4}"/>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6" name="TextBox 5">
          <a:extLst>
            <a:ext uri="{FF2B5EF4-FFF2-40B4-BE49-F238E27FC236}">
              <a16:creationId xmlns:a16="http://schemas.microsoft.com/office/drawing/2014/main" id="{4DA538BC-F943-4425-856C-879248BD2DD6}"/>
            </a:ext>
          </a:extLst>
        </xdr:cNvPr>
        <xdr:cNvSpPr txBox="1"/>
      </xdr:nvSpPr>
      <xdr:spPr>
        <a:xfrm>
          <a:off x="13864158" y="456020"/>
          <a:ext cx="0" cy="1366017"/>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7" name="Picture 6">
          <a:extLst>
            <a:ext uri="{FF2B5EF4-FFF2-40B4-BE49-F238E27FC236}">
              <a16:creationId xmlns:a16="http://schemas.microsoft.com/office/drawing/2014/main" id="{C214AAE7-518A-4772-94F4-5B3A20028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276350" y="387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8" name="Picture 7">
          <a:extLst>
            <a:ext uri="{FF2B5EF4-FFF2-40B4-BE49-F238E27FC236}">
              <a16:creationId xmlns:a16="http://schemas.microsoft.com/office/drawing/2014/main" id="{EC3712E8-81A3-4133-93B7-6D90EFD8459C}"/>
            </a:ext>
          </a:extLst>
        </xdr:cNvPr>
        <xdr:cNvPicPr>
          <a:picLocks noChangeAspect="1"/>
        </xdr:cNvPicPr>
      </xdr:nvPicPr>
      <xdr:blipFill>
        <a:blip xmlns:r="http://schemas.openxmlformats.org/officeDocument/2006/relationships" r:embed="rId2"/>
        <a:stretch>
          <a:fillRect/>
        </a:stretch>
      </xdr:blipFill>
      <xdr:spPr>
        <a:xfrm>
          <a:off x="2963636" y="50074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9" name="TextBox 8">
          <a:extLst>
            <a:ext uri="{FF2B5EF4-FFF2-40B4-BE49-F238E27FC236}">
              <a16:creationId xmlns:a16="http://schemas.microsoft.com/office/drawing/2014/main" id="{2DE2B41A-AA9B-4484-ABCE-11E77BA1521A}"/>
            </a:ext>
          </a:extLst>
        </xdr:cNvPr>
        <xdr:cNvSpPr txBox="1"/>
      </xdr:nvSpPr>
      <xdr:spPr>
        <a:xfrm>
          <a:off x="145118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0" name="Picture 9">
          <a:extLst>
            <a:ext uri="{FF2B5EF4-FFF2-40B4-BE49-F238E27FC236}">
              <a16:creationId xmlns:a16="http://schemas.microsoft.com/office/drawing/2014/main" id="{E4F2EDD7-C126-4DCA-8E37-9A4AFFC8846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2" name="Picture 11">
          <a:extLst>
            <a:ext uri="{FF2B5EF4-FFF2-40B4-BE49-F238E27FC236}">
              <a16:creationId xmlns:a16="http://schemas.microsoft.com/office/drawing/2014/main" id="{7BA4B37D-7CA7-47E3-83F8-497BD1112924}"/>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twoCellAnchor>
    <xdr:from>
      <xdr:col>6</xdr:col>
      <xdr:colOff>7234758</xdr:colOff>
      <xdr:row>2</xdr:row>
      <xdr:rowOff>75020</xdr:rowOff>
    </xdr:from>
    <xdr:to>
      <xdr:col>6</xdr:col>
      <xdr:colOff>7234758</xdr:colOff>
      <xdr:row>5</xdr:row>
      <xdr:rowOff>2762</xdr:rowOff>
    </xdr:to>
    <xdr:sp macro="" textlink="">
      <xdr:nvSpPr>
        <xdr:cNvPr id="13" name="TextBox 12">
          <a:extLst>
            <a:ext uri="{FF2B5EF4-FFF2-40B4-BE49-F238E27FC236}">
              <a16:creationId xmlns:a16="http://schemas.microsoft.com/office/drawing/2014/main" id="{EBE7DC55-EB1F-4D42-94DF-7CAC57F0BFF1}"/>
            </a:ext>
          </a:extLst>
        </xdr:cNvPr>
        <xdr:cNvSpPr txBox="1"/>
      </xdr:nvSpPr>
      <xdr:spPr>
        <a:xfrm>
          <a:off x="15045258" y="501740"/>
          <a:ext cx="0" cy="136792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US"/>
        </a:p>
      </xdr:txBody>
    </xdr:sp>
    <xdr:clientData/>
  </xdr:twoCellAnchor>
  <xdr:oneCellAnchor>
    <xdr:from>
      <xdr:col>2</xdr:col>
      <xdr:colOff>76200</xdr:colOff>
      <xdr:row>2</xdr:row>
      <xdr:rowOff>6350</xdr:rowOff>
    </xdr:from>
    <xdr:ext cx="1230086" cy="946909"/>
    <xdr:pic>
      <xdr:nvPicPr>
        <xdr:cNvPr id="14" name="Picture 13">
          <a:extLst>
            <a:ext uri="{FF2B5EF4-FFF2-40B4-BE49-F238E27FC236}">
              <a16:creationId xmlns:a16="http://schemas.microsoft.com/office/drawing/2014/main" id="{03926BCA-04E4-4014-B008-6D164C67E82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1310640" y="43307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5" name="Picture 14">
          <a:extLst>
            <a:ext uri="{FF2B5EF4-FFF2-40B4-BE49-F238E27FC236}">
              <a16:creationId xmlns:a16="http://schemas.microsoft.com/office/drawing/2014/main" id="{DB8E363A-D2CB-4D49-8049-0DA4D3D6704D}"/>
            </a:ext>
          </a:extLst>
        </xdr:cNvPr>
        <xdr:cNvPicPr>
          <a:picLocks noChangeAspect="1"/>
        </xdr:cNvPicPr>
      </xdr:nvPicPr>
      <xdr:blipFill>
        <a:blip xmlns:r="http://schemas.openxmlformats.org/officeDocument/2006/relationships" r:embed="rId2"/>
        <a:stretch>
          <a:fillRect/>
        </a:stretch>
      </xdr:blipFill>
      <xdr:spPr>
        <a:xfrm>
          <a:off x="2997926" y="546463"/>
          <a:ext cx="1381125" cy="734878"/>
        </a:xfrm>
        <a:prstGeom prst="rect">
          <a:avLst/>
        </a:prstGeom>
      </xdr:spPr>
    </xdr:pic>
    <xdr:clientData/>
  </xdr:twoCellAnchor>
  <xdr:oneCellAnchor>
    <xdr:from>
      <xdr:col>2</xdr:col>
      <xdr:colOff>76200</xdr:colOff>
      <xdr:row>2</xdr:row>
      <xdr:rowOff>6350</xdr:rowOff>
    </xdr:from>
    <xdr:ext cx="1230086" cy="946909"/>
    <xdr:pic>
      <xdr:nvPicPr>
        <xdr:cNvPr id="17" name="Picture 16">
          <a:extLst>
            <a:ext uri="{FF2B5EF4-FFF2-40B4-BE49-F238E27FC236}">
              <a16:creationId xmlns:a16="http://schemas.microsoft.com/office/drawing/2014/main" id="{198EF2EE-DFFF-4326-8E59-C33AF077D4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8" name="Picture 17">
          <a:extLst>
            <a:ext uri="{FF2B5EF4-FFF2-40B4-BE49-F238E27FC236}">
              <a16:creationId xmlns:a16="http://schemas.microsoft.com/office/drawing/2014/main" id="{EB8EF704-8236-452D-97F9-342778CD08DD}"/>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11" name="Picture 10">
          <a:extLst>
            <a:ext uri="{FF2B5EF4-FFF2-40B4-BE49-F238E27FC236}">
              <a16:creationId xmlns:a16="http://schemas.microsoft.com/office/drawing/2014/main" id="{FF813594-8782-485B-BC2D-C8248D33F1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3144611</xdr:colOff>
      <xdr:row>3</xdr:row>
      <xdr:rowOff>473621</xdr:rowOff>
    </xdr:to>
    <xdr:pic>
      <xdr:nvPicPr>
        <xdr:cNvPr id="19" name="Picture 18">
          <a:extLst>
            <a:ext uri="{FF2B5EF4-FFF2-40B4-BE49-F238E27FC236}">
              <a16:creationId xmlns:a16="http://schemas.microsoft.com/office/drawing/2014/main" id="{0C1A5A97-5DA2-48A3-8CE2-3200571619E6}"/>
            </a:ext>
          </a:extLst>
        </xdr:cNvPr>
        <xdr:cNvPicPr>
          <a:picLocks noChangeAspect="1"/>
        </xdr:cNvPicPr>
      </xdr:nvPicPr>
      <xdr:blipFill>
        <a:blip xmlns:r="http://schemas.openxmlformats.org/officeDocument/2006/relationships" r:embed="rId2"/>
        <a:stretch>
          <a:fillRect/>
        </a:stretch>
      </xdr:blipFill>
      <xdr:spPr>
        <a:xfrm>
          <a:off x="1763486" y="119743"/>
          <a:ext cx="1381125" cy="734878"/>
        </a:xfrm>
        <a:prstGeom prst="rect">
          <a:avLst/>
        </a:prstGeom>
      </xdr:spPr>
    </xdr:pic>
    <xdr:clientData/>
  </xdr:twoCellAnchor>
  <xdr:oneCellAnchor>
    <xdr:from>
      <xdr:col>2</xdr:col>
      <xdr:colOff>76200</xdr:colOff>
      <xdr:row>2</xdr:row>
      <xdr:rowOff>6350</xdr:rowOff>
    </xdr:from>
    <xdr:ext cx="1230086" cy="946909"/>
    <xdr:pic>
      <xdr:nvPicPr>
        <xdr:cNvPr id="20" name="Picture 19">
          <a:extLst>
            <a:ext uri="{FF2B5EF4-FFF2-40B4-BE49-F238E27FC236}">
              <a16:creationId xmlns:a16="http://schemas.microsoft.com/office/drawing/2014/main" id="{AA17F558-7C73-421B-9C58-4AE826AAF5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1" name="Picture 20">
          <a:extLst>
            <a:ext uri="{FF2B5EF4-FFF2-40B4-BE49-F238E27FC236}">
              <a16:creationId xmlns:a16="http://schemas.microsoft.com/office/drawing/2014/main" id="{3EAA9E2A-48CF-43EC-8C22-4909D8E14593}"/>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oneCellAnchor>
    <xdr:from>
      <xdr:col>2</xdr:col>
      <xdr:colOff>76200</xdr:colOff>
      <xdr:row>2</xdr:row>
      <xdr:rowOff>6350</xdr:rowOff>
    </xdr:from>
    <xdr:ext cx="1230086" cy="946909"/>
    <xdr:pic>
      <xdr:nvPicPr>
        <xdr:cNvPr id="22" name="Picture 21">
          <a:extLst>
            <a:ext uri="{FF2B5EF4-FFF2-40B4-BE49-F238E27FC236}">
              <a16:creationId xmlns:a16="http://schemas.microsoft.com/office/drawing/2014/main" id="{ED356102-F805-49FF-8C4E-866AC002E7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3" name="Picture 22">
          <a:extLst>
            <a:ext uri="{FF2B5EF4-FFF2-40B4-BE49-F238E27FC236}">
              <a16:creationId xmlns:a16="http://schemas.microsoft.com/office/drawing/2014/main" id="{CBEF8E78-B617-42E6-91C1-1669AE770961}"/>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oneCellAnchor>
    <xdr:from>
      <xdr:col>2</xdr:col>
      <xdr:colOff>76200</xdr:colOff>
      <xdr:row>2</xdr:row>
      <xdr:rowOff>6350</xdr:rowOff>
    </xdr:from>
    <xdr:ext cx="1230086" cy="946909"/>
    <xdr:pic>
      <xdr:nvPicPr>
        <xdr:cNvPr id="24" name="Picture 23">
          <a:extLst>
            <a:ext uri="{FF2B5EF4-FFF2-40B4-BE49-F238E27FC236}">
              <a16:creationId xmlns:a16="http://schemas.microsoft.com/office/drawing/2014/main" id="{8461C573-DAA4-4FC5-A96C-B0BC2DAF03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76200" y="6350"/>
          <a:ext cx="1230086" cy="9469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2</xdr:col>
      <xdr:colOff>1763486</xdr:colOff>
      <xdr:row>2</xdr:row>
      <xdr:rowOff>119743</xdr:rowOff>
    </xdr:from>
    <xdr:to>
      <xdr:col>2</xdr:col>
      <xdr:colOff>3140801</xdr:colOff>
      <xdr:row>3</xdr:row>
      <xdr:rowOff>477431</xdr:rowOff>
    </xdr:to>
    <xdr:pic>
      <xdr:nvPicPr>
        <xdr:cNvPr id="25" name="Picture 24">
          <a:extLst>
            <a:ext uri="{FF2B5EF4-FFF2-40B4-BE49-F238E27FC236}">
              <a16:creationId xmlns:a16="http://schemas.microsoft.com/office/drawing/2014/main" id="{6E0327C5-2E48-406D-8BED-9768E106E0D6}"/>
            </a:ext>
          </a:extLst>
        </xdr:cNvPr>
        <xdr:cNvPicPr>
          <a:picLocks noChangeAspect="1"/>
        </xdr:cNvPicPr>
      </xdr:nvPicPr>
      <xdr:blipFill>
        <a:blip xmlns:r="http://schemas.openxmlformats.org/officeDocument/2006/relationships" r:embed="rId2"/>
        <a:stretch>
          <a:fillRect/>
        </a:stretch>
      </xdr:blipFill>
      <xdr:spPr>
        <a:xfrm>
          <a:off x="1763486" y="119743"/>
          <a:ext cx="1377315" cy="73868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182707</xdr:colOff>
      <xdr:row>36</xdr:row>
      <xdr:rowOff>74467</xdr:rowOff>
    </xdr:from>
    <xdr:to>
      <xdr:col>9</xdr:col>
      <xdr:colOff>173182</xdr:colOff>
      <xdr:row>51</xdr:row>
      <xdr:rowOff>150667</xdr:rowOff>
    </xdr:to>
    <xdr:graphicFrame macro="">
      <xdr:nvGraphicFramePr>
        <xdr:cNvPr id="2" name="Chart 1">
          <a:extLst>
            <a:ext uri="{FF2B5EF4-FFF2-40B4-BE49-F238E27FC236}">
              <a16:creationId xmlns:a16="http://schemas.microsoft.com/office/drawing/2014/main" id="{AA8868D9-95CA-4030-B910-756CD84E6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172811</xdr:colOff>
      <xdr:row>36</xdr:row>
      <xdr:rowOff>47625</xdr:rowOff>
    </xdr:from>
    <xdr:to>
      <xdr:col>18</xdr:col>
      <xdr:colOff>1361</xdr:colOff>
      <xdr:row>51</xdr:row>
      <xdr:rowOff>123825</xdr:rowOff>
    </xdr:to>
    <xdr:graphicFrame macro="">
      <xdr:nvGraphicFramePr>
        <xdr:cNvPr id="3" name="Chart 2">
          <a:extLst>
            <a:ext uri="{FF2B5EF4-FFF2-40B4-BE49-F238E27FC236}">
              <a16:creationId xmlns:a16="http://schemas.microsoft.com/office/drawing/2014/main" id="{869D2079-54B8-4BD1-B32C-B089CA3BFC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28575</xdr:colOff>
      <xdr:row>36</xdr:row>
      <xdr:rowOff>47625</xdr:rowOff>
    </xdr:from>
    <xdr:to>
      <xdr:col>26</xdr:col>
      <xdr:colOff>523875</xdr:colOff>
      <xdr:row>51</xdr:row>
      <xdr:rowOff>123825</xdr:rowOff>
    </xdr:to>
    <xdr:graphicFrame macro="">
      <xdr:nvGraphicFramePr>
        <xdr:cNvPr id="4" name="Chart 3">
          <a:extLst>
            <a:ext uri="{FF2B5EF4-FFF2-40B4-BE49-F238E27FC236}">
              <a16:creationId xmlns:a16="http://schemas.microsoft.com/office/drawing/2014/main" id="{D18F78AE-4B48-4D45-BF03-9F737695FA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29</xdr:col>
      <xdr:colOff>9526</xdr:colOff>
      <xdr:row>36</xdr:row>
      <xdr:rowOff>57150</xdr:rowOff>
    </xdr:from>
    <xdr:to>
      <xdr:col>38</xdr:col>
      <xdr:colOff>13608</xdr:colOff>
      <xdr:row>51</xdr:row>
      <xdr:rowOff>133350</xdr:rowOff>
    </xdr:to>
    <xdr:graphicFrame macro="">
      <xdr:nvGraphicFramePr>
        <xdr:cNvPr id="5" name="Chart 4">
          <a:extLst>
            <a:ext uri="{FF2B5EF4-FFF2-40B4-BE49-F238E27FC236}">
              <a16:creationId xmlns:a16="http://schemas.microsoft.com/office/drawing/2014/main" id="{58BC019F-327A-46F6-8296-177CF7CB9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138546</xdr:colOff>
      <xdr:row>53</xdr:row>
      <xdr:rowOff>28575</xdr:rowOff>
    </xdr:from>
    <xdr:to>
      <xdr:col>9</xdr:col>
      <xdr:colOff>190500</xdr:colOff>
      <xdr:row>68</xdr:row>
      <xdr:rowOff>104775</xdr:rowOff>
    </xdr:to>
    <xdr:graphicFrame macro="">
      <xdr:nvGraphicFramePr>
        <xdr:cNvPr id="6" name="Chart 5">
          <a:extLst>
            <a:ext uri="{FF2B5EF4-FFF2-40B4-BE49-F238E27FC236}">
              <a16:creationId xmlns:a16="http://schemas.microsoft.com/office/drawing/2014/main" id="{7DC39A00-7DF2-4E78-840B-9BCAD806A2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161925</xdr:colOff>
      <xdr:row>53</xdr:row>
      <xdr:rowOff>9525</xdr:rowOff>
    </xdr:from>
    <xdr:to>
      <xdr:col>17</xdr:col>
      <xdr:colOff>557893</xdr:colOff>
      <xdr:row>68</xdr:row>
      <xdr:rowOff>85725</xdr:rowOff>
    </xdr:to>
    <xdr:graphicFrame macro="">
      <xdr:nvGraphicFramePr>
        <xdr:cNvPr id="7" name="Chart 6">
          <a:extLst>
            <a:ext uri="{FF2B5EF4-FFF2-40B4-BE49-F238E27FC236}">
              <a16:creationId xmlns:a16="http://schemas.microsoft.com/office/drawing/2014/main" id="{FECE2A73-149B-41E0-8C84-38027F8F1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28575</xdr:colOff>
      <xdr:row>52</xdr:row>
      <xdr:rowOff>152400</xdr:rowOff>
    </xdr:from>
    <xdr:to>
      <xdr:col>26</xdr:col>
      <xdr:colOff>523875</xdr:colOff>
      <xdr:row>68</xdr:row>
      <xdr:rowOff>66675</xdr:rowOff>
    </xdr:to>
    <xdr:graphicFrame macro="">
      <xdr:nvGraphicFramePr>
        <xdr:cNvPr id="8" name="Chart 7">
          <a:extLst>
            <a:ext uri="{FF2B5EF4-FFF2-40B4-BE49-F238E27FC236}">
              <a16:creationId xmlns:a16="http://schemas.microsoft.com/office/drawing/2014/main" id="{236EACBB-6D0D-4B89-9DBC-47A5E3B07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9526</xdr:colOff>
      <xdr:row>52</xdr:row>
      <xdr:rowOff>142875</xdr:rowOff>
    </xdr:from>
    <xdr:to>
      <xdr:col>38</xdr:col>
      <xdr:colOff>11906</xdr:colOff>
      <xdr:row>68</xdr:row>
      <xdr:rowOff>57150</xdr:rowOff>
    </xdr:to>
    <xdr:graphicFrame macro="">
      <xdr:nvGraphicFramePr>
        <xdr:cNvPr id="9" name="Chart 8">
          <a:extLst>
            <a:ext uri="{FF2B5EF4-FFF2-40B4-BE49-F238E27FC236}">
              <a16:creationId xmlns:a16="http://schemas.microsoft.com/office/drawing/2014/main" id="{7638F8CA-41CE-4539-996D-3C1EC5909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0</xdr:col>
      <xdr:colOff>480332</xdr:colOff>
      <xdr:row>0</xdr:row>
      <xdr:rowOff>38100</xdr:rowOff>
    </xdr:from>
    <xdr:ext cx="1432019" cy="685800"/>
    <xdr:pic>
      <xdr:nvPicPr>
        <xdr:cNvPr id="10" name="Picture 9">
          <a:extLst>
            <a:ext uri="{FF2B5EF4-FFF2-40B4-BE49-F238E27FC236}">
              <a16:creationId xmlns:a16="http://schemas.microsoft.com/office/drawing/2014/main" id="{68D27C2B-6F14-4B7A-8C20-310CD2BC17F6}"/>
            </a:ext>
          </a:extLst>
        </xdr:cNvPr>
        <xdr:cNvPicPr>
          <a:picLocks noChangeAspect="1"/>
        </xdr:cNvPicPr>
      </xdr:nvPicPr>
      <xdr:blipFill>
        <a:blip xmlns:r="http://schemas.openxmlformats.org/officeDocument/2006/relationships" r:embed="rId9" cstate="email"/>
        <a:srcRect/>
        <a:stretch>
          <a:fillRect/>
        </a:stretch>
      </xdr:blipFill>
      <xdr:spPr>
        <a:xfrm>
          <a:off x="244112" y="38100"/>
          <a:ext cx="1432019" cy="685800"/>
        </a:xfrm>
        <a:prstGeom prst="rect">
          <a:avLst/>
        </a:prstGeom>
      </xdr:spPr>
    </xdr:pic>
    <xdr:clientData/>
  </xdr:oneCellAnchor>
  <xdr:oneCellAnchor>
    <xdr:from>
      <xdr:col>28</xdr:col>
      <xdr:colOff>480332</xdr:colOff>
      <xdr:row>0</xdr:row>
      <xdr:rowOff>38100</xdr:rowOff>
    </xdr:from>
    <xdr:ext cx="1399440" cy="685800"/>
    <xdr:pic>
      <xdr:nvPicPr>
        <xdr:cNvPr id="11" name="Picture 10">
          <a:extLst>
            <a:ext uri="{FF2B5EF4-FFF2-40B4-BE49-F238E27FC236}">
              <a16:creationId xmlns:a16="http://schemas.microsoft.com/office/drawing/2014/main" id="{D7E49D17-86BE-42C8-81BD-F6F47B14CB95}"/>
            </a:ext>
          </a:extLst>
        </xdr:cNvPr>
        <xdr:cNvPicPr>
          <a:picLocks noChangeAspect="1"/>
        </xdr:cNvPicPr>
      </xdr:nvPicPr>
      <xdr:blipFill>
        <a:blip xmlns:r="http://schemas.openxmlformats.org/officeDocument/2006/relationships" r:embed="rId9" cstate="email"/>
        <a:srcRect/>
        <a:stretch>
          <a:fillRect/>
        </a:stretch>
      </xdr:blipFill>
      <xdr:spPr>
        <a:xfrm>
          <a:off x="20947652" y="38100"/>
          <a:ext cx="1399440" cy="685800"/>
        </a:xfrm>
        <a:prstGeom prst="rect">
          <a:avLst/>
        </a:prstGeom>
      </xdr:spPr>
    </xdr:pic>
    <xdr:clientData/>
  </xdr:oneCellAnchor>
  <xdr:twoCellAnchor>
    <xdr:from>
      <xdr:col>39</xdr:col>
      <xdr:colOff>36420</xdr:colOff>
      <xdr:row>37</xdr:row>
      <xdr:rowOff>152400</xdr:rowOff>
    </xdr:from>
    <xdr:to>
      <xdr:col>48</xdr:col>
      <xdr:colOff>40502</xdr:colOff>
      <xdr:row>53</xdr:row>
      <xdr:rowOff>65314</xdr:rowOff>
    </xdr:to>
    <xdr:graphicFrame macro="">
      <xdr:nvGraphicFramePr>
        <xdr:cNvPr id="12" name="Chart 11">
          <a:extLst>
            <a:ext uri="{FF2B5EF4-FFF2-40B4-BE49-F238E27FC236}">
              <a16:creationId xmlns:a16="http://schemas.microsoft.com/office/drawing/2014/main" id="{23AFFE8D-861C-403A-AA11-AFCE33782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39</xdr:col>
      <xdr:colOff>9526</xdr:colOff>
      <xdr:row>53</xdr:row>
      <xdr:rowOff>142875</xdr:rowOff>
    </xdr:from>
    <xdr:to>
      <xdr:col>48</xdr:col>
      <xdr:colOff>11906</xdr:colOff>
      <xdr:row>69</xdr:row>
      <xdr:rowOff>57150</xdr:rowOff>
    </xdr:to>
    <xdr:graphicFrame macro="">
      <xdr:nvGraphicFramePr>
        <xdr:cNvPr id="13" name="Chart 12">
          <a:extLst>
            <a:ext uri="{FF2B5EF4-FFF2-40B4-BE49-F238E27FC236}">
              <a16:creationId xmlns:a16="http://schemas.microsoft.com/office/drawing/2014/main" id="{B3E233BD-0304-4462-A9B8-73864D88CD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49</xdr:col>
      <xdr:colOff>9526</xdr:colOff>
      <xdr:row>37</xdr:row>
      <xdr:rowOff>152400</xdr:rowOff>
    </xdr:from>
    <xdr:to>
      <xdr:col>57</xdr:col>
      <xdr:colOff>23812</xdr:colOff>
      <xdr:row>53</xdr:row>
      <xdr:rowOff>65314</xdr:rowOff>
    </xdr:to>
    <xdr:graphicFrame macro="">
      <xdr:nvGraphicFramePr>
        <xdr:cNvPr id="14" name="Chart 13">
          <a:extLst>
            <a:ext uri="{FF2B5EF4-FFF2-40B4-BE49-F238E27FC236}">
              <a16:creationId xmlns:a16="http://schemas.microsoft.com/office/drawing/2014/main" id="{B9F643E1-3444-4898-A66A-F060162C7F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31</xdr:col>
      <xdr:colOff>10886</xdr:colOff>
      <xdr:row>0</xdr:row>
      <xdr:rowOff>43543</xdr:rowOff>
    </xdr:from>
    <xdr:ext cx="1369039" cy="733565"/>
    <xdr:pic>
      <xdr:nvPicPr>
        <xdr:cNvPr id="15" name="Picture 14">
          <a:extLst>
            <a:ext uri="{FF2B5EF4-FFF2-40B4-BE49-F238E27FC236}">
              <a16:creationId xmlns:a16="http://schemas.microsoft.com/office/drawing/2014/main" id="{342C02ED-236F-4D2A-B8E5-4D32E05E826F}"/>
            </a:ext>
          </a:extLst>
        </xdr:cNvPr>
        <xdr:cNvPicPr>
          <a:picLocks noChangeAspect="1"/>
        </xdr:cNvPicPr>
      </xdr:nvPicPr>
      <xdr:blipFill>
        <a:blip xmlns:r="http://schemas.openxmlformats.org/officeDocument/2006/relationships" r:embed="rId13"/>
        <a:stretch>
          <a:fillRect/>
        </a:stretch>
      </xdr:blipFill>
      <xdr:spPr>
        <a:xfrm>
          <a:off x="22802306" y="43543"/>
          <a:ext cx="1369039" cy="733565"/>
        </a:xfrm>
        <a:prstGeom prst="rect">
          <a:avLst/>
        </a:prstGeom>
      </xdr:spPr>
    </xdr:pic>
    <xdr:clientData/>
  </xdr:oneCellAnchor>
  <xdr:oneCellAnchor>
    <xdr:from>
      <xdr:col>2</xdr:col>
      <xdr:colOff>685801</xdr:colOff>
      <xdr:row>0</xdr:row>
      <xdr:rowOff>21771</xdr:rowOff>
    </xdr:from>
    <xdr:ext cx="1352390" cy="733565"/>
    <xdr:pic>
      <xdr:nvPicPr>
        <xdr:cNvPr id="16" name="Picture 15">
          <a:extLst>
            <a:ext uri="{FF2B5EF4-FFF2-40B4-BE49-F238E27FC236}">
              <a16:creationId xmlns:a16="http://schemas.microsoft.com/office/drawing/2014/main" id="{1B5544AC-3559-4519-9A5D-BFEB31D34723}"/>
            </a:ext>
          </a:extLst>
        </xdr:cNvPr>
        <xdr:cNvPicPr>
          <a:picLocks noChangeAspect="1"/>
        </xdr:cNvPicPr>
      </xdr:nvPicPr>
      <xdr:blipFill>
        <a:blip xmlns:r="http://schemas.openxmlformats.org/officeDocument/2006/relationships" r:embed="rId13"/>
        <a:stretch>
          <a:fillRect/>
        </a:stretch>
      </xdr:blipFill>
      <xdr:spPr>
        <a:xfrm>
          <a:off x="2133601" y="21771"/>
          <a:ext cx="1352390" cy="733565"/>
        </a:xfrm>
        <a:prstGeom prst="rect">
          <a:avLst/>
        </a:prstGeom>
      </xdr:spPr>
    </xdr:pic>
    <xdr:clientData/>
  </xdr:oneCellAnchor>
  <xdr:oneCellAnchor>
    <xdr:from>
      <xdr:col>24</xdr:col>
      <xdr:colOff>127000</xdr:colOff>
      <xdr:row>0</xdr:row>
      <xdr:rowOff>69273</xdr:rowOff>
    </xdr:from>
    <xdr:ext cx="2314010" cy="891672"/>
    <xdr:pic>
      <xdr:nvPicPr>
        <xdr:cNvPr id="17" name="Picture 16">
          <a:extLst>
            <a:ext uri="{FF2B5EF4-FFF2-40B4-BE49-F238E27FC236}">
              <a16:creationId xmlns:a16="http://schemas.microsoft.com/office/drawing/2014/main" id="{1114B362-DF8C-4975-BEEF-5D9D9BEC1997}"/>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254980" y="69273"/>
          <a:ext cx="2314010" cy="891672"/>
        </a:xfrm>
        <a:prstGeom prst="rect">
          <a:avLst/>
        </a:prstGeom>
      </xdr:spPr>
    </xdr:pic>
    <xdr:clientData/>
  </xdr:oneCellAnchor>
  <xdr:oneCellAnchor>
    <xdr:from>
      <xdr:col>53</xdr:col>
      <xdr:colOff>600364</xdr:colOff>
      <xdr:row>0</xdr:row>
      <xdr:rowOff>57727</xdr:rowOff>
    </xdr:from>
    <xdr:ext cx="2313196" cy="891672"/>
    <xdr:pic>
      <xdr:nvPicPr>
        <xdr:cNvPr id="18" name="Picture 17">
          <a:extLst>
            <a:ext uri="{FF2B5EF4-FFF2-40B4-BE49-F238E27FC236}">
              <a16:creationId xmlns:a16="http://schemas.microsoft.com/office/drawing/2014/main" id="{BEE2A408-6A17-474D-A4C8-24AD0A9EC615}"/>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38174584" y="57727"/>
          <a:ext cx="2313196" cy="891672"/>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27</xdr:col>
      <xdr:colOff>734785</xdr:colOff>
      <xdr:row>25</xdr:row>
      <xdr:rowOff>81643</xdr:rowOff>
    </xdr:to>
    <xdr:graphicFrame macro="">
      <xdr:nvGraphicFramePr>
        <xdr:cNvPr id="4" name="Chart 3">
          <a:extLst>
            <a:ext uri="{FF2B5EF4-FFF2-40B4-BE49-F238E27FC236}">
              <a16:creationId xmlns:a16="http://schemas.microsoft.com/office/drawing/2014/main" id="{BEA7C7DF-AF6A-6A4C-B3C1-049F5F9F2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487454</xdr:colOff>
      <xdr:row>8</xdr:row>
      <xdr:rowOff>85164</xdr:rowOff>
    </xdr:from>
    <xdr:to>
      <xdr:col>97</xdr:col>
      <xdr:colOff>734785</xdr:colOff>
      <xdr:row>25</xdr:row>
      <xdr:rowOff>81643</xdr:rowOff>
    </xdr:to>
    <xdr:graphicFrame macro="">
      <xdr:nvGraphicFramePr>
        <xdr:cNvPr id="2" name="Chart 1">
          <a:extLst>
            <a:ext uri="{FF2B5EF4-FFF2-40B4-BE49-F238E27FC236}">
              <a16:creationId xmlns:a16="http://schemas.microsoft.com/office/drawing/2014/main" id="{4A016284-5935-49BC-8C89-2F5EF7A30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4</xdr:col>
      <xdr:colOff>609600</xdr:colOff>
      <xdr:row>80</xdr:row>
      <xdr:rowOff>0</xdr:rowOff>
    </xdr:from>
    <xdr:ext cx="65" cy="172227"/>
    <xdr:sp macro="" textlink="">
      <xdr:nvSpPr>
        <xdr:cNvPr id="2" name="TextBox 1">
          <a:extLst>
            <a:ext uri="{FF2B5EF4-FFF2-40B4-BE49-F238E27FC236}">
              <a16:creationId xmlns:a16="http://schemas.microsoft.com/office/drawing/2014/main" id="{2B05B583-4EED-4E1D-B635-ADB901B33D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 name="TextBox 2">
          <a:extLst>
            <a:ext uri="{FF2B5EF4-FFF2-40B4-BE49-F238E27FC236}">
              <a16:creationId xmlns:a16="http://schemas.microsoft.com/office/drawing/2014/main" id="{107F4771-6EF3-4010-96AF-2C59FBE77E3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4" name="TextBox 3">
          <a:extLst>
            <a:ext uri="{FF2B5EF4-FFF2-40B4-BE49-F238E27FC236}">
              <a16:creationId xmlns:a16="http://schemas.microsoft.com/office/drawing/2014/main" id="{DDD9603E-57CC-48FA-97C1-F8E4A540FF7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5" name="TextBox 4">
          <a:extLst>
            <a:ext uri="{FF2B5EF4-FFF2-40B4-BE49-F238E27FC236}">
              <a16:creationId xmlns:a16="http://schemas.microsoft.com/office/drawing/2014/main" id="{5B1FC9BA-2BB4-4604-A9EA-120E160668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6" name="TextBox 5">
          <a:extLst>
            <a:ext uri="{FF2B5EF4-FFF2-40B4-BE49-F238E27FC236}">
              <a16:creationId xmlns:a16="http://schemas.microsoft.com/office/drawing/2014/main" id="{0CEC91F5-62F1-4B36-B8B1-0115D13931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7" name="TextBox 6">
          <a:extLst>
            <a:ext uri="{FF2B5EF4-FFF2-40B4-BE49-F238E27FC236}">
              <a16:creationId xmlns:a16="http://schemas.microsoft.com/office/drawing/2014/main" id="{33AEF63D-688B-4A4C-BB4D-C64DCB9CE16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8" name="TextBox 7">
          <a:extLst>
            <a:ext uri="{FF2B5EF4-FFF2-40B4-BE49-F238E27FC236}">
              <a16:creationId xmlns:a16="http://schemas.microsoft.com/office/drawing/2014/main" id="{ED063701-B3A9-4A09-BB41-6335FFBE06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9" name="TextBox 8">
          <a:extLst>
            <a:ext uri="{FF2B5EF4-FFF2-40B4-BE49-F238E27FC236}">
              <a16:creationId xmlns:a16="http://schemas.microsoft.com/office/drawing/2014/main" id="{062D8341-DBC2-43B6-935D-22BAE26B15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0" name="TextBox 9">
          <a:extLst>
            <a:ext uri="{FF2B5EF4-FFF2-40B4-BE49-F238E27FC236}">
              <a16:creationId xmlns:a16="http://schemas.microsoft.com/office/drawing/2014/main" id="{48586424-1F7A-4B24-82F4-9165E025A34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1" name="TextBox 10">
          <a:extLst>
            <a:ext uri="{FF2B5EF4-FFF2-40B4-BE49-F238E27FC236}">
              <a16:creationId xmlns:a16="http://schemas.microsoft.com/office/drawing/2014/main" id="{4C8A31A8-2B7F-4E08-9222-27A31CE84C7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 name="TextBox 11">
          <a:extLst>
            <a:ext uri="{FF2B5EF4-FFF2-40B4-BE49-F238E27FC236}">
              <a16:creationId xmlns:a16="http://schemas.microsoft.com/office/drawing/2014/main" id="{8514458F-876C-4014-A85C-8EB55042A1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 name="TextBox 12">
          <a:extLst>
            <a:ext uri="{FF2B5EF4-FFF2-40B4-BE49-F238E27FC236}">
              <a16:creationId xmlns:a16="http://schemas.microsoft.com/office/drawing/2014/main" id="{64EDEFD1-A266-4B7E-A370-D78D928F38A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 name="TextBox 13">
          <a:extLst>
            <a:ext uri="{FF2B5EF4-FFF2-40B4-BE49-F238E27FC236}">
              <a16:creationId xmlns:a16="http://schemas.microsoft.com/office/drawing/2014/main" id="{137A828E-D6B5-4A2D-A289-E0D01F90ED0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 name="TextBox 14">
          <a:extLst>
            <a:ext uri="{FF2B5EF4-FFF2-40B4-BE49-F238E27FC236}">
              <a16:creationId xmlns:a16="http://schemas.microsoft.com/office/drawing/2014/main" id="{51E7B210-89D8-414F-850B-4DE0A6035AC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6" name="TextBox 15">
          <a:extLst>
            <a:ext uri="{FF2B5EF4-FFF2-40B4-BE49-F238E27FC236}">
              <a16:creationId xmlns:a16="http://schemas.microsoft.com/office/drawing/2014/main" id="{5CCD952F-3E26-4A76-B05E-AF5775D62C9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7" name="TextBox 16">
          <a:extLst>
            <a:ext uri="{FF2B5EF4-FFF2-40B4-BE49-F238E27FC236}">
              <a16:creationId xmlns:a16="http://schemas.microsoft.com/office/drawing/2014/main" id="{DFFDE1EC-3E3A-46DC-9C4A-542740E84A6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8" name="TextBox 17">
          <a:extLst>
            <a:ext uri="{FF2B5EF4-FFF2-40B4-BE49-F238E27FC236}">
              <a16:creationId xmlns:a16="http://schemas.microsoft.com/office/drawing/2014/main" id="{C73BB5CE-3B2B-4414-8553-825AC5543862}"/>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9" name="TextBox 18">
          <a:extLst>
            <a:ext uri="{FF2B5EF4-FFF2-40B4-BE49-F238E27FC236}">
              <a16:creationId xmlns:a16="http://schemas.microsoft.com/office/drawing/2014/main" id="{9E16C784-A029-40AB-A94F-A20CCC415E8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0" name="TextBox 19">
          <a:extLst>
            <a:ext uri="{FF2B5EF4-FFF2-40B4-BE49-F238E27FC236}">
              <a16:creationId xmlns:a16="http://schemas.microsoft.com/office/drawing/2014/main" id="{EACA7DF5-0B65-4B0D-B282-43843BF131E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1" name="TextBox 20">
          <a:extLst>
            <a:ext uri="{FF2B5EF4-FFF2-40B4-BE49-F238E27FC236}">
              <a16:creationId xmlns:a16="http://schemas.microsoft.com/office/drawing/2014/main" id="{731FB0C1-1DA8-420B-8D4B-16D5844C5F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2" name="TextBox 21">
          <a:extLst>
            <a:ext uri="{FF2B5EF4-FFF2-40B4-BE49-F238E27FC236}">
              <a16:creationId xmlns:a16="http://schemas.microsoft.com/office/drawing/2014/main" id="{1FE178BA-F84B-44D2-B433-7D7029B0162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3" name="TextBox 22">
          <a:extLst>
            <a:ext uri="{FF2B5EF4-FFF2-40B4-BE49-F238E27FC236}">
              <a16:creationId xmlns:a16="http://schemas.microsoft.com/office/drawing/2014/main" id="{467765BB-C00A-4516-935C-9991807BEE1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4" name="TextBox 23">
          <a:extLst>
            <a:ext uri="{FF2B5EF4-FFF2-40B4-BE49-F238E27FC236}">
              <a16:creationId xmlns:a16="http://schemas.microsoft.com/office/drawing/2014/main" id="{B0851B2D-9DC6-4F5B-9C9D-DF636BB5CCB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5" name="TextBox 24">
          <a:extLst>
            <a:ext uri="{FF2B5EF4-FFF2-40B4-BE49-F238E27FC236}">
              <a16:creationId xmlns:a16="http://schemas.microsoft.com/office/drawing/2014/main" id="{6A2EED54-2C5E-48E1-8C84-B88DB4DC1E0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6" name="TextBox 25">
          <a:extLst>
            <a:ext uri="{FF2B5EF4-FFF2-40B4-BE49-F238E27FC236}">
              <a16:creationId xmlns:a16="http://schemas.microsoft.com/office/drawing/2014/main" id="{453531AD-068E-41F2-ABB9-7D53F6E260C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7" name="TextBox 26">
          <a:extLst>
            <a:ext uri="{FF2B5EF4-FFF2-40B4-BE49-F238E27FC236}">
              <a16:creationId xmlns:a16="http://schemas.microsoft.com/office/drawing/2014/main" id="{50215DB8-40DA-4110-BD58-29D50B249FD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8" name="TextBox 27">
          <a:extLst>
            <a:ext uri="{FF2B5EF4-FFF2-40B4-BE49-F238E27FC236}">
              <a16:creationId xmlns:a16="http://schemas.microsoft.com/office/drawing/2014/main" id="{9365C2DA-EE3D-4F8E-8BD0-AFE6AF53F54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29" name="TextBox 28">
          <a:extLst>
            <a:ext uri="{FF2B5EF4-FFF2-40B4-BE49-F238E27FC236}">
              <a16:creationId xmlns:a16="http://schemas.microsoft.com/office/drawing/2014/main" id="{1EEDA734-8B81-4226-A718-1ADBEE83FA9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0" name="TextBox 29">
          <a:extLst>
            <a:ext uri="{FF2B5EF4-FFF2-40B4-BE49-F238E27FC236}">
              <a16:creationId xmlns:a16="http://schemas.microsoft.com/office/drawing/2014/main" id="{23E45355-D861-4924-8740-0BEF1CBDAF9D}"/>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1" name="TextBox 30">
          <a:extLst>
            <a:ext uri="{FF2B5EF4-FFF2-40B4-BE49-F238E27FC236}">
              <a16:creationId xmlns:a16="http://schemas.microsoft.com/office/drawing/2014/main" id="{66461D97-9C06-4F46-98D3-201AF4AE9F3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2" name="TextBox 31">
          <a:extLst>
            <a:ext uri="{FF2B5EF4-FFF2-40B4-BE49-F238E27FC236}">
              <a16:creationId xmlns:a16="http://schemas.microsoft.com/office/drawing/2014/main" id="{06F3FA6A-256B-4A61-ADEC-0331BAC5008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33" name="TextBox 32">
          <a:extLst>
            <a:ext uri="{FF2B5EF4-FFF2-40B4-BE49-F238E27FC236}">
              <a16:creationId xmlns:a16="http://schemas.microsoft.com/office/drawing/2014/main" id="{5332DD63-B23F-40F9-B207-871C4714FCE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4" name="TextBox 33">
          <a:extLst>
            <a:ext uri="{FF2B5EF4-FFF2-40B4-BE49-F238E27FC236}">
              <a16:creationId xmlns:a16="http://schemas.microsoft.com/office/drawing/2014/main" id="{370B8602-2096-4CCB-AEF2-2392FBEC0F7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5" name="TextBox 34">
          <a:extLst>
            <a:ext uri="{FF2B5EF4-FFF2-40B4-BE49-F238E27FC236}">
              <a16:creationId xmlns:a16="http://schemas.microsoft.com/office/drawing/2014/main" id="{3B0FD003-77E6-4929-896E-80406541B0C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6" name="TextBox 35">
          <a:extLst>
            <a:ext uri="{FF2B5EF4-FFF2-40B4-BE49-F238E27FC236}">
              <a16:creationId xmlns:a16="http://schemas.microsoft.com/office/drawing/2014/main" id="{0F07BED0-6A9F-4B0A-AB18-95A0C031B0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7" name="TextBox 36">
          <a:extLst>
            <a:ext uri="{FF2B5EF4-FFF2-40B4-BE49-F238E27FC236}">
              <a16:creationId xmlns:a16="http://schemas.microsoft.com/office/drawing/2014/main" id="{84111EF6-3C9D-4433-952F-12D80A06A0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8" name="TextBox 37">
          <a:extLst>
            <a:ext uri="{FF2B5EF4-FFF2-40B4-BE49-F238E27FC236}">
              <a16:creationId xmlns:a16="http://schemas.microsoft.com/office/drawing/2014/main" id="{B8A63011-43D4-4E80-8248-D97A6E274FBC}"/>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39" name="TextBox 38">
          <a:extLst>
            <a:ext uri="{FF2B5EF4-FFF2-40B4-BE49-F238E27FC236}">
              <a16:creationId xmlns:a16="http://schemas.microsoft.com/office/drawing/2014/main" id="{6AD95C23-93E8-40BC-BF8B-833E7B044C9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0" name="TextBox 39">
          <a:extLst>
            <a:ext uri="{FF2B5EF4-FFF2-40B4-BE49-F238E27FC236}">
              <a16:creationId xmlns:a16="http://schemas.microsoft.com/office/drawing/2014/main" id="{EEA90A10-6581-41AF-B8BF-D29CAC2FFFC9}"/>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1" name="TextBox 40">
          <a:extLst>
            <a:ext uri="{FF2B5EF4-FFF2-40B4-BE49-F238E27FC236}">
              <a16:creationId xmlns:a16="http://schemas.microsoft.com/office/drawing/2014/main" id="{6541E2CA-FCCC-468C-BC50-EA560D9C9C9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2" name="TextBox 41">
          <a:extLst>
            <a:ext uri="{FF2B5EF4-FFF2-40B4-BE49-F238E27FC236}">
              <a16:creationId xmlns:a16="http://schemas.microsoft.com/office/drawing/2014/main" id="{0CC0663F-98CE-411C-8C22-A2645058675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3" name="TextBox 42">
          <a:extLst>
            <a:ext uri="{FF2B5EF4-FFF2-40B4-BE49-F238E27FC236}">
              <a16:creationId xmlns:a16="http://schemas.microsoft.com/office/drawing/2014/main" id="{26A8770F-9902-4996-B719-708365E6581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4" name="TextBox 43">
          <a:extLst>
            <a:ext uri="{FF2B5EF4-FFF2-40B4-BE49-F238E27FC236}">
              <a16:creationId xmlns:a16="http://schemas.microsoft.com/office/drawing/2014/main" id="{1ADC2755-4AD0-46C1-AC55-87E331FF5D9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5" name="TextBox 44">
          <a:extLst>
            <a:ext uri="{FF2B5EF4-FFF2-40B4-BE49-F238E27FC236}">
              <a16:creationId xmlns:a16="http://schemas.microsoft.com/office/drawing/2014/main" id="{5283B260-6CAF-4A2B-8042-858FE48BFB3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6" name="TextBox 45">
          <a:extLst>
            <a:ext uri="{FF2B5EF4-FFF2-40B4-BE49-F238E27FC236}">
              <a16:creationId xmlns:a16="http://schemas.microsoft.com/office/drawing/2014/main" id="{95C453D1-965F-40D1-896F-31EEE2B693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7" name="TextBox 46">
          <a:extLst>
            <a:ext uri="{FF2B5EF4-FFF2-40B4-BE49-F238E27FC236}">
              <a16:creationId xmlns:a16="http://schemas.microsoft.com/office/drawing/2014/main" id="{6619B641-AED0-4940-B206-40AD8F54F5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8" name="TextBox 47">
          <a:extLst>
            <a:ext uri="{FF2B5EF4-FFF2-40B4-BE49-F238E27FC236}">
              <a16:creationId xmlns:a16="http://schemas.microsoft.com/office/drawing/2014/main" id="{2CFCE637-078B-4E72-B60C-E0E32DBB608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49" name="TextBox 48">
          <a:extLst>
            <a:ext uri="{FF2B5EF4-FFF2-40B4-BE49-F238E27FC236}">
              <a16:creationId xmlns:a16="http://schemas.microsoft.com/office/drawing/2014/main" id="{51014EAF-791D-4949-B46B-958CA8FF2B0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0" name="TextBox 49">
          <a:extLst>
            <a:ext uri="{FF2B5EF4-FFF2-40B4-BE49-F238E27FC236}">
              <a16:creationId xmlns:a16="http://schemas.microsoft.com/office/drawing/2014/main" id="{D02E4A59-8CE0-42BE-A933-0670D300EE1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1" name="TextBox 50">
          <a:extLst>
            <a:ext uri="{FF2B5EF4-FFF2-40B4-BE49-F238E27FC236}">
              <a16:creationId xmlns:a16="http://schemas.microsoft.com/office/drawing/2014/main" id="{48C93838-7B85-4314-B700-EBDF68B68B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2" name="TextBox 51">
          <a:extLst>
            <a:ext uri="{FF2B5EF4-FFF2-40B4-BE49-F238E27FC236}">
              <a16:creationId xmlns:a16="http://schemas.microsoft.com/office/drawing/2014/main" id="{A0FFB04A-669B-4ADE-B377-2C077C5FDEB5}"/>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3" name="TextBox 52">
          <a:extLst>
            <a:ext uri="{FF2B5EF4-FFF2-40B4-BE49-F238E27FC236}">
              <a16:creationId xmlns:a16="http://schemas.microsoft.com/office/drawing/2014/main" id="{BF07D8F2-6708-458D-B8D6-3DD888AD9FD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4" name="TextBox 53">
          <a:extLst>
            <a:ext uri="{FF2B5EF4-FFF2-40B4-BE49-F238E27FC236}">
              <a16:creationId xmlns:a16="http://schemas.microsoft.com/office/drawing/2014/main" id="{6607FD40-E418-40FC-A00E-8009743A2D3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5" name="TextBox 54">
          <a:extLst>
            <a:ext uri="{FF2B5EF4-FFF2-40B4-BE49-F238E27FC236}">
              <a16:creationId xmlns:a16="http://schemas.microsoft.com/office/drawing/2014/main" id="{AB31216A-4A6E-4C53-A8C9-DCF52D24B5C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6" name="TextBox 55">
          <a:extLst>
            <a:ext uri="{FF2B5EF4-FFF2-40B4-BE49-F238E27FC236}">
              <a16:creationId xmlns:a16="http://schemas.microsoft.com/office/drawing/2014/main" id="{4894F90A-B5E7-44C4-BD3A-331A4373CDB6}"/>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7" name="TextBox 56">
          <a:extLst>
            <a:ext uri="{FF2B5EF4-FFF2-40B4-BE49-F238E27FC236}">
              <a16:creationId xmlns:a16="http://schemas.microsoft.com/office/drawing/2014/main" id="{F8B57339-EE46-4A4C-8B2A-C7427BA3919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8" name="TextBox 57">
          <a:extLst>
            <a:ext uri="{FF2B5EF4-FFF2-40B4-BE49-F238E27FC236}">
              <a16:creationId xmlns:a16="http://schemas.microsoft.com/office/drawing/2014/main" id="{B671F008-23E0-4683-82B1-C477EC13E11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59" name="TextBox 58">
          <a:extLst>
            <a:ext uri="{FF2B5EF4-FFF2-40B4-BE49-F238E27FC236}">
              <a16:creationId xmlns:a16="http://schemas.microsoft.com/office/drawing/2014/main" id="{1CA41A44-A4DE-4DB6-88E9-156DBE9A800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0" name="TextBox 59">
          <a:extLst>
            <a:ext uri="{FF2B5EF4-FFF2-40B4-BE49-F238E27FC236}">
              <a16:creationId xmlns:a16="http://schemas.microsoft.com/office/drawing/2014/main" id="{BF3F0C95-F2AE-4B7D-A911-7F67ECA0053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61" name="TextBox 60">
          <a:extLst>
            <a:ext uri="{FF2B5EF4-FFF2-40B4-BE49-F238E27FC236}">
              <a16:creationId xmlns:a16="http://schemas.microsoft.com/office/drawing/2014/main" id="{69C61C3A-03D9-4816-AC47-96E8057EA9B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2" name="TextBox 61">
          <a:extLst>
            <a:ext uri="{FF2B5EF4-FFF2-40B4-BE49-F238E27FC236}">
              <a16:creationId xmlns:a16="http://schemas.microsoft.com/office/drawing/2014/main" id="{0EAEA69A-EF53-4479-BBAC-62C6BB5E7F7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3" name="TextBox 62">
          <a:extLst>
            <a:ext uri="{FF2B5EF4-FFF2-40B4-BE49-F238E27FC236}">
              <a16:creationId xmlns:a16="http://schemas.microsoft.com/office/drawing/2014/main" id="{B6ABD48D-E3CE-4E52-A8B7-CBEADB92F80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4" name="TextBox 63">
          <a:extLst>
            <a:ext uri="{FF2B5EF4-FFF2-40B4-BE49-F238E27FC236}">
              <a16:creationId xmlns:a16="http://schemas.microsoft.com/office/drawing/2014/main" id="{3B670BFE-C7A6-4ECF-A2C2-D9F8E41ECE5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5" name="TextBox 64">
          <a:extLst>
            <a:ext uri="{FF2B5EF4-FFF2-40B4-BE49-F238E27FC236}">
              <a16:creationId xmlns:a16="http://schemas.microsoft.com/office/drawing/2014/main" id="{B0FF7910-2897-4DB8-8427-F5433E77EAB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6" name="TextBox 65">
          <a:extLst>
            <a:ext uri="{FF2B5EF4-FFF2-40B4-BE49-F238E27FC236}">
              <a16:creationId xmlns:a16="http://schemas.microsoft.com/office/drawing/2014/main" id="{5766A3A3-D735-470F-8464-770963E22B8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7" name="TextBox 66">
          <a:extLst>
            <a:ext uri="{FF2B5EF4-FFF2-40B4-BE49-F238E27FC236}">
              <a16:creationId xmlns:a16="http://schemas.microsoft.com/office/drawing/2014/main" id="{02E435F2-5385-4218-8032-8EE43986B7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8" name="TextBox 67">
          <a:extLst>
            <a:ext uri="{FF2B5EF4-FFF2-40B4-BE49-F238E27FC236}">
              <a16:creationId xmlns:a16="http://schemas.microsoft.com/office/drawing/2014/main" id="{E43B9CA1-6794-46AC-BE7C-BBA7EBB3B65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69" name="TextBox 68">
          <a:extLst>
            <a:ext uri="{FF2B5EF4-FFF2-40B4-BE49-F238E27FC236}">
              <a16:creationId xmlns:a16="http://schemas.microsoft.com/office/drawing/2014/main" id="{4160B9D3-D7E4-4B26-81CA-398CC68C76F0}"/>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0" name="TextBox 69">
          <a:extLst>
            <a:ext uri="{FF2B5EF4-FFF2-40B4-BE49-F238E27FC236}">
              <a16:creationId xmlns:a16="http://schemas.microsoft.com/office/drawing/2014/main" id="{270234E9-A866-49B9-BC6A-714CFF886D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1" name="TextBox 70">
          <a:extLst>
            <a:ext uri="{FF2B5EF4-FFF2-40B4-BE49-F238E27FC236}">
              <a16:creationId xmlns:a16="http://schemas.microsoft.com/office/drawing/2014/main" id="{5DB52717-E262-4CB6-92AE-5481669F494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2" name="TextBox 71">
          <a:extLst>
            <a:ext uri="{FF2B5EF4-FFF2-40B4-BE49-F238E27FC236}">
              <a16:creationId xmlns:a16="http://schemas.microsoft.com/office/drawing/2014/main" id="{FC37807E-12EA-49C6-A432-6F67B216B03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3" name="TextBox 72">
          <a:extLst>
            <a:ext uri="{FF2B5EF4-FFF2-40B4-BE49-F238E27FC236}">
              <a16:creationId xmlns:a16="http://schemas.microsoft.com/office/drawing/2014/main" id="{E7EDFABB-8681-42C9-852E-C10DD816903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4" name="TextBox 73">
          <a:extLst>
            <a:ext uri="{FF2B5EF4-FFF2-40B4-BE49-F238E27FC236}">
              <a16:creationId xmlns:a16="http://schemas.microsoft.com/office/drawing/2014/main" id="{F0C3B1B7-B01D-4807-8F66-DE0097837C55}"/>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5" name="TextBox 74">
          <a:extLst>
            <a:ext uri="{FF2B5EF4-FFF2-40B4-BE49-F238E27FC236}">
              <a16:creationId xmlns:a16="http://schemas.microsoft.com/office/drawing/2014/main" id="{13D8283D-A6C6-4F4D-97C9-3F0360B5658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6" name="TextBox 75">
          <a:extLst>
            <a:ext uri="{FF2B5EF4-FFF2-40B4-BE49-F238E27FC236}">
              <a16:creationId xmlns:a16="http://schemas.microsoft.com/office/drawing/2014/main" id="{D9227494-938F-43E6-BD13-01C3994198C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7" name="TextBox 76">
          <a:extLst>
            <a:ext uri="{FF2B5EF4-FFF2-40B4-BE49-F238E27FC236}">
              <a16:creationId xmlns:a16="http://schemas.microsoft.com/office/drawing/2014/main" id="{868E6080-6033-49BA-9BF9-566DF2D8B48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8" name="TextBox 77">
          <a:extLst>
            <a:ext uri="{FF2B5EF4-FFF2-40B4-BE49-F238E27FC236}">
              <a16:creationId xmlns:a16="http://schemas.microsoft.com/office/drawing/2014/main" id="{7E728465-5233-4AE2-A5B8-CF3D06E8884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79" name="TextBox 78">
          <a:extLst>
            <a:ext uri="{FF2B5EF4-FFF2-40B4-BE49-F238E27FC236}">
              <a16:creationId xmlns:a16="http://schemas.microsoft.com/office/drawing/2014/main" id="{020DE78A-B2D9-4180-B498-A9DBAF2681B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0" name="TextBox 79">
          <a:extLst>
            <a:ext uri="{FF2B5EF4-FFF2-40B4-BE49-F238E27FC236}">
              <a16:creationId xmlns:a16="http://schemas.microsoft.com/office/drawing/2014/main" id="{274CF58D-7A5A-4824-9D34-7F4CF0425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1" name="TextBox 80">
          <a:extLst>
            <a:ext uri="{FF2B5EF4-FFF2-40B4-BE49-F238E27FC236}">
              <a16:creationId xmlns:a16="http://schemas.microsoft.com/office/drawing/2014/main" id="{1F6454AE-CCC5-4EDD-AE58-04B3D5E80BFE}"/>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2" name="TextBox 81">
          <a:extLst>
            <a:ext uri="{FF2B5EF4-FFF2-40B4-BE49-F238E27FC236}">
              <a16:creationId xmlns:a16="http://schemas.microsoft.com/office/drawing/2014/main" id="{2996F2A7-1460-4BB3-9120-293E831A4C7F}"/>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3" name="TextBox 82">
          <a:extLst>
            <a:ext uri="{FF2B5EF4-FFF2-40B4-BE49-F238E27FC236}">
              <a16:creationId xmlns:a16="http://schemas.microsoft.com/office/drawing/2014/main" id="{2A4ED7AE-7FE6-4979-823B-64B5E5EF64B4}"/>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4" name="TextBox 83">
          <a:extLst>
            <a:ext uri="{FF2B5EF4-FFF2-40B4-BE49-F238E27FC236}">
              <a16:creationId xmlns:a16="http://schemas.microsoft.com/office/drawing/2014/main" id="{1AFC0E48-4432-4E73-8C69-547360F50A3A}"/>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5" name="TextBox 84">
          <a:extLst>
            <a:ext uri="{FF2B5EF4-FFF2-40B4-BE49-F238E27FC236}">
              <a16:creationId xmlns:a16="http://schemas.microsoft.com/office/drawing/2014/main" id="{60C55B64-2B08-49A5-AC14-B0606AD323C3}"/>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6" name="TextBox 85">
          <a:extLst>
            <a:ext uri="{FF2B5EF4-FFF2-40B4-BE49-F238E27FC236}">
              <a16:creationId xmlns:a16="http://schemas.microsoft.com/office/drawing/2014/main" id="{25996E78-E42A-4EB4-A4E4-21792EECF088}"/>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7" name="TextBox 86">
          <a:extLst>
            <a:ext uri="{FF2B5EF4-FFF2-40B4-BE49-F238E27FC236}">
              <a16:creationId xmlns:a16="http://schemas.microsoft.com/office/drawing/2014/main" id="{F513A4E2-EDAD-4669-B708-E98B99B11919}"/>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8" name="TextBox 87">
          <a:extLst>
            <a:ext uri="{FF2B5EF4-FFF2-40B4-BE49-F238E27FC236}">
              <a16:creationId xmlns:a16="http://schemas.microsoft.com/office/drawing/2014/main" id="{8BB75B93-FC92-4B93-A24D-CFA4F62DA9C7}"/>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89" name="TextBox 88">
          <a:extLst>
            <a:ext uri="{FF2B5EF4-FFF2-40B4-BE49-F238E27FC236}">
              <a16:creationId xmlns:a16="http://schemas.microsoft.com/office/drawing/2014/main" id="{EF4E040C-6E0B-4DCA-B2E9-A99D1FEE970C}"/>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0" name="TextBox 89">
          <a:extLst>
            <a:ext uri="{FF2B5EF4-FFF2-40B4-BE49-F238E27FC236}">
              <a16:creationId xmlns:a16="http://schemas.microsoft.com/office/drawing/2014/main" id="{418717DF-90E1-43C2-BFFC-DA847F5CDDE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1" name="TextBox 90">
          <a:extLst>
            <a:ext uri="{FF2B5EF4-FFF2-40B4-BE49-F238E27FC236}">
              <a16:creationId xmlns:a16="http://schemas.microsoft.com/office/drawing/2014/main" id="{46E2CDD4-79EC-49EF-A93E-39C3088B96FB}"/>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2" name="TextBox 91">
          <a:extLst>
            <a:ext uri="{FF2B5EF4-FFF2-40B4-BE49-F238E27FC236}">
              <a16:creationId xmlns:a16="http://schemas.microsoft.com/office/drawing/2014/main" id="{C907023C-15B6-4A87-8D3F-0ABED08940A6}"/>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76</xdr:row>
      <xdr:rowOff>0</xdr:rowOff>
    </xdr:from>
    <xdr:ext cx="65" cy="172227"/>
    <xdr:sp macro="" textlink="">
      <xdr:nvSpPr>
        <xdr:cNvPr id="93" name="TextBox 92">
          <a:extLst>
            <a:ext uri="{FF2B5EF4-FFF2-40B4-BE49-F238E27FC236}">
              <a16:creationId xmlns:a16="http://schemas.microsoft.com/office/drawing/2014/main" id="{FD4B285D-399B-4E89-9265-58F1A97D3EF1}"/>
            </a:ext>
          </a:extLst>
        </xdr:cNvPr>
        <xdr:cNvSpPr txBox="1"/>
      </xdr:nvSpPr>
      <xdr:spPr>
        <a:xfrm>
          <a:off x="9989562760" y="26489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4" name="TextBox 93">
          <a:extLst>
            <a:ext uri="{FF2B5EF4-FFF2-40B4-BE49-F238E27FC236}">
              <a16:creationId xmlns:a16="http://schemas.microsoft.com/office/drawing/2014/main" id="{2813551B-16D9-4B24-AC45-05C9002152F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5" name="TextBox 94">
          <a:extLst>
            <a:ext uri="{FF2B5EF4-FFF2-40B4-BE49-F238E27FC236}">
              <a16:creationId xmlns:a16="http://schemas.microsoft.com/office/drawing/2014/main" id="{C69B8BEB-D2BF-4476-9320-73992C2B1A6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6" name="TextBox 95">
          <a:extLst>
            <a:ext uri="{FF2B5EF4-FFF2-40B4-BE49-F238E27FC236}">
              <a16:creationId xmlns:a16="http://schemas.microsoft.com/office/drawing/2014/main" id="{1AFC8D42-1660-4226-9446-F7F9A95CB4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7" name="TextBox 96">
          <a:extLst>
            <a:ext uri="{FF2B5EF4-FFF2-40B4-BE49-F238E27FC236}">
              <a16:creationId xmlns:a16="http://schemas.microsoft.com/office/drawing/2014/main" id="{EC3A9980-E831-4C19-8E12-AD023A8D6EB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8" name="TextBox 97">
          <a:extLst>
            <a:ext uri="{FF2B5EF4-FFF2-40B4-BE49-F238E27FC236}">
              <a16:creationId xmlns:a16="http://schemas.microsoft.com/office/drawing/2014/main" id="{7E3E1592-CFCB-46D3-924C-4FF58C98B94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99" name="TextBox 98">
          <a:extLst>
            <a:ext uri="{FF2B5EF4-FFF2-40B4-BE49-F238E27FC236}">
              <a16:creationId xmlns:a16="http://schemas.microsoft.com/office/drawing/2014/main" id="{D8712B6E-928A-4087-85E3-C5E82AD104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0" name="TextBox 99">
          <a:extLst>
            <a:ext uri="{FF2B5EF4-FFF2-40B4-BE49-F238E27FC236}">
              <a16:creationId xmlns:a16="http://schemas.microsoft.com/office/drawing/2014/main" id="{6B4B3810-1D9D-4D44-A234-C2AD157C4E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1" name="TextBox 100">
          <a:extLst>
            <a:ext uri="{FF2B5EF4-FFF2-40B4-BE49-F238E27FC236}">
              <a16:creationId xmlns:a16="http://schemas.microsoft.com/office/drawing/2014/main" id="{D39D85B9-222D-45D9-ACE9-DE81B161AA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2" name="TextBox 101">
          <a:extLst>
            <a:ext uri="{FF2B5EF4-FFF2-40B4-BE49-F238E27FC236}">
              <a16:creationId xmlns:a16="http://schemas.microsoft.com/office/drawing/2014/main" id="{5B6F5EFC-2709-40BD-B099-8F3C7CDFD3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3" name="TextBox 102">
          <a:extLst>
            <a:ext uri="{FF2B5EF4-FFF2-40B4-BE49-F238E27FC236}">
              <a16:creationId xmlns:a16="http://schemas.microsoft.com/office/drawing/2014/main" id="{D86C7F9C-E933-481B-A44D-A4EDC6154F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4" name="TextBox 103">
          <a:extLst>
            <a:ext uri="{FF2B5EF4-FFF2-40B4-BE49-F238E27FC236}">
              <a16:creationId xmlns:a16="http://schemas.microsoft.com/office/drawing/2014/main" id="{6A55FBBB-E923-42F9-A255-780EC21F1EB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5" name="TextBox 104">
          <a:extLst>
            <a:ext uri="{FF2B5EF4-FFF2-40B4-BE49-F238E27FC236}">
              <a16:creationId xmlns:a16="http://schemas.microsoft.com/office/drawing/2014/main" id="{2AD27F89-2F4E-4569-AC53-8BCDD08F96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6" name="TextBox 105">
          <a:extLst>
            <a:ext uri="{FF2B5EF4-FFF2-40B4-BE49-F238E27FC236}">
              <a16:creationId xmlns:a16="http://schemas.microsoft.com/office/drawing/2014/main" id="{2350B06C-ABAC-4C22-B8A4-45B7C1D0646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7" name="TextBox 106">
          <a:extLst>
            <a:ext uri="{FF2B5EF4-FFF2-40B4-BE49-F238E27FC236}">
              <a16:creationId xmlns:a16="http://schemas.microsoft.com/office/drawing/2014/main" id="{39C043AB-88B7-4755-B186-60A1A0732F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8" name="TextBox 107">
          <a:extLst>
            <a:ext uri="{FF2B5EF4-FFF2-40B4-BE49-F238E27FC236}">
              <a16:creationId xmlns:a16="http://schemas.microsoft.com/office/drawing/2014/main" id="{21216A4E-E007-4D32-97FF-FB9C97693A0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09" name="TextBox 108">
          <a:extLst>
            <a:ext uri="{FF2B5EF4-FFF2-40B4-BE49-F238E27FC236}">
              <a16:creationId xmlns:a16="http://schemas.microsoft.com/office/drawing/2014/main" id="{1066CDD6-3F2A-4262-B973-F1400AB0B7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0" name="TextBox 109">
          <a:extLst>
            <a:ext uri="{FF2B5EF4-FFF2-40B4-BE49-F238E27FC236}">
              <a16:creationId xmlns:a16="http://schemas.microsoft.com/office/drawing/2014/main" id="{279C38DB-EA09-4CF3-9653-AACA80FA73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1" name="TextBox 110">
          <a:extLst>
            <a:ext uri="{FF2B5EF4-FFF2-40B4-BE49-F238E27FC236}">
              <a16:creationId xmlns:a16="http://schemas.microsoft.com/office/drawing/2014/main" id="{5C47FFB5-09EF-4319-8F97-7DDBAD556A2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2" name="TextBox 111">
          <a:extLst>
            <a:ext uri="{FF2B5EF4-FFF2-40B4-BE49-F238E27FC236}">
              <a16:creationId xmlns:a16="http://schemas.microsoft.com/office/drawing/2014/main" id="{E393478A-760E-4FD1-929A-48D494AE53F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3" name="TextBox 112">
          <a:extLst>
            <a:ext uri="{FF2B5EF4-FFF2-40B4-BE49-F238E27FC236}">
              <a16:creationId xmlns:a16="http://schemas.microsoft.com/office/drawing/2014/main" id="{944C514C-F214-430B-AB6D-CB356FC6D9D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4" name="TextBox 113">
          <a:extLst>
            <a:ext uri="{FF2B5EF4-FFF2-40B4-BE49-F238E27FC236}">
              <a16:creationId xmlns:a16="http://schemas.microsoft.com/office/drawing/2014/main" id="{2549CB57-EE75-4B59-B874-A0D07CB1FFF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5" name="TextBox 114">
          <a:extLst>
            <a:ext uri="{FF2B5EF4-FFF2-40B4-BE49-F238E27FC236}">
              <a16:creationId xmlns:a16="http://schemas.microsoft.com/office/drawing/2014/main" id="{ADA58636-201A-4A52-85C1-DA56D51B3A5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6" name="TextBox 115">
          <a:extLst>
            <a:ext uri="{FF2B5EF4-FFF2-40B4-BE49-F238E27FC236}">
              <a16:creationId xmlns:a16="http://schemas.microsoft.com/office/drawing/2014/main" id="{C2B059EE-B4E1-4C82-A007-002441E1A9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7" name="TextBox 116">
          <a:extLst>
            <a:ext uri="{FF2B5EF4-FFF2-40B4-BE49-F238E27FC236}">
              <a16:creationId xmlns:a16="http://schemas.microsoft.com/office/drawing/2014/main" id="{77142B08-CE59-4E88-8F30-2DF2A486A5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8" name="TextBox 117">
          <a:extLst>
            <a:ext uri="{FF2B5EF4-FFF2-40B4-BE49-F238E27FC236}">
              <a16:creationId xmlns:a16="http://schemas.microsoft.com/office/drawing/2014/main" id="{A32C629E-1BF9-49BA-8901-41AC07DFA90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19" name="TextBox 118">
          <a:extLst>
            <a:ext uri="{FF2B5EF4-FFF2-40B4-BE49-F238E27FC236}">
              <a16:creationId xmlns:a16="http://schemas.microsoft.com/office/drawing/2014/main" id="{8B10C3DD-CAE6-483E-BD80-2BD4B366648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0" name="TextBox 119">
          <a:extLst>
            <a:ext uri="{FF2B5EF4-FFF2-40B4-BE49-F238E27FC236}">
              <a16:creationId xmlns:a16="http://schemas.microsoft.com/office/drawing/2014/main" id="{59ED2817-9C48-4320-B545-CAB67C2D523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1" name="TextBox 120">
          <a:extLst>
            <a:ext uri="{FF2B5EF4-FFF2-40B4-BE49-F238E27FC236}">
              <a16:creationId xmlns:a16="http://schemas.microsoft.com/office/drawing/2014/main" id="{E4F09972-FD0F-4FB2-A2C0-464AC569A12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2" name="TextBox 121">
          <a:extLst>
            <a:ext uri="{FF2B5EF4-FFF2-40B4-BE49-F238E27FC236}">
              <a16:creationId xmlns:a16="http://schemas.microsoft.com/office/drawing/2014/main" id="{62E92125-A07C-4952-91CF-6FECABF4C1D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3" name="TextBox 122">
          <a:extLst>
            <a:ext uri="{FF2B5EF4-FFF2-40B4-BE49-F238E27FC236}">
              <a16:creationId xmlns:a16="http://schemas.microsoft.com/office/drawing/2014/main" id="{794C3E25-EF80-429F-B079-84D6C277285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4" name="TextBox 123">
          <a:extLst>
            <a:ext uri="{FF2B5EF4-FFF2-40B4-BE49-F238E27FC236}">
              <a16:creationId xmlns:a16="http://schemas.microsoft.com/office/drawing/2014/main" id="{E6FC5537-6C63-4AFB-87C5-3869215F9C9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125" name="TextBox 124">
          <a:extLst>
            <a:ext uri="{FF2B5EF4-FFF2-40B4-BE49-F238E27FC236}">
              <a16:creationId xmlns:a16="http://schemas.microsoft.com/office/drawing/2014/main" id="{227A5710-B32A-49C5-8AEA-81B5307CA52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6" name="TextBox 125">
          <a:extLst>
            <a:ext uri="{FF2B5EF4-FFF2-40B4-BE49-F238E27FC236}">
              <a16:creationId xmlns:a16="http://schemas.microsoft.com/office/drawing/2014/main" id="{9FE14407-C1DE-4105-83D9-5D9F5D49B89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7" name="TextBox 126">
          <a:extLst>
            <a:ext uri="{FF2B5EF4-FFF2-40B4-BE49-F238E27FC236}">
              <a16:creationId xmlns:a16="http://schemas.microsoft.com/office/drawing/2014/main" id="{70E91F2B-35C3-4C47-AECA-F8CCF969D97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8" name="TextBox 127">
          <a:extLst>
            <a:ext uri="{FF2B5EF4-FFF2-40B4-BE49-F238E27FC236}">
              <a16:creationId xmlns:a16="http://schemas.microsoft.com/office/drawing/2014/main" id="{D57B74C2-9602-4FA4-BA66-10EFD8DA5C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29" name="TextBox 128">
          <a:extLst>
            <a:ext uri="{FF2B5EF4-FFF2-40B4-BE49-F238E27FC236}">
              <a16:creationId xmlns:a16="http://schemas.microsoft.com/office/drawing/2014/main" id="{D4CDBE2D-2F4B-47CC-96E1-3DA0825ED91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0" name="TextBox 129">
          <a:extLst>
            <a:ext uri="{FF2B5EF4-FFF2-40B4-BE49-F238E27FC236}">
              <a16:creationId xmlns:a16="http://schemas.microsoft.com/office/drawing/2014/main" id="{EC879960-132B-4247-9896-9AFE6719A07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1" name="TextBox 130">
          <a:extLst>
            <a:ext uri="{FF2B5EF4-FFF2-40B4-BE49-F238E27FC236}">
              <a16:creationId xmlns:a16="http://schemas.microsoft.com/office/drawing/2014/main" id="{A108711E-87A9-4C65-8355-C34A6E9268B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2" name="TextBox 131">
          <a:extLst>
            <a:ext uri="{FF2B5EF4-FFF2-40B4-BE49-F238E27FC236}">
              <a16:creationId xmlns:a16="http://schemas.microsoft.com/office/drawing/2014/main" id="{ACE965C0-4CF2-430B-B392-99E76196966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3" name="TextBox 132">
          <a:extLst>
            <a:ext uri="{FF2B5EF4-FFF2-40B4-BE49-F238E27FC236}">
              <a16:creationId xmlns:a16="http://schemas.microsoft.com/office/drawing/2014/main" id="{6464706D-D578-40A9-9385-A85895E19A6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4" name="TextBox 133">
          <a:extLst>
            <a:ext uri="{FF2B5EF4-FFF2-40B4-BE49-F238E27FC236}">
              <a16:creationId xmlns:a16="http://schemas.microsoft.com/office/drawing/2014/main" id="{EE0C4D6E-8BFB-4F4B-930C-A4A3419ACAA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5" name="TextBox 134">
          <a:extLst>
            <a:ext uri="{FF2B5EF4-FFF2-40B4-BE49-F238E27FC236}">
              <a16:creationId xmlns:a16="http://schemas.microsoft.com/office/drawing/2014/main" id="{BD8BEF8B-C0F8-469A-9FAD-7A73D48BEDC7}"/>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6" name="TextBox 135">
          <a:extLst>
            <a:ext uri="{FF2B5EF4-FFF2-40B4-BE49-F238E27FC236}">
              <a16:creationId xmlns:a16="http://schemas.microsoft.com/office/drawing/2014/main" id="{CB0A7AAF-5957-4591-BDEE-02EC7416575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7" name="TextBox 136">
          <a:extLst>
            <a:ext uri="{FF2B5EF4-FFF2-40B4-BE49-F238E27FC236}">
              <a16:creationId xmlns:a16="http://schemas.microsoft.com/office/drawing/2014/main" id="{52B3072F-8451-44E0-B0FB-56D93B27FBC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8" name="TextBox 137">
          <a:extLst>
            <a:ext uri="{FF2B5EF4-FFF2-40B4-BE49-F238E27FC236}">
              <a16:creationId xmlns:a16="http://schemas.microsoft.com/office/drawing/2014/main" id="{288AA7CC-0110-4127-85CD-BDEB6FDED2A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39" name="TextBox 138">
          <a:extLst>
            <a:ext uri="{FF2B5EF4-FFF2-40B4-BE49-F238E27FC236}">
              <a16:creationId xmlns:a16="http://schemas.microsoft.com/office/drawing/2014/main" id="{99106786-47ED-4AAB-9C1A-96CDE4EA830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0" name="TextBox 139">
          <a:extLst>
            <a:ext uri="{FF2B5EF4-FFF2-40B4-BE49-F238E27FC236}">
              <a16:creationId xmlns:a16="http://schemas.microsoft.com/office/drawing/2014/main" id="{BADB779B-63B7-4D09-BE84-6AFB1721A4C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1" name="TextBox 140">
          <a:extLst>
            <a:ext uri="{FF2B5EF4-FFF2-40B4-BE49-F238E27FC236}">
              <a16:creationId xmlns:a16="http://schemas.microsoft.com/office/drawing/2014/main" id="{4BF4DF7B-A55B-44B3-A83E-CC13EEFCC060}"/>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2" name="TextBox 141">
          <a:extLst>
            <a:ext uri="{FF2B5EF4-FFF2-40B4-BE49-F238E27FC236}">
              <a16:creationId xmlns:a16="http://schemas.microsoft.com/office/drawing/2014/main" id="{5164AC9F-CFE9-445D-916F-F9B28CCA0C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3" name="TextBox 142">
          <a:extLst>
            <a:ext uri="{FF2B5EF4-FFF2-40B4-BE49-F238E27FC236}">
              <a16:creationId xmlns:a16="http://schemas.microsoft.com/office/drawing/2014/main" id="{F582B1C7-4067-4199-8A7D-F6B5E9F2B27B}"/>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4" name="TextBox 143">
          <a:extLst>
            <a:ext uri="{FF2B5EF4-FFF2-40B4-BE49-F238E27FC236}">
              <a16:creationId xmlns:a16="http://schemas.microsoft.com/office/drawing/2014/main" id="{7266DFFA-7ABE-4529-B3EE-CFBBFA58F39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5" name="TextBox 144">
          <a:extLst>
            <a:ext uri="{FF2B5EF4-FFF2-40B4-BE49-F238E27FC236}">
              <a16:creationId xmlns:a16="http://schemas.microsoft.com/office/drawing/2014/main" id="{DBBB586D-1A1E-47E1-9478-4DCD152C395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6" name="TextBox 145">
          <a:extLst>
            <a:ext uri="{FF2B5EF4-FFF2-40B4-BE49-F238E27FC236}">
              <a16:creationId xmlns:a16="http://schemas.microsoft.com/office/drawing/2014/main" id="{9E3567A7-C65A-4B94-9F15-EEFD6819AD91}"/>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7" name="TextBox 146">
          <a:extLst>
            <a:ext uri="{FF2B5EF4-FFF2-40B4-BE49-F238E27FC236}">
              <a16:creationId xmlns:a16="http://schemas.microsoft.com/office/drawing/2014/main" id="{E7A593F7-6B60-42D0-BB72-E754BFAB816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8" name="TextBox 147">
          <a:extLst>
            <a:ext uri="{FF2B5EF4-FFF2-40B4-BE49-F238E27FC236}">
              <a16:creationId xmlns:a16="http://schemas.microsoft.com/office/drawing/2014/main" id="{17E23621-2ECB-4A6A-BA83-C9F8203E1778}"/>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49" name="TextBox 148">
          <a:extLst>
            <a:ext uri="{FF2B5EF4-FFF2-40B4-BE49-F238E27FC236}">
              <a16:creationId xmlns:a16="http://schemas.microsoft.com/office/drawing/2014/main" id="{F8DE16F0-3EF6-450B-8080-591E819ECDF3}"/>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0" name="TextBox 149">
          <a:extLst>
            <a:ext uri="{FF2B5EF4-FFF2-40B4-BE49-F238E27FC236}">
              <a16:creationId xmlns:a16="http://schemas.microsoft.com/office/drawing/2014/main" id="{AD9ED64B-7BF2-4E80-8DF9-08660141FB3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1" name="TextBox 150">
          <a:extLst>
            <a:ext uri="{FF2B5EF4-FFF2-40B4-BE49-F238E27FC236}">
              <a16:creationId xmlns:a16="http://schemas.microsoft.com/office/drawing/2014/main" id="{ECF2C53B-EB2A-47A0-B1EF-F4E1EEFB6E99}"/>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2" name="TextBox 151">
          <a:extLst>
            <a:ext uri="{FF2B5EF4-FFF2-40B4-BE49-F238E27FC236}">
              <a16:creationId xmlns:a16="http://schemas.microsoft.com/office/drawing/2014/main" id="{74CB18BD-9CC7-455C-A33A-FF4CAAA5D604}"/>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3" name="TextBox 152">
          <a:extLst>
            <a:ext uri="{FF2B5EF4-FFF2-40B4-BE49-F238E27FC236}">
              <a16:creationId xmlns:a16="http://schemas.microsoft.com/office/drawing/2014/main" id="{BC452E5F-609D-41AC-87A1-EF37E9DFEBE6}"/>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4" name="TextBox 153">
          <a:extLst>
            <a:ext uri="{FF2B5EF4-FFF2-40B4-BE49-F238E27FC236}">
              <a16:creationId xmlns:a16="http://schemas.microsoft.com/office/drawing/2014/main" id="{3FF9B9D0-79E7-4A46-B3B7-F100F18513AF}"/>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5" name="TextBox 154">
          <a:extLst>
            <a:ext uri="{FF2B5EF4-FFF2-40B4-BE49-F238E27FC236}">
              <a16:creationId xmlns:a16="http://schemas.microsoft.com/office/drawing/2014/main" id="{EEA87719-31CE-4B35-A813-33D80BCB63DE}"/>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6" name="TextBox 155">
          <a:extLst>
            <a:ext uri="{FF2B5EF4-FFF2-40B4-BE49-F238E27FC236}">
              <a16:creationId xmlns:a16="http://schemas.microsoft.com/office/drawing/2014/main" id="{38C98783-F161-4F15-845F-7BC9FBBCB7C5}"/>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80</xdr:row>
      <xdr:rowOff>0</xdr:rowOff>
    </xdr:from>
    <xdr:ext cx="65" cy="172227"/>
    <xdr:sp macro="" textlink="">
      <xdr:nvSpPr>
        <xdr:cNvPr id="157" name="TextBox 156">
          <a:extLst>
            <a:ext uri="{FF2B5EF4-FFF2-40B4-BE49-F238E27FC236}">
              <a16:creationId xmlns:a16="http://schemas.microsoft.com/office/drawing/2014/main" id="{3B942B88-1D9D-45C4-88BD-85E94123E2DA}"/>
            </a:ext>
          </a:extLst>
        </xdr:cNvPr>
        <xdr:cNvSpPr txBox="1"/>
      </xdr:nvSpPr>
      <xdr:spPr>
        <a:xfrm>
          <a:off x="9989562760" y="28117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8" name="TextBox 157">
          <a:extLst>
            <a:ext uri="{FF2B5EF4-FFF2-40B4-BE49-F238E27FC236}">
              <a16:creationId xmlns:a16="http://schemas.microsoft.com/office/drawing/2014/main" id="{73900BE9-11F5-43BA-96C0-5565535E17E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59" name="TextBox 158">
          <a:extLst>
            <a:ext uri="{FF2B5EF4-FFF2-40B4-BE49-F238E27FC236}">
              <a16:creationId xmlns:a16="http://schemas.microsoft.com/office/drawing/2014/main" id="{2B6B1668-0076-43F7-8EA9-B2036BA08CD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0" name="TextBox 159">
          <a:extLst>
            <a:ext uri="{FF2B5EF4-FFF2-40B4-BE49-F238E27FC236}">
              <a16:creationId xmlns:a16="http://schemas.microsoft.com/office/drawing/2014/main" id="{751239E1-1BE1-4140-AEB7-FDFD49CB74A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1" name="TextBox 160">
          <a:extLst>
            <a:ext uri="{FF2B5EF4-FFF2-40B4-BE49-F238E27FC236}">
              <a16:creationId xmlns:a16="http://schemas.microsoft.com/office/drawing/2014/main" id="{40A623BC-D12E-408F-9868-FD5963B6B29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2" name="TextBox 161">
          <a:extLst>
            <a:ext uri="{FF2B5EF4-FFF2-40B4-BE49-F238E27FC236}">
              <a16:creationId xmlns:a16="http://schemas.microsoft.com/office/drawing/2014/main" id="{179CDBCA-7777-4A93-B59B-747404F2AE7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3" name="TextBox 162">
          <a:extLst>
            <a:ext uri="{FF2B5EF4-FFF2-40B4-BE49-F238E27FC236}">
              <a16:creationId xmlns:a16="http://schemas.microsoft.com/office/drawing/2014/main" id="{F3FC3E9A-AB75-41D7-9705-3EEF9FF3538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4" name="TextBox 163">
          <a:extLst>
            <a:ext uri="{FF2B5EF4-FFF2-40B4-BE49-F238E27FC236}">
              <a16:creationId xmlns:a16="http://schemas.microsoft.com/office/drawing/2014/main" id="{74FB7FCC-310E-4606-A132-CC5B22D885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5" name="TextBox 164">
          <a:extLst>
            <a:ext uri="{FF2B5EF4-FFF2-40B4-BE49-F238E27FC236}">
              <a16:creationId xmlns:a16="http://schemas.microsoft.com/office/drawing/2014/main" id="{FCE373E4-737C-45E7-9E8F-D6F0001712A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6" name="TextBox 165">
          <a:extLst>
            <a:ext uri="{FF2B5EF4-FFF2-40B4-BE49-F238E27FC236}">
              <a16:creationId xmlns:a16="http://schemas.microsoft.com/office/drawing/2014/main" id="{7EF693C0-9379-40F9-BF79-100ED5492A9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7" name="TextBox 166">
          <a:extLst>
            <a:ext uri="{FF2B5EF4-FFF2-40B4-BE49-F238E27FC236}">
              <a16:creationId xmlns:a16="http://schemas.microsoft.com/office/drawing/2014/main" id="{1F08FFE4-6A40-475A-9210-841D521F072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8" name="TextBox 167">
          <a:extLst>
            <a:ext uri="{FF2B5EF4-FFF2-40B4-BE49-F238E27FC236}">
              <a16:creationId xmlns:a16="http://schemas.microsoft.com/office/drawing/2014/main" id="{25847956-732C-497E-89B2-ACF3D77F2B2C}"/>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69" name="TextBox 168">
          <a:extLst>
            <a:ext uri="{FF2B5EF4-FFF2-40B4-BE49-F238E27FC236}">
              <a16:creationId xmlns:a16="http://schemas.microsoft.com/office/drawing/2014/main" id="{F5D0287A-E45F-447D-BEA5-D8F45185E8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0" name="TextBox 169">
          <a:extLst>
            <a:ext uri="{FF2B5EF4-FFF2-40B4-BE49-F238E27FC236}">
              <a16:creationId xmlns:a16="http://schemas.microsoft.com/office/drawing/2014/main" id="{57518768-010C-4091-9370-579A384A8ED4}"/>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1" name="TextBox 170">
          <a:extLst>
            <a:ext uri="{FF2B5EF4-FFF2-40B4-BE49-F238E27FC236}">
              <a16:creationId xmlns:a16="http://schemas.microsoft.com/office/drawing/2014/main" id="{94CD35DC-29F9-42BB-8FE2-700490CC953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2" name="TextBox 171">
          <a:extLst>
            <a:ext uri="{FF2B5EF4-FFF2-40B4-BE49-F238E27FC236}">
              <a16:creationId xmlns:a16="http://schemas.microsoft.com/office/drawing/2014/main" id="{51645253-4A25-4F6F-B940-6DA3CCBF3C3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3" name="TextBox 172">
          <a:extLst>
            <a:ext uri="{FF2B5EF4-FFF2-40B4-BE49-F238E27FC236}">
              <a16:creationId xmlns:a16="http://schemas.microsoft.com/office/drawing/2014/main" id="{2368656B-557E-4C1E-99D4-56C8560BCF3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4" name="TextBox 173">
          <a:extLst>
            <a:ext uri="{FF2B5EF4-FFF2-40B4-BE49-F238E27FC236}">
              <a16:creationId xmlns:a16="http://schemas.microsoft.com/office/drawing/2014/main" id="{118BC5E6-75C4-453F-BC00-CD428736A6B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5" name="TextBox 174">
          <a:extLst>
            <a:ext uri="{FF2B5EF4-FFF2-40B4-BE49-F238E27FC236}">
              <a16:creationId xmlns:a16="http://schemas.microsoft.com/office/drawing/2014/main" id="{038499A2-3F2F-4327-B0A4-D40FADDF873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6" name="TextBox 175">
          <a:extLst>
            <a:ext uri="{FF2B5EF4-FFF2-40B4-BE49-F238E27FC236}">
              <a16:creationId xmlns:a16="http://schemas.microsoft.com/office/drawing/2014/main" id="{BBDF34D4-E010-4A52-B2EE-C110361B59A9}"/>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7" name="TextBox 176">
          <a:extLst>
            <a:ext uri="{FF2B5EF4-FFF2-40B4-BE49-F238E27FC236}">
              <a16:creationId xmlns:a16="http://schemas.microsoft.com/office/drawing/2014/main" id="{FA6F6DEC-5EE2-43DF-BA5A-20ADD0BD5088}"/>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8" name="TextBox 177">
          <a:extLst>
            <a:ext uri="{FF2B5EF4-FFF2-40B4-BE49-F238E27FC236}">
              <a16:creationId xmlns:a16="http://schemas.microsoft.com/office/drawing/2014/main" id="{F5A0C614-546C-4FB4-9BB9-1BEE83317CD2}"/>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79" name="TextBox 178">
          <a:extLst>
            <a:ext uri="{FF2B5EF4-FFF2-40B4-BE49-F238E27FC236}">
              <a16:creationId xmlns:a16="http://schemas.microsoft.com/office/drawing/2014/main" id="{762DBF9C-3E8D-4AB8-BF21-DFFB0723E0B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0" name="TextBox 179">
          <a:extLst>
            <a:ext uri="{FF2B5EF4-FFF2-40B4-BE49-F238E27FC236}">
              <a16:creationId xmlns:a16="http://schemas.microsoft.com/office/drawing/2014/main" id="{742D5BE7-BB01-422A-B559-94DBCB77A06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1" name="TextBox 180">
          <a:extLst>
            <a:ext uri="{FF2B5EF4-FFF2-40B4-BE49-F238E27FC236}">
              <a16:creationId xmlns:a16="http://schemas.microsoft.com/office/drawing/2014/main" id="{5C688B77-D644-40D7-851E-B56130F059B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2" name="TextBox 181">
          <a:extLst>
            <a:ext uri="{FF2B5EF4-FFF2-40B4-BE49-F238E27FC236}">
              <a16:creationId xmlns:a16="http://schemas.microsoft.com/office/drawing/2014/main" id="{3C203F33-2823-4BC5-B4FD-37565635947F}"/>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3" name="TextBox 182">
          <a:extLst>
            <a:ext uri="{FF2B5EF4-FFF2-40B4-BE49-F238E27FC236}">
              <a16:creationId xmlns:a16="http://schemas.microsoft.com/office/drawing/2014/main" id="{ED24DC24-15FA-4825-9C4E-75AD5E84C21B}"/>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4" name="TextBox 183">
          <a:extLst>
            <a:ext uri="{FF2B5EF4-FFF2-40B4-BE49-F238E27FC236}">
              <a16:creationId xmlns:a16="http://schemas.microsoft.com/office/drawing/2014/main" id="{1A35AD16-7304-4759-9EC5-2F093EE7DE8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5" name="TextBox 184">
          <a:extLst>
            <a:ext uri="{FF2B5EF4-FFF2-40B4-BE49-F238E27FC236}">
              <a16:creationId xmlns:a16="http://schemas.microsoft.com/office/drawing/2014/main" id="{B7CD456C-C908-400F-8083-836583E232A6}"/>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6" name="TextBox 185">
          <a:extLst>
            <a:ext uri="{FF2B5EF4-FFF2-40B4-BE49-F238E27FC236}">
              <a16:creationId xmlns:a16="http://schemas.microsoft.com/office/drawing/2014/main" id="{CBE6691B-EAAD-4A94-B6D5-75DCBEBF9AC5}"/>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7" name="TextBox 186">
          <a:extLst>
            <a:ext uri="{FF2B5EF4-FFF2-40B4-BE49-F238E27FC236}">
              <a16:creationId xmlns:a16="http://schemas.microsoft.com/office/drawing/2014/main" id="{6954C20A-A774-448F-9540-ACADACA8357E}"/>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8" name="TextBox 187">
          <a:extLst>
            <a:ext uri="{FF2B5EF4-FFF2-40B4-BE49-F238E27FC236}">
              <a16:creationId xmlns:a16="http://schemas.microsoft.com/office/drawing/2014/main" id="{B67C5367-26D0-4E73-8DE4-1D6976492257}"/>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189" name="TextBox 188">
          <a:extLst>
            <a:ext uri="{FF2B5EF4-FFF2-40B4-BE49-F238E27FC236}">
              <a16:creationId xmlns:a16="http://schemas.microsoft.com/office/drawing/2014/main" id="{AA92A1C7-3801-4702-9109-D39E6139773A}"/>
            </a:ext>
          </a:extLst>
        </xdr:cNvPr>
        <xdr:cNvSpPr txBox="1"/>
      </xdr:nvSpPr>
      <xdr:spPr>
        <a:xfrm>
          <a:off x="9989562760" y="25003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0" name="TextBox 189">
          <a:extLst>
            <a:ext uri="{FF2B5EF4-FFF2-40B4-BE49-F238E27FC236}">
              <a16:creationId xmlns:a16="http://schemas.microsoft.com/office/drawing/2014/main" id="{DA96B03B-4B82-437C-8694-CBD673A2E5C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1" name="TextBox 190">
          <a:extLst>
            <a:ext uri="{FF2B5EF4-FFF2-40B4-BE49-F238E27FC236}">
              <a16:creationId xmlns:a16="http://schemas.microsoft.com/office/drawing/2014/main" id="{06A70ECD-DED3-4A9E-B195-8F050DEA1EE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2" name="TextBox 191">
          <a:extLst>
            <a:ext uri="{FF2B5EF4-FFF2-40B4-BE49-F238E27FC236}">
              <a16:creationId xmlns:a16="http://schemas.microsoft.com/office/drawing/2014/main" id="{7AE89F4E-2320-4FFF-9005-3DFFAEF54D6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3" name="TextBox 192">
          <a:extLst>
            <a:ext uri="{FF2B5EF4-FFF2-40B4-BE49-F238E27FC236}">
              <a16:creationId xmlns:a16="http://schemas.microsoft.com/office/drawing/2014/main" id="{E4270CD7-60E0-4D04-BB27-BFB071EC1EE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4" name="TextBox 193">
          <a:extLst>
            <a:ext uri="{FF2B5EF4-FFF2-40B4-BE49-F238E27FC236}">
              <a16:creationId xmlns:a16="http://schemas.microsoft.com/office/drawing/2014/main" id="{3A5EF053-DA4D-4742-BADC-8041B63E8BB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5" name="TextBox 194">
          <a:extLst>
            <a:ext uri="{FF2B5EF4-FFF2-40B4-BE49-F238E27FC236}">
              <a16:creationId xmlns:a16="http://schemas.microsoft.com/office/drawing/2014/main" id="{8F1C53F3-9AB8-4D80-8E73-13DD9A18171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6" name="TextBox 195">
          <a:extLst>
            <a:ext uri="{FF2B5EF4-FFF2-40B4-BE49-F238E27FC236}">
              <a16:creationId xmlns:a16="http://schemas.microsoft.com/office/drawing/2014/main" id="{743C72DB-BF3F-4E48-898F-7304BD9A60D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7" name="TextBox 196">
          <a:extLst>
            <a:ext uri="{FF2B5EF4-FFF2-40B4-BE49-F238E27FC236}">
              <a16:creationId xmlns:a16="http://schemas.microsoft.com/office/drawing/2014/main" id="{589DC2E2-9910-4437-940C-5827E7374B2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8" name="TextBox 197">
          <a:extLst>
            <a:ext uri="{FF2B5EF4-FFF2-40B4-BE49-F238E27FC236}">
              <a16:creationId xmlns:a16="http://schemas.microsoft.com/office/drawing/2014/main" id="{60E15DA8-6C8C-4EFC-8D13-B4E2DC9B1F86}"/>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199" name="TextBox 198">
          <a:extLst>
            <a:ext uri="{FF2B5EF4-FFF2-40B4-BE49-F238E27FC236}">
              <a16:creationId xmlns:a16="http://schemas.microsoft.com/office/drawing/2014/main" id="{64F2E38E-8674-4B53-8F60-7232F36E9B9D}"/>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0" name="TextBox 199">
          <a:extLst>
            <a:ext uri="{FF2B5EF4-FFF2-40B4-BE49-F238E27FC236}">
              <a16:creationId xmlns:a16="http://schemas.microsoft.com/office/drawing/2014/main" id="{70029DD8-FCE4-40A7-A8DF-FFB8649FFBAE}"/>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1" name="TextBox 200">
          <a:extLst>
            <a:ext uri="{FF2B5EF4-FFF2-40B4-BE49-F238E27FC236}">
              <a16:creationId xmlns:a16="http://schemas.microsoft.com/office/drawing/2014/main" id="{33C48A7E-DE7B-4001-8645-3D44ED0C491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2" name="TextBox 201">
          <a:extLst>
            <a:ext uri="{FF2B5EF4-FFF2-40B4-BE49-F238E27FC236}">
              <a16:creationId xmlns:a16="http://schemas.microsoft.com/office/drawing/2014/main" id="{109FE1F9-91EF-4930-8CD3-EFF6AB2CB62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3" name="TextBox 202">
          <a:extLst>
            <a:ext uri="{FF2B5EF4-FFF2-40B4-BE49-F238E27FC236}">
              <a16:creationId xmlns:a16="http://schemas.microsoft.com/office/drawing/2014/main" id="{8A31C473-AE0B-43E1-BB6D-975ABDF1955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4" name="TextBox 203">
          <a:extLst>
            <a:ext uri="{FF2B5EF4-FFF2-40B4-BE49-F238E27FC236}">
              <a16:creationId xmlns:a16="http://schemas.microsoft.com/office/drawing/2014/main" id="{C009A402-3F9E-49DD-9250-E8ED3A1102B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5" name="TextBox 204">
          <a:extLst>
            <a:ext uri="{FF2B5EF4-FFF2-40B4-BE49-F238E27FC236}">
              <a16:creationId xmlns:a16="http://schemas.microsoft.com/office/drawing/2014/main" id="{05F18CF3-EF21-4490-A95A-A18B0DEA540B}"/>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6" name="TextBox 205">
          <a:extLst>
            <a:ext uri="{FF2B5EF4-FFF2-40B4-BE49-F238E27FC236}">
              <a16:creationId xmlns:a16="http://schemas.microsoft.com/office/drawing/2014/main" id="{6F0700C5-F19C-4B5A-8228-BBA579CD69D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7" name="TextBox 206">
          <a:extLst>
            <a:ext uri="{FF2B5EF4-FFF2-40B4-BE49-F238E27FC236}">
              <a16:creationId xmlns:a16="http://schemas.microsoft.com/office/drawing/2014/main" id="{440CFD0F-7FE3-40BD-83FD-E99DCD4CC52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8" name="TextBox 207">
          <a:extLst>
            <a:ext uri="{FF2B5EF4-FFF2-40B4-BE49-F238E27FC236}">
              <a16:creationId xmlns:a16="http://schemas.microsoft.com/office/drawing/2014/main" id="{BA9CCB37-E596-4A88-84A6-688618C172A4}"/>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09" name="TextBox 208">
          <a:extLst>
            <a:ext uri="{FF2B5EF4-FFF2-40B4-BE49-F238E27FC236}">
              <a16:creationId xmlns:a16="http://schemas.microsoft.com/office/drawing/2014/main" id="{58E8964A-2F9B-47AA-9FE1-03EBDEA31179}"/>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0" name="TextBox 209">
          <a:extLst>
            <a:ext uri="{FF2B5EF4-FFF2-40B4-BE49-F238E27FC236}">
              <a16:creationId xmlns:a16="http://schemas.microsoft.com/office/drawing/2014/main" id="{B0EC2362-8D26-441A-A100-AEEE2400AEDF}"/>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1" name="TextBox 210">
          <a:extLst>
            <a:ext uri="{FF2B5EF4-FFF2-40B4-BE49-F238E27FC236}">
              <a16:creationId xmlns:a16="http://schemas.microsoft.com/office/drawing/2014/main" id="{15EA09E2-1BFB-4C66-A9A6-17A7DBC21C4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2" name="TextBox 211">
          <a:extLst>
            <a:ext uri="{FF2B5EF4-FFF2-40B4-BE49-F238E27FC236}">
              <a16:creationId xmlns:a16="http://schemas.microsoft.com/office/drawing/2014/main" id="{2F31FC68-5DAD-4F70-97FB-E5420DD0297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3" name="TextBox 212">
          <a:extLst>
            <a:ext uri="{FF2B5EF4-FFF2-40B4-BE49-F238E27FC236}">
              <a16:creationId xmlns:a16="http://schemas.microsoft.com/office/drawing/2014/main" id="{CF9B3D56-ADAC-4C22-999E-17FC394F79B3}"/>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4" name="TextBox 213">
          <a:extLst>
            <a:ext uri="{FF2B5EF4-FFF2-40B4-BE49-F238E27FC236}">
              <a16:creationId xmlns:a16="http://schemas.microsoft.com/office/drawing/2014/main" id="{87A71D26-72BA-406E-8C2F-F9B4369DCAFA}"/>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5" name="TextBox 214">
          <a:extLst>
            <a:ext uri="{FF2B5EF4-FFF2-40B4-BE49-F238E27FC236}">
              <a16:creationId xmlns:a16="http://schemas.microsoft.com/office/drawing/2014/main" id="{C0940088-0F82-462A-9DB5-D4AFBA629227}"/>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6" name="TextBox 215">
          <a:extLst>
            <a:ext uri="{FF2B5EF4-FFF2-40B4-BE49-F238E27FC236}">
              <a16:creationId xmlns:a16="http://schemas.microsoft.com/office/drawing/2014/main" id="{6B1331A0-35D0-4838-BBAD-34F81004A921}"/>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7" name="TextBox 216">
          <a:extLst>
            <a:ext uri="{FF2B5EF4-FFF2-40B4-BE49-F238E27FC236}">
              <a16:creationId xmlns:a16="http://schemas.microsoft.com/office/drawing/2014/main" id="{C4E0CE0F-6EC1-4CF3-8816-057CDAD1BAC5}"/>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8" name="TextBox 217">
          <a:extLst>
            <a:ext uri="{FF2B5EF4-FFF2-40B4-BE49-F238E27FC236}">
              <a16:creationId xmlns:a16="http://schemas.microsoft.com/office/drawing/2014/main" id="{66FB0DD3-9889-4D0D-91F9-A18B074E33CC}"/>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19" name="TextBox 218">
          <a:extLst>
            <a:ext uri="{FF2B5EF4-FFF2-40B4-BE49-F238E27FC236}">
              <a16:creationId xmlns:a16="http://schemas.microsoft.com/office/drawing/2014/main" id="{0D94264A-A09B-4DDD-B5AF-4B3C92A78DC8}"/>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0" name="TextBox 219">
          <a:extLst>
            <a:ext uri="{FF2B5EF4-FFF2-40B4-BE49-F238E27FC236}">
              <a16:creationId xmlns:a16="http://schemas.microsoft.com/office/drawing/2014/main" id="{CDFB9757-F6E3-478F-BCD2-13A5CAB373F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73</xdr:row>
      <xdr:rowOff>0</xdr:rowOff>
    </xdr:from>
    <xdr:ext cx="65" cy="172227"/>
    <xdr:sp macro="" textlink="">
      <xdr:nvSpPr>
        <xdr:cNvPr id="221" name="TextBox 220">
          <a:extLst>
            <a:ext uri="{FF2B5EF4-FFF2-40B4-BE49-F238E27FC236}">
              <a16:creationId xmlns:a16="http://schemas.microsoft.com/office/drawing/2014/main" id="{6C793EE7-FB05-4FDE-9D7E-728BC43C2C22}"/>
            </a:ext>
          </a:extLst>
        </xdr:cNvPr>
        <xdr:cNvSpPr txBox="1"/>
      </xdr:nvSpPr>
      <xdr:spPr>
        <a:xfrm>
          <a:off x="9989562760" y="25384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2" name="TextBox 221">
          <a:extLst>
            <a:ext uri="{FF2B5EF4-FFF2-40B4-BE49-F238E27FC236}">
              <a16:creationId xmlns:a16="http://schemas.microsoft.com/office/drawing/2014/main" id="{2CFE2BA4-7AAD-4C36-9044-09C5A4A41891}"/>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3" name="TextBox 222">
          <a:extLst>
            <a:ext uri="{FF2B5EF4-FFF2-40B4-BE49-F238E27FC236}">
              <a16:creationId xmlns:a16="http://schemas.microsoft.com/office/drawing/2014/main" id="{D57F5CD4-3A7B-4DD5-B573-824E9D70FF9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4" name="TextBox 223">
          <a:extLst>
            <a:ext uri="{FF2B5EF4-FFF2-40B4-BE49-F238E27FC236}">
              <a16:creationId xmlns:a16="http://schemas.microsoft.com/office/drawing/2014/main" id="{15E4ECC1-7EE9-4B5F-B851-BB432DF343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5" name="TextBox 224">
          <a:extLst>
            <a:ext uri="{FF2B5EF4-FFF2-40B4-BE49-F238E27FC236}">
              <a16:creationId xmlns:a16="http://schemas.microsoft.com/office/drawing/2014/main" id="{B112D987-A11B-4537-8A97-CFF60441B8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6" name="TextBox 225">
          <a:extLst>
            <a:ext uri="{FF2B5EF4-FFF2-40B4-BE49-F238E27FC236}">
              <a16:creationId xmlns:a16="http://schemas.microsoft.com/office/drawing/2014/main" id="{7605478D-361F-46B5-A411-2CDA8052544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7" name="TextBox 226">
          <a:extLst>
            <a:ext uri="{FF2B5EF4-FFF2-40B4-BE49-F238E27FC236}">
              <a16:creationId xmlns:a16="http://schemas.microsoft.com/office/drawing/2014/main" id="{C2E0F01F-75CF-49D1-97E5-BE606313B534}"/>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8" name="TextBox 227">
          <a:extLst>
            <a:ext uri="{FF2B5EF4-FFF2-40B4-BE49-F238E27FC236}">
              <a16:creationId xmlns:a16="http://schemas.microsoft.com/office/drawing/2014/main" id="{02522703-8572-46F0-BA84-ECC0948864EF}"/>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29" name="TextBox 228">
          <a:extLst>
            <a:ext uri="{FF2B5EF4-FFF2-40B4-BE49-F238E27FC236}">
              <a16:creationId xmlns:a16="http://schemas.microsoft.com/office/drawing/2014/main" id="{8DD801D1-B62B-457D-BC71-BF0041E64D2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0" name="TextBox 229">
          <a:extLst>
            <a:ext uri="{FF2B5EF4-FFF2-40B4-BE49-F238E27FC236}">
              <a16:creationId xmlns:a16="http://schemas.microsoft.com/office/drawing/2014/main" id="{E1CFED68-A0B0-4EFE-9D68-DFFFE1357CCB}"/>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1" name="TextBox 230">
          <a:extLst>
            <a:ext uri="{FF2B5EF4-FFF2-40B4-BE49-F238E27FC236}">
              <a16:creationId xmlns:a16="http://schemas.microsoft.com/office/drawing/2014/main" id="{F4D37B52-B271-4CEC-B031-CB4667AD26A3}"/>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2" name="TextBox 231">
          <a:extLst>
            <a:ext uri="{FF2B5EF4-FFF2-40B4-BE49-F238E27FC236}">
              <a16:creationId xmlns:a16="http://schemas.microsoft.com/office/drawing/2014/main" id="{7FC6855E-ECC4-408D-A923-A4686491621A}"/>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3" name="TextBox 232">
          <a:extLst>
            <a:ext uri="{FF2B5EF4-FFF2-40B4-BE49-F238E27FC236}">
              <a16:creationId xmlns:a16="http://schemas.microsoft.com/office/drawing/2014/main" id="{19F0BEEA-2D50-44DA-882E-3D9AF37072F7}"/>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4" name="TextBox 233">
          <a:extLst>
            <a:ext uri="{FF2B5EF4-FFF2-40B4-BE49-F238E27FC236}">
              <a16:creationId xmlns:a16="http://schemas.microsoft.com/office/drawing/2014/main" id="{A92D2C6D-3931-4E1F-ADD0-2A697947A7EE}"/>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5" name="TextBox 234">
          <a:extLst>
            <a:ext uri="{FF2B5EF4-FFF2-40B4-BE49-F238E27FC236}">
              <a16:creationId xmlns:a16="http://schemas.microsoft.com/office/drawing/2014/main" id="{D1F53486-3063-47D1-BA51-324BECBABC80}"/>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6" name="TextBox 235">
          <a:extLst>
            <a:ext uri="{FF2B5EF4-FFF2-40B4-BE49-F238E27FC236}">
              <a16:creationId xmlns:a16="http://schemas.microsoft.com/office/drawing/2014/main" id="{D8A3F6CE-A4DE-4757-867E-C4A5AAAE28BD}"/>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64</xdr:row>
      <xdr:rowOff>0</xdr:rowOff>
    </xdr:from>
    <xdr:ext cx="65" cy="172227"/>
    <xdr:sp macro="" textlink="">
      <xdr:nvSpPr>
        <xdr:cNvPr id="237" name="TextBox 236">
          <a:extLst>
            <a:ext uri="{FF2B5EF4-FFF2-40B4-BE49-F238E27FC236}">
              <a16:creationId xmlns:a16="http://schemas.microsoft.com/office/drawing/2014/main" id="{9D3A3B07-792E-467E-A19F-5F1ECBE75502}"/>
            </a:ext>
          </a:extLst>
        </xdr:cNvPr>
        <xdr:cNvSpPr txBox="1"/>
      </xdr:nvSpPr>
      <xdr:spPr>
        <a:xfrm>
          <a:off x="9989562760" y="21945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8" name="TextBox 237">
          <a:extLst>
            <a:ext uri="{FF2B5EF4-FFF2-40B4-BE49-F238E27FC236}">
              <a16:creationId xmlns:a16="http://schemas.microsoft.com/office/drawing/2014/main" id="{7CAE62D5-C592-41FB-8729-1AC5DDD8B91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39" name="TextBox 238">
          <a:extLst>
            <a:ext uri="{FF2B5EF4-FFF2-40B4-BE49-F238E27FC236}">
              <a16:creationId xmlns:a16="http://schemas.microsoft.com/office/drawing/2014/main" id="{F246E144-9252-4A7F-A550-AAC76990C7A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0" name="TextBox 239">
          <a:extLst>
            <a:ext uri="{FF2B5EF4-FFF2-40B4-BE49-F238E27FC236}">
              <a16:creationId xmlns:a16="http://schemas.microsoft.com/office/drawing/2014/main" id="{2670FA05-4B12-40A1-98D0-94EF20E750E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1" name="TextBox 240">
          <a:extLst>
            <a:ext uri="{FF2B5EF4-FFF2-40B4-BE49-F238E27FC236}">
              <a16:creationId xmlns:a16="http://schemas.microsoft.com/office/drawing/2014/main" id="{DE6F7749-B7E5-4F2F-AEA4-F1F84BF8ACC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2" name="TextBox 241">
          <a:extLst>
            <a:ext uri="{FF2B5EF4-FFF2-40B4-BE49-F238E27FC236}">
              <a16:creationId xmlns:a16="http://schemas.microsoft.com/office/drawing/2014/main" id="{FA52EF5E-0813-4531-B908-4F41BF0CED8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3" name="TextBox 242">
          <a:extLst>
            <a:ext uri="{FF2B5EF4-FFF2-40B4-BE49-F238E27FC236}">
              <a16:creationId xmlns:a16="http://schemas.microsoft.com/office/drawing/2014/main" id="{4EEF6F3B-DF81-45F9-A5A1-E814B21A93A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4" name="TextBox 243">
          <a:extLst>
            <a:ext uri="{FF2B5EF4-FFF2-40B4-BE49-F238E27FC236}">
              <a16:creationId xmlns:a16="http://schemas.microsoft.com/office/drawing/2014/main" id="{6A52AA7F-120D-468F-9C12-D6529FD574E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5" name="TextBox 244">
          <a:extLst>
            <a:ext uri="{FF2B5EF4-FFF2-40B4-BE49-F238E27FC236}">
              <a16:creationId xmlns:a16="http://schemas.microsoft.com/office/drawing/2014/main" id="{017BB621-3050-4EF9-AB32-F23A1CDEE7C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6" name="TextBox 245">
          <a:extLst>
            <a:ext uri="{FF2B5EF4-FFF2-40B4-BE49-F238E27FC236}">
              <a16:creationId xmlns:a16="http://schemas.microsoft.com/office/drawing/2014/main" id="{A750E553-7F0F-48CB-9715-104C3255523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7" name="TextBox 246">
          <a:extLst>
            <a:ext uri="{FF2B5EF4-FFF2-40B4-BE49-F238E27FC236}">
              <a16:creationId xmlns:a16="http://schemas.microsoft.com/office/drawing/2014/main" id="{16D2F032-26A8-45EC-91E0-9395DFFB282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8" name="TextBox 247">
          <a:extLst>
            <a:ext uri="{FF2B5EF4-FFF2-40B4-BE49-F238E27FC236}">
              <a16:creationId xmlns:a16="http://schemas.microsoft.com/office/drawing/2014/main" id="{297628FE-F492-40D8-9F17-96F6DAAF22C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49" name="TextBox 248">
          <a:extLst>
            <a:ext uri="{FF2B5EF4-FFF2-40B4-BE49-F238E27FC236}">
              <a16:creationId xmlns:a16="http://schemas.microsoft.com/office/drawing/2014/main" id="{0A949274-FE0B-4F05-A3EC-DCC3AA58D3B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0" name="TextBox 249">
          <a:extLst>
            <a:ext uri="{FF2B5EF4-FFF2-40B4-BE49-F238E27FC236}">
              <a16:creationId xmlns:a16="http://schemas.microsoft.com/office/drawing/2014/main" id="{AC17262B-E48C-460F-AAC5-3A30FB0884A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1" name="TextBox 250">
          <a:extLst>
            <a:ext uri="{FF2B5EF4-FFF2-40B4-BE49-F238E27FC236}">
              <a16:creationId xmlns:a16="http://schemas.microsoft.com/office/drawing/2014/main" id="{D12E58E5-E007-4F94-B31E-E8B7FB44D01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2" name="TextBox 251">
          <a:extLst>
            <a:ext uri="{FF2B5EF4-FFF2-40B4-BE49-F238E27FC236}">
              <a16:creationId xmlns:a16="http://schemas.microsoft.com/office/drawing/2014/main" id="{8E04E50D-29CD-41C5-87A7-A235B45492E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3" name="TextBox 252">
          <a:extLst>
            <a:ext uri="{FF2B5EF4-FFF2-40B4-BE49-F238E27FC236}">
              <a16:creationId xmlns:a16="http://schemas.microsoft.com/office/drawing/2014/main" id="{61E823A3-B5AA-45D0-803A-249756B72D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4" name="TextBox 253">
          <a:extLst>
            <a:ext uri="{FF2B5EF4-FFF2-40B4-BE49-F238E27FC236}">
              <a16:creationId xmlns:a16="http://schemas.microsoft.com/office/drawing/2014/main" id="{782E190C-D257-4746-AA37-F96944911DA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5" name="TextBox 254">
          <a:extLst>
            <a:ext uri="{FF2B5EF4-FFF2-40B4-BE49-F238E27FC236}">
              <a16:creationId xmlns:a16="http://schemas.microsoft.com/office/drawing/2014/main" id="{7603980E-6EBD-46AA-B96C-44FF1B1F80A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6" name="TextBox 255">
          <a:extLst>
            <a:ext uri="{FF2B5EF4-FFF2-40B4-BE49-F238E27FC236}">
              <a16:creationId xmlns:a16="http://schemas.microsoft.com/office/drawing/2014/main" id="{653A5E3A-1DE1-4593-9DD8-FB0C0AF29D0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7" name="TextBox 256">
          <a:extLst>
            <a:ext uri="{FF2B5EF4-FFF2-40B4-BE49-F238E27FC236}">
              <a16:creationId xmlns:a16="http://schemas.microsoft.com/office/drawing/2014/main" id="{FACE5193-E3E1-4B03-A0FF-3C3AC1D5A1A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8" name="TextBox 257">
          <a:extLst>
            <a:ext uri="{FF2B5EF4-FFF2-40B4-BE49-F238E27FC236}">
              <a16:creationId xmlns:a16="http://schemas.microsoft.com/office/drawing/2014/main" id="{63C3FF70-2C17-4BE8-AB24-31CFF14A09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59" name="TextBox 258">
          <a:extLst>
            <a:ext uri="{FF2B5EF4-FFF2-40B4-BE49-F238E27FC236}">
              <a16:creationId xmlns:a16="http://schemas.microsoft.com/office/drawing/2014/main" id="{375BB6AA-8A94-40B8-9CA7-4EEE6A44D0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0" name="TextBox 259">
          <a:extLst>
            <a:ext uri="{FF2B5EF4-FFF2-40B4-BE49-F238E27FC236}">
              <a16:creationId xmlns:a16="http://schemas.microsoft.com/office/drawing/2014/main" id="{5BA7E7D5-D9D1-43E5-92FE-FAE5BE1B174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1" name="TextBox 260">
          <a:extLst>
            <a:ext uri="{FF2B5EF4-FFF2-40B4-BE49-F238E27FC236}">
              <a16:creationId xmlns:a16="http://schemas.microsoft.com/office/drawing/2014/main" id="{02F27CB2-F4EE-4777-A5A5-008463EA40C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2" name="TextBox 261">
          <a:extLst>
            <a:ext uri="{FF2B5EF4-FFF2-40B4-BE49-F238E27FC236}">
              <a16:creationId xmlns:a16="http://schemas.microsoft.com/office/drawing/2014/main" id="{0E331138-DEF2-4E8F-ABD2-40E89115215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3" name="TextBox 262">
          <a:extLst>
            <a:ext uri="{FF2B5EF4-FFF2-40B4-BE49-F238E27FC236}">
              <a16:creationId xmlns:a16="http://schemas.microsoft.com/office/drawing/2014/main" id="{2303FB53-609A-4017-8539-7F099A047AD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4" name="TextBox 263">
          <a:extLst>
            <a:ext uri="{FF2B5EF4-FFF2-40B4-BE49-F238E27FC236}">
              <a16:creationId xmlns:a16="http://schemas.microsoft.com/office/drawing/2014/main" id="{BE3BD9D3-EB72-4A90-BE16-6E056732671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5" name="TextBox 264">
          <a:extLst>
            <a:ext uri="{FF2B5EF4-FFF2-40B4-BE49-F238E27FC236}">
              <a16:creationId xmlns:a16="http://schemas.microsoft.com/office/drawing/2014/main" id="{C1D2B4F0-BA49-4B20-93DF-7DD5305B0DC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6" name="TextBox 265">
          <a:extLst>
            <a:ext uri="{FF2B5EF4-FFF2-40B4-BE49-F238E27FC236}">
              <a16:creationId xmlns:a16="http://schemas.microsoft.com/office/drawing/2014/main" id="{8B5BA997-9702-43EC-9C95-A1055481F1E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7" name="TextBox 266">
          <a:extLst>
            <a:ext uri="{FF2B5EF4-FFF2-40B4-BE49-F238E27FC236}">
              <a16:creationId xmlns:a16="http://schemas.microsoft.com/office/drawing/2014/main" id="{89A2001D-7F83-4EA2-BBE5-F1A19C1A8D0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8" name="TextBox 267">
          <a:extLst>
            <a:ext uri="{FF2B5EF4-FFF2-40B4-BE49-F238E27FC236}">
              <a16:creationId xmlns:a16="http://schemas.microsoft.com/office/drawing/2014/main" id="{E0644C91-5349-4060-B836-1C03E6172BC1}"/>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69" name="TextBox 268">
          <a:extLst>
            <a:ext uri="{FF2B5EF4-FFF2-40B4-BE49-F238E27FC236}">
              <a16:creationId xmlns:a16="http://schemas.microsoft.com/office/drawing/2014/main" id="{A4D3A919-9FFB-4477-AC2C-CEB2E80EE09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0" name="TextBox 269">
          <a:extLst>
            <a:ext uri="{FF2B5EF4-FFF2-40B4-BE49-F238E27FC236}">
              <a16:creationId xmlns:a16="http://schemas.microsoft.com/office/drawing/2014/main" id="{E05728C1-8A32-4CF4-A17A-CEAAF2CBCC47}"/>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1" name="TextBox 270">
          <a:extLst>
            <a:ext uri="{FF2B5EF4-FFF2-40B4-BE49-F238E27FC236}">
              <a16:creationId xmlns:a16="http://schemas.microsoft.com/office/drawing/2014/main" id="{767AD456-D436-465A-9B66-F1F22CAB816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2" name="TextBox 271">
          <a:extLst>
            <a:ext uri="{FF2B5EF4-FFF2-40B4-BE49-F238E27FC236}">
              <a16:creationId xmlns:a16="http://schemas.microsoft.com/office/drawing/2014/main" id="{54030682-5E4D-4060-BFF2-744C4BE552F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3" name="TextBox 272">
          <a:extLst>
            <a:ext uri="{FF2B5EF4-FFF2-40B4-BE49-F238E27FC236}">
              <a16:creationId xmlns:a16="http://schemas.microsoft.com/office/drawing/2014/main" id="{1F0B3DEF-F5EE-4791-A918-A8A98443DAC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4" name="TextBox 273">
          <a:extLst>
            <a:ext uri="{FF2B5EF4-FFF2-40B4-BE49-F238E27FC236}">
              <a16:creationId xmlns:a16="http://schemas.microsoft.com/office/drawing/2014/main" id="{0741388F-1799-4184-B489-BBFC18584FE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5" name="TextBox 274">
          <a:extLst>
            <a:ext uri="{FF2B5EF4-FFF2-40B4-BE49-F238E27FC236}">
              <a16:creationId xmlns:a16="http://schemas.microsoft.com/office/drawing/2014/main" id="{D201484E-8D68-42F9-9EFD-462E3ED5A15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6" name="TextBox 275">
          <a:extLst>
            <a:ext uri="{FF2B5EF4-FFF2-40B4-BE49-F238E27FC236}">
              <a16:creationId xmlns:a16="http://schemas.microsoft.com/office/drawing/2014/main" id="{AA8B0FDD-4D5D-4A49-B3FE-5423DB61463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7" name="TextBox 276">
          <a:extLst>
            <a:ext uri="{FF2B5EF4-FFF2-40B4-BE49-F238E27FC236}">
              <a16:creationId xmlns:a16="http://schemas.microsoft.com/office/drawing/2014/main" id="{58178BA9-26E4-4A63-AD21-6A70BA82E974}"/>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8" name="TextBox 277">
          <a:extLst>
            <a:ext uri="{FF2B5EF4-FFF2-40B4-BE49-F238E27FC236}">
              <a16:creationId xmlns:a16="http://schemas.microsoft.com/office/drawing/2014/main" id="{B6506A84-447B-4EE0-A259-2A46D87255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79" name="TextBox 278">
          <a:extLst>
            <a:ext uri="{FF2B5EF4-FFF2-40B4-BE49-F238E27FC236}">
              <a16:creationId xmlns:a16="http://schemas.microsoft.com/office/drawing/2014/main" id="{1D57D6FC-3248-4C9C-AB14-6FE09BF58318}"/>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0" name="TextBox 279">
          <a:extLst>
            <a:ext uri="{FF2B5EF4-FFF2-40B4-BE49-F238E27FC236}">
              <a16:creationId xmlns:a16="http://schemas.microsoft.com/office/drawing/2014/main" id="{19643DE2-8B2B-45DF-9C8E-BD2D9BAA0C9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1" name="TextBox 280">
          <a:extLst>
            <a:ext uri="{FF2B5EF4-FFF2-40B4-BE49-F238E27FC236}">
              <a16:creationId xmlns:a16="http://schemas.microsoft.com/office/drawing/2014/main" id="{EC0C70D7-F8A6-4E8F-BD2C-8335C9B097A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2" name="TextBox 281">
          <a:extLst>
            <a:ext uri="{FF2B5EF4-FFF2-40B4-BE49-F238E27FC236}">
              <a16:creationId xmlns:a16="http://schemas.microsoft.com/office/drawing/2014/main" id="{D84657FD-5AF2-4BCA-A853-AACF77C7F10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3" name="TextBox 282">
          <a:extLst>
            <a:ext uri="{FF2B5EF4-FFF2-40B4-BE49-F238E27FC236}">
              <a16:creationId xmlns:a16="http://schemas.microsoft.com/office/drawing/2014/main" id="{663BC053-A41D-487B-962F-88E6CE8B0A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4" name="TextBox 283">
          <a:extLst>
            <a:ext uri="{FF2B5EF4-FFF2-40B4-BE49-F238E27FC236}">
              <a16:creationId xmlns:a16="http://schemas.microsoft.com/office/drawing/2014/main" id="{5098611E-BFC7-4F2D-BBF3-6041F55A2C1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5" name="TextBox 284">
          <a:extLst>
            <a:ext uri="{FF2B5EF4-FFF2-40B4-BE49-F238E27FC236}">
              <a16:creationId xmlns:a16="http://schemas.microsoft.com/office/drawing/2014/main" id="{636AB00E-3471-41A2-8D23-8CD77AB1F6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6" name="TextBox 285">
          <a:extLst>
            <a:ext uri="{FF2B5EF4-FFF2-40B4-BE49-F238E27FC236}">
              <a16:creationId xmlns:a16="http://schemas.microsoft.com/office/drawing/2014/main" id="{22CA5E4F-CF6A-4A9E-8CA3-84B38C36D022}"/>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7" name="TextBox 286">
          <a:extLst>
            <a:ext uri="{FF2B5EF4-FFF2-40B4-BE49-F238E27FC236}">
              <a16:creationId xmlns:a16="http://schemas.microsoft.com/office/drawing/2014/main" id="{9F9AD218-8DF8-44DE-A190-4E88D62D803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8" name="TextBox 287">
          <a:extLst>
            <a:ext uri="{FF2B5EF4-FFF2-40B4-BE49-F238E27FC236}">
              <a16:creationId xmlns:a16="http://schemas.microsoft.com/office/drawing/2014/main" id="{F8C883F4-D617-4DF7-B92C-DD1A3D1BBCB6}"/>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89" name="TextBox 288">
          <a:extLst>
            <a:ext uri="{FF2B5EF4-FFF2-40B4-BE49-F238E27FC236}">
              <a16:creationId xmlns:a16="http://schemas.microsoft.com/office/drawing/2014/main" id="{BE3AD9E8-C0A0-4221-B2E8-BA1102C2CAB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0" name="TextBox 289">
          <a:extLst>
            <a:ext uri="{FF2B5EF4-FFF2-40B4-BE49-F238E27FC236}">
              <a16:creationId xmlns:a16="http://schemas.microsoft.com/office/drawing/2014/main" id="{969F0736-C680-41FA-BCEC-7174008747E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1" name="TextBox 290">
          <a:extLst>
            <a:ext uri="{FF2B5EF4-FFF2-40B4-BE49-F238E27FC236}">
              <a16:creationId xmlns:a16="http://schemas.microsoft.com/office/drawing/2014/main" id="{AECDB3CD-C8FD-44BC-A053-74CB0FEFBB1E}"/>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2" name="TextBox 291">
          <a:extLst>
            <a:ext uri="{FF2B5EF4-FFF2-40B4-BE49-F238E27FC236}">
              <a16:creationId xmlns:a16="http://schemas.microsoft.com/office/drawing/2014/main" id="{F1B6D29B-900E-4F6C-8693-5184EFB3809A}"/>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3" name="TextBox 292">
          <a:extLst>
            <a:ext uri="{FF2B5EF4-FFF2-40B4-BE49-F238E27FC236}">
              <a16:creationId xmlns:a16="http://schemas.microsoft.com/office/drawing/2014/main" id="{66931108-7F79-4802-8125-D08D1AA50DAB}"/>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4" name="TextBox 293">
          <a:extLst>
            <a:ext uri="{FF2B5EF4-FFF2-40B4-BE49-F238E27FC236}">
              <a16:creationId xmlns:a16="http://schemas.microsoft.com/office/drawing/2014/main" id="{16E232FB-840D-440C-9171-54C951CB80E0}"/>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5" name="TextBox 294">
          <a:extLst>
            <a:ext uri="{FF2B5EF4-FFF2-40B4-BE49-F238E27FC236}">
              <a16:creationId xmlns:a16="http://schemas.microsoft.com/office/drawing/2014/main" id="{27F1F31C-5A4F-40D2-8614-B544A86CB32D}"/>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6" name="TextBox 295">
          <a:extLst>
            <a:ext uri="{FF2B5EF4-FFF2-40B4-BE49-F238E27FC236}">
              <a16:creationId xmlns:a16="http://schemas.microsoft.com/office/drawing/2014/main" id="{F590D84D-5C14-4A49-AE71-6CD82248880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7" name="TextBox 296">
          <a:extLst>
            <a:ext uri="{FF2B5EF4-FFF2-40B4-BE49-F238E27FC236}">
              <a16:creationId xmlns:a16="http://schemas.microsoft.com/office/drawing/2014/main" id="{BB6C668E-FD3A-404A-9AB6-478563459843}"/>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8" name="TextBox 297">
          <a:extLst>
            <a:ext uri="{FF2B5EF4-FFF2-40B4-BE49-F238E27FC236}">
              <a16:creationId xmlns:a16="http://schemas.microsoft.com/office/drawing/2014/main" id="{59D9A74E-99EA-432A-BC49-D00E01CF3029}"/>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299" name="TextBox 298">
          <a:extLst>
            <a:ext uri="{FF2B5EF4-FFF2-40B4-BE49-F238E27FC236}">
              <a16:creationId xmlns:a16="http://schemas.microsoft.com/office/drawing/2014/main" id="{E168367B-6536-4208-BAD8-C6FF8CF75D45}"/>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0" name="TextBox 299">
          <a:extLst>
            <a:ext uri="{FF2B5EF4-FFF2-40B4-BE49-F238E27FC236}">
              <a16:creationId xmlns:a16="http://schemas.microsoft.com/office/drawing/2014/main" id="{E9848A10-6218-410F-B731-DAA5A028A06C}"/>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81</xdr:row>
      <xdr:rowOff>0</xdr:rowOff>
    </xdr:from>
    <xdr:ext cx="65" cy="172227"/>
    <xdr:sp macro="" textlink="">
      <xdr:nvSpPr>
        <xdr:cNvPr id="301" name="TextBox 300">
          <a:extLst>
            <a:ext uri="{FF2B5EF4-FFF2-40B4-BE49-F238E27FC236}">
              <a16:creationId xmlns:a16="http://schemas.microsoft.com/office/drawing/2014/main" id="{57318A72-B7AC-4961-9D40-73C2812DEDFF}"/>
            </a:ext>
          </a:extLst>
        </xdr:cNvPr>
        <xdr:cNvSpPr txBox="1"/>
      </xdr:nvSpPr>
      <xdr:spPr>
        <a:xfrm>
          <a:off x="9989562760" y="28546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2" name="TextBox 301">
          <a:extLst>
            <a:ext uri="{FF2B5EF4-FFF2-40B4-BE49-F238E27FC236}">
              <a16:creationId xmlns:a16="http://schemas.microsoft.com/office/drawing/2014/main" id="{0EBDB805-05B1-4104-867A-32DF6D0AAB1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3" name="TextBox 302">
          <a:extLst>
            <a:ext uri="{FF2B5EF4-FFF2-40B4-BE49-F238E27FC236}">
              <a16:creationId xmlns:a16="http://schemas.microsoft.com/office/drawing/2014/main" id="{D1D5CB55-35B3-49E1-8714-5E8A4548A5B0}"/>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4" name="TextBox 303">
          <a:extLst>
            <a:ext uri="{FF2B5EF4-FFF2-40B4-BE49-F238E27FC236}">
              <a16:creationId xmlns:a16="http://schemas.microsoft.com/office/drawing/2014/main" id="{734BB895-45B0-4474-B14D-E88004D0B1A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5" name="TextBox 304">
          <a:extLst>
            <a:ext uri="{FF2B5EF4-FFF2-40B4-BE49-F238E27FC236}">
              <a16:creationId xmlns:a16="http://schemas.microsoft.com/office/drawing/2014/main" id="{5FF093B1-7D70-4F3A-A51F-9222C611AC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6" name="TextBox 305">
          <a:extLst>
            <a:ext uri="{FF2B5EF4-FFF2-40B4-BE49-F238E27FC236}">
              <a16:creationId xmlns:a16="http://schemas.microsoft.com/office/drawing/2014/main" id="{F8DC8567-FA19-4986-9664-255C2D0D1C4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7" name="TextBox 306">
          <a:extLst>
            <a:ext uri="{FF2B5EF4-FFF2-40B4-BE49-F238E27FC236}">
              <a16:creationId xmlns:a16="http://schemas.microsoft.com/office/drawing/2014/main" id="{BEF4A559-CDFA-4D64-A238-A9084B26E40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8" name="TextBox 307">
          <a:extLst>
            <a:ext uri="{FF2B5EF4-FFF2-40B4-BE49-F238E27FC236}">
              <a16:creationId xmlns:a16="http://schemas.microsoft.com/office/drawing/2014/main" id="{02C2DEDE-9717-4051-BF55-987FDAF6CE84}"/>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09" name="TextBox 308">
          <a:extLst>
            <a:ext uri="{FF2B5EF4-FFF2-40B4-BE49-F238E27FC236}">
              <a16:creationId xmlns:a16="http://schemas.microsoft.com/office/drawing/2014/main" id="{1A22F77B-5118-40AB-AB55-16AFB861C1DF}"/>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0" name="TextBox 309">
          <a:extLst>
            <a:ext uri="{FF2B5EF4-FFF2-40B4-BE49-F238E27FC236}">
              <a16:creationId xmlns:a16="http://schemas.microsoft.com/office/drawing/2014/main" id="{C75D83E8-B202-4189-88B0-8F7A480F2FC6}"/>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1" name="TextBox 310">
          <a:extLst>
            <a:ext uri="{FF2B5EF4-FFF2-40B4-BE49-F238E27FC236}">
              <a16:creationId xmlns:a16="http://schemas.microsoft.com/office/drawing/2014/main" id="{6F66F95E-E571-4237-B7CA-BA793A6ECBA3}"/>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2" name="TextBox 311">
          <a:extLst>
            <a:ext uri="{FF2B5EF4-FFF2-40B4-BE49-F238E27FC236}">
              <a16:creationId xmlns:a16="http://schemas.microsoft.com/office/drawing/2014/main" id="{0CF8C136-3A53-4955-8078-61565961BDFE}"/>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3" name="TextBox 312">
          <a:extLst>
            <a:ext uri="{FF2B5EF4-FFF2-40B4-BE49-F238E27FC236}">
              <a16:creationId xmlns:a16="http://schemas.microsoft.com/office/drawing/2014/main" id="{7C63D22A-F9F6-4071-B7FE-739D781CE0D2}"/>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4" name="TextBox 313">
          <a:extLst>
            <a:ext uri="{FF2B5EF4-FFF2-40B4-BE49-F238E27FC236}">
              <a16:creationId xmlns:a16="http://schemas.microsoft.com/office/drawing/2014/main" id="{8B2E5D4A-66D0-4700-94C2-52E0B9892F71}"/>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5" name="TextBox 314">
          <a:extLst>
            <a:ext uri="{FF2B5EF4-FFF2-40B4-BE49-F238E27FC236}">
              <a16:creationId xmlns:a16="http://schemas.microsoft.com/office/drawing/2014/main" id="{E9E80EBD-35F5-4670-9E92-5509BC9D6E49}"/>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6" name="TextBox 315">
          <a:extLst>
            <a:ext uri="{FF2B5EF4-FFF2-40B4-BE49-F238E27FC236}">
              <a16:creationId xmlns:a16="http://schemas.microsoft.com/office/drawing/2014/main" id="{3CEE094B-076C-4380-B3D9-101E74825DFB}"/>
            </a:ext>
          </a:extLst>
        </xdr:cNvPr>
        <xdr:cNvSpPr txBox="1"/>
      </xdr:nvSpPr>
      <xdr:spPr>
        <a:xfrm>
          <a:off x="9989562760"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7" name="TextBox 316">
          <a:extLst>
            <a:ext uri="{FF2B5EF4-FFF2-40B4-BE49-F238E27FC236}">
              <a16:creationId xmlns:a16="http://schemas.microsoft.com/office/drawing/2014/main" id="{83A98C6D-15E9-463E-A739-B7497DEBF82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8" name="TextBox 317">
          <a:extLst>
            <a:ext uri="{FF2B5EF4-FFF2-40B4-BE49-F238E27FC236}">
              <a16:creationId xmlns:a16="http://schemas.microsoft.com/office/drawing/2014/main" id="{A180E9A3-E923-46B8-A169-8683A5D010F8}"/>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19" name="TextBox 318">
          <a:extLst>
            <a:ext uri="{FF2B5EF4-FFF2-40B4-BE49-F238E27FC236}">
              <a16:creationId xmlns:a16="http://schemas.microsoft.com/office/drawing/2014/main" id="{3F66F6CB-1AF0-48AB-AEE6-94DC2578233A}"/>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0" name="TextBox 319">
          <a:extLst>
            <a:ext uri="{FF2B5EF4-FFF2-40B4-BE49-F238E27FC236}">
              <a16:creationId xmlns:a16="http://schemas.microsoft.com/office/drawing/2014/main" id="{285940AB-85F2-4C53-A9F2-2E0E9D63A50B}"/>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1" name="TextBox 320">
          <a:extLst>
            <a:ext uri="{FF2B5EF4-FFF2-40B4-BE49-F238E27FC236}">
              <a16:creationId xmlns:a16="http://schemas.microsoft.com/office/drawing/2014/main" id="{DF7E3678-DEFD-40A7-BFA6-87E8F404952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2" name="TextBox 321">
          <a:extLst>
            <a:ext uri="{FF2B5EF4-FFF2-40B4-BE49-F238E27FC236}">
              <a16:creationId xmlns:a16="http://schemas.microsoft.com/office/drawing/2014/main" id="{9756EC41-194C-49EA-96AA-93C8EB5B517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3" name="TextBox 322">
          <a:extLst>
            <a:ext uri="{FF2B5EF4-FFF2-40B4-BE49-F238E27FC236}">
              <a16:creationId xmlns:a16="http://schemas.microsoft.com/office/drawing/2014/main" id="{DA106578-1E83-4A2B-8BA7-94E72CC7A1A5}"/>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4" name="TextBox 323">
          <a:extLst>
            <a:ext uri="{FF2B5EF4-FFF2-40B4-BE49-F238E27FC236}">
              <a16:creationId xmlns:a16="http://schemas.microsoft.com/office/drawing/2014/main" id="{361F362B-AB59-4900-BB5B-5E5D75C63E0E}"/>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5" name="TextBox 324">
          <a:extLst>
            <a:ext uri="{FF2B5EF4-FFF2-40B4-BE49-F238E27FC236}">
              <a16:creationId xmlns:a16="http://schemas.microsoft.com/office/drawing/2014/main" id="{B0A5F724-C967-4972-B03B-5ACC5C2DBDC1}"/>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6" name="TextBox 325">
          <a:extLst>
            <a:ext uri="{FF2B5EF4-FFF2-40B4-BE49-F238E27FC236}">
              <a16:creationId xmlns:a16="http://schemas.microsoft.com/office/drawing/2014/main" id="{7F90A25B-32D0-45C9-9482-D047DF5960C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7" name="TextBox 326">
          <a:extLst>
            <a:ext uri="{FF2B5EF4-FFF2-40B4-BE49-F238E27FC236}">
              <a16:creationId xmlns:a16="http://schemas.microsoft.com/office/drawing/2014/main" id="{A8465846-1DA2-4251-8A0F-0C4282E7FE37}"/>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8" name="TextBox 327">
          <a:extLst>
            <a:ext uri="{FF2B5EF4-FFF2-40B4-BE49-F238E27FC236}">
              <a16:creationId xmlns:a16="http://schemas.microsoft.com/office/drawing/2014/main" id="{585ADF2E-C7E1-407B-BB9C-346EF1F608C3}"/>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29" name="TextBox 328">
          <a:extLst>
            <a:ext uri="{FF2B5EF4-FFF2-40B4-BE49-F238E27FC236}">
              <a16:creationId xmlns:a16="http://schemas.microsoft.com/office/drawing/2014/main" id="{3939D5F8-0495-4F3A-BF06-A47109B498BD}"/>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0" name="TextBox 329">
          <a:extLst>
            <a:ext uri="{FF2B5EF4-FFF2-40B4-BE49-F238E27FC236}">
              <a16:creationId xmlns:a16="http://schemas.microsoft.com/office/drawing/2014/main" id="{1ACBFC45-CB59-4ECF-9370-F475C30DBF79}"/>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1" name="TextBox 330">
          <a:extLst>
            <a:ext uri="{FF2B5EF4-FFF2-40B4-BE49-F238E27FC236}">
              <a16:creationId xmlns:a16="http://schemas.microsoft.com/office/drawing/2014/main" id="{76E9B274-1468-4415-B7A9-E32CB4AEBF8F}"/>
            </a:ext>
          </a:extLst>
        </xdr:cNvPr>
        <xdr:cNvSpPr txBox="1"/>
      </xdr:nvSpPr>
      <xdr:spPr>
        <a:xfrm>
          <a:off x="9989562760"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2" name="TextBox 331">
          <a:extLst>
            <a:ext uri="{FF2B5EF4-FFF2-40B4-BE49-F238E27FC236}">
              <a16:creationId xmlns:a16="http://schemas.microsoft.com/office/drawing/2014/main" id="{1DCC63B9-3187-4118-8370-678D2F7B159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3" name="TextBox 332">
          <a:extLst>
            <a:ext uri="{FF2B5EF4-FFF2-40B4-BE49-F238E27FC236}">
              <a16:creationId xmlns:a16="http://schemas.microsoft.com/office/drawing/2014/main" id="{AAA176E0-8DEC-4C31-84C9-88D8802E780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4" name="TextBox 333">
          <a:extLst>
            <a:ext uri="{FF2B5EF4-FFF2-40B4-BE49-F238E27FC236}">
              <a16:creationId xmlns:a16="http://schemas.microsoft.com/office/drawing/2014/main" id="{827DFAC5-E457-4AC1-83B8-B86D1B4151B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5" name="TextBox 334">
          <a:extLst>
            <a:ext uri="{FF2B5EF4-FFF2-40B4-BE49-F238E27FC236}">
              <a16:creationId xmlns:a16="http://schemas.microsoft.com/office/drawing/2014/main" id="{12443DC7-4B3C-49DB-94EE-701990B1204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6" name="TextBox 335">
          <a:extLst>
            <a:ext uri="{FF2B5EF4-FFF2-40B4-BE49-F238E27FC236}">
              <a16:creationId xmlns:a16="http://schemas.microsoft.com/office/drawing/2014/main" id="{5E893CEB-9DB4-427B-9571-6F8E98A4F04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7" name="TextBox 336">
          <a:extLst>
            <a:ext uri="{FF2B5EF4-FFF2-40B4-BE49-F238E27FC236}">
              <a16:creationId xmlns:a16="http://schemas.microsoft.com/office/drawing/2014/main" id="{9C8DF9F5-AE61-4755-A646-0391B4C8CB96}"/>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8" name="TextBox 337">
          <a:extLst>
            <a:ext uri="{FF2B5EF4-FFF2-40B4-BE49-F238E27FC236}">
              <a16:creationId xmlns:a16="http://schemas.microsoft.com/office/drawing/2014/main" id="{CA6A2EB7-81E8-4029-B04D-F228A19F2B83}"/>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39" name="TextBox 338">
          <a:extLst>
            <a:ext uri="{FF2B5EF4-FFF2-40B4-BE49-F238E27FC236}">
              <a16:creationId xmlns:a16="http://schemas.microsoft.com/office/drawing/2014/main" id="{DD2F38F6-058E-4EC2-A5FC-F7435FEB74F9}"/>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0" name="TextBox 339">
          <a:extLst>
            <a:ext uri="{FF2B5EF4-FFF2-40B4-BE49-F238E27FC236}">
              <a16:creationId xmlns:a16="http://schemas.microsoft.com/office/drawing/2014/main" id="{B995007C-39E2-4544-B891-01B3682227A2}"/>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1" name="TextBox 340">
          <a:extLst>
            <a:ext uri="{FF2B5EF4-FFF2-40B4-BE49-F238E27FC236}">
              <a16:creationId xmlns:a16="http://schemas.microsoft.com/office/drawing/2014/main" id="{1D8E3EFA-8624-4374-9CB4-D7B531C80E6B}"/>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2" name="TextBox 341">
          <a:extLst>
            <a:ext uri="{FF2B5EF4-FFF2-40B4-BE49-F238E27FC236}">
              <a16:creationId xmlns:a16="http://schemas.microsoft.com/office/drawing/2014/main" id="{800E59BE-FDEE-4519-A56B-39B8DA16C82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3" name="TextBox 342">
          <a:extLst>
            <a:ext uri="{FF2B5EF4-FFF2-40B4-BE49-F238E27FC236}">
              <a16:creationId xmlns:a16="http://schemas.microsoft.com/office/drawing/2014/main" id="{451823B4-9448-4C8D-B5F3-2EEF9946B465}"/>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4" name="TextBox 343">
          <a:extLst>
            <a:ext uri="{FF2B5EF4-FFF2-40B4-BE49-F238E27FC236}">
              <a16:creationId xmlns:a16="http://schemas.microsoft.com/office/drawing/2014/main" id="{76A2AE5E-0FF7-4B9B-AC2E-F9309E21CEA0}"/>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5" name="TextBox 344">
          <a:extLst>
            <a:ext uri="{FF2B5EF4-FFF2-40B4-BE49-F238E27FC236}">
              <a16:creationId xmlns:a16="http://schemas.microsoft.com/office/drawing/2014/main" id="{4D6923D0-8FB2-430F-9276-7BF09CE139F4}"/>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6" name="TextBox 345">
          <a:extLst>
            <a:ext uri="{FF2B5EF4-FFF2-40B4-BE49-F238E27FC236}">
              <a16:creationId xmlns:a16="http://schemas.microsoft.com/office/drawing/2014/main" id="{6B2E818E-A101-4750-B229-606D11D296BE}"/>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7" name="TextBox 346">
          <a:extLst>
            <a:ext uri="{FF2B5EF4-FFF2-40B4-BE49-F238E27FC236}">
              <a16:creationId xmlns:a16="http://schemas.microsoft.com/office/drawing/2014/main" id="{D1303538-3A0D-4586-8AA8-2C5B2EB60618}"/>
            </a:ext>
          </a:extLst>
        </xdr:cNvPr>
        <xdr:cNvSpPr txBox="1"/>
      </xdr:nvSpPr>
      <xdr:spPr>
        <a:xfrm>
          <a:off x="9989562760"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8" name="TextBox 347">
          <a:extLst>
            <a:ext uri="{FF2B5EF4-FFF2-40B4-BE49-F238E27FC236}">
              <a16:creationId xmlns:a16="http://schemas.microsoft.com/office/drawing/2014/main" id="{B3228117-B19D-4F11-9BAB-0EA60E70749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49" name="TextBox 348">
          <a:extLst>
            <a:ext uri="{FF2B5EF4-FFF2-40B4-BE49-F238E27FC236}">
              <a16:creationId xmlns:a16="http://schemas.microsoft.com/office/drawing/2014/main" id="{D6C13EF5-8E38-4F3C-B92E-F589E058679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0" name="TextBox 349">
          <a:extLst>
            <a:ext uri="{FF2B5EF4-FFF2-40B4-BE49-F238E27FC236}">
              <a16:creationId xmlns:a16="http://schemas.microsoft.com/office/drawing/2014/main" id="{4D6FBAB5-C066-4515-BEFC-BD7756BDF73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1" name="TextBox 350">
          <a:extLst>
            <a:ext uri="{FF2B5EF4-FFF2-40B4-BE49-F238E27FC236}">
              <a16:creationId xmlns:a16="http://schemas.microsoft.com/office/drawing/2014/main" id="{3EC1B9D2-1CAF-4550-8CB2-367B7D96984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2" name="TextBox 351">
          <a:extLst>
            <a:ext uri="{FF2B5EF4-FFF2-40B4-BE49-F238E27FC236}">
              <a16:creationId xmlns:a16="http://schemas.microsoft.com/office/drawing/2014/main" id="{7522F114-B5C6-4D03-85A9-F1A45B5B4B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3" name="TextBox 352">
          <a:extLst>
            <a:ext uri="{FF2B5EF4-FFF2-40B4-BE49-F238E27FC236}">
              <a16:creationId xmlns:a16="http://schemas.microsoft.com/office/drawing/2014/main" id="{C2710795-618A-4C06-879E-A9B7D8D448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4" name="TextBox 353">
          <a:extLst>
            <a:ext uri="{FF2B5EF4-FFF2-40B4-BE49-F238E27FC236}">
              <a16:creationId xmlns:a16="http://schemas.microsoft.com/office/drawing/2014/main" id="{931F62F0-04B3-44B0-AFDE-6DA3CDE4C6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5" name="TextBox 354">
          <a:extLst>
            <a:ext uri="{FF2B5EF4-FFF2-40B4-BE49-F238E27FC236}">
              <a16:creationId xmlns:a16="http://schemas.microsoft.com/office/drawing/2014/main" id="{D7181536-25A2-4983-B37A-C10AB8B9335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6" name="TextBox 355">
          <a:extLst>
            <a:ext uri="{FF2B5EF4-FFF2-40B4-BE49-F238E27FC236}">
              <a16:creationId xmlns:a16="http://schemas.microsoft.com/office/drawing/2014/main" id="{E5C5AE7E-D673-4472-AE10-B1418915BC8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7" name="TextBox 356">
          <a:extLst>
            <a:ext uri="{FF2B5EF4-FFF2-40B4-BE49-F238E27FC236}">
              <a16:creationId xmlns:a16="http://schemas.microsoft.com/office/drawing/2014/main" id="{208D78A4-5B2A-4611-81E8-A7CD787739E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8" name="TextBox 357">
          <a:extLst>
            <a:ext uri="{FF2B5EF4-FFF2-40B4-BE49-F238E27FC236}">
              <a16:creationId xmlns:a16="http://schemas.microsoft.com/office/drawing/2014/main" id="{D4452704-A37B-4BB4-9C13-643324BE967D}"/>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59" name="TextBox 358">
          <a:extLst>
            <a:ext uri="{FF2B5EF4-FFF2-40B4-BE49-F238E27FC236}">
              <a16:creationId xmlns:a16="http://schemas.microsoft.com/office/drawing/2014/main" id="{AB560609-B5A9-4F72-ABC2-EB5E4E0D2CE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0" name="TextBox 359">
          <a:extLst>
            <a:ext uri="{FF2B5EF4-FFF2-40B4-BE49-F238E27FC236}">
              <a16:creationId xmlns:a16="http://schemas.microsoft.com/office/drawing/2014/main" id="{C4E2617C-873C-4239-A88B-186967038AF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1" name="TextBox 360">
          <a:extLst>
            <a:ext uri="{FF2B5EF4-FFF2-40B4-BE49-F238E27FC236}">
              <a16:creationId xmlns:a16="http://schemas.microsoft.com/office/drawing/2014/main" id="{8C6D554D-76F3-4147-8A63-62CDB15732A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2" name="TextBox 361">
          <a:extLst>
            <a:ext uri="{FF2B5EF4-FFF2-40B4-BE49-F238E27FC236}">
              <a16:creationId xmlns:a16="http://schemas.microsoft.com/office/drawing/2014/main" id="{4AD8F5E9-036E-4619-834D-F3A1A857AF09}"/>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3" name="TextBox 362">
          <a:extLst>
            <a:ext uri="{FF2B5EF4-FFF2-40B4-BE49-F238E27FC236}">
              <a16:creationId xmlns:a16="http://schemas.microsoft.com/office/drawing/2014/main" id="{346BBFB2-4404-4DB5-BC5E-564B07BD638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4" name="TextBox 363">
          <a:extLst>
            <a:ext uri="{FF2B5EF4-FFF2-40B4-BE49-F238E27FC236}">
              <a16:creationId xmlns:a16="http://schemas.microsoft.com/office/drawing/2014/main" id="{C7C18143-9A01-4B13-B541-F5AFA52CB917}"/>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5" name="TextBox 364">
          <a:extLst>
            <a:ext uri="{FF2B5EF4-FFF2-40B4-BE49-F238E27FC236}">
              <a16:creationId xmlns:a16="http://schemas.microsoft.com/office/drawing/2014/main" id="{70F8282E-F51C-49AE-8C9D-415E24F4A1C1}"/>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6" name="TextBox 365">
          <a:extLst>
            <a:ext uri="{FF2B5EF4-FFF2-40B4-BE49-F238E27FC236}">
              <a16:creationId xmlns:a16="http://schemas.microsoft.com/office/drawing/2014/main" id="{15B114F3-10C5-4307-8778-80D1EED4FF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7" name="TextBox 366">
          <a:extLst>
            <a:ext uri="{FF2B5EF4-FFF2-40B4-BE49-F238E27FC236}">
              <a16:creationId xmlns:a16="http://schemas.microsoft.com/office/drawing/2014/main" id="{35EA20BF-B3F9-4853-B327-AF1EC349B6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8" name="TextBox 367">
          <a:extLst>
            <a:ext uri="{FF2B5EF4-FFF2-40B4-BE49-F238E27FC236}">
              <a16:creationId xmlns:a16="http://schemas.microsoft.com/office/drawing/2014/main" id="{B18F8922-21CB-450F-845B-DBC2C05B5F2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69" name="TextBox 368">
          <a:extLst>
            <a:ext uri="{FF2B5EF4-FFF2-40B4-BE49-F238E27FC236}">
              <a16:creationId xmlns:a16="http://schemas.microsoft.com/office/drawing/2014/main" id="{56CE74E4-3F9B-4F9B-BF18-BB606B94030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0" name="TextBox 369">
          <a:extLst>
            <a:ext uri="{FF2B5EF4-FFF2-40B4-BE49-F238E27FC236}">
              <a16:creationId xmlns:a16="http://schemas.microsoft.com/office/drawing/2014/main" id="{B83D91D1-56EF-40AA-A8AE-6BC52232F42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1" name="TextBox 370">
          <a:extLst>
            <a:ext uri="{FF2B5EF4-FFF2-40B4-BE49-F238E27FC236}">
              <a16:creationId xmlns:a16="http://schemas.microsoft.com/office/drawing/2014/main" id="{BDE68EF1-3033-4D1C-B1E8-D60158E5C24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2" name="TextBox 371">
          <a:extLst>
            <a:ext uri="{FF2B5EF4-FFF2-40B4-BE49-F238E27FC236}">
              <a16:creationId xmlns:a16="http://schemas.microsoft.com/office/drawing/2014/main" id="{9C94448C-2D5C-4877-85A5-85050E06895F}"/>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3" name="TextBox 372">
          <a:extLst>
            <a:ext uri="{FF2B5EF4-FFF2-40B4-BE49-F238E27FC236}">
              <a16:creationId xmlns:a16="http://schemas.microsoft.com/office/drawing/2014/main" id="{ED00F3BB-AB19-47C8-BF9F-F7C308B7D2B5}"/>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4" name="TextBox 373">
          <a:extLst>
            <a:ext uri="{FF2B5EF4-FFF2-40B4-BE49-F238E27FC236}">
              <a16:creationId xmlns:a16="http://schemas.microsoft.com/office/drawing/2014/main" id="{FB4BAD2A-B8FD-4245-BD0F-0F6C1BA8CE4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5" name="TextBox 374">
          <a:extLst>
            <a:ext uri="{FF2B5EF4-FFF2-40B4-BE49-F238E27FC236}">
              <a16:creationId xmlns:a16="http://schemas.microsoft.com/office/drawing/2014/main" id="{84ED8D44-1BED-44F6-B268-E20AF06CB730}"/>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6" name="TextBox 375">
          <a:extLst>
            <a:ext uri="{FF2B5EF4-FFF2-40B4-BE49-F238E27FC236}">
              <a16:creationId xmlns:a16="http://schemas.microsoft.com/office/drawing/2014/main" id="{5C3A444D-D8D1-44D8-9C3A-356CEB3D11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7" name="TextBox 376">
          <a:extLst>
            <a:ext uri="{FF2B5EF4-FFF2-40B4-BE49-F238E27FC236}">
              <a16:creationId xmlns:a16="http://schemas.microsoft.com/office/drawing/2014/main" id="{37494E5C-EE18-4526-BA8D-0E99B5610A3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8" name="TextBox 377">
          <a:extLst>
            <a:ext uri="{FF2B5EF4-FFF2-40B4-BE49-F238E27FC236}">
              <a16:creationId xmlns:a16="http://schemas.microsoft.com/office/drawing/2014/main" id="{A757AA0E-53BE-4027-855A-7483C89291AC}"/>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79" name="TextBox 378">
          <a:extLst>
            <a:ext uri="{FF2B5EF4-FFF2-40B4-BE49-F238E27FC236}">
              <a16:creationId xmlns:a16="http://schemas.microsoft.com/office/drawing/2014/main" id="{01B1B1C2-2259-4333-8742-AEAA04D6FAA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0" name="TextBox 379">
          <a:extLst>
            <a:ext uri="{FF2B5EF4-FFF2-40B4-BE49-F238E27FC236}">
              <a16:creationId xmlns:a16="http://schemas.microsoft.com/office/drawing/2014/main" id="{D69FE2DC-845D-4C90-94E6-56D7997489C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1" name="TextBox 380">
          <a:extLst>
            <a:ext uri="{FF2B5EF4-FFF2-40B4-BE49-F238E27FC236}">
              <a16:creationId xmlns:a16="http://schemas.microsoft.com/office/drawing/2014/main" id="{EA52C4D6-1481-47E6-9832-116775762F76}"/>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2" name="TextBox 381">
          <a:extLst>
            <a:ext uri="{FF2B5EF4-FFF2-40B4-BE49-F238E27FC236}">
              <a16:creationId xmlns:a16="http://schemas.microsoft.com/office/drawing/2014/main" id="{A2A27FAA-4A36-49A0-8407-A67EAA501578}"/>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3" name="TextBox 382">
          <a:extLst>
            <a:ext uri="{FF2B5EF4-FFF2-40B4-BE49-F238E27FC236}">
              <a16:creationId xmlns:a16="http://schemas.microsoft.com/office/drawing/2014/main" id="{3564A21E-B5AD-4415-86DA-1C4E6C1B01C2}"/>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4" name="TextBox 383">
          <a:extLst>
            <a:ext uri="{FF2B5EF4-FFF2-40B4-BE49-F238E27FC236}">
              <a16:creationId xmlns:a16="http://schemas.microsoft.com/office/drawing/2014/main" id="{B0F4342B-19E4-42BE-9FEF-1E0DC70FE46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5" name="TextBox 384">
          <a:extLst>
            <a:ext uri="{FF2B5EF4-FFF2-40B4-BE49-F238E27FC236}">
              <a16:creationId xmlns:a16="http://schemas.microsoft.com/office/drawing/2014/main" id="{81FDABD3-1F40-4D7D-BA98-E58A11FA2613}"/>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6" name="TextBox 385">
          <a:extLst>
            <a:ext uri="{FF2B5EF4-FFF2-40B4-BE49-F238E27FC236}">
              <a16:creationId xmlns:a16="http://schemas.microsoft.com/office/drawing/2014/main" id="{7703D0DC-07CC-4A05-AA67-A1020B09055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7" name="TextBox 386">
          <a:extLst>
            <a:ext uri="{FF2B5EF4-FFF2-40B4-BE49-F238E27FC236}">
              <a16:creationId xmlns:a16="http://schemas.microsoft.com/office/drawing/2014/main" id="{035AD9FB-FA65-47CB-8782-B16F2FA5210E}"/>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8" name="TextBox 387">
          <a:extLst>
            <a:ext uri="{FF2B5EF4-FFF2-40B4-BE49-F238E27FC236}">
              <a16:creationId xmlns:a16="http://schemas.microsoft.com/office/drawing/2014/main" id="{3AC98B80-D547-40E0-BBB7-110A9438366B}"/>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89" name="TextBox 388">
          <a:extLst>
            <a:ext uri="{FF2B5EF4-FFF2-40B4-BE49-F238E27FC236}">
              <a16:creationId xmlns:a16="http://schemas.microsoft.com/office/drawing/2014/main" id="{62864103-262A-4834-A570-AAB50011260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0" name="TextBox 389">
          <a:extLst>
            <a:ext uri="{FF2B5EF4-FFF2-40B4-BE49-F238E27FC236}">
              <a16:creationId xmlns:a16="http://schemas.microsoft.com/office/drawing/2014/main" id="{BFE447E4-D20E-415B-82C8-A4240239861A}"/>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91" name="TextBox 390">
          <a:extLst>
            <a:ext uri="{FF2B5EF4-FFF2-40B4-BE49-F238E27FC236}">
              <a16:creationId xmlns:a16="http://schemas.microsoft.com/office/drawing/2014/main" id="{F355886B-642A-4F02-B5CC-B8D221E7F2A4}"/>
            </a:ext>
          </a:extLst>
        </xdr:cNvPr>
        <xdr:cNvSpPr txBox="1"/>
      </xdr:nvSpPr>
      <xdr:spPr>
        <a:xfrm>
          <a:off x="9989562760"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4</xdr:col>
      <xdr:colOff>609600</xdr:colOff>
      <xdr:row>88</xdr:row>
      <xdr:rowOff>0</xdr:rowOff>
    </xdr:from>
    <xdr:ext cx="65" cy="172227"/>
    <xdr:sp macro="" textlink="">
      <xdr:nvSpPr>
        <xdr:cNvPr id="2" name="TextBox 1">
          <a:extLst>
            <a:ext uri="{FF2B5EF4-FFF2-40B4-BE49-F238E27FC236}">
              <a16:creationId xmlns:a16="http://schemas.microsoft.com/office/drawing/2014/main" id="{F8414E52-B35C-4C66-A4B9-84D429CF3D7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 name="TextBox 2">
          <a:extLst>
            <a:ext uri="{FF2B5EF4-FFF2-40B4-BE49-F238E27FC236}">
              <a16:creationId xmlns:a16="http://schemas.microsoft.com/office/drawing/2014/main" id="{160C43E6-86FB-4DA1-A91F-36C2A6FBDB6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4" name="TextBox 3">
          <a:extLst>
            <a:ext uri="{FF2B5EF4-FFF2-40B4-BE49-F238E27FC236}">
              <a16:creationId xmlns:a16="http://schemas.microsoft.com/office/drawing/2014/main" id="{E40A0C43-0639-4EF4-B8A7-94906D95C58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5" name="TextBox 4">
          <a:extLst>
            <a:ext uri="{FF2B5EF4-FFF2-40B4-BE49-F238E27FC236}">
              <a16:creationId xmlns:a16="http://schemas.microsoft.com/office/drawing/2014/main" id="{8AFA5463-A034-40B7-86D4-0275D548F79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6" name="TextBox 5">
          <a:extLst>
            <a:ext uri="{FF2B5EF4-FFF2-40B4-BE49-F238E27FC236}">
              <a16:creationId xmlns:a16="http://schemas.microsoft.com/office/drawing/2014/main" id="{8BD862F2-033D-4A7F-AFE4-539587C8CCA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7" name="TextBox 6">
          <a:extLst>
            <a:ext uri="{FF2B5EF4-FFF2-40B4-BE49-F238E27FC236}">
              <a16:creationId xmlns:a16="http://schemas.microsoft.com/office/drawing/2014/main" id="{D9CED336-EB42-4714-B4F8-4209D1C7124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8" name="TextBox 7">
          <a:extLst>
            <a:ext uri="{FF2B5EF4-FFF2-40B4-BE49-F238E27FC236}">
              <a16:creationId xmlns:a16="http://schemas.microsoft.com/office/drawing/2014/main" id="{65C95243-5A9E-43B1-B35A-951B7C2F11F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9" name="TextBox 8">
          <a:extLst>
            <a:ext uri="{FF2B5EF4-FFF2-40B4-BE49-F238E27FC236}">
              <a16:creationId xmlns:a16="http://schemas.microsoft.com/office/drawing/2014/main" id="{BD91CF6A-48AB-4FF9-9EFD-6F160DC2C00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0" name="TextBox 9">
          <a:extLst>
            <a:ext uri="{FF2B5EF4-FFF2-40B4-BE49-F238E27FC236}">
              <a16:creationId xmlns:a16="http://schemas.microsoft.com/office/drawing/2014/main" id="{714D5DD5-988F-40D8-829E-49801C376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1" name="TextBox 10">
          <a:extLst>
            <a:ext uri="{FF2B5EF4-FFF2-40B4-BE49-F238E27FC236}">
              <a16:creationId xmlns:a16="http://schemas.microsoft.com/office/drawing/2014/main" id="{92748BC5-3045-428E-94C4-1182DB221C7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 name="TextBox 11">
          <a:extLst>
            <a:ext uri="{FF2B5EF4-FFF2-40B4-BE49-F238E27FC236}">
              <a16:creationId xmlns:a16="http://schemas.microsoft.com/office/drawing/2014/main" id="{42BB10DA-67C2-4429-B191-D11577E1EB2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 name="TextBox 12">
          <a:extLst>
            <a:ext uri="{FF2B5EF4-FFF2-40B4-BE49-F238E27FC236}">
              <a16:creationId xmlns:a16="http://schemas.microsoft.com/office/drawing/2014/main" id="{499101E5-45D2-441D-9D70-7E2FF548AA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 name="TextBox 13">
          <a:extLst>
            <a:ext uri="{FF2B5EF4-FFF2-40B4-BE49-F238E27FC236}">
              <a16:creationId xmlns:a16="http://schemas.microsoft.com/office/drawing/2014/main" id="{03090FF5-A1C8-4BC3-AFCD-24C21BF564C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 name="TextBox 14">
          <a:extLst>
            <a:ext uri="{FF2B5EF4-FFF2-40B4-BE49-F238E27FC236}">
              <a16:creationId xmlns:a16="http://schemas.microsoft.com/office/drawing/2014/main" id="{7929D923-6B61-42C9-9167-56A3C6C6ACC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6" name="TextBox 15">
          <a:extLst>
            <a:ext uri="{FF2B5EF4-FFF2-40B4-BE49-F238E27FC236}">
              <a16:creationId xmlns:a16="http://schemas.microsoft.com/office/drawing/2014/main" id="{FB825321-F26B-4CF1-B86D-F55AF810D63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7" name="TextBox 16">
          <a:extLst>
            <a:ext uri="{FF2B5EF4-FFF2-40B4-BE49-F238E27FC236}">
              <a16:creationId xmlns:a16="http://schemas.microsoft.com/office/drawing/2014/main" id="{30DD6163-FC99-43ED-8C35-1D9795F4C72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8" name="TextBox 17">
          <a:extLst>
            <a:ext uri="{FF2B5EF4-FFF2-40B4-BE49-F238E27FC236}">
              <a16:creationId xmlns:a16="http://schemas.microsoft.com/office/drawing/2014/main" id="{378968DE-931B-4111-86CA-FA797B5E7A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9" name="TextBox 18">
          <a:extLst>
            <a:ext uri="{FF2B5EF4-FFF2-40B4-BE49-F238E27FC236}">
              <a16:creationId xmlns:a16="http://schemas.microsoft.com/office/drawing/2014/main" id="{51963E89-66DB-44E6-B511-D9E38846353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0" name="TextBox 19">
          <a:extLst>
            <a:ext uri="{FF2B5EF4-FFF2-40B4-BE49-F238E27FC236}">
              <a16:creationId xmlns:a16="http://schemas.microsoft.com/office/drawing/2014/main" id="{D88FB302-F868-414A-9C58-25BE589A394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1" name="TextBox 20">
          <a:extLst>
            <a:ext uri="{FF2B5EF4-FFF2-40B4-BE49-F238E27FC236}">
              <a16:creationId xmlns:a16="http://schemas.microsoft.com/office/drawing/2014/main" id="{F0FB4867-007A-4A40-8145-7F0F21C695B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2" name="TextBox 21">
          <a:extLst>
            <a:ext uri="{FF2B5EF4-FFF2-40B4-BE49-F238E27FC236}">
              <a16:creationId xmlns:a16="http://schemas.microsoft.com/office/drawing/2014/main" id="{A33A8D8A-B1C3-4B3C-B370-2A3928C057D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3" name="TextBox 22">
          <a:extLst>
            <a:ext uri="{FF2B5EF4-FFF2-40B4-BE49-F238E27FC236}">
              <a16:creationId xmlns:a16="http://schemas.microsoft.com/office/drawing/2014/main" id="{FA8CE107-E918-4FA0-8AB8-570E78AA79F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4" name="TextBox 23">
          <a:extLst>
            <a:ext uri="{FF2B5EF4-FFF2-40B4-BE49-F238E27FC236}">
              <a16:creationId xmlns:a16="http://schemas.microsoft.com/office/drawing/2014/main" id="{D354C1F1-73F6-4AB8-B89B-7FCAF376A04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5" name="TextBox 24">
          <a:extLst>
            <a:ext uri="{FF2B5EF4-FFF2-40B4-BE49-F238E27FC236}">
              <a16:creationId xmlns:a16="http://schemas.microsoft.com/office/drawing/2014/main" id="{207D916D-02B8-40A0-9E40-93477238757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6" name="TextBox 25">
          <a:extLst>
            <a:ext uri="{FF2B5EF4-FFF2-40B4-BE49-F238E27FC236}">
              <a16:creationId xmlns:a16="http://schemas.microsoft.com/office/drawing/2014/main" id="{3AD9095F-6CFF-4EC6-8FB7-6F98515926F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7" name="TextBox 26">
          <a:extLst>
            <a:ext uri="{FF2B5EF4-FFF2-40B4-BE49-F238E27FC236}">
              <a16:creationId xmlns:a16="http://schemas.microsoft.com/office/drawing/2014/main" id="{F927CA0B-D193-4D7F-A87C-C7A75F2BE8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8" name="TextBox 27">
          <a:extLst>
            <a:ext uri="{FF2B5EF4-FFF2-40B4-BE49-F238E27FC236}">
              <a16:creationId xmlns:a16="http://schemas.microsoft.com/office/drawing/2014/main" id="{6A1C344C-E2E3-4794-B731-68900B385E1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29" name="TextBox 28">
          <a:extLst>
            <a:ext uri="{FF2B5EF4-FFF2-40B4-BE49-F238E27FC236}">
              <a16:creationId xmlns:a16="http://schemas.microsoft.com/office/drawing/2014/main" id="{7D08617A-DC61-4837-A463-2BEADD5F38A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0" name="TextBox 29">
          <a:extLst>
            <a:ext uri="{FF2B5EF4-FFF2-40B4-BE49-F238E27FC236}">
              <a16:creationId xmlns:a16="http://schemas.microsoft.com/office/drawing/2014/main" id="{59B66ACB-5266-43E8-9072-9ADBB7B2BC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1" name="TextBox 30">
          <a:extLst>
            <a:ext uri="{FF2B5EF4-FFF2-40B4-BE49-F238E27FC236}">
              <a16:creationId xmlns:a16="http://schemas.microsoft.com/office/drawing/2014/main" id="{82F16D4B-5573-459A-9D49-E7703D196FC3}"/>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2" name="TextBox 31">
          <a:extLst>
            <a:ext uri="{FF2B5EF4-FFF2-40B4-BE49-F238E27FC236}">
              <a16:creationId xmlns:a16="http://schemas.microsoft.com/office/drawing/2014/main" id="{6CCF4D1C-02C0-4ED9-BBD0-BA53C4A95A1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33" name="TextBox 32">
          <a:extLst>
            <a:ext uri="{FF2B5EF4-FFF2-40B4-BE49-F238E27FC236}">
              <a16:creationId xmlns:a16="http://schemas.microsoft.com/office/drawing/2014/main" id="{AEB6E9CA-910D-4521-A551-3821EB2B0D7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4" name="TextBox 33">
          <a:extLst>
            <a:ext uri="{FF2B5EF4-FFF2-40B4-BE49-F238E27FC236}">
              <a16:creationId xmlns:a16="http://schemas.microsoft.com/office/drawing/2014/main" id="{C0C746F6-48AB-4AF7-B83D-EFFBB8423E8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5" name="TextBox 34">
          <a:extLst>
            <a:ext uri="{FF2B5EF4-FFF2-40B4-BE49-F238E27FC236}">
              <a16:creationId xmlns:a16="http://schemas.microsoft.com/office/drawing/2014/main" id="{47D53CA5-9010-4398-8167-5CB7803C93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6" name="TextBox 35">
          <a:extLst>
            <a:ext uri="{FF2B5EF4-FFF2-40B4-BE49-F238E27FC236}">
              <a16:creationId xmlns:a16="http://schemas.microsoft.com/office/drawing/2014/main" id="{BDB91A68-8D4F-4148-B3E1-BEC973FC965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7" name="TextBox 36">
          <a:extLst>
            <a:ext uri="{FF2B5EF4-FFF2-40B4-BE49-F238E27FC236}">
              <a16:creationId xmlns:a16="http://schemas.microsoft.com/office/drawing/2014/main" id="{F5777330-4EDF-4996-B854-D7F07A914BB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8" name="TextBox 37">
          <a:extLst>
            <a:ext uri="{FF2B5EF4-FFF2-40B4-BE49-F238E27FC236}">
              <a16:creationId xmlns:a16="http://schemas.microsoft.com/office/drawing/2014/main" id="{F17BBB5C-06CF-4403-A065-44777BDCD3E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39" name="TextBox 38">
          <a:extLst>
            <a:ext uri="{FF2B5EF4-FFF2-40B4-BE49-F238E27FC236}">
              <a16:creationId xmlns:a16="http://schemas.microsoft.com/office/drawing/2014/main" id="{C1BD9980-9620-4F86-8CFC-846C84FC3DA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0" name="TextBox 39">
          <a:extLst>
            <a:ext uri="{FF2B5EF4-FFF2-40B4-BE49-F238E27FC236}">
              <a16:creationId xmlns:a16="http://schemas.microsoft.com/office/drawing/2014/main" id="{D09A4D33-7C5D-4FB4-A90D-012B5ECBE7D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1" name="TextBox 40">
          <a:extLst>
            <a:ext uri="{FF2B5EF4-FFF2-40B4-BE49-F238E27FC236}">
              <a16:creationId xmlns:a16="http://schemas.microsoft.com/office/drawing/2014/main" id="{54E10D64-A7A0-4F9F-B9E1-AB6DC99D1E6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2" name="TextBox 41">
          <a:extLst>
            <a:ext uri="{FF2B5EF4-FFF2-40B4-BE49-F238E27FC236}">
              <a16:creationId xmlns:a16="http://schemas.microsoft.com/office/drawing/2014/main" id="{2DC5E0EB-4584-4F3A-A03C-5C413CA2DF4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3" name="TextBox 42">
          <a:extLst>
            <a:ext uri="{FF2B5EF4-FFF2-40B4-BE49-F238E27FC236}">
              <a16:creationId xmlns:a16="http://schemas.microsoft.com/office/drawing/2014/main" id="{B8C97432-2723-468D-8527-AFC69DAF345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4" name="TextBox 43">
          <a:extLst>
            <a:ext uri="{FF2B5EF4-FFF2-40B4-BE49-F238E27FC236}">
              <a16:creationId xmlns:a16="http://schemas.microsoft.com/office/drawing/2014/main" id="{D52A4F65-ACCE-48D4-AC69-89B2DF3057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5" name="TextBox 44">
          <a:extLst>
            <a:ext uri="{FF2B5EF4-FFF2-40B4-BE49-F238E27FC236}">
              <a16:creationId xmlns:a16="http://schemas.microsoft.com/office/drawing/2014/main" id="{589FED84-D923-45AD-B78F-C273F9F6453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6" name="TextBox 45">
          <a:extLst>
            <a:ext uri="{FF2B5EF4-FFF2-40B4-BE49-F238E27FC236}">
              <a16:creationId xmlns:a16="http://schemas.microsoft.com/office/drawing/2014/main" id="{023EBAD1-302A-4D61-9559-6E2D0E94123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7" name="TextBox 46">
          <a:extLst>
            <a:ext uri="{FF2B5EF4-FFF2-40B4-BE49-F238E27FC236}">
              <a16:creationId xmlns:a16="http://schemas.microsoft.com/office/drawing/2014/main" id="{D67052BD-3E7F-4041-8AA7-E16ABB400225}"/>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8" name="TextBox 47">
          <a:extLst>
            <a:ext uri="{FF2B5EF4-FFF2-40B4-BE49-F238E27FC236}">
              <a16:creationId xmlns:a16="http://schemas.microsoft.com/office/drawing/2014/main" id="{212DA1E7-13C2-4251-8485-5889E0F5FF5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49" name="TextBox 48">
          <a:extLst>
            <a:ext uri="{FF2B5EF4-FFF2-40B4-BE49-F238E27FC236}">
              <a16:creationId xmlns:a16="http://schemas.microsoft.com/office/drawing/2014/main" id="{40D8214A-6AFE-46F9-B767-6434078C537E}"/>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0" name="TextBox 49">
          <a:extLst>
            <a:ext uri="{FF2B5EF4-FFF2-40B4-BE49-F238E27FC236}">
              <a16:creationId xmlns:a16="http://schemas.microsoft.com/office/drawing/2014/main" id="{3C6CB8DC-B86A-4EBD-9D08-33C9DF86F84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1" name="TextBox 50">
          <a:extLst>
            <a:ext uri="{FF2B5EF4-FFF2-40B4-BE49-F238E27FC236}">
              <a16:creationId xmlns:a16="http://schemas.microsoft.com/office/drawing/2014/main" id="{8A0FF34E-7C8A-4751-AC02-2026AF10FFC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2" name="TextBox 51">
          <a:extLst>
            <a:ext uri="{FF2B5EF4-FFF2-40B4-BE49-F238E27FC236}">
              <a16:creationId xmlns:a16="http://schemas.microsoft.com/office/drawing/2014/main" id="{959A6D68-EA84-4BA6-ACD4-C0C09103FF6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3" name="TextBox 52">
          <a:extLst>
            <a:ext uri="{FF2B5EF4-FFF2-40B4-BE49-F238E27FC236}">
              <a16:creationId xmlns:a16="http://schemas.microsoft.com/office/drawing/2014/main" id="{E2FBB30F-1A24-43D2-9B3D-6401C946BE8A}"/>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4" name="TextBox 53">
          <a:extLst>
            <a:ext uri="{FF2B5EF4-FFF2-40B4-BE49-F238E27FC236}">
              <a16:creationId xmlns:a16="http://schemas.microsoft.com/office/drawing/2014/main" id="{BD197701-EE8B-45A0-888A-B7AD2F058C5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5" name="TextBox 54">
          <a:extLst>
            <a:ext uri="{FF2B5EF4-FFF2-40B4-BE49-F238E27FC236}">
              <a16:creationId xmlns:a16="http://schemas.microsoft.com/office/drawing/2014/main" id="{CAC29244-CC44-4460-98AB-30229A286B7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6" name="TextBox 55">
          <a:extLst>
            <a:ext uri="{FF2B5EF4-FFF2-40B4-BE49-F238E27FC236}">
              <a16:creationId xmlns:a16="http://schemas.microsoft.com/office/drawing/2014/main" id="{565CA5E9-9490-484D-B6DE-464142A80781}"/>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7" name="TextBox 56">
          <a:extLst>
            <a:ext uri="{FF2B5EF4-FFF2-40B4-BE49-F238E27FC236}">
              <a16:creationId xmlns:a16="http://schemas.microsoft.com/office/drawing/2014/main" id="{CF4D212A-CF99-4A16-A66A-4AF94EB4188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8" name="TextBox 57">
          <a:extLst>
            <a:ext uri="{FF2B5EF4-FFF2-40B4-BE49-F238E27FC236}">
              <a16:creationId xmlns:a16="http://schemas.microsoft.com/office/drawing/2014/main" id="{D271E55D-03EA-4783-B9DC-DDAD626879C2}"/>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59" name="TextBox 58">
          <a:extLst>
            <a:ext uri="{FF2B5EF4-FFF2-40B4-BE49-F238E27FC236}">
              <a16:creationId xmlns:a16="http://schemas.microsoft.com/office/drawing/2014/main" id="{C03F23FC-65E9-4DF5-9CEE-9F8BA09B527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0" name="TextBox 59">
          <a:extLst>
            <a:ext uri="{FF2B5EF4-FFF2-40B4-BE49-F238E27FC236}">
              <a16:creationId xmlns:a16="http://schemas.microsoft.com/office/drawing/2014/main" id="{9B7CC11B-B9E9-4746-9901-613DFD7F170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61" name="TextBox 60">
          <a:extLst>
            <a:ext uri="{FF2B5EF4-FFF2-40B4-BE49-F238E27FC236}">
              <a16:creationId xmlns:a16="http://schemas.microsoft.com/office/drawing/2014/main" id="{D83072A7-0B72-42CF-AF81-B0139C8212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2" name="TextBox 61">
          <a:extLst>
            <a:ext uri="{FF2B5EF4-FFF2-40B4-BE49-F238E27FC236}">
              <a16:creationId xmlns:a16="http://schemas.microsoft.com/office/drawing/2014/main" id="{77FA9AA2-5D7D-4E7A-90AA-1BBF2B216B7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3" name="TextBox 62">
          <a:extLst>
            <a:ext uri="{FF2B5EF4-FFF2-40B4-BE49-F238E27FC236}">
              <a16:creationId xmlns:a16="http://schemas.microsoft.com/office/drawing/2014/main" id="{B7A1CB63-C245-46DD-B7D1-18319485B79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4" name="TextBox 63">
          <a:extLst>
            <a:ext uri="{FF2B5EF4-FFF2-40B4-BE49-F238E27FC236}">
              <a16:creationId xmlns:a16="http://schemas.microsoft.com/office/drawing/2014/main" id="{7870FB4C-C996-45D3-87C3-6D2B01E1ADD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5" name="TextBox 64">
          <a:extLst>
            <a:ext uri="{FF2B5EF4-FFF2-40B4-BE49-F238E27FC236}">
              <a16:creationId xmlns:a16="http://schemas.microsoft.com/office/drawing/2014/main" id="{E5D4B159-76A6-4644-B1AC-B5E2BBBA680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6" name="TextBox 65">
          <a:extLst>
            <a:ext uri="{FF2B5EF4-FFF2-40B4-BE49-F238E27FC236}">
              <a16:creationId xmlns:a16="http://schemas.microsoft.com/office/drawing/2014/main" id="{08AE2019-BD31-4BC9-B44B-22E8674B881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7" name="TextBox 66">
          <a:extLst>
            <a:ext uri="{FF2B5EF4-FFF2-40B4-BE49-F238E27FC236}">
              <a16:creationId xmlns:a16="http://schemas.microsoft.com/office/drawing/2014/main" id="{0A8801BB-BBE5-48D7-BA9C-2882A4AFC97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8" name="TextBox 67">
          <a:extLst>
            <a:ext uri="{FF2B5EF4-FFF2-40B4-BE49-F238E27FC236}">
              <a16:creationId xmlns:a16="http://schemas.microsoft.com/office/drawing/2014/main" id="{E62518AE-3BA1-46B2-A9A4-3DBD338FDEC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69" name="TextBox 68">
          <a:extLst>
            <a:ext uri="{FF2B5EF4-FFF2-40B4-BE49-F238E27FC236}">
              <a16:creationId xmlns:a16="http://schemas.microsoft.com/office/drawing/2014/main" id="{6D455C38-4923-4B49-91C3-254C8A312CF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0" name="TextBox 69">
          <a:extLst>
            <a:ext uri="{FF2B5EF4-FFF2-40B4-BE49-F238E27FC236}">
              <a16:creationId xmlns:a16="http://schemas.microsoft.com/office/drawing/2014/main" id="{329F8136-248F-459A-B8D4-7EF8D2F7C14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1" name="TextBox 70">
          <a:extLst>
            <a:ext uri="{FF2B5EF4-FFF2-40B4-BE49-F238E27FC236}">
              <a16:creationId xmlns:a16="http://schemas.microsoft.com/office/drawing/2014/main" id="{A116361B-0D02-4E2A-A8DD-456B54BD9F2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2" name="TextBox 71">
          <a:extLst>
            <a:ext uri="{FF2B5EF4-FFF2-40B4-BE49-F238E27FC236}">
              <a16:creationId xmlns:a16="http://schemas.microsoft.com/office/drawing/2014/main" id="{FE485EA0-3439-4345-8BED-A0758C1A0DA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3" name="TextBox 72">
          <a:extLst>
            <a:ext uri="{FF2B5EF4-FFF2-40B4-BE49-F238E27FC236}">
              <a16:creationId xmlns:a16="http://schemas.microsoft.com/office/drawing/2014/main" id="{18E33D79-F205-4B6F-A9F6-FFC2069C8C36}"/>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4" name="TextBox 73">
          <a:extLst>
            <a:ext uri="{FF2B5EF4-FFF2-40B4-BE49-F238E27FC236}">
              <a16:creationId xmlns:a16="http://schemas.microsoft.com/office/drawing/2014/main" id="{983B4610-C65B-4695-851B-5C04E0D28BC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5" name="TextBox 74">
          <a:extLst>
            <a:ext uri="{FF2B5EF4-FFF2-40B4-BE49-F238E27FC236}">
              <a16:creationId xmlns:a16="http://schemas.microsoft.com/office/drawing/2014/main" id="{7A7707C9-084A-45E7-9F86-2D6CAFB1636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6" name="TextBox 75">
          <a:extLst>
            <a:ext uri="{FF2B5EF4-FFF2-40B4-BE49-F238E27FC236}">
              <a16:creationId xmlns:a16="http://schemas.microsoft.com/office/drawing/2014/main" id="{C8D710B3-613C-4588-B726-D013131AA45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7" name="TextBox 76">
          <a:extLst>
            <a:ext uri="{FF2B5EF4-FFF2-40B4-BE49-F238E27FC236}">
              <a16:creationId xmlns:a16="http://schemas.microsoft.com/office/drawing/2014/main" id="{8FF12253-C0DC-4275-AC66-BA7A9A75AF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8" name="TextBox 77">
          <a:extLst>
            <a:ext uri="{FF2B5EF4-FFF2-40B4-BE49-F238E27FC236}">
              <a16:creationId xmlns:a16="http://schemas.microsoft.com/office/drawing/2014/main" id="{CF4107EB-A662-42B4-8790-77E86AA266A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79" name="TextBox 78">
          <a:extLst>
            <a:ext uri="{FF2B5EF4-FFF2-40B4-BE49-F238E27FC236}">
              <a16:creationId xmlns:a16="http://schemas.microsoft.com/office/drawing/2014/main" id="{84278783-4611-4A27-8051-D4B59A237E57}"/>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0" name="TextBox 79">
          <a:extLst>
            <a:ext uri="{FF2B5EF4-FFF2-40B4-BE49-F238E27FC236}">
              <a16:creationId xmlns:a16="http://schemas.microsoft.com/office/drawing/2014/main" id="{B5B14673-C21B-4BFC-9FC2-FFC86C2F286E}"/>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1" name="TextBox 80">
          <a:extLst>
            <a:ext uri="{FF2B5EF4-FFF2-40B4-BE49-F238E27FC236}">
              <a16:creationId xmlns:a16="http://schemas.microsoft.com/office/drawing/2014/main" id="{00A242F3-38FA-4B5F-BC7D-81069770C50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2" name="TextBox 81">
          <a:extLst>
            <a:ext uri="{FF2B5EF4-FFF2-40B4-BE49-F238E27FC236}">
              <a16:creationId xmlns:a16="http://schemas.microsoft.com/office/drawing/2014/main" id="{34F1660A-0F4D-4CC0-8CC8-A1E6FBCAA503}"/>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3" name="TextBox 82">
          <a:extLst>
            <a:ext uri="{FF2B5EF4-FFF2-40B4-BE49-F238E27FC236}">
              <a16:creationId xmlns:a16="http://schemas.microsoft.com/office/drawing/2014/main" id="{7D7365FA-DCA1-49E8-A2F3-B1F8F4A99942}"/>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4" name="TextBox 83">
          <a:extLst>
            <a:ext uri="{FF2B5EF4-FFF2-40B4-BE49-F238E27FC236}">
              <a16:creationId xmlns:a16="http://schemas.microsoft.com/office/drawing/2014/main" id="{B137C4F8-CA39-4A8E-B4DC-0E76E1807F4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5" name="TextBox 84">
          <a:extLst>
            <a:ext uri="{FF2B5EF4-FFF2-40B4-BE49-F238E27FC236}">
              <a16:creationId xmlns:a16="http://schemas.microsoft.com/office/drawing/2014/main" id="{AB11E5FE-8D1E-4029-9037-7C418172112B}"/>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6" name="TextBox 85">
          <a:extLst>
            <a:ext uri="{FF2B5EF4-FFF2-40B4-BE49-F238E27FC236}">
              <a16:creationId xmlns:a16="http://schemas.microsoft.com/office/drawing/2014/main" id="{858FE934-D60B-4BA0-A6BC-CE739309EFCD}"/>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7" name="TextBox 86">
          <a:extLst>
            <a:ext uri="{FF2B5EF4-FFF2-40B4-BE49-F238E27FC236}">
              <a16:creationId xmlns:a16="http://schemas.microsoft.com/office/drawing/2014/main" id="{EB3B5FF7-0948-44B4-B489-4042BBFCBB71}"/>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8" name="TextBox 87">
          <a:extLst>
            <a:ext uri="{FF2B5EF4-FFF2-40B4-BE49-F238E27FC236}">
              <a16:creationId xmlns:a16="http://schemas.microsoft.com/office/drawing/2014/main" id="{7907EBF6-A8E8-4C1A-B9F7-750B216A347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89" name="TextBox 88">
          <a:extLst>
            <a:ext uri="{FF2B5EF4-FFF2-40B4-BE49-F238E27FC236}">
              <a16:creationId xmlns:a16="http://schemas.microsoft.com/office/drawing/2014/main" id="{CECCF2D5-FA75-4366-A9F3-ABC8E08DC75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0" name="TextBox 89">
          <a:extLst>
            <a:ext uri="{FF2B5EF4-FFF2-40B4-BE49-F238E27FC236}">
              <a16:creationId xmlns:a16="http://schemas.microsoft.com/office/drawing/2014/main" id="{377B927B-1418-46DD-B52A-13E4B88A631A}"/>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1" name="TextBox 90">
          <a:extLst>
            <a:ext uri="{FF2B5EF4-FFF2-40B4-BE49-F238E27FC236}">
              <a16:creationId xmlns:a16="http://schemas.microsoft.com/office/drawing/2014/main" id="{CC730560-2CA7-43DC-9884-BDDCA8B6D914}"/>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2" name="TextBox 91">
          <a:extLst>
            <a:ext uri="{FF2B5EF4-FFF2-40B4-BE49-F238E27FC236}">
              <a16:creationId xmlns:a16="http://schemas.microsoft.com/office/drawing/2014/main" id="{DCD76128-A186-4D0B-B551-A31188D03D08}"/>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84</xdr:row>
      <xdr:rowOff>0</xdr:rowOff>
    </xdr:from>
    <xdr:ext cx="65" cy="172227"/>
    <xdr:sp macro="" textlink="">
      <xdr:nvSpPr>
        <xdr:cNvPr id="93" name="TextBox 92">
          <a:extLst>
            <a:ext uri="{FF2B5EF4-FFF2-40B4-BE49-F238E27FC236}">
              <a16:creationId xmlns:a16="http://schemas.microsoft.com/office/drawing/2014/main" id="{4EF40FBC-1DA9-484C-96AE-708F21ABADF0}"/>
            </a:ext>
          </a:extLst>
        </xdr:cNvPr>
        <xdr:cNvSpPr txBox="1"/>
      </xdr:nvSpPr>
      <xdr:spPr>
        <a:xfrm>
          <a:off x="9989400835" y="295370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4" name="TextBox 93">
          <a:extLst>
            <a:ext uri="{FF2B5EF4-FFF2-40B4-BE49-F238E27FC236}">
              <a16:creationId xmlns:a16="http://schemas.microsoft.com/office/drawing/2014/main" id="{78CFE075-F374-4BC1-8AAC-FC134AC6B08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5" name="TextBox 94">
          <a:extLst>
            <a:ext uri="{FF2B5EF4-FFF2-40B4-BE49-F238E27FC236}">
              <a16:creationId xmlns:a16="http://schemas.microsoft.com/office/drawing/2014/main" id="{EBE48737-0243-472F-B696-EEAC1FB1F2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6" name="TextBox 95">
          <a:extLst>
            <a:ext uri="{FF2B5EF4-FFF2-40B4-BE49-F238E27FC236}">
              <a16:creationId xmlns:a16="http://schemas.microsoft.com/office/drawing/2014/main" id="{72464557-EF07-4143-AEA8-BD8FA82E74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7" name="TextBox 96">
          <a:extLst>
            <a:ext uri="{FF2B5EF4-FFF2-40B4-BE49-F238E27FC236}">
              <a16:creationId xmlns:a16="http://schemas.microsoft.com/office/drawing/2014/main" id="{2D5F7E18-C6FD-4E01-9FB6-67ADC192AD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8" name="TextBox 97">
          <a:extLst>
            <a:ext uri="{FF2B5EF4-FFF2-40B4-BE49-F238E27FC236}">
              <a16:creationId xmlns:a16="http://schemas.microsoft.com/office/drawing/2014/main" id="{393B6F37-DDE9-461D-8272-F5AC782F104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99" name="TextBox 98">
          <a:extLst>
            <a:ext uri="{FF2B5EF4-FFF2-40B4-BE49-F238E27FC236}">
              <a16:creationId xmlns:a16="http://schemas.microsoft.com/office/drawing/2014/main" id="{C07CEFBA-8D50-47E2-BE6D-3D0F3153C5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0" name="TextBox 99">
          <a:extLst>
            <a:ext uri="{FF2B5EF4-FFF2-40B4-BE49-F238E27FC236}">
              <a16:creationId xmlns:a16="http://schemas.microsoft.com/office/drawing/2014/main" id="{42E65B7E-E8F2-4638-B05E-2B00A879C02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1" name="TextBox 100">
          <a:extLst>
            <a:ext uri="{FF2B5EF4-FFF2-40B4-BE49-F238E27FC236}">
              <a16:creationId xmlns:a16="http://schemas.microsoft.com/office/drawing/2014/main" id="{AF681A8C-DE2C-4589-A172-3A7718A3CE7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2" name="TextBox 101">
          <a:extLst>
            <a:ext uri="{FF2B5EF4-FFF2-40B4-BE49-F238E27FC236}">
              <a16:creationId xmlns:a16="http://schemas.microsoft.com/office/drawing/2014/main" id="{DF7D7E5C-F447-4107-8D0A-4F86D0A0894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3" name="TextBox 102">
          <a:extLst>
            <a:ext uri="{FF2B5EF4-FFF2-40B4-BE49-F238E27FC236}">
              <a16:creationId xmlns:a16="http://schemas.microsoft.com/office/drawing/2014/main" id="{AC7A623B-BBEF-4664-B60E-2353C0EF2F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4" name="TextBox 103">
          <a:extLst>
            <a:ext uri="{FF2B5EF4-FFF2-40B4-BE49-F238E27FC236}">
              <a16:creationId xmlns:a16="http://schemas.microsoft.com/office/drawing/2014/main" id="{A8AC0A35-A9C5-4A7C-8AD0-1E2BD29C4A2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5" name="TextBox 104">
          <a:extLst>
            <a:ext uri="{FF2B5EF4-FFF2-40B4-BE49-F238E27FC236}">
              <a16:creationId xmlns:a16="http://schemas.microsoft.com/office/drawing/2014/main" id="{52F8E6B8-6BB3-4053-BF37-B1635EDFDC9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6" name="TextBox 105">
          <a:extLst>
            <a:ext uri="{FF2B5EF4-FFF2-40B4-BE49-F238E27FC236}">
              <a16:creationId xmlns:a16="http://schemas.microsoft.com/office/drawing/2014/main" id="{381B951E-6FFE-437D-97B4-5B97F885DC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7" name="TextBox 106">
          <a:extLst>
            <a:ext uri="{FF2B5EF4-FFF2-40B4-BE49-F238E27FC236}">
              <a16:creationId xmlns:a16="http://schemas.microsoft.com/office/drawing/2014/main" id="{9CB43246-CE45-4BBC-BFDC-9F7AC63051A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8" name="TextBox 107">
          <a:extLst>
            <a:ext uri="{FF2B5EF4-FFF2-40B4-BE49-F238E27FC236}">
              <a16:creationId xmlns:a16="http://schemas.microsoft.com/office/drawing/2014/main" id="{F7888D53-C48E-4C7E-BCEC-3E21E98C61F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09" name="TextBox 108">
          <a:extLst>
            <a:ext uri="{FF2B5EF4-FFF2-40B4-BE49-F238E27FC236}">
              <a16:creationId xmlns:a16="http://schemas.microsoft.com/office/drawing/2014/main" id="{EFA69C7B-F5FF-47E1-A60D-0C1F340399B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0" name="TextBox 109">
          <a:extLst>
            <a:ext uri="{FF2B5EF4-FFF2-40B4-BE49-F238E27FC236}">
              <a16:creationId xmlns:a16="http://schemas.microsoft.com/office/drawing/2014/main" id="{60A7BC48-0F6B-4153-8837-11D5EB73FA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1" name="TextBox 110">
          <a:extLst>
            <a:ext uri="{FF2B5EF4-FFF2-40B4-BE49-F238E27FC236}">
              <a16:creationId xmlns:a16="http://schemas.microsoft.com/office/drawing/2014/main" id="{3638B295-E666-4445-85D2-D73B477A96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2" name="TextBox 111">
          <a:extLst>
            <a:ext uri="{FF2B5EF4-FFF2-40B4-BE49-F238E27FC236}">
              <a16:creationId xmlns:a16="http://schemas.microsoft.com/office/drawing/2014/main" id="{872384D1-F812-4DB3-8493-75DC6BAC28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3" name="TextBox 112">
          <a:extLst>
            <a:ext uri="{FF2B5EF4-FFF2-40B4-BE49-F238E27FC236}">
              <a16:creationId xmlns:a16="http://schemas.microsoft.com/office/drawing/2014/main" id="{2E5EB0EC-851D-46A3-BE4B-F3F1E3D9A9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4" name="TextBox 113">
          <a:extLst>
            <a:ext uri="{FF2B5EF4-FFF2-40B4-BE49-F238E27FC236}">
              <a16:creationId xmlns:a16="http://schemas.microsoft.com/office/drawing/2014/main" id="{DA31D166-1896-461E-BFB9-CF6C8AB4CC4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5" name="TextBox 114">
          <a:extLst>
            <a:ext uri="{FF2B5EF4-FFF2-40B4-BE49-F238E27FC236}">
              <a16:creationId xmlns:a16="http://schemas.microsoft.com/office/drawing/2014/main" id="{14099865-060B-4F46-9A92-3A75BF834E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6" name="TextBox 115">
          <a:extLst>
            <a:ext uri="{FF2B5EF4-FFF2-40B4-BE49-F238E27FC236}">
              <a16:creationId xmlns:a16="http://schemas.microsoft.com/office/drawing/2014/main" id="{0D8AF998-9323-4BDD-82D6-C2368F29B7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7" name="TextBox 116">
          <a:extLst>
            <a:ext uri="{FF2B5EF4-FFF2-40B4-BE49-F238E27FC236}">
              <a16:creationId xmlns:a16="http://schemas.microsoft.com/office/drawing/2014/main" id="{6D507E41-25E2-41B3-BF5F-7E965E1608D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8" name="TextBox 117">
          <a:extLst>
            <a:ext uri="{FF2B5EF4-FFF2-40B4-BE49-F238E27FC236}">
              <a16:creationId xmlns:a16="http://schemas.microsoft.com/office/drawing/2014/main" id="{14347575-90A1-47BA-85D6-82239BFA8FD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19" name="TextBox 118">
          <a:extLst>
            <a:ext uri="{FF2B5EF4-FFF2-40B4-BE49-F238E27FC236}">
              <a16:creationId xmlns:a16="http://schemas.microsoft.com/office/drawing/2014/main" id="{C4A9FE37-4CFC-4474-ADE4-90BB5436EA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0" name="TextBox 119">
          <a:extLst>
            <a:ext uri="{FF2B5EF4-FFF2-40B4-BE49-F238E27FC236}">
              <a16:creationId xmlns:a16="http://schemas.microsoft.com/office/drawing/2014/main" id="{25A360F5-BD55-4545-9150-CC3A1A95602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1" name="TextBox 120">
          <a:extLst>
            <a:ext uri="{FF2B5EF4-FFF2-40B4-BE49-F238E27FC236}">
              <a16:creationId xmlns:a16="http://schemas.microsoft.com/office/drawing/2014/main" id="{56143225-CEA4-4843-8ACC-1D938E44900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2" name="TextBox 121">
          <a:extLst>
            <a:ext uri="{FF2B5EF4-FFF2-40B4-BE49-F238E27FC236}">
              <a16:creationId xmlns:a16="http://schemas.microsoft.com/office/drawing/2014/main" id="{2D198AC3-89C6-42FB-AD1F-A7BD833BDD1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3" name="TextBox 122">
          <a:extLst>
            <a:ext uri="{FF2B5EF4-FFF2-40B4-BE49-F238E27FC236}">
              <a16:creationId xmlns:a16="http://schemas.microsoft.com/office/drawing/2014/main" id="{010199D1-573B-41BF-A0AF-21D6CC3F933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4" name="TextBox 123">
          <a:extLst>
            <a:ext uri="{FF2B5EF4-FFF2-40B4-BE49-F238E27FC236}">
              <a16:creationId xmlns:a16="http://schemas.microsoft.com/office/drawing/2014/main" id="{FA8603F6-1FD5-42A9-8635-A3ACE45E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125" name="TextBox 124">
          <a:extLst>
            <a:ext uri="{FF2B5EF4-FFF2-40B4-BE49-F238E27FC236}">
              <a16:creationId xmlns:a16="http://schemas.microsoft.com/office/drawing/2014/main" id="{9B1D048F-FDCC-4013-91E1-546151B048B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6" name="TextBox 125">
          <a:extLst>
            <a:ext uri="{FF2B5EF4-FFF2-40B4-BE49-F238E27FC236}">
              <a16:creationId xmlns:a16="http://schemas.microsoft.com/office/drawing/2014/main" id="{41B54500-4906-4510-A3A5-8ADD7576471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7" name="TextBox 126">
          <a:extLst>
            <a:ext uri="{FF2B5EF4-FFF2-40B4-BE49-F238E27FC236}">
              <a16:creationId xmlns:a16="http://schemas.microsoft.com/office/drawing/2014/main" id="{194043C1-B968-4ED8-B2B5-CD43B8233E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8" name="TextBox 127">
          <a:extLst>
            <a:ext uri="{FF2B5EF4-FFF2-40B4-BE49-F238E27FC236}">
              <a16:creationId xmlns:a16="http://schemas.microsoft.com/office/drawing/2014/main" id="{4B637B11-06BC-43A8-A621-2F4F550A9C2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29" name="TextBox 128">
          <a:extLst>
            <a:ext uri="{FF2B5EF4-FFF2-40B4-BE49-F238E27FC236}">
              <a16:creationId xmlns:a16="http://schemas.microsoft.com/office/drawing/2014/main" id="{EC56CEF0-BF7A-46FB-B370-9A863E494F7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0" name="TextBox 129">
          <a:extLst>
            <a:ext uri="{FF2B5EF4-FFF2-40B4-BE49-F238E27FC236}">
              <a16:creationId xmlns:a16="http://schemas.microsoft.com/office/drawing/2014/main" id="{68A76FBE-347B-420C-851C-F77FCDDA9CC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1" name="TextBox 130">
          <a:extLst>
            <a:ext uri="{FF2B5EF4-FFF2-40B4-BE49-F238E27FC236}">
              <a16:creationId xmlns:a16="http://schemas.microsoft.com/office/drawing/2014/main" id="{995B215C-9B57-4789-A34D-511509B11E4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2" name="TextBox 131">
          <a:extLst>
            <a:ext uri="{FF2B5EF4-FFF2-40B4-BE49-F238E27FC236}">
              <a16:creationId xmlns:a16="http://schemas.microsoft.com/office/drawing/2014/main" id="{412E8C71-4552-4C1F-94D9-A2E9A02E8881}"/>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3" name="TextBox 132">
          <a:extLst>
            <a:ext uri="{FF2B5EF4-FFF2-40B4-BE49-F238E27FC236}">
              <a16:creationId xmlns:a16="http://schemas.microsoft.com/office/drawing/2014/main" id="{324FA070-C66E-4ABE-8CD6-EA37DF81D659}"/>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4" name="TextBox 133">
          <a:extLst>
            <a:ext uri="{FF2B5EF4-FFF2-40B4-BE49-F238E27FC236}">
              <a16:creationId xmlns:a16="http://schemas.microsoft.com/office/drawing/2014/main" id="{934CCAA0-3245-4806-B888-AFEBC4471B94}"/>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5" name="TextBox 134">
          <a:extLst>
            <a:ext uri="{FF2B5EF4-FFF2-40B4-BE49-F238E27FC236}">
              <a16:creationId xmlns:a16="http://schemas.microsoft.com/office/drawing/2014/main" id="{7F77BF20-DA65-4317-8C21-60FF1D55577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6" name="TextBox 135">
          <a:extLst>
            <a:ext uri="{FF2B5EF4-FFF2-40B4-BE49-F238E27FC236}">
              <a16:creationId xmlns:a16="http://schemas.microsoft.com/office/drawing/2014/main" id="{1585DA7C-1AD7-4326-BDA2-A52F20E29F98}"/>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7" name="TextBox 136">
          <a:extLst>
            <a:ext uri="{FF2B5EF4-FFF2-40B4-BE49-F238E27FC236}">
              <a16:creationId xmlns:a16="http://schemas.microsoft.com/office/drawing/2014/main" id="{8B575EF7-2364-4502-8178-7BCBBECCD39A}"/>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8" name="TextBox 137">
          <a:extLst>
            <a:ext uri="{FF2B5EF4-FFF2-40B4-BE49-F238E27FC236}">
              <a16:creationId xmlns:a16="http://schemas.microsoft.com/office/drawing/2014/main" id="{8829819E-1976-47F1-B606-0A0C685F24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39" name="TextBox 138">
          <a:extLst>
            <a:ext uri="{FF2B5EF4-FFF2-40B4-BE49-F238E27FC236}">
              <a16:creationId xmlns:a16="http://schemas.microsoft.com/office/drawing/2014/main" id="{F7AEE900-5AF5-46DF-A182-09A9E4205DF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0" name="TextBox 139">
          <a:extLst>
            <a:ext uri="{FF2B5EF4-FFF2-40B4-BE49-F238E27FC236}">
              <a16:creationId xmlns:a16="http://schemas.microsoft.com/office/drawing/2014/main" id="{D362F6D1-6C91-49EC-BCCF-4777FF10E246}"/>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1" name="TextBox 140">
          <a:extLst>
            <a:ext uri="{FF2B5EF4-FFF2-40B4-BE49-F238E27FC236}">
              <a16:creationId xmlns:a16="http://schemas.microsoft.com/office/drawing/2014/main" id="{A1D1653E-557F-4BBA-B8FD-AE3045D7F925}"/>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2" name="TextBox 141">
          <a:extLst>
            <a:ext uri="{FF2B5EF4-FFF2-40B4-BE49-F238E27FC236}">
              <a16:creationId xmlns:a16="http://schemas.microsoft.com/office/drawing/2014/main" id="{D00F4E81-30E7-41D1-84A5-EABABEF71CB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3" name="TextBox 142">
          <a:extLst>
            <a:ext uri="{FF2B5EF4-FFF2-40B4-BE49-F238E27FC236}">
              <a16:creationId xmlns:a16="http://schemas.microsoft.com/office/drawing/2014/main" id="{D352F837-4CE7-4761-808D-1A8B183360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4" name="TextBox 143">
          <a:extLst>
            <a:ext uri="{FF2B5EF4-FFF2-40B4-BE49-F238E27FC236}">
              <a16:creationId xmlns:a16="http://schemas.microsoft.com/office/drawing/2014/main" id="{7E92E7A2-4EE2-4119-9734-D5627CCB0B1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5" name="TextBox 144">
          <a:extLst>
            <a:ext uri="{FF2B5EF4-FFF2-40B4-BE49-F238E27FC236}">
              <a16:creationId xmlns:a16="http://schemas.microsoft.com/office/drawing/2014/main" id="{6548A433-1E9B-4916-B54C-1D098196C62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6" name="TextBox 145">
          <a:extLst>
            <a:ext uri="{FF2B5EF4-FFF2-40B4-BE49-F238E27FC236}">
              <a16:creationId xmlns:a16="http://schemas.microsoft.com/office/drawing/2014/main" id="{3A52260A-3800-4B3E-A0B5-665EBB91758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7" name="TextBox 146">
          <a:extLst>
            <a:ext uri="{FF2B5EF4-FFF2-40B4-BE49-F238E27FC236}">
              <a16:creationId xmlns:a16="http://schemas.microsoft.com/office/drawing/2014/main" id="{5FC83A05-533F-4BBE-9DB5-F8E4C0ADDCE2}"/>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8" name="TextBox 147">
          <a:extLst>
            <a:ext uri="{FF2B5EF4-FFF2-40B4-BE49-F238E27FC236}">
              <a16:creationId xmlns:a16="http://schemas.microsoft.com/office/drawing/2014/main" id="{B705EB92-EB35-4312-B534-0FBF4773812C}"/>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49" name="TextBox 148">
          <a:extLst>
            <a:ext uri="{FF2B5EF4-FFF2-40B4-BE49-F238E27FC236}">
              <a16:creationId xmlns:a16="http://schemas.microsoft.com/office/drawing/2014/main" id="{AE370EC0-AEF3-4783-B64D-D637754B86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0" name="TextBox 149">
          <a:extLst>
            <a:ext uri="{FF2B5EF4-FFF2-40B4-BE49-F238E27FC236}">
              <a16:creationId xmlns:a16="http://schemas.microsoft.com/office/drawing/2014/main" id="{80D90DB5-7CBF-4C5D-B0D2-4FE182E55EC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1" name="TextBox 150">
          <a:extLst>
            <a:ext uri="{FF2B5EF4-FFF2-40B4-BE49-F238E27FC236}">
              <a16:creationId xmlns:a16="http://schemas.microsoft.com/office/drawing/2014/main" id="{1B988561-A450-47D1-8029-8069DF94CE6B}"/>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2" name="TextBox 151">
          <a:extLst>
            <a:ext uri="{FF2B5EF4-FFF2-40B4-BE49-F238E27FC236}">
              <a16:creationId xmlns:a16="http://schemas.microsoft.com/office/drawing/2014/main" id="{253A018A-6DC8-44CE-9318-6ABC047FF80F}"/>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3" name="TextBox 152">
          <a:extLst>
            <a:ext uri="{FF2B5EF4-FFF2-40B4-BE49-F238E27FC236}">
              <a16:creationId xmlns:a16="http://schemas.microsoft.com/office/drawing/2014/main" id="{75B721E6-2F39-4FCC-AA12-06F0BE78F5A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4" name="TextBox 153">
          <a:extLst>
            <a:ext uri="{FF2B5EF4-FFF2-40B4-BE49-F238E27FC236}">
              <a16:creationId xmlns:a16="http://schemas.microsoft.com/office/drawing/2014/main" id="{9BDF0A86-454F-4E05-9199-068472FA63C7}"/>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5" name="TextBox 154">
          <a:extLst>
            <a:ext uri="{FF2B5EF4-FFF2-40B4-BE49-F238E27FC236}">
              <a16:creationId xmlns:a16="http://schemas.microsoft.com/office/drawing/2014/main" id="{82170EE6-9ED5-4703-8668-C34225344BEE}"/>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6" name="TextBox 155">
          <a:extLst>
            <a:ext uri="{FF2B5EF4-FFF2-40B4-BE49-F238E27FC236}">
              <a16:creationId xmlns:a16="http://schemas.microsoft.com/office/drawing/2014/main" id="{AAB1AD2E-CB4E-44F3-9150-DCB586244630}"/>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88</xdr:row>
      <xdr:rowOff>0</xdr:rowOff>
    </xdr:from>
    <xdr:ext cx="65" cy="172227"/>
    <xdr:sp macro="" textlink="">
      <xdr:nvSpPr>
        <xdr:cNvPr id="157" name="TextBox 156">
          <a:extLst>
            <a:ext uri="{FF2B5EF4-FFF2-40B4-BE49-F238E27FC236}">
              <a16:creationId xmlns:a16="http://schemas.microsoft.com/office/drawing/2014/main" id="{E42D429F-4FE4-4807-BA39-9D63211E681D}"/>
            </a:ext>
          </a:extLst>
        </xdr:cNvPr>
        <xdr:cNvSpPr txBox="1"/>
      </xdr:nvSpPr>
      <xdr:spPr>
        <a:xfrm>
          <a:off x="9989400835" y="311658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8" name="TextBox 157">
          <a:extLst>
            <a:ext uri="{FF2B5EF4-FFF2-40B4-BE49-F238E27FC236}">
              <a16:creationId xmlns:a16="http://schemas.microsoft.com/office/drawing/2014/main" id="{2B2A5FDD-CA21-4572-8964-A64454A630A0}"/>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59" name="TextBox 158">
          <a:extLst>
            <a:ext uri="{FF2B5EF4-FFF2-40B4-BE49-F238E27FC236}">
              <a16:creationId xmlns:a16="http://schemas.microsoft.com/office/drawing/2014/main" id="{94498D16-BBE8-4933-A013-FDB1A4A6E14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0" name="TextBox 159">
          <a:extLst>
            <a:ext uri="{FF2B5EF4-FFF2-40B4-BE49-F238E27FC236}">
              <a16:creationId xmlns:a16="http://schemas.microsoft.com/office/drawing/2014/main" id="{6740A4E0-43DE-474B-ACB7-215D989B819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1" name="TextBox 160">
          <a:extLst>
            <a:ext uri="{FF2B5EF4-FFF2-40B4-BE49-F238E27FC236}">
              <a16:creationId xmlns:a16="http://schemas.microsoft.com/office/drawing/2014/main" id="{6FD1ABED-0D5B-4DC0-A33A-47AD78354F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2" name="TextBox 161">
          <a:extLst>
            <a:ext uri="{FF2B5EF4-FFF2-40B4-BE49-F238E27FC236}">
              <a16:creationId xmlns:a16="http://schemas.microsoft.com/office/drawing/2014/main" id="{6EE9C7D1-51EC-45E6-A2BC-4D63D5017F9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3" name="TextBox 162">
          <a:extLst>
            <a:ext uri="{FF2B5EF4-FFF2-40B4-BE49-F238E27FC236}">
              <a16:creationId xmlns:a16="http://schemas.microsoft.com/office/drawing/2014/main" id="{67D9954D-0066-4211-8E77-2A052565C09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4" name="TextBox 163">
          <a:extLst>
            <a:ext uri="{FF2B5EF4-FFF2-40B4-BE49-F238E27FC236}">
              <a16:creationId xmlns:a16="http://schemas.microsoft.com/office/drawing/2014/main" id="{B2193036-8206-411D-8954-C6A1C63C42C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5" name="TextBox 164">
          <a:extLst>
            <a:ext uri="{FF2B5EF4-FFF2-40B4-BE49-F238E27FC236}">
              <a16:creationId xmlns:a16="http://schemas.microsoft.com/office/drawing/2014/main" id="{3023FFC6-8843-46E3-B0E2-C8A55281795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6" name="TextBox 165">
          <a:extLst>
            <a:ext uri="{FF2B5EF4-FFF2-40B4-BE49-F238E27FC236}">
              <a16:creationId xmlns:a16="http://schemas.microsoft.com/office/drawing/2014/main" id="{BBCECB9E-F6B8-4588-BA00-F2D7347692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7" name="TextBox 166">
          <a:extLst>
            <a:ext uri="{FF2B5EF4-FFF2-40B4-BE49-F238E27FC236}">
              <a16:creationId xmlns:a16="http://schemas.microsoft.com/office/drawing/2014/main" id="{67578053-6548-4565-8BEC-851F7BAAD37D}"/>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8" name="TextBox 167">
          <a:extLst>
            <a:ext uri="{FF2B5EF4-FFF2-40B4-BE49-F238E27FC236}">
              <a16:creationId xmlns:a16="http://schemas.microsoft.com/office/drawing/2014/main" id="{C7196651-A3ED-421D-845C-36F3A96F6E1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69" name="TextBox 168">
          <a:extLst>
            <a:ext uri="{FF2B5EF4-FFF2-40B4-BE49-F238E27FC236}">
              <a16:creationId xmlns:a16="http://schemas.microsoft.com/office/drawing/2014/main" id="{A9173F8D-A9AA-48DD-B217-425E02F83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0" name="TextBox 169">
          <a:extLst>
            <a:ext uri="{FF2B5EF4-FFF2-40B4-BE49-F238E27FC236}">
              <a16:creationId xmlns:a16="http://schemas.microsoft.com/office/drawing/2014/main" id="{33FCE01D-F46D-4911-9811-5796E941E71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1" name="TextBox 170">
          <a:extLst>
            <a:ext uri="{FF2B5EF4-FFF2-40B4-BE49-F238E27FC236}">
              <a16:creationId xmlns:a16="http://schemas.microsoft.com/office/drawing/2014/main" id="{3BBFE3B4-51F9-46A3-9EA9-925A0E8EF49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2" name="TextBox 171">
          <a:extLst>
            <a:ext uri="{FF2B5EF4-FFF2-40B4-BE49-F238E27FC236}">
              <a16:creationId xmlns:a16="http://schemas.microsoft.com/office/drawing/2014/main" id="{B8F058E0-ECD5-4023-9CE1-F8502A95195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3" name="TextBox 172">
          <a:extLst>
            <a:ext uri="{FF2B5EF4-FFF2-40B4-BE49-F238E27FC236}">
              <a16:creationId xmlns:a16="http://schemas.microsoft.com/office/drawing/2014/main" id="{C8BE2C62-0718-4E9F-8782-F36AA907CE1C}"/>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4" name="TextBox 173">
          <a:extLst>
            <a:ext uri="{FF2B5EF4-FFF2-40B4-BE49-F238E27FC236}">
              <a16:creationId xmlns:a16="http://schemas.microsoft.com/office/drawing/2014/main" id="{57078476-F89B-48D1-A492-A166DBFE177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5" name="TextBox 174">
          <a:extLst>
            <a:ext uri="{FF2B5EF4-FFF2-40B4-BE49-F238E27FC236}">
              <a16:creationId xmlns:a16="http://schemas.microsoft.com/office/drawing/2014/main" id="{809A7F46-F3EA-411D-AFAB-879B54865C8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6" name="TextBox 175">
          <a:extLst>
            <a:ext uri="{FF2B5EF4-FFF2-40B4-BE49-F238E27FC236}">
              <a16:creationId xmlns:a16="http://schemas.microsoft.com/office/drawing/2014/main" id="{868538D1-7A95-49D3-9E2A-48E999A4013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7" name="TextBox 176">
          <a:extLst>
            <a:ext uri="{FF2B5EF4-FFF2-40B4-BE49-F238E27FC236}">
              <a16:creationId xmlns:a16="http://schemas.microsoft.com/office/drawing/2014/main" id="{52FA2FF8-AFD0-4F70-88A5-2675DCD37BA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8" name="TextBox 177">
          <a:extLst>
            <a:ext uri="{FF2B5EF4-FFF2-40B4-BE49-F238E27FC236}">
              <a16:creationId xmlns:a16="http://schemas.microsoft.com/office/drawing/2014/main" id="{9AC41CFC-C5DA-48F3-878A-B4BB0B1A48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79" name="TextBox 178">
          <a:extLst>
            <a:ext uri="{FF2B5EF4-FFF2-40B4-BE49-F238E27FC236}">
              <a16:creationId xmlns:a16="http://schemas.microsoft.com/office/drawing/2014/main" id="{83CED5B0-2E44-4AC5-9ADA-C56F8CAB04B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0" name="TextBox 179">
          <a:extLst>
            <a:ext uri="{FF2B5EF4-FFF2-40B4-BE49-F238E27FC236}">
              <a16:creationId xmlns:a16="http://schemas.microsoft.com/office/drawing/2014/main" id="{0819B807-A8AA-4C88-9E66-013F13A342B1}"/>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1" name="TextBox 180">
          <a:extLst>
            <a:ext uri="{FF2B5EF4-FFF2-40B4-BE49-F238E27FC236}">
              <a16:creationId xmlns:a16="http://schemas.microsoft.com/office/drawing/2014/main" id="{5368A567-CBB6-4F8B-B39A-EBC1465C9766}"/>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2" name="TextBox 181">
          <a:extLst>
            <a:ext uri="{FF2B5EF4-FFF2-40B4-BE49-F238E27FC236}">
              <a16:creationId xmlns:a16="http://schemas.microsoft.com/office/drawing/2014/main" id="{4B1EFFE5-2B3A-4C73-9214-2989B4B2D0AF}"/>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3" name="TextBox 182">
          <a:extLst>
            <a:ext uri="{FF2B5EF4-FFF2-40B4-BE49-F238E27FC236}">
              <a16:creationId xmlns:a16="http://schemas.microsoft.com/office/drawing/2014/main" id="{18C82281-7D38-43FF-B554-ED3DE7CA19B2}"/>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4" name="TextBox 183">
          <a:extLst>
            <a:ext uri="{FF2B5EF4-FFF2-40B4-BE49-F238E27FC236}">
              <a16:creationId xmlns:a16="http://schemas.microsoft.com/office/drawing/2014/main" id="{4315AB83-9294-431D-B324-3D66B891D697}"/>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5" name="TextBox 184">
          <a:extLst>
            <a:ext uri="{FF2B5EF4-FFF2-40B4-BE49-F238E27FC236}">
              <a16:creationId xmlns:a16="http://schemas.microsoft.com/office/drawing/2014/main" id="{25623F8D-C044-4244-AB00-03996B68B464}"/>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6" name="TextBox 185">
          <a:extLst>
            <a:ext uri="{FF2B5EF4-FFF2-40B4-BE49-F238E27FC236}">
              <a16:creationId xmlns:a16="http://schemas.microsoft.com/office/drawing/2014/main" id="{6CDC61A9-AB7B-400F-BD72-60E6AB8B7D7B}"/>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7" name="TextBox 186">
          <a:extLst>
            <a:ext uri="{FF2B5EF4-FFF2-40B4-BE49-F238E27FC236}">
              <a16:creationId xmlns:a16="http://schemas.microsoft.com/office/drawing/2014/main" id="{3E2C9532-4B82-4C8D-9A7F-20C289F95ACA}"/>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8" name="TextBox 187">
          <a:extLst>
            <a:ext uri="{FF2B5EF4-FFF2-40B4-BE49-F238E27FC236}">
              <a16:creationId xmlns:a16="http://schemas.microsoft.com/office/drawing/2014/main" id="{3B41E1E8-3E29-4119-914E-28D3EBE4AB09}"/>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78</xdr:row>
      <xdr:rowOff>0</xdr:rowOff>
    </xdr:from>
    <xdr:ext cx="65" cy="172227"/>
    <xdr:sp macro="" textlink="">
      <xdr:nvSpPr>
        <xdr:cNvPr id="189" name="TextBox 188">
          <a:extLst>
            <a:ext uri="{FF2B5EF4-FFF2-40B4-BE49-F238E27FC236}">
              <a16:creationId xmlns:a16="http://schemas.microsoft.com/office/drawing/2014/main" id="{8DBF1C07-B17F-47A9-820C-FF200A5B3383}"/>
            </a:ext>
          </a:extLst>
        </xdr:cNvPr>
        <xdr:cNvSpPr txBox="1"/>
      </xdr:nvSpPr>
      <xdr:spPr>
        <a:xfrm>
          <a:off x="9989400835" y="27289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0" name="TextBox 189">
          <a:extLst>
            <a:ext uri="{FF2B5EF4-FFF2-40B4-BE49-F238E27FC236}">
              <a16:creationId xmlns:a16="http://schemas.microsoft.com/office/drawing/2014/main" id="{780ACC34-984F-41D4-A1D3-DF8E31FAFFD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1" name="TextBox 190">
          <a:extLst>
            <a:ext uri="{FF2B5EF4-FFF2-40B4-BE49-F238E27FC236}">
              <a16:creationId xmlns:a16="http://schemas.microsoft.com/office/drawing/2014/main" id="{202106C3-31C3-46CC-9ADC-55883462342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2" name="TextBox 191">
          <a:extLst>
            <a:ext uri="{FF2B5EF4-FFF2-40B4-BE49-F238E27FC236}">
              <a16:creationId xmlns:a16="http://schemas.microsoft.com/office/drawing/2014/main" id="{D33332B0-B22E-459A-8D2F-DE4FC76703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3" name="TextBox 192">
          <a:extLst>
            <a:ext uri="{FF2B5EF4-FFF2-40B4-BE49-F238E27FC236}">
              <a16:creationId xmlns:a16="http://schemas.microsoft.com/office/drawing/2014/main" id="{D14AFE82-4348-4E1B-BAA5-EEA58A1CAAB9}"/>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4" name="TextBox 193">
          <a:extLst>
            <a:ext uri="{FF2B5EF4-FFF2-40B4-BE49-F238E27FC236}">
              <a16:creationId xmlns:a16="http://schemas.microsoft.com/office/drawing/2014/main" id="{15E8D952-CE1B-4AEC-9862-33E4D4DBBA8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5" name="TextBox 194">
          <a:extLst>
            <a:ext uri="{FF2B5EF4-FFF2-40B4-BE49-F238E27FC236}">
              <a16:creationId xmlns:a16="http://schemas.microsoft.com/office/drawing/2014/main" id="{8BEA7E00-309A-40B9-B15E-F7C50244029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6" name="TextBox 195">
          <a:extLst>
            <a:ext uri="{FF2B5EF4-FFF2-40B4-BE49-F238E27FC236}">
              <a16:creationId xmlns:a16="http://schemas.microsoft.com/office/drawing/2014/main" id="{EFDFF595-F8D7-4CDE-BA5B-C457E876C3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7" name="TextBox 196">
          <a:extLst>
            <a:ext uri="{FF2B5EF4-FFF2-40B4-BE49-F238E27FC236}">
              <a16:creationId xmlns:a16="http://schemas.microsoft.com/office/drawing/2014/main" id="{6887730B-EEBB-4198-B3E0-7E7BF235F09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8" name="TextBox 197">
          <a:extLst>
            <a:ext uri="{FF2B5EF4-FFF2-40B4-BE49-F238E27FC236}">
              <a16:creationId xmlns:a16="http://schemas.microsoft.com/office/drawing/2014/main" id="{2F3FF1C7-2638-4E9A-B6A9-ABA71DD536A5}"/>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199" name="TextBox 198">
          <a:extLst>
            <a:ext uri="{FF2B5EF4-FFF2-40B4-BE49-F238E27FC236}">
              <a16:creationId xmlns:a16="http://schemas.microsoft.com/office/drawing/2014/main" id="{C7A1B262-EE73-4A56-8E8B-EC5DFEF6E86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0" name="TextBox 199">
          <a:extLst>
            <a:ext uri="{FF2B5EF4-FFF2-40B4-BE49-F238E27FC236}">
              <a16:creationId xmlns:a16="http://schemas.microsoft.com/office/drawing/2014/main" id="{EFB08AAC-B951-4ACB-9B75-252E7E5EA03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1" name="TextBox 200">
          <a:extLst>
            <a:ext uri="{FF2B5EF4-FFF2-40B4-BE49-F238E27FC236}">
              <a16:creationId xmlns:a16="http://schemas.microsoft.com/office/drawing/2014/main" id="{3C514EBF-11C0-4C29-9337-3F51DD296D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2" name="TextBox 201">
          <a:extLst>
            <a:ext uri="{FF2B5EF4-FFF2-40B4-BE49-F238E27FC236}">
              <a16:creationId xmlns:a16="http://schemas.microsoft.com/office/drawing/2014/main" id="{18E31A06-8746-487E-8A2C-EED15A9DD60A}"/>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3" name="TextBox 202">
          <a:extLst>
            <a:ext uri="{FF2B5EF4-FFF2-40B4-BE49-F238E27FC236}">
              <a16:creationId xmlns:a16="http://schemas.microsoft.com/office/drawing/2014/main" id="{78FE94F3-32F5-4A29-BA5E-B6BD26EAAF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4" name="TextBox 203">
          <a:extLst>
            <a:ext uri="{FF2B5EF4-FFF2-40B4-BE49-F238E27FC236}">
              <a16:creationId xmlns:a16="http://schemas.microsoft.com/office/drawing/2014/main" id="{8AF09FBF-ECE3-4410-8F37-F3233B4A944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5" name="TextBox 204">
          <a:extLst>
            <a:ext uri="{FF2B5EF4-FFF2-40B4-BE49-F238E27FC236}">
              <a16:creationId xmlns:a16="http://schemas.microsoft.com/office/drawing/2014/main" id="{9974D1FA-AAC5-49DA-8EB3-95739750E68D}"/>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6" name="TextBox 205">
          <a:extLst>
            <a:ext uri="{FF2B5EF4-FFF2-40B4-BE49-F238E27FC236}">
              <a16:creationId xmlns:a16="http://schemas.microsoft.com/office/drawing/2014/main" id="{E47EE489-73AE-4F23-B8BC-E71FC025B05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7" name="TextBox 206">
          <a:extLst>
            <a:ext uri="{FF2B5EF4-FFF2-40B4-BE49-F238E27FC236}">
              <a16:creationId xmlns:a16="http://schemas.microsoft.com/office/drawing/2014/main" id="{01DF5657-2E03-428B-B707-B3E277FE2C4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8" name="TextBox 207">
          <a:extLst>
            <a:ext uri="{FF2B5EF4-FFF2-40B4-BE49-F238E27FC236}">
              <a16:creationId xmlns:a16="http://schemas.microsoft.com/office/drawing/2014/main" id="{43F641FB-C58A-4CFD-87A0-7525F3AE8DDE}"/>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09" name="TextBox 208">
          <a:extLst>
            <a:ext uri="{FF2B5EF4-FFF2-40B4-BE49-F238E27FC236}">
              <a16:creationId xmlns:a16="http://schemas.microsoft.com/office/drawing/2014/main" id="{31653C8D-1153-45E2-BA5F-EF8856A7C9FF}"/>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0" name="TextBox 209">
          <a:extLst>
            <a:ext uri="{FF2B5EF4-FFF2-40B4-BE49-F238E27FC236}">
              <a16:creationId xmlns:a16="http://schemas.microsoft.com/office/drawing/2014/main" id="{B3F8D0BF-1AF7-4E0B-AD1D-80461978610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1" name="TextBox 210">
          <a:extLst>
            <a:ext uri="{FF2B5EF4-FFF2-40B4-BE49-F238E27FC236}">
              <a16:creationId xmlns:a16="http://schemas.microsoft.com/office/drawing/2014/main" id="{2297DB72-447E-4630-9280-92161F0FB5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2" name="TextBox 211">
          <a:extLst>
            <a:ext uri="{FF2B5EF4-FFF2-40B4-BE49-F238E27FC236}">
              <a16:creationId xmlns:a16="http://schemas.microsoft.com/office/drawing/2014/main" id="{F9B0953C-DB85-45E9-8140-72EC13AAD7F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3" name="TextBox 212">
          <a:extLst>
            <a:ext uri="{FF2B5EF4-FFF2-40B4-BE49-F238E27FC236}">
              <a16:creationId xmlns:a16="http://schemas.microsoft.com/office/drawing/2014/main" id="{C056941C-B850-4CDC-A734-D4A94E758364}"/>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4" name="TextBox 213">
          <a:extLst>
            <a:ext uri="{FF2B5EF4-FFF2-40B4-BE49-F238E27FC236}">
              <a16:creationId xmlns:a16="http://schemas.microsoft.com/office/drawing/2014/main" id="{48257F24-9B17-498B-A3E9-78949B0CFC2C}"/>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5" name="TextBox 214">
          <a:extLst>
            <a:ext uri="{FF2B5EF4-FFF2-40B4-BE49-F238E27FC236}">
              <a16:creationId xmlns:a16="http://schemas.microsoft.com/office/drawing/2014/main" id="{24124E72-AA7D-4DCF-A0C6-9332C4ECFF0B}"/>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6" name="TextBox 215">
          <a:extLst>
            <a:ext uri="{FF2B5EF4-FFF2-40B4-BE49-F238E27FC236}">
              <a16:creationId xmlns:a16="http://schemas.microsoft.com/office/drawing/2014/main" id="{03C1725A-B21C-4F2C-82AE-E69765927E98}"/>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7" name="TextBox 216">
          <a:extLst>
            <a:ext uri="{FF2B5EF4-FFF2-40B4-BE49-F238E27FC236}">
              <a16:creationId xmlns:a16="http://schemas.microsoft.com/office/drawing/2014/main" id="{75B8976A-7056-4E5A-BA4B-03F5534EB137}"/>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8" name="TextBox 217">
          <a:extLst>
            <a:ext uri="{FF2B5EF4-FFF2-40B4-BE49-F238E27FC236}">
              <a16:creationId xmlns:a16="http://schemas.microsoft.com/office/drawing/2014/main" id="{F076A3DD-0D4E-418A-A73A-42E42B0AC9F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19" name="TextBox 218">
          <a:extLst>
            <a:ext uri="{FF2B5EF4-FFF2-40B4-BE49-F238E27FC236}">
              <a16:creationId xmlns:a16="http://schemas.microsoft.com/office/drawing/2014/main" id="{425876ED-8771-4875-A372-1C7FCE30B852}"/>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0" name="TextBox 219">
          <a:extLst>
            <a:ext uri="{FF2B5EF4-FFF2-40B4-BE49-F238E27FC236}">
              <a16:creationId xmlns:a16="http://schemas.microsoft.com/office/drawing/2014/main" id="{B34F7A54-C19E-4570-8921-EBF0DBEA3A56}"/>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79</xdr:row>
      <xdr:rowOff>0</xdr:rowOff>
    </xdr:from>
    <xdr:ext cx="65" cy="172227"/>
    <xdr:sp macro="" textlink="">
      <xdr:nvSpPr>
        <xdr:cNvPr id="221" name="TextBox 220">
          <a:extLst>
            <a:ext uri="{FF2B5EF4-FFF2-40B4-BE49-F238E27FC236}">
              <a16:creationId xmlns:a16="http://schemas.microsoft.com/office/drawing/2014/main" id="{28742900-63B2-461E-9E34-E7D7FC629271}"/>
            </a:ext>
          </a:extLst>
        </xdr:cNvPr>
        <xdr:cNvSpPr txBox="1"/>
      </xdr:nvSpPr>
      <xdr:spPr>
        <a:xfrm>
          <a:off x="9989400835" y="276701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2" name="TextBox 221">
          <a:extLst>
            <a:ext uri="{FF2B5EF4-FFF2-40B4-BE49-F238E27FC236}">
              <a16:creationId xmlns:a16="http://schemas.microsoft.com/office/drawing/2014/main" id="{8640F167-6D55-4D1B-AFD7-086F41CDFD6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3" name="TextBox 222">
          <a:extLst>
            <a:ext uri="{FF2B5EF4-FFF2-40B4-BE49-F238E27FC236}">
              <a16:creationId xmlns:a16="http://schemas.microsoft.com/office/drawing/2014/main" id="{D11D91B4-1506-442B-979E-E31A39E3390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4" name="TextBox 223">
          <a:extLst>
            <a:ext uri="{FF2B5EF4-FFF2-40B4-BE49-F238E27FC236}">
              <a16:creationId xmlns:a16="http://schemas.microsoft.com/office/drawing/2014/main" id="{F3D31724-4C66-42EF-95DD-2E80087670A3}"/>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5" name="TextBox 224">
          <a:extLst>
            <a:ext uri="{FF2B5EF4-FFF2-40B4-BE49-F238E27FC236}">
              <a16:creationId xmlns:a16="http://schemas.microsoft.com/office/drawing/2014/main" id="{7A3D3CDC-FC3C-48E4-826D-3F0E78D7345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6" name="TextBox 225">
          <a:extLst>
            <a:ext uri="{FF2B5EF4-FFF2-40B4-BE49-F238E27FC236}">
              <a16:creationId xmlns:a16="http://schemas.microsoft.com/office/drawing/2014/main" id="{15A3144C-44BB-47FE-A103-C14C5F4A97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7" name="TextBox 226">
          <a:extLst>
            <a:ext uri="{FF2B5EF4-FFF2-40B4-BE49-F238E27FC236}">
              <a16:creationId xmlns:a16="http://schemas.microsoft.com/office/drawing/2014/main" id="{64BBF53C-864D-45F6-8CAD-C85AA3D34219}"/>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8" name="TextBox 227">
          <a:extLst>
            <a:ext uri="{FF2B5EF4-FFF2-40B4-BE49-F238E27FC236}">
              <a16:creationId xmlns:a16="http://schemas.microsoft.com/office/drawing/2014/main" id="{F90B6215-3242-4AFC-9C61-8A3C19A2AAC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29" name="TextBox 228">
          <a:extLst>
            <a:ext uri="{FF2B5EF4-FFF2-40B4-BE49-F238E27FC236}">
              <a16:creationId xmlns:a16="http://schemas.microsoft.com/office/drawing/2014/main" id="{49002B92-0048-40F5-A23E-6BAF2B4DD28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0" name="TextBox 229">
          <a:extLst>
            <a:ext uri="{FF2B5EF4-FFF2-40B4-BE49-F238E27FC236}">
              <a16:creationId xmlns:a16="http://schemas.microsoft.com/office/drawing/2014/main" id="{57479B16-1BF3-4939-AB37-EA440536DC2B}"/>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1" name="TextBox 230">
          <a:extLst>
            <a:ext uri="{FF2B5EF4-FFF2-40B4-BE49-F238E27FC236}">
              <a16:creationId xmlns:a16="http://schemas.microsoft.com/office/drawing/2014/main" id="{EEA20F58-408C-4DA5-A0C8-864D90716706}"/>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2" name="TextBox 231">
          <a:extLst>
            <a:ext uri="{FF2B5EF4-FFF2-40B4-BE49-F238E27FC236}">
              <a16:creationId xmlns:a16="http://schemas.microsoft.com/office/drawing/2014/main" id="{7BA9227F-72A1-448C-8FE7-4A38651F1FCF}"/>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3" name="TextBox 232">
          <a:extLst>
            <a:ext uri="{FF2B5EF4-FFF2-40B4-BE49-F238E27FC236}">
              <a16:creationId xmlns:a16="http://schemas.microsoft.com/office/drawing/2014/main" id="{141EBB25-7179-4F44-B01E-A16C7478A6C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4" name="TextBox 233">
          <a:extLst>
            <a:ext uri="{FF2B5EF4-FFF2-40B4-BE49-F238E27FC236}">
              <a16:creationId xmlns:a16="http://schemas.microsoft.com/office/drawing/2014/main" id="{F1AC57E4-D2EB-4EA2-918E-13C82A08AD28}"/>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5" name="TextBox 234">
          <a:extLst>
            <a:ext uri="{FF2B5EF4-FFF2-40B4-BE49-F238E27FC236}">
              <a16:creationId xmlns:a16="http://schemas.microsoft.com/office/drawing/2014/main" id="{B42E95A7-7B66-494D-B341-B1DCF72CFD7C}"/>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6" name="TextBox 235">
          <a:extLst>
            <a:ext uri="{FF2B5EF4-FFF2-40B4-BE49-F238E27FC236}">
              <a16:creationId xmlns:a16="http://schemas.microsoft.com/office/drawing/2014/main" id="{5AFA5CEB-F642-435B-A3AB-0F187C0E9254}"/>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65</xdr:row>
      <xdr:rowOff>0</xdr:rowOff>
    </xdr:from>
    <xdr:ext cx="65" cy="172227"/>
    <xdr:sp macro="" textlink="">
      <xdr:nvSpPr>
        <xdr:cNvPr id="237" name="TextBox 236">
          <a:extLst>
            <a:ext uri="{FF2B5EF4-FFF2-40B4-BE49-F238E27FC236}">
              <a16:creationId xmlns:a16="http://schemas.microsoft.com/office/drawing/2014/main" id="{5AEB81C8-1967-4E53-A5BE-D7233AA7DEBD}"/>
            </a:ext>
          </a:extLst>
        </xdr:cNvPr>
        <xdr:cNvSpPr txBox="1"/>
      </xdr:nvSpPr>
      <xdr:spPr>
        <a:xfrm>
          <a:off x="9989400835" y="22326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8" name="TextBox 237">
          <a:extLst>
            <a:ext uri="{FF2B5EF4-FFF2-40B4-BE49-F238E27FC236}">
              <a16:creationId xmlns:a16="http://schemas.microsoft.com/office/drawing/2014/main" id="{0C05F937-6427-4AB0-BD6A-11608134D6A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39" name="TextBox 238">
          <a:extLst>
            <a:ext uri="{FF2B5EF4-FFF2-40B4-BE49-F238E27FC236}">
              <a16:creationId xmlns:a16="http://schemas.microsoft.com/office/drawing/2014/main" id="{F7BF2CD4-2036-4C72-9E7B-27015FC1344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0" name="TextBox 239">
          <a:extLst>
            <a:ext uri="{FF2B5EF4-FFF2-40B4-BE49-F238E27FC236}">
              <a16:creationId xmlns:a16="http://schemas.microsoft.com/office/drawing/2014/main" id="{FB3B26F0-10AD-4D24-9331-5D0E6405E2D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1" name="TextBox 240">
          <a:extLst>
            <a:ext uri="{FF2B5EF4-FFF2-40B4-BE49-F238E27FC236}">
              <a16:creationId xmlns:a16="http://schemas.microsoft.com/office/drawing/2014/main" id="{118581EB-8E81-4A61-BED8-575C89C9E6A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2" name="TextBox 241">
          <a:extLst>
            <a:ext uri="{FF2B5EF4-FFF2-40B4-BE49-F238E27FC236}">
              <a16:creationId xmlns:a16="http://schemas.microsoft.com/office/drawing/2014/main" id="{DC927B41-DDE8-49E2-B970-A8F9D18995A1}"/>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3" name="TextBox 242">
          <a:extLst>
            <a:ext uri="{FF2B5EF4-FFF2-40B4-BE49-F238E27FC236}">
              <a16:creationId xmlns:a16="http://schemas.microsoft.com/office/drawing/2014/main" id="{79400B51-7F31-4907-A9EE-AE8BA3D4819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4" name="TextBox 243">
          <a:extLst>
            <a:ext uri="{FF2B5EF4-FFF2-40B4-BE49-F238E27FC236}">
              <a16:creationId xmlns:a16="http://schemas.microsoft.com/office/drawing/2014/main" id="{8663DEAE-010A-4718-873B-0F33DD4ACDD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5" name="TextBox 244">
          <a:extLst>
            <a:ext uri="{FF2B5EF4-FFF2-40B4-BE49-F238E27FC236}">
              <a16:creationId xmlns:a16="http://schemas.microsoft.com/office/drawing/2014/main" id="{D740C2C0-2CAA-4712-BE02-0A68620507B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6" name="TextBox 245">
          <a:extLst>
            <a:ext uri="{FF2B5EF4-FFF2-40B4-BE49-F238E27FC236}">
              <a16:creationId xmlns:a16="http://schemas.microsoft.com/office/drawing/2014/main" id="{EF57892A-CD10-4116-BEFF-416DD5BAFCA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7" name="TextBox 246">
          <a:extLst>
            <a:ext uri="{FF2B5EF4-FFF2-40B4-BE49-F238E27FC236}">
              <a16:creationId xmlns:a16="http://schemas.microsoft.com/office/drawing/2014/main" id="{08C4EC85-368E-4D34-AC2C-FF590EE66BA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8" name="TextBox 247">
          <a:extLst>
            <a:ext uri="{FF2B5EF4-FFF2-40B4-BE49-F238E27FC236}">
              <a16:creationId xmlns:a16="http://schemas.microsoft.com/office/drawing/2014/main" id="{EF6B66F1-E050-4347-8001-7FEF696251F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49" name="TextBox 248">
          <a:extLst>
            <a:ext uri="{FF2B5EF4-FFF2-40B4-BE49-F238E27FC236}">
              <a16:creationId xmlns:a16="http://schemas.microsoft.com/office/drawing/2014/main" id="{D26A5B14-C280-48F9-9583-1DC538D88C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0" name="TextBox 249">
          <a:extLst>
            <a:ext uri="{FF2B5EF4-FFF2-40B4-BE49-F238E27FC236}">
              <a16:creationId xmlns:a16="http://schemas.microsoft.com/office/drawing/2014/main" id="{6ACCCF86-01EC-48B4-99DB-D21C247228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1" name="TextBox 250">
          <a:extLst>
            <a:ext uri="{FF2B5EF4-FFF2-40B4-BE49-F238E27FC236}">
              <a16:creationId xmlns:a16="http://schemas.microsoft.com/office/drawing/2014/main" id="{513000C4-1019-40E9-9C46-B6962925F44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2" name="TextBox 251">
          <a:extLst>
            <a:ext uri="{FF2B5EF4-FFF2-40B4-BE49-F238E27FC236}">
              <a16:creationId xmlns:a16="http://schemas.microsoft.com/office/drawing/2014/main" id="{E4D73D9E-04B4-4C78-9BED-AFEB9F129F1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3" name="TextBox 252">
          <a:extLst>
            <a:ext uri="{FF2B5EF4-FFF2-40B4-BE49-F238E27FC236}">
              <a16:creationId xmlns:a16="http://schemas.microsoft.com/office/drawing/2014/main" id="{9A2DCD24-F01C-4B50-86F9-59FE0119148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4" name="TextBox 253">
          <a:extLst>
            <a:ext uri="{FF2B5EF4-FFF2-40B4-BE49-F238E27FC236}">
              <a16:creationId xmlns:a16="http://schemas.microsoft.com/office/drawing/2014/main" id="{6E459742-0C01-48FC-B052-6273F0FF8DE3}"/>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5" name="TextBox 254">
          <a:extLst>
            <a:ext uri="{FF2B5EF4-FFF2-40B4-BE49-F238E27FC236}">
              <a16:creationId xmlns:a16="http://schemas.microsoft.com/office/drawing/2014/main" id="{573466C9-6E68-4441-A8F1-EDD7F02E13A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6" name="TextBox 255">
          <a:extLst>
            <a:ext uri="{FF2B5EF4-FFF2-40B4-BE49-F238E27FC236}">
              <a16:creationId xmlns:a16="http://schemas.microsoft.com/office/drawing/2014/main" id="{7E98C902-E5CA-42C5-96CA-F95C6E2D97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7" name="TextBox 256">
          <a:extLst>
            <a:ext uri="{FF2B5EF4-FFF2-40B4-BE49-F238E27FC236}">
              <a16:creationId xmlns:a16="http://schemas.microsoft.com/office/drawing/2014/main" id="{78D35421-EBD1-46B9-A3E2-D28F6C66D7D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8" name="TextBox 257">
          <a:extLst>
            <a:ext uri="{FF2B5EF4-FFF2-40B4-BE49-F238E27FC236}">
              <a16:creationId xmlns:a16="http://schemas.microsoft.com/office/drawing/2014/main" id="{6209A723-34F9-41AB-A2E1-013CB94173F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59" name="TextBox 258">
          <a:extLst>
            <a:ext uri="{FF2B5EF4-FFF2-40B4-BE49-F238E27FC236}">
              <a16:creationId xmlns:a16="http://schemas.microsoft.com/office/drawing/2014/main" id="{40C711AC-FFFB-48C6-8A16-7542EA30452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0" name="TextBox 259">
          <a:extLst>
            <a:ext uri="{FF2B5EF4-FFF2-40B4-BE49-F238E27FC236}">
              <a16:creationId xmlns:a16="http://schemas.microsoft.com/office/drawing/2014/main" id="{FAB9718A-79D8-4453-B796-6DCD22E3697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1" name="TextBox 260">
          <a:extLst>
            <a:ext uri="{FF2B5EF4-FFF2-40B4-BE49-F238E27FC236}">
              <a16:creationId xmlns:a16="http://schemas.microsoft.com/office/drawing/2014/main" id="{2865EA3C-3F30-47C3-8454-9C3228225EC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2" name="TextBox 261">
          <a:extLst>
            <a:ext uri="{FF2B5EF4-FFF2-40B4-BE49-F238E27FC236}">
              <a16:creationId xmlns:a16="http://schemas.microsoft.com/office/drawing/2014/main" id="{FC72BA12-8D2B-4869-B48C-46978ACA202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3" name="TextBox 262">
          <a:extLst>
            <a:ext uri="{FF2B5EF4-FFF2-40B4-BE49-F238E27FC236}">
              <a16:creationId xmlns:a16="http://schemas.microsoft.com/office/drawing/2014/main" id="{CC10065C-8F7D-4310-B312-892EB423665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4" name="TextBox 263">
          <a:extLst>
            <a:ext uri="{FF2B5EF4-FFF2-40B4-BE49-F238E27FC236}">
              <a16:creationId xmlns:a16="http://schemas.microsoft.com/office/drawing/2014/main" id="{CA1E2E66-4DC7-4C71-8C7E-5B519760796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5" name="TextBox 264">
          <a:extLst>
            <a:ext uri="{FF2B5EF4-FFF2-40B4-BE49-F238E27FC236}">
              <a16:creationId xmlns:a16="http://schemas.microsoft.com/office/drawing/2014/main" id="{2D17C95D-82BF-4A21-AAC4-68A37BD08F4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6" name="TextBox 265">
          <a:extLst>
            <a:ext uri="{FF2B5EF4-FFF2-40B4-BE49-F238E27FC236}">
              <a16:creationId xmlns:a16="http://schemas.microsoft.com/office/drawing/2014/main" id="{EF0563D8-9D5B-4356-B41D-016E332FF23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7" name="TextBox 266">
          <a:extLst>
            <a:ext uri="{FF2B5EF4-FFF2-40B4-BE49-F238E27FC236}">
              <a16:creationId xmlns:a16="http://schemas.microsoft.com/office/drawing/2014/main" id="{7CEC0C00-5724-490F-9E0B-879C36436D0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8" name="TextBox 267">
          <a:extLst>
            <a:ext uri="{FF2B5EF4-FFF2-40B4-BE49-F238E27FC236}">
              <a16:creationId xmlns:a16="http://schemas.microsoft.com/office/drawing/2014/main" id="{9D8FDAC4-1BD7-4D6F-A8EC-B7CB2DA6295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69" name="TextBox 268">
          <a:extLst>
            <a:ext uri="{FF2B5EF4-FFF2-40B4-BE49-F238E27FC236}">
              <a16:creationId xmlns:a16="http://schemas.microsoft.com/office/drawing/2014/main" id="{83E7E5FC-A97F-4510-A2FB-206618AF4B8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0" name="TextBox 269">
          <a:extLst>
            <a:ext uri="{FF2B5EF4-FFF2-40B4-BE49-F238E27FC236}">
              <a16:creationId xmlns:a16="http://schemas.microsoft.com/office/drawing/2014/main" id="{7949BAFE-D2E8-40AE-99FD-E6C5BD736CA7}"/>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1" name="TextBox 270">
          <a:extLst>
            <a:ext uri="{FF2B5EF4-FFF2-40B4-BE49-F238E27FC236}">
              <a16:creationId xmlns:a16="http://schemas.microsoft.com/office/drawing/2014/main" id="{617759BD-DFE8-4EB8-980A-C945A82FC41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2" name="TextBox 271">
          <a:extLst>
            <a:ext uri="{FF2B5EF4-FFF2-40B4-BE49-F238E27FC236}">
              <a16:creationId xmlns:a16="http://schemas.microsoft.com/office/drawing/2014/main" id="{61D1CA18-3B1C-43B1-A0E3-36BA2680529E}"/>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3" name="TextBox 272">
          <a:extLst>
            <a:ext uri="{FF2B5EF4-FFF2-40B4-BE49-F238E27FC236}">
              <a16:creationId xmlns:a16="http://schemas.microsoft.com/office/drawing/2014/main" id="{72EC2BCB-AC40-41C1-85C8-5D357EA84A3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4" name="TextBox 273">
          <a:extLst>
            <a:ext uri="{FF2B5EF4-FFF2-40B4-BE49-F238E27FC236}">
              <a16:creationId xmlns:a16="http://schemas.microsoft.com/office/drawing/2014/main" id="{A3853659-EB27-4FB2-B88F-5AE3F6697C7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5" name="TextBox 274">
          <a:extLst>
            <a:ext uri="{FF2B5EF4-FFF2-40B4-BE49-F238E27FC236}">
              <a16:creationId xmlns:a16="http://schemas.microsoft.com/office/drawing/2014/main" id="{C85B28F1-8E07-4FDF-8DAA-D92A9BB9A6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6" name="TextBox 275">
          <a:extLst>
            <a:ext uri="{FF2B5EF4-FFF2-40B4-BE49-F238E27FC236}">
              <a16:creationId xmlns:a16="http://schemas.microsoft.com/office/drawing/2014/main" id="{C5F0D9F7-9AF6-4DB9-9E04-18245DB4AF2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7" name="TextBox 276">
          <a:extLst>
            <a:ext uri="{FF2B5EF4-FFF2-40B4-BE49-F238E27FC236}">
              <a16:creationId xmlns:a16="http://schemas.microsoft.com/office/drawing/2014/main" id="{956EC309-A77E-437B-9F8F-FD2B92F93F8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8" name="TextBox 277">
          <a:extLst>
            <a:ext uri="{FF2B5EF4-FFF2-40B4-BE49-F238E27FC236}">
              <a16:creationId xmlns:a16="http://schemas.microsoft.com/office/drawing/2014/main" id="{2370CD39-2170-423B-A6CC-3F4EE759136C}"/>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79" name="TextBox 278">
          <a:extLst>
            <a:ext uri="{FF2B5EF4-FFF2-40B4-BE49-F238E27FC236}">
              <a16:creationId xmlns:a16="http://schemas.microsoft.com/office/drawing/2014/main" id="{C8E8B120-327C-4B2F-8250-A31DF3ABA506}"/>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0" name="TextBox 279">
          <a:extLst>
            <a:ext uri="{FF2B5EF4-FFF2-40B4-BE49-F238E27FC236}">
              <a16:creationId xmlns:a16="http://schemas.microsoft.com/office/drawing/2014/main" id="{3D6BF2F2-5703-46FD-AE78-E13CA2836AF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1" name="TextBox 280">
          <a:extLst>
            <a:ext uri="{FF2B5EF4-FFF2-40B4-BE49-F238E27FC236}">
              <a16:creationId xmlns:a16="http://schemas.microsoft.com/office/drawing/2014/main" id="{C97362B6-AF35-4D73-B774-8FF44EDDA40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2" name="TextBox 281">
          <a:extLst>
            <a:ext uri="{FF2B5EF4-FFF2-40B4-BE49-F238E27FC236}">
              <a16:creationId xmlns:a16="http://schemas.microsoft.com/office/drawing/2014/main" id="{42A4F248-247A-4CD6-9FC1-E53387D23B4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3" name="TextBox 282">
          <a:extLst>
            <a:ext uri="{FF2B5EF4-FFF2-40B4-BE49-F238E27FC236}">
              <a16:creationId xmlns:a16="http://schemas.microsoft.com/office/drawing/2014/main" id="{0A7626DD-68C0-42E5-97F6-3796FC8908C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4" name="TextBox 283">
          <a:extLst>
            <a:ext uri="{FF2B5EF4-FFF2-40B4-BE49-F238E27FC236}">
              <a16:creationId xmlns:a16="http://schemas.microsoft.com/office/drawing/2014/main" id="{FFA10D2D-A438-4F9C-B0F6-9FFAB412E41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5" name="TextBox 284">
          <a:extLst>
            <a:ext uri="{FF2B5EF4-FFF2-40B4-BE49-F238E27FC236}">
              <a16:creationId xmlns:a16="http://schemas.microsoft.com/office/drawing/2014/main" id="{1E39C3A9-2BDA-4A37-97F7-3456B56720A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6" name="TextBox 285">
          <a:extLst>
            <a:ext uri="{FF2B5EF4-FFF2-40B4-BE49-F238E27FC236}">
              <a16:creationId xmlns:a16="http://schemas.microsoft.com/office/drawing/2014/main" id="{59C082F0-2F4B-4B6D-83C8-6AF8A59E4C69}"/>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7" name="TextBox 286">
          <a:extLst>
            <a:ext uri="{FF2B5EF4-FFF2-40B4-BE49-F238E27FC236}">
              <a16:creationId xmlns:a16="http://schemas.microsoft.com/office/drawing/2014/main" id="{7FDBC6F1-4A7A-4586-852C-552ED79161D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8" name="TextBox 287">
          <a:extLst>
            <a:ext uri="{FF2B5EF4-FFF2-40B4-BE49-F238E27FC236}">
              <a16:creationId xmlns:a16="http://schemas.microsoft.com/office/drawing/2014/main" id="{19DD3288-072B-48C4-8896-C470DA13CA7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89" name="TextBox 288">
          <a:extLst>
            <a:ext uri="{FF2B5EF4-FFF2-40B4-BE49-F238E27FC236}">
              <a16:creationId xmlns:a16="http://schemas.microsoft.com/office/drawing/2014/main" id="{F39191F0-DAE7-48BD-A395-9F880727C29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0" name="TextBox 289">
          <a:extLst>
            <a:ext uri="{FF2B5EF4-FFF2-40B4-BE49-F238E27FC236}">
              <a16:creationId xmlns:a16="http://schemas.microsoft.com/office/drawing/2014/main" id="{97F54BAC-209A-4756-900B-4C5A51D2AE0A}"/>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1" name="TextBox 290">
          <a:extLst>
            <a:ext uri="{FF2B5EF4-FFF2-40B4-BE49-F238E27FC236}">
              <a16:creationId xmlns:a16="http://schemas.microsoft.com/office/drawing/2014/main" id="{91DB7113-0FDB-4A77-A42F-9C406BEF00B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2" name="TextBox 291">
          <a:extLst>
            <a:ext uri="{FF2B5EF4-FFF2-40B4-BE49-F238E27FC236}">
              <a16:creationId xmlns:a16="http://schemas.microsoft.com/office/drawing/2014/main" id="{DE44C934-4E9F-4E50-BAC6-AF7BFA2E9B7B}"/>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3" name="TextBox 292">
          <a:extLst>
            <a:ext uri="{FF2B5EF4-FFF2-40B4-BE49-F238E27FC236}">
              <a16:creationId xmlns:a16="http://schemas.microsoft.com/office/drawing/2014/main" id="{AEC800DF-4105-44B4-A675-5FB4332C63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4" name="TextBox 293">
          <a:extLst>
            <a:ext uri="{FF2B5EF4-FFF2-40B4-BE49-F238E27FC236}">
              <a16:creationId xmlns:a16="http://schemas.microsoft.com/office/drawing/2014/main" id="{ECD70B55-DA61-4C0F-8BE0-C9A09B676785}"/>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5" name="TextBox 294">
          <a:extLst>
            <a:ext uri="{FF2B5EF4-FFF2-40B4-BE49-F238E27FC236}">
              <a16:creationId xmlns:a16="http://schemas.microsoft.com/office/drawing/2014/main" id="{6C39C650-54B2-4532-9052-76B778214BCD}"/>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6" name="TextBox 295">
          <a:extLst>
            <a:ext uri="{FF2B5EF4-FFF2-40B4-BE49-F238E27FC236}">
              <a16:creationId xmlns:a16="http://schemas.microsoft.com/office/drawing/2014/main" id="{B534418D-7142-4BE9-AB9D-84F057BE3918}"/>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7" name="TextBox 296">
          <a:extLst>
            <a:ext uri="{FF2B5EF4-FFF2-40B4-BE49-F238E27FC236}">
              <a16:creationId xmlns:a16="http://schemas.microsoft.com/office/drawing/2014/main" id="{ED79AC3E-9775-4668-A9B2-3B6CFC97168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8" name="TextBox 297">
          <a:extLst>
            <a:ext uri="{FF2B5EF4-FFF2-40B4-BE49-F238E27FC236}">
              <a16:creationId xmlns:a16="http://schemas.microsoft.com/office/drawing/2014/main" id="{BD1B4AA9-9C76-4C35-9AEF-283B36EB4E74}"/>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299" name="TextBox 298">
          <a:extLst>
            <a:ext uri="{FF2B5EF4-FFF2-40B4-BE49-F238E27FC236}">
              <a16:creationId xmlns:a16="http://schemas.microsoft.com/office/drawing/2014/main" id="{D36753A3-DC69-49DC-8A85-F4A7DCF672FF}"/>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0" name="TextBox 299">
          <a:extLst>
            <a:ext uri="{FF2B5EF4-FFF2-40B4-BE49-F238E27FC236}">
              <a16:creationId xmlns:a16="http://schemas.microsoft.com/office/drawing/2014/main" id="{ECCC6E2A-22F4-41CB-A4F4-10D9E5521850}"/>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89</xdr:row>
      <xdr:rowOff>0</xdr:rowOff>
    </xdr:from>
    <xdr:ext cx="65" cy="172227"/>
    <xdr:sp macro="" textlink="">
      <xdr:nvSpPr>
        <xdr:cNvPr id="301" name="TextBox 300">
          <a:extLst>
            <a:ext uri="{FF2B5EF4-FFF2-40B4-BE49-F238E27FC236}">
              <a16:creationId xmlns:a16="http://schemas.microsoft.com/office/drawing/2014/main" id="{E7B71144-C4E7-41D7-8CAF-34D9E8B53552}"/>
            </a:ext>
          </a:extLst>
        </xdr:cNvPr>
        <xdr:cNvSpPr txBox="1"/>
      </xdr:nvSpPr>
      <xdr:spPr>
        <a:xfrm>
          <a:off x="9989400835" y="3159442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2" name="TextBox 301">
          <a:extLst>
            <a:ext uri="{FF2B5EF4-FFF2-40B4-BE49-F238E27FC236}">
              <a16:creationId xmlns:a16="http://schemas.microsoft.com/office/drawing/2014/main" id="{C9C2A003-2466-4E00-A65D-F5A32BCEA945}"/>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3" name="TextBox 302">
          <a:extLst>
            <a:ext uri="{FF2B5EF4-FFF2-40B4-BE49-F238E27FC236}">
              <a16:creationId xmlns:a16="http://schemas.microsoft.com/office/drawing/2014/main" id="{67AD64AC-5DA7-4FC8-8902-E096E8FFF63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4" name="TextBox 303">
          <a:extLst>
            <a:ext uri="{FF2B5EF4-FFF2-40B4-BE49-F238E27FC236}">
              <a16:creationId xmlns:a16="http://schemas.microsoft.com/office/drawing/2014/main" id="{0CC69BCB-A7BF-49F9-A46D-259874A3BF57}"/>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5" name="TextBox 304">
          <a:extLst>
            <a:ext uri="{FF2B5EF4-FFF2-40B4-BE49-F238E27FC236}">
              <a16:creationId xmlns:a16="http://schemas.microsoft.com/office/drawing/2014/main" id="{CB2FCF9F-53B0-444F-9DE8-4C797836D018}"/>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6" name="TextBox 305">
          <a:extLst>
            <a:ext uri="{FF2B5EF4-FFF2-40B4-BE49-F238E27FC236}">
              <a16:creationId xmlns:a16="http://schemas.microsoft.com/office/drawing/2014/main" id="{1D3BBD56-BFE4-4AAC-8C72-FBB42FD2815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7" name="TextBox 306">
          <a:extLst>
            <a:ext uri="{FF2B5EF4-FFF2-40B4-BE49-F238E27FC236}">
              <a16:creationId xmlns:a16="http://schemas.microsoft.com/office/drawing/2014/main" id="{15A08A2A-F55F-4BE8-B8C0-BF8B66508B9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8" name="TextBox 307">
          <a:extLst>
            <a:ext uri="{FF2B5EF4-FFF2-40B4-BE49-F238E27FC236}">
              <a16:creationId xmlns:a16="http://schemas.microsoft.com/office/drawing/2014/main" id="{D0F73D87-D4BE-40E8-90EF-BF0BA980F96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09" name="TextBox 308">
          <a:extLst>
            <a:ext uri="{FF2B5EF4-FFF2-40B4-BE49-F238E27FC236}">
              <a16:creationId xmlns:a16="http://schemas.microsoft.com/office/drawing/2014/main" id="{4D8B10D5-ADB1-41B9-A85E-811D8672ED23}"/>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0" name="TextBox 309">
          <a:extLst>
            <a:ext uri="{FF2B5EF4-FFF2-40B4-BE49-F238E27FC236}">
              <a16:creationId xmlns:a16="http://schemas.microsoft.com/office/drawing/2014/main" id="{37D9E62B-BC07-4932-8B6C-A6E36FD51B0A}"/>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1" name="TextBox 310">
          <a:extLst>
            <a:ext uri="{FF2B5EF4-FFF2-40B4-BE49-F238E27FC236}">
              <a16:creationId xmlns:a16="http://schemas.microsoft.com/office/drawing/2014/main" id="{4945486F-4EAF-4C16-93FC-69A1B35B9411}"/>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2" name="TextBox 311">
          <a:extLst>
            <a:ext uri="{FF2B5EF4-FFF2-40B4-BE49-F238E27FC236}">
              <a16:creationId xmlns:a16="http://schemas.microsoft.com/office/drawing/2014/main" id="{B120A4BE-4B57-474D-97EE-BC0C7E0D0FCB}"/>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3" name="TextBox 312">
          <a:extLst>
            <a:ext uri="{FF2B5EF4-FFF2-40B4-BE49-F238E27FC236}">
              <a16:creationId xmlns:a16="http://schemas.microsoft.com/office/drawing/2014/main" id="{8BF39D34-36D5-4FC5-81BD-0B5B8EB2C2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4" name="TextBox 313">
          <a:extLst>
            <a:ext uri="{FF2B5EF4-FFF2-40B4-BE49-F238E27FC236}">
              <a16:creationId xmlns:a16="http://schemas.microsoft.com/office/drawing/2014/main" id="{670BE3B9-A360-4AF1-BBEB-5AE44788E662}"/>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5" name="TextBox 314">
          <a:extLst>
            <a:ext uri="{FF2B5EF4-FFF2-40B4-BE49-F238E27FC236}">
              <a16:creationId xmlns:a16="http://schemas.microsoft.com/office/drawing/2014/main" id="{3D027801-C7A9-448A-980E-B1369927DCDE}"/>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68</xdr:row>
      <xdr:rowOff>0</xdr:rowOff>
    </xdr:from>
    <xdr:ext cx="65" cy="172227"/>
    <xdr:sp macro="" textlink="">
      <xdr:nvSpPr>
        <xdr:cNvPr id="316" name="TextBox 315">
          <a:extLst>
            <a:ext uri="{FF2B5EF4-FFF2-40B4-BE49-F238E27FC236}">
              <a16:creationId xmlns:a16="http://schemas.microsoft.com/office/drawing/2014/main" id="{0EAEABDD-3E0C-4311-9D3A-3BCC32752CF0}"/>
            </a:ext>
          </a:extLst>
        </xdr:cNvPr>
        <xdr:cNvSpPr txBox="1"/>
      </xdr:nvSpPr>
      <xdr:spPr>
        <a:xfrm>
          <a:off x="9989400835" y="23469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7" name="TextBox 316">
          <a:extLst>
            <a:ext uri="{FF2B5EF4-FFF2-40B4-BE49-F238E27FC236}">
              <a16:creationId xmlns:a16="http://schemas.microsoft.com/office/drawing/2014/main" id="{57A824F0-BA7F-4B99-B7E1-D2F96048DEE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8" name="TextBox 317">
          <a:extLst>
            <a:ext uri="{FF2B5EF4-FFF2-40B4-BE49-F238E27FC236}">
              <a16:creationId xmlns:a16="http://schemas.microsoft.com/office/drawing/2014/main" id="{51CCDA84-138D-45FD-A7F3-3C281716DF1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19" name="TextBox 318">
          <a:extLst>
            <a:ext uri="{FF2B5EF4-FFF2-40B4-BE49-F238E27FC236}">
              <a16:creationId xmlns:a16="http://schemas.microsoft.com/office/drawing/2014/main" id="{239346A9-7AE0-4762-ADE1-90130804FCA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0" name="TextBox 319">
          <a:extLst>
            <a:ext uri="{FF2B5EF4-FFF2-40B4-BE49-F238E27FC236}">
              <a16:creationId xmlns:a16="http://schemas.microsoft.com/office/drawing/2014/main" id="{9FBE64DC-C50F-4D14-B713-D1F22582C95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1" name="TextBox 320">
          <a:extLst>
            <a:ext uri="{FF2B5EF4-FFF2-40B4-BE49-F238E27FC236}">
              <a16:creationId xmlns:a16="http://schemas.microsoft.com/office/drawing/2014/main" id="{18FB6E16-BD3A-4810-8128-AD2BC2F097C2}"/>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2" name="TextBox 321">
          <a:extLst>
            <a:ext uri="{FF2B5EF4-FFF2-40B4-BE49-F238E27FC236}">
              <a16:creationId xmlns:a16="http://schemas.microsoft.com/office/drawing/2014/main" id="{52FBE711-9EF6-46D9-B160-D37F8E1797C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3" name="TextBox 322">
          <a:extLst>
            <a:ext uri="{FF2B5EF4-FFF2-40B4-BE49-F238E27FC236}">
              <a16:creationId xmlns:a16="http://schemas.microsoft.com/office/drawing/2014/main" id="{74B8238C-0F98-4DBE-AE10-B9AA6A1F2A9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4" name="TextBox 323">
          <a:extLst>
            <a:ext uri="{FF2B5EF4-FFF2-40B4-BE49-F238E27FC236}">
              <a16:creationId xmlns:a16="http://schemas.microsoft.com/office/drawing/2014/main" id="{B679E26B-5772-4E72-8CF2-867F7F82CD96}"/>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5" name="TextBox 324">
          <a:extLst>
            <a:ext uri="{FF2B5EF4-FFF2-40B4-BE49-F238E27FC236}">
              <a16:creationId xmlns:a16="http://schemas.microsoft.com/office/drawing/2014/main" id="{4053A812-2234-43C2-8985-85B1070C4B6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6" name="TextBox 325">
          <a:extLst>
            <a:ext uri="{FF2B5EF4-FFF2-40B4-BE49-F238E27FC236}">
              <a16:creationId xmlns:a16="http://schemas.microsoft.com/office/drawing/2014/main" id="{30078EF4-1195-47EC-9423-A7296DEE5E25}"/>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7" name="TextBox 326">
          <a:extLst>
            <a:ext uri="{FF2B5EF4-FFF2-40B4-BE49-F238E27FC236}">
              <a16:creationId xmlns:a16="http://schemas.microsoft.com/office/drawing/2014/main" id="{7F523B40-2302-4CB6-8FFA-B426AC5C22BE}"/>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8" name="TextBox 327">
          <a:extLst>
            <a:ext uri="{FF2B5EF4-FFF2-40B4-BE49-F238E27FC236}">
              <a16:creationId xmlns:a16="http://schemas.microsoft.com/office/drawing/2014/main" id="{424F111E-EE48-419B-BA23-56092DF496B9}"/>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29" name="TextBox 328">
          <a:extLst>
            <a:ext uri="{FF2B5EF4-FFF2-40B4-BE49-F238E27FC236}">
              <a16:creationId xmlns:a16="http://schemas.microsoft.com/office/drawing/2014/main" id="{BBBD42FE-960E-4593-B787-362222C5884F}"/>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0" name="TextBox 329">
          <a:extLst>
            <a:ext uri="{FF2B5EF4-FFF2-40B4-BE49-F238E27FC236}">
              <a16:creationId xmlns:a16="http://schemas.microsoft.com/office/drawing/2014/main" id="{934E6633-8745-4160-96D9-D6B8E113B0EC}"/>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67</xdr:row>
      <xdr:rowOff>0</xdr:rowOff>
    </xdr:from>
    <xdr:ext cx="65" cy="172227"/>
    <xdr:sp macro="" textlink="">
      <xdr:nvSpPr>
        <xdr:cNvPr id="331" name="TextBox 330">
          <a:extLst>
            <a:ext uri="{FF2B5EF4-FFF2-40B4-BE49-F238E27FC236}">
              <a16:creationId xmlns:a16="http://schemas.microsoft.com/office/drawing/2014/main" id="{2B5B09B0-6A8E-4CDE-88C8-394B554EBA2D}"/>
            </a:ext>
          </a:extLst>
        </xdr:cNvPr>
        <xdr:cNvSpPr txBox="1"/>
      </xdr:nvSpPr>
      <xdr:spPr>
        <a:xfrm>
          <a:off x="9989400835" y="23088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2" name="TextBox 331">
          <a:extLst>
            <a:ext uri="{FF2B5EF4-FFF2-40B4-BE49-F238E27FC236}">
              <a16:creationId xmlns:a16="http://schemas.microsoft.com/office/drawing/2014/main" id="{41A4C8C5-5E34-4DBD-A5D8-BD8D922B133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3" name="TextBox 332">
          <a:extLst>
            <a:ext uri="{FF2B5EF4-FFF2-40B4-BE49-F238E27FC236}">
              <a16:creationId xmlns:a16="http://schemas.microsoft.com/office/drawing/2014/main" id="{054FE58C-0F40-478E-92E8-72968115918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4" name="TextBox 333">
          <a:extLst>
            <a:ext uri="{FF2B5EF4-FFF2-40B4-BE49-F238E27FC236}">
              <a16:creationId xmlns:a16="http://schemas.microsoft.com/office/drawing/2014/main" id="{F7D8667D-94B6-4E13-B1EF-788750159E54}"/>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5" name="TextBox 334">
          <a:extLst>
            <a:ext uri="{FF2B5EF4-FFF2-40B4-BE49-F238E27FC236}">
              <a16:creationId xmlns:a16="http://schemas.microsoft.com/office/drawing/2014/main" id="{C4BC4720-7E25-4C7A-B64C-E05F476396BC}"/>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6" name="TextBox 335">
          <a:extLst>
            <a:ext uri="{FF2B5EF4-FFF2-40B4-BE49-F238E27FC236}">
              <a16:creationId xmlns:a16="http://schemas.microsoft.com/office/drawing/2014/main" id="{DFB5995C-5C0E-4C57-B43D-9C1131F0064D}"/>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7" name="TextBox 336">
          <a:extLst>
            <a:ext uri="{FF2B5EF4-FFF2-40B4-BE49-F238E27FC236}">
              <a16:creationId xmlns:a16="http://schemas.microsoft.com/office/drawing/2014/main" id="{7B2BCF6F-651E-4A2F-AC0D-3AB8660A9131}"/>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8" name="TextBox 337">
          <a:extLst>
            <a:ext uri="{FF2B5EF4-FFF2-40B4-BE49-F238E27FC236}">
              <a16:creationId xmlns:a16="http://schemas.microsoft.com/office/drawing/2014/main" id="{0CCDD550-7796-4362-8DA4-33AD612AF97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39" name="TextBox 338">
          <a:extLst>
            <a:ext uri="{FF2B5EF4-FFF2-40B4-BE49-F238E27FC236}">
              <a16:creationId xmlns:a16="http://schemas.microsoft.com/office/drawing/2014/main" id="{E7D1604E-A63D-4D39-BC0A-60EF1FAEE87A}"/>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0" name="TextBox 339">
          <a:extLst>
            <a:ext uri="{FF2B5EF4-FFF2-40B4-BE49-F238E27FC236}">
              <a16:creationId xmlns:a16="http://schemas.microsoft.com/office/drawing/2014/main" id="{63568D4A-6987-40FA-8770-E58E3B5A7970}"/>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1" name="TextBox 340">
          <a:extLst>
            <a:ext uri="{FF2B5EF4-FFF2-40B4-BE49-F238E27FC236}">
              <a16:creationId xmlns:a16="http://schemas.microsoft.com/office/drawing/2014/main" id="{2AF250A1-ABF2-47CC-96C8-FD11A6631B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2" name="TextBox 341">
          <a:extLst>
            <a:ext uri="{FF2B5EF4-FFF2-40B4-BE49-F238E27FC236}">
              <a16:creationId xmlns:a16="http://schemas.microsoft.com/office/drawing/2014/main" id="{B2096F78-A997-4C63-85E5-715E0EB4542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3" name="TextBox 342">
          <a:extLst>
            <a:ext uri="{FF2B5EF4-FFF2-40B4-BE49-F238E27FC236}">
              <a16:creationId xmlns:a16="http://schemas.microsoft.com/office/drawing/2014/main" id="{4C95FEB1-E264-4D26-888D-10DC20B5F795}"/>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4" name="TextBox 343">
          <a:extLst>
            <a:ext uri="{FF2B5EF4-FFF2-40B4-BE49-F238E27FC236}">
              <a16:creationId xmlns:a16="http://schemas.microsoft.com/office/drawing/2014/main" id="{22A3845E-760F-43C3-9500-19AF38976558}"/>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5" name="TextBox 344">
          <a:extLst>
            <a:ext uri="{FF2B5EF4-FFF2-40B4-BE49-F238E27FC236}">
              <a16:creationId xmlns:a16="http://schemas.microsoft.com/office/drawing/2014/main" id="{2FE3FC34-2230-4B5A-B2BF-9AF2DC50254F}"/>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6" name="TextBox 345">
          <a:extLst>
            <a:ext uri="{FF2B5EF4-FFF2-40B4-BE49-F238E27FC236}">
              <a16:creationId xmlns:a16="http://schemas.microsoft.com/office/drawing/2014/main" id="{7CCB28EC-22EC-48B9-A779-47009A81BE79}"/>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66</xdr:row>
      <xdr:rowOff>0</xdr:rowOff>
    </xdr:from>
    <xdr:ext cx="65" cy="172227"/>
    <xdr:sp macro="" textlink="">
      <xdr:nvSpPr>
        <xdr:cNvPr id="347" name="TextBox 346">
          <a:extLst>
            <a:ext uri="{FF2B5EF4-FFF2-40B4-BE49-F238E27FC236}">
              <a16:creationId xmlns:a16="http://schemas.microsoft.com/office/drawing/2014/main" id="{8AB750AA-9315-4DFA-9F7A-41B0D8AD133E}"/>
            </a:ext>
          </a:extLst>
        </xdr:cNvPr>
        <xdr:cNvSpPr txBox="1"/>
      </xdr:nvSpPr>
      <xdr:spPr>
        <a:xfrm>
          <a:off x="9989400835" y="22707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8" name="TextBox 347">
          <a:extLst>
            <a:ext uri="{FF2B5EF4-FFF2-40B4-BE49-F238E27FC236}">
              <a16:creationId xmlns:a16="http://schemas.microsoft.com/office/drawing/2014/main" id="{9AB7192C-6B80-4ED4-BD5B-51E4EAC3EC4B}"/>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49" name="TextBox 348">
          <a:extLst>
            <a:ext uri="{FF2B5EF4-FFF2-40B4-BE49-F238E27FC236}">
              <a16:creationId xmlns:a16="http://schemas.microsoft.com/office/drawing/2014/main" id="{FEA15454-F48D-405A-B55D-065EDC4C1A7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0" name="TextBox 349">
          <a:extLst>
            <a:ext uri="{FF2B5EF4-FFF2-40B4-BE49-F238E27FC236}">
              <a16:creationId xmlns:a16="http://schemas.microsoft.com/office/drawing/2014/main" id="{883C7418-07A3-45DB-855D-C6CDB916E33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1" name="TextBox 350">
          <a:extLst>
            <a:ext uri="{FF2B5EF4-FFF2-40B4-BE49-F238E27FC236}">
              <a16:creationId xmlns:a16="http://schemas.microsoft.com/office/drawing/2014/main" id="{80DC4BED-AC5F-49A7-97F0-F7318E61B6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2" name="TextBox 351">
          <a:extLst>
            <a:ext uri="{FF2B5EF4-FFF2-40B4-BE49-F238E27FC236}">
              <a16:creationId xmlns:a16="http://schemas.microsoft.com/office/drawing/2014/main" id="{3CBA5217-4760-4A9D-97E6-CDD9AD15D22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3" name="TextBox 352">
          <a:extLst>
            <a:ext uri="{FF2B5EF4-FFF2-40B4-BE49-F238E27FC236}">
              <a16:creationId xmlns:a16="http://schemas.microsoft.com/office/drawing/2014/main" id="{21E64397-3F96-4203-8E5C-17B8B5EDC15E}"/>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4" name="TextBox 353">
          <a:extLst>
            <a:ext uri="{FF2B5EF4-FFF2-40B4-BE49-F238E27FC236}">
              <a16:creationId xmlns:a16="http://schemas.microsoft.com/office/drawing/2014/main" id="{CFAB6C28-489D-495E-91EB-D4F13EEB2BAA}"/>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5" name="TextBox 354">
          <a:extLst>
            <a:ext uri="{FF2B5EF4-FFF2-40B4-BE49-F238E27FC236}">
              <a16:creationId xmlns:a16="http://schemas.microsoft.com/office/drawing/2014/main" id="{EDD12E84-C813-4AFD-8F4F-8DF3B639E426}"/>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6" name="TextBox 355">
          <a:extLst>
            <a:ext uri="{FF2B5EF4-FFF2-40B4-BE49-F238E27FC236}">
              <a16:creationId xmlns:a16="http://schemas.microsoft.com/office/drawing/2014/main" id="{58BC3C6E-2864-439F-9493-54B2D76917C5}"/>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7" name="TextBox 356">
          <a:extLst>
            <a:ext uri="{FF2B5EF4-FFF2-40B4-BE49-F238E27FC236}">
              <a16:creationId xmlns:a16="http://schemas.microsoft.com/office/drawing/2014/main" id="{5192EEBE-B1CA-4CDE-A7B6-EB5C7D1663B2}"/>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8" name="TextBox 357">
          <a:extLst>
            <a:ext uri="{FF2B5EF4-FFF2-40B4-BE49-F238E27FC236}">
              <a16:creationId xmlns:a16="http://schemas.microsoft.com/office/drawing/2014/main" id="{B89870BF-4464-4ACD-95A8-700BEEE6C7F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59" name="TextBox 358">
          <a:extLst>
            <a:ext uri="{FF2B5EF4-FFF2-40B4-BE49-F238E27FC236}">
              <a16:creationId xmlns:a16="http://schemas.microsoft.com/office/drawing/2014/main" id="{0BF1D484-80E6-4436-B738-4CC27F73B71C}"/>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0" name="TextBox 359">
          <a:extLst>
            <a:ext uri="{FF2B5EF4-FFF2-40B4-BE49-F238E27FC236}">
              <a16:creationId xmlns:a16="http://schemas.microsoft.com/office/drawing/2014/main" id="{AD16A306-5DBB-4B7A-99F2-D7D28FFE6983}"/>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72</xdr:row>
      <xdr:rowOff>0</xdr:rowOff>
    </xdr:from>
    <xdr:ext cx="65" cy="172227"/>
    <xdr:sp macro="" textlink="">
      <xdr:nvSpPr>
        <xdr:cNvPr id="361" name="TextBox 360">
          <a:extLst>
            <a:ext uri="{FF2B5EF4-FFF2-40B4-BE49-F238E27FC236}">
              <a16:creationId xmlns:a16="http://schemas.microsoft.com/office/drawing/2014/main" id="{2D0CCE64-39C0-4B43-A2E3-800872C80038}"/>
            </a:ext>
          </a:extLst>
        </xdr:cNvPr>
        <xdr:cNvSpPr txBox="1"/>
      </xdr:nvSpPr>
      <xdr:spPr>
        <a:xfrm>
          <a:off x="9989400835" y="24993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2" name="TextBox 361">
          <a:extLst>
            <a:ext uri="{FF2B5EF4-FFF2-40B4-BE49-F238E27FC236}">
              <a16:creationId xmlns:a16="http://schemas.microsoft.com/office/drawing/2014/main" id="{F416021B-2FF6-4604-AAC2-31F64170BC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3" name="TextBox 362">
          <a:extLst>
            <a:ext uri="{FF2B5EF4-FFF2-40B4-BE49-F238E27FC236}">
              <a16:creationId xmlns:a16="http://schemas.microsoft.com/office/drawing/2014/main" id="{BA345929-49D1-41AB-B737-7A0B4719F0FD}"/>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4" name="TextBox 363">
          <a:extLst>
            <a:ext uri="{FF2B5EF4-FFF2-40B4-BE49-F238E27FC236}">
              <a16:creationId xmlns:a16="http://schemas.microsoft.com/office/drawing/2014/main" id="{739BBA8E-1ED7-43C0-9B05-854C8641CC57}"/>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5" name="TextBox 364">
          <a:extLst>
            <a:ext uri="{FF2B5EF4-FFF2-40B4-BE49-F238E27FC236}">
              <a16:creationId xmlns:a16="http://schemas.microsoft.com/office/drawing/2014/main" id="{4C8AF182-B8D5-470A-9960-42CC056EE66A}"/>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6" name="TextBox 365">
          <a:extLst>
            <a:ext uri="{FF2B5EF4-FFF2-40B4-BE49-F238E27FC236}">
              <a16:creationId xmlns:a16="http://schemas.microsoft.com/office/drawing/2014/main" id="{883B4D55-9611-410A-9EE5-046E9C5CE635}"/>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7" name="TextBox 366">
          <a:extLst>
            <a:ext uri="{FF2B5EF4-FFF2-40B4-BE49-F238E27FC236}">
              <a16:creationId xmlns:a16="http://schemas.microsoft.com/office/drawing/2014/main" id="{CC9A9E0F-29A5-41CB-BEFD-B555A6840FE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8" name="TextBox 367">
          <a:extLst>
            <a:ext uri="{FF2B5EF4-FFF2-40B4-BE49-F238E27FC236}">
              <a16:creationId xmlns:a16="http://schemas.microsoft.com/office/drawing/2014/main" id="{E73DDBC7-9953-456E-A897-0C0756B29EF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69" name="TextBox 368">
          <a:extLst>
            <a:ext uri="{FF2B5EF4-FFF2-40B4-BE49-F238E27FC236}">
              <a16:creationId xmlns:a16="http://schemas.microsoft.com/office/drawing/2014/main" id="{81D37CF2-5759-4CF6-B58A-BB894CEE618C}"/>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0" name="TextBox 369">
          <a:extLst>
            <a:ext uri="{FF2B5EF4-FFF2-40B4-BE49-F238E27FC236}">
              <a16:creationId xmlns:a16="http://schemas.microsoft.com/office/drawing/2014/main" id="{171789CD-7988-49FA-99AB-4EDE0176FF33}"/>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1" name="TextBox 370">
          <a:extLst>
            <a:ext uri="{FF2B5EF4-FFF2-40B4-BE49-F238E27FC236}">
              <a16:creationId xmlns:a16="http://schemas.microsoft.com/office/drawing/2014/main" id="{98C80EA4-880C-4D63-A2E3-E2C28F19E929}"/>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2" name="TextBox 371">
          <a:extLst>
            <a:ext uri="{FF2B5EF4-FFF2-40B4-BE49-F238E27FC236}">
              <a16:creationId xmlns:a16="http://schemas.microsoft.com/office/drawing/2014/main" id="{F115A22F-1BAD-4DEF-9402-C6CF3A0F0CA6}"/>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3" name="TextBox 372">
          <a:extLst>
            <a:ext uri="{FF2B5EF4-FFF2-40B4-BE49-F238E27FC236}">
              <a16:creationId xmlns:a16="http://schemas.microsoft.com/office/drawing/2014/main" id="{F6A51E6D-4ACF-4712-848F-C2B78E7424B1}"/>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4" name="TextBox 373">
          <a:extLst>
            <a:ext uri="{FF2B5EF4-FFF2-40B4-BE49-F238E27FC236}">
              <a16:creationId xmlns:a16="http://schemas.microsoft.com/office/drawing/2014/main" id="{A33BCB5B-CCFB-47E1-B96A-2A9477082F0E}"/>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71</xdr:row>
      <xdr:rowOff>0</xdr:rowOff>
    </xdr:from>
    <xdr:ext cx="65" cy="172227"/>
    <xdr:sp macro="" textlink="">
      <xdr:nvSpPr>
        <xdr:cNvPr id="375" name="TextBox 374">
          <a:extLst>
            <a:ext uri="{FF2B5EF4-FFF2-40B4-BE49-F238E27FC236}">
              <a16:creationId xmlns:a16="http://schemas.microsoft.com/office/drawing/2014/main" id="{0CAA2B27-80C9-423C-A851-26DD86AD5770}"/>
            </a:ext>
          </a:extLst>
        </xdr:cNvPr>
        <xdr:cNvSpPr txBox="1"/>
      </xdr:nvSpPr>
      <xdr:spPr>
        <a:xfrm>
          <a:off x="9989400835" y="24612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6" name="TextBox 375">
          <a:extLst>
            <a:ext uri="{FF2B5EF4-FFF2-40B4-BE49-F238E27FC236}">
              <a16:creationId xmlns:a16="http://schemas.microsoft.com/office/drawing/2014/main" id="{77BBBDCE-E5BD-4084-9A37-ACB3ADC4DC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7" name="TextBox 376">
          <a:extLst>
            <a:ext uri="{FF2B5EF4-FFF2-40B4-BE49-F238E27FC236}">
              <a16:creationId xmlns:a16="http://schemas.microsoft.com/office/drawing/2014/main" id="{98CF7497-7211-486F-AE6A-ACDDA4DF66F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8" name="TextBox 377">
          <a:extLst>
            <a:ext uri="{FF2B5EF4-FFF2-40B4-BE49-F238E27FC236}">
              <a16:creationId xmlns:a16="http://schemas.microsoft.com/office/drawing/2014/main" id="{C3036FC4-A299-4C23-A9FB-453C328980D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79" name="TextBox 378">
          <a:extLst>
            <a:ext uri="{FF2B5EF4-FFF2-40B4-BE49-F238E27FC236}">
              <a16:creationId xmlns:a16="http://schemas.microsoft.com/office/drawing/2014/main" id="{B578A104-D000-431B-9DC4-702678DECA0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0" name="TextBox 379">
          <a:extLst>
            <a:ext uri="{FF2B5EF4-FFF2-40B4-BE49-F238E27FC236}">
              <a16:creationId xmlns:a16="http://schemas.microsoft.com/office/drawing/2014/main" id="{3D13C39D-5817-4484-AA09-4C3EBD4CEF1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1" name="TextBox 380">
          <a:extLst>
            <a:ext uri="{FF2B5EF4-FFF2-40B4-BE49-F238E27FC236}">
              <a16:creationId xmlns:a16="http://schemas.microsoft.com/office/drawing/2014/main" id="{53F663DF-B443-41BD-80CD-481AA1F1A685}"/>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2" name="TextBox 381">
          <a:extLst>
            <a:ext uri="{FF2B5EF4-FFF2-40B4-BE49-F238E27FC236}">
              <a16:creationId xmlns:a16="http://schemas.microsoft.com/office/drawing/2014/main" id="{D3D09A8C-E47C-4EDC-99CC-C0C6827FADC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3" name="TextBox 382">
          <a:extLst>
            <a:ext uri="{FF2B5EF4-FFF2-40B4-BE49-F238E27FC236}">
              <a16:creationId xmlns:a16="http://schemas.microsoft.com/office/drawing/2014/main" id="{40B41455-356C-4D4A-B875-1063511C158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4" name="TextBox 383">
          <a:extLst>
            <a:ext uri="{FF2B5EF4-FFF2-40B4-BE49-F238E27FC236}">
              <a16:creationId xmlns:a16="http://schemas.microsoft.com/office/drawing/2014/main" id="{D951E5F3-22EE-4E84-8DAB-473840E6FC94}"/>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5" name="TextBox 384">
          <a:extLst>
            <a:ext uri="{FF2B5EF4-FFF2-40B4-BE49-F238E27FC236}">
              <a16:creationId xmlns:a16="http://schemas.microsoft.com/office/drawing/2014/main" id="{66D8F5A8-2B0B-482D-8725-F68C0B479479}"/>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6" name="TextBox 385">
          <a:extLst>
            <a:ext uri="{FF2B5EF4-FFF2-40B4-BE49-F238E27FC236}">
              <a16:creationId xmlns:a16="http://schemas.microsoft.com/office/drawing/2014/main" id="{B41546CC-6F09-4F52-82E7-86176442278E}"/>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7" name="TextBox 386">
          <a:extLst>
            <a:ext uri="{FF2B5EF4-FFF2-40B4-BE49-F238E27FC236}">
              <a16:creationId xmlns:a16="http://schemas.microsoft.com/office/drawing/2014/main" id="{8F169156-66D1-40FF-8CA9-C05A35B7D74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8" name="TextBox 387">
          <a:extLst>
            <a:ext uri="{FF2B5EF4-FFF2-40B4-BE49-F238E27FC236}">
              <a16:creationId xmlns:a16="http://schemas.microsoft.com/office/drawing/2014/main" id="{18768BE5-4366-4193-B54F-0BB48F809EE7}"/>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89" name="TextBox 388">
          <a:extLst>
            <a:ext uri="{FF2B5EF4-FFF2-40B4-BE49-F238E27FC236}">
              <a16:creationId xmlns:a16="http://schemas.microsoft.com/office/drawing/2014/main" id="{D33883C7-3ACC-4BA1-B8DF-13F3D8BBF432}"/>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0" name="TextBox 389">
          <a:extLst>
            <a:ext uri="{FF2B5EF4-FFF2-40B4-BE49-F238E27FC236}">
              <a16:creationId xmlns:a16="http://schemas.microsoft.com/office/drawing/2014/main" id="{566E9C43-AA18-4A45-AEE9-E7446D63AE4A}"/>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oneCellAnchor>
    <xdr:from>
      <xdr:col>4</xdr:col>
      <xdr:colOff>609600</xdr:colOff>
      <xdr:row>70</xdr:row>
      <xdr:rowOff>0</xdr:rowOff>
    </xdr:from>
    <xdr:ext cx="65" cy="172227"/>
    <xdr:sp macro="" textlink="">
      <xdr:nvSpPr>
        <xdr:cNvPr id="391" name="TextBox 390">
          <a:extLst>
            <a:ext uri="{FF2B5EF4-FFF2-40B4-BE49-F238E27FC236}">
              <a16:creationId xmlns:a16="http://schemas.microsoft.com/office/drawing/2014/main" id="{6B789192-F152-412F-A33D-5B92823E6513}"/>
            </a:ext>
          </a:extLst>
        </xdr:cNvPr>
        <xdr:cNvSpPr txBox="1"/>
      </xdr:nvSpPr>
      <xdr:spPr>
        <a:xfrm>
          <a:off x="9989400835" y="242316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lgn="r" rtl="1"/>
          <a:endParaRPr lang="en-US" sz="1100"/>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17.0.5\hse\Users\ashwi_000\Downloads\Abbas\Reports\All%20Report\128%20Weekly%20Report%20(03-05-2014%20to%2009-05-2014)\Daily%20updation\WEEKLY"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ttpecurves/3788BASE%203.xls" TargetMode="External"/><Relationship Id="rId1" Type="http://schemas.openxmlformats.org/officeDocument/2006/relationships/externalLinkPath" Target="/pttpecurves/3788BASE%203.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y%20Documents/MANHOUR%20EST_9011.xls" TargetMode="External"/><Relationship Id="rId1" Type="http://schemas.openxmlformats.org/officeDocument/2006/relationships/externalLinkPath" Target="/My%20Documents/MANHOUR%20EST_9011.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mofarrehmarzo-my.sharepoint.com/Users/KENAN/Downloads/Users/User/Desktop/Documents%20and%20Settings/Administrator/My%20Documents/Castillo%20Grand/Castillo%20Grand.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mofarrehmarzo-my.sharepoint.com/Users/KENAN/Downloads/Documents%20and%20Settings/chathura/My%20Documents/Palm%20District%20Cooling%20Documents/BOQ/TOWER/ITP384.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sajed1lt603\shared\Users\antivolaa\Desktop\AECOM\WER-2%2520PROJECTS\UPS\Al%2520Rabwah\take-off\stormwater%2520network\AL%2520RABWAH-Stormwater-raw.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sajed1lt603\shared\walter\IFB%2520earthworks.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Users/colin.bateman/AppData/Local/Microsoft/Windows/Temporary%20Internet%20Files/Content.Outlook/0PY0B5X1/PML%20~%20PRICE%20BOOK%201Q07%20~%20DRAFT%20version%20(Autosaved).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ttps://giaquatech-my.sharepoint.com/Users/HP/Downloads/DLA%20Standard%20Cost%20Report1"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Documents%20and%20Settings/dearden-j/My%20Documents/New%20CurvesAb.xls" TargetMode="External"/><Relationship Id="rId1" Type="http://schemas.openxmlformats.org/officeDocument/2006/relationships/externalLinkPath" Target="/Documents%20and%20Settings/dearden-j/My%20Documents/New%20CurvesAb.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W2kmnlfs\project\2001PROJ\P01019%2520The%2520Manansala%2520Tower\D.%2520ESTIMATING%2520&amp;%2520PRE%2520CONTRACT\1.%2520Estimates%2520and%2520Cost%2520Plans\2.%2520Cost%2520Plans\CP7R\CP7R.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jasarapmc-my.sharepoint.com/Aslan/Documents%20and%20Settings/rrutter/Local%20Settings/Temporary%20Internet%20Files/OLK101/PSR%20Project%20Status%20Report%20-%20British%20Waterways%2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worleyparsons-my.sharepoint.com/Aslan/Documents%20and%20Settings/rrutter/Local%20Settings/Temporary%20Internet%20Files/OLK101/PSR%20Project%20Status%20Report%20-%20British%20Waterways%20(2).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GC%202004/H04%20110%20SRE%20GEML%20Updated%20Eng/Estimate%20-%20Platform%20E&amp;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MTHCONSO\SBA\1999\STC-REV.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T://CIN%202009/H09%20136%20-%20Liverpool%20Street/03%20Estimates/LST%20Price%20Book%201Q07/~PRICE%20BOOK%201Q07.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flower1\Shared%2520Folder\Documents%2520and%2520Settings\kurian\Local%2520Settings\Temp\Labor%2520bills%252019.08.06.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SHINTS\&#44277;&#50976;\Qatar%20Data\Task%20Force\overall\report\weekly\weekly_report_(no_7).xls"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9008/Progress/9008.xls" TargetMode="External"/><Relationship Id="rId1" Type="http://schemas.openxmlformats.org/officeDocument/2006/relationships/externalLinkPath" Target="/9008/Progress/9008.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811B9A52\Estimate%2520-%2520%2520Pudding%2520Mill%2520Lane%2520Portal%2520(including%2520pricing).xls" TargetMode="External"/></Relationships>
</file>

<file path=xl/externalLinks/_rels/externalLink46.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DOCUME~1/SALIMD~1/LOCALS~1/Temp/notesFE0FC0/Monthly_Project_Cost_Rpt_(RWS)_-_feb_2008.xls" TargetMode="External"/><Relationship Id="rId1" Type="http://schemas.openxmlformats.org/officeDocument/2006/relationships/externalLinkPath" Target="/DOCUME~1/SALIMD~1/LOCALS~1/Temp/notesFE0FC0/Monthly_Project_Cost_Rpt_(RWS)_-_feb_2008.xls" TargetMode="External"/></Relationships>
</file>

<file path=xl/externalLinks/_rels/externalLink48.xml.rels><?xml version="1.0" encoding="UTF-8" standalone="yes"?>
<Relationships xmlns="http://schemas.openxmlformats.org/package/2006/relationships"><Relationship Id="rId2" Type="http://schemas.openxmlformats.org/officeDocument/2006/relationships/externalLinkPath" Target="../../../9008/Progress/RRCURVE.xls" TargetMode="External"/><Relationship Id="rId1" Type="http://schemas.openxmlformats.org/officeDocument/2006/relationships/externalLinkPath" Target="/9008/Progress/RRCURVE.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D://My%20Documents/Kingdom-Centre-Backup/KC-A-HAIBACKUP/MonthlyPayments/Valuations/B-226-4%20Bill%2003%20Struct.%20to%20Level%20%20%20179%20-%20Civil.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dubai\Documents%2520and%2520Settings\rmarque2\My%2520Documents\Mail\OL%2520Temp%2520Attachments\Tracking_Registers.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Estimate%20-%20Custom%20House%20Station%20v3.0%20(Jan'07%20IRDR).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Neutron\hv_c_str\USER\ZAHEER\PileDes.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T://Documents%20and%20Settings/malcolmn/Desktop/SURFACE%20WORKS%20S-E/CUSTOM%20HOUSE/Book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npoepc0705sevel\SEVVEL\prelimianiries\Preliminaries%252027-6-06.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ralidhara\SHARED%2520FOLDER\SHARED%2520FOLDER\AUG%2520-%25202005\INHOUSE\Aug%252005-SOBHA%2520Rose-%2520P%2520Q%2520S%2520Revised%2520(26.09.05.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file:///C:\Users\HeshamTarek\Downloads\Industrial%20City%20Weekly%20Report%20(Updated%207,%20Jan%202025).xlsx" TargetMode="External"/><Relationship Id="rId1" Type="http://schemas.openxmlformats.org/officeDocument/2006/relationships/externalLinkPath" Target="file:///C:\Users\HeshamTarek\Downloads\Industrial%20City%20Weekly%20Report%20(Updated%207,%20Jan%202025).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modn%20propject\modn%20project\update%2002-09-2025\15%20file\New%20folder\00.MAD1-05-010-ASA-WPR-026-02-09-2025.xlsx"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file:///C:\Users\ImdadUlhaque\AppData\Local\Microsoft\Windows\INetCache\Content.Outlook\63GMYVXL\QWR._.xlsx" TargetMode="External"/><Relationship Id="rId1" Type="http://schemas.openxmlformats.org/officeDocument/2006/relationships/externalLinkPath" Target="file:///C:\Users\ImdadUlhaque\AppData\Local\Microsoft\Windows\INetCache\Content.Outlook\63GMYVXL\QWR._.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https:\giaquatech-my.sharepoint.com\Users\HP\Downloads\DLA%20Standard%20Cost%20Report1"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20179%20-%20Civil.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https:\jasarapmc-my.sharepoint.com\My%20Documents\Kingdom-Centre-Backup\KC-A-HAIBACKUP\MonthlyPayments\Valuations\B-226-4%20Bill%2003%20Struct.%20to%20Level%20%20+179%20-%20Civil.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ttps:\d.docs.live.net\modn%20propject\modn%20project\update%2027-05-2025\15%20file\New%20folder\00.MAD1-05-010-ASA-WPR-012-27-05-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POINT REFORMATED"/>
      <sheetName val="KPI Report"/>
      <sheetName val="BASE"/>
      <sheetName val="S-curves"/>
      <sheetName val="OWNERS S-curves"/>
      <sheetName val="Department Histograms"/>
      <sheetName val="Department S-curves"/>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WERPOINT REFORMATED"/>
      <sheetName val="KPI Report"/>
      <sheetName val="BASE"/>
      <sheetName val="S-curves"/>
      <sheetName val="OWNERS S-curves"/>
      <sheetName val="Department Histograms"/>
      <sheetName val="Department S-curve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9011_ASS1"/>
      <sheetName val="9011 EXPAT_MANP"/>
      <sheetName val="9008_ASS2"/>
      <sheetName val="MANPOWER"/>
      <sheetName val="CONS_AGR"/>
      <sheetName val="9009_AC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REF"/>
      <sheetName val="StattCo yCharges"/>
      <sheetName val="GFA_HQ_Building"/>
      <sheetName val="GFA_Conference"/>
      <sheetName val="Su}}ary"/>
      <sheetName val="BQ"/>
      <sheetName val="BQ External"/>
      <sheetName val="Notes"/>
      <sheetName val="icmal"/>
      <sheetName val="Basis"/>
      <sheetName val="TAS"/>
      <sheetName val="SubmitCal"/>
      <sheetName val="Penthouse Apartment"/>
      <sheetName val="LABOUR HISTOGRAM"/>
      <sheetName val="D-623D"/>
      <sheetName val="Cash2"/>
      <sheetName val="Z"/>
      <sheetName val="Raw Data"/>
      <sheetName val="Graph Data (DO NOT PRINT)"/>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1"/>
      <sheetName val="CT Thang Mo"/>
      <sheetName val="CASHFLOWS"/>
      <sheetName val="Lab Cum Hist"/>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ancillary"/>
      <sheetName val="改加胶玻璃、室外栏杆"/>
      <sheetName val="BOQ"/>
      <sheetName val="Bill No. 2"/>
      <sheetName val="budget summary (2)"/>
      <sheetName val="Budget Analysis Summary"/>
      <sheetName val="SPT vs PHI"/>
      <sheetName val="LEVEL SHEET"/>
      <sheetName val="Body Sheet"/>
      <sheetName val="1.0 Executive Summary"/>
      <sheetName val="Sheet2"/>
      <sheetName val="CT  PL"/>
      <sheetName val=""/>
      <sheetName val="HQ-TO"/>
      <sheetName val="LABOUR_HISTOGRAM"/>
      <sheetName val="JAS"/>
      <sheetName val="List"/>
      <sheetName val="FOL - Bar"/>
      <sheetName val="Sheet1"/>
      <sheetName val="Data"/>
      <sheetName val="Tender Summary"/>
      <sheetName val="Insurance Ext"/>
      <sheetName val="Prelims"/>
      <sheetName val="企业表一"/>
      <sheetName val="M-5C"/>
      <sheetName val="M-5A"/>
      <sheetName val="intr stool brkup"/>
      <sheetName val="Bill 2"/>
      <sheetName val="Customize Your Invoice"/>
      <sheetName val="B"/>
      <sheetName val="HVAC BoQ"/>
      <sheetName val="PriceSummary"/>
      <sheetName val="COC"/>
      <sheetName val="SAP"/>
      <sheetName val="Top sheet"/>
      <sheetName val="ANNEXURE-A"/>
      <sheetName val="GFA_HQ_Building1"/>
      <sheetName val="Budget"/>
      <sheetName val="GFA_Conference1"/>
      <sheetName val="StattCo_yCharges"/>
      <sheetName val="BQ_External1"/>
      <sheetName val="Penthouse_Apartment"/>
      <sheetName val="LABOUR_HISTOGRAM1"/>
      <sheetName val="Lab_Cum_Hist"/>
      <sheetName val="Raw_Data"/>
      <sheetName val="Chiet_tinh_dz22"/>
      <sheetName val="Chiet_tinh_dz35"/>
      <sheetName val="CT_Thang_Mo"/>
      <sheetName val="@risk_rents_and_incentives"/>
      <sheetName val="Car_park_lease"/>
      <sheetName val="Net_rent_analysis"/>
      <sheetName val="Poz-1_"/>
      <sheetName val="Bill_No__2"/>
      <sheetName val="LEVEL_SHEET"/>
      <sheetName val="Graph_Data_(DO_NOT_PRINT)"/>
      <sheetName val="Tender_Summary"/>
      <sheetName val="Insurance_Ext"/>
      <sheetName val="FOL_-_Bar"/>
      <sheetName val="SPT_vs_PHI"/>
      <sheetName val="ConferenceCentre_x0000_옰ʒ䄂ʒ鵠ʐ䄂ʒ閐̐䄂ʒ蕈̐"/>
      <sheetName val="Rate analysis"/>
      <sheetName val="Ap A"/>
      <sheetName val="Projet,_methodes_&amp;_couts"/>
      <sheetName val="Risques_majeurs_&amp;_Frais_Ind_"/>
      <sheetName val="budget_summary_(2)"/>
      <sheetName val="Budget_Analysis_Summary"/>
      <sheetName val="CT__PL"/>
      <sheetName val="MTP"/>
      <sheetName val="POWER"/>
      <sheetName val="PROJECT BRIEF"/>
      <sheetName val="C (3)"/>
      <sheetName val="Geneí¬_x0008_i_x0000__x0000__x0014__x0000_0."/>
      <sheetName val="70_x0000_,/0_x0000_s«_x0008_i_x0000_Æø_x0003_í¬_x0008_i_x0000_"/>
      <sheetName val="DATAS"/>
      <sheetName val="Currencies"/>
      <sheetName val="기계내역서"/>
      <sheetName val="2 Div 14 "/>
      <sheetName val="Sheet3"/>
      <sheetName val="Bill 1"/>
      <sheetName val="Bill 3"/>
      <sheetName val="Bill 4"/>
      <sheetName val="Bill 5"/>
      <sheetName val="Bill 6"/>
      <sheetName val="Bill 7"/>
      <sheetName val="SHOPLIST.xls"/>
      <sheetName val="Inputs"/>
      <sheetName val="Customize_Your_Invoice"/>
      <sheetName val="HVAC_BoQ"/>
      <sheetName val="Dubai golf"/>
      <sheetName val="concrete"/>
      <sheetName val="beam-reinft-IIInd floor"/>
      <sheetName val="Wall"/>
      <sheetName val="beam-reinft-machine rm"/>
      <sheetName val="girder"/>
      <sheetName val="Rocker"/>
      <sheetName val="98Price"/>
      <sheetName val="_x0000__x0000__x0000__x0000__x0000__x0000__x0000__x0000_"/>
      <sheetName val="POWER ASSUMPTIONS"/>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Rate_analysis"/>
      <sheetName val="ACT_SPS"/>
      <sheetName val="SPSF"/>
      <sheetName val="Invoice Summary"/>
      <sheetName val="공종별_집계금액"/>
      <sheetName val="CERTIFICATE"/>
      <sheetName val="마산월령동골조물량변경"/>
      <sheetName val="Ra  stair"/>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Geneí¬_x0008_i"/>
      <sheetName val="70"/>
      <sheetName val="Civil Boq"/>
      <sheetName val="sal"/>
      <sheetName val="WITHOUT C&amp;I PROFIT (3)"/>
      <sheetName val="CODE"/>
      <sheetName val="250mm"/>
      <sheetName val="200mm"/>
      <sheetName val="160mm"/>
      <sheetName val="FITTINGS"/>
      <sheetName val="VALVE CHAMBERS"/>
      <sheetName val="Fire Hydrants"/>
      <sheetName val="B.GATE VALVE"/>
      <sheetName val="Sub G1 Fire"/>
      <sheetName val="Sub G12 Fire"/>
      <sheetName val="BILL COV"/>
      <sheetName val="PROJECT_BRIEF1"/>
      <sheetName val="Geneí¬i0_"/>
      <sheetName val="70,/0s«iÆøí¬i"/>
      <sheetName val="Bill_22"/>
      <sheetName val="C_(3)1"/>
      <sheetName val="Ap_A1"/>
      <sheetName val="2_Div_14_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Bill_21"/>
      <sheetName val="C_(3)"/>
      <sheetName val="Ap_A"/>
      <sheetName val="2_Div_14_"/>
      <sheetName val="Activity List"/>
      <sheetName val="GFA_HQ_Building6"/>
      <sheetName val="PA- Consutant "/>
      <sheetName val="upa"/>
      <sheetName val="ABSTRACT"/>
      <sheetName val="DETAILED  BOQ"/>
      <sheetName val="M-Book for Conc"/>
      <sheetName val="M-Book for FW"/>
      <sheetName val="Vehicles"/>
      <sheetName val="MOS"/>
      <sheetName val="Data_Summary"/>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HIRED LABOUR CODE"/>
      <sheetName val="Design"/>
      <sheetName val="foot-slab reinft"/>
      <sheetName val="Softscape Buildup"/>
      <sheetName val="Mat'l Rate"/>
      <sheetName val="Bill_13"/>
      <sheetName val="Bill_23"/>
      <sheetName val="Bill_33"/>
      <sheetName val="Bill_43"/>
      <sheetName val="Bill_53"/>
      <sheetName val="Bill_63"/>
      <sheetName val="Bill_73"/>
      <sheetName val="POWER_ASSUMPTIONS2"/>
      <sheetName val="SHOPLIST_xls2"/>
      <sheetName val="Invoice_Summary1"/>
      <sheetName val="beam-reinft-IIInd_floor1"/>
      <sheetName val="Bill_12"/>
      <sheetName val="Bill_32"/>
      <sheetName val="Bill_42"/>
      <sheetName val="Bill_52"/>
      <sheetName val="Bill_62"/>
      <sheetName val="Bill_72"/>
      <sheetName val="POWER_ASSUMPTIONS1"/>
      <sheetName val="SHOPLIST_xls1"/>
      <sheetName val="CT__PL4"/>
      <sheetName val="budget_summary_(2)4"/>
      <sheetName val="Budget_Analysis_Summary4"/>
      <sheetName val="Projet,_methodes_&amp;_couts4"/>
      <sheetName val="Risques_majeurs_&amp;_Frais_Ind_4"/>
      <sheetName val="Bill_14"/>
      <sheetName val="Bill_24"/>
      <sheetName val="Bill_34"/>
      <sheetName val="Bill_44"/>
      <sheetName val="Bill_54"/>
      <sheetName val="Bill_64"/>
      <sheetName val="Bill_74"/>
      <sheetName val="POWER_ASSUMPTIONS3"/>
      <sheetName val="SHOPLIST_xls3"/>
      <sheetName val="Ap_A2"/>
      <sheetName val="Invoice_Summary2"/>
      <sheetName val="2_Div_14_2"/>
      <sheetName val="beam-reinft-IIInd_floor2"/>
      <sheetName val="PROJECT_BRIEF2"/>
      <sheetName val="INSTR"/>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갑지"/>
      <sheetName val="15-MECH"/>
      <sheetName val="C_(3)2"/>
      <sheetName val="Civil_Boq"/>
      <sheetName val="WITHOUT_C&amp;I_PROFIT_(3)"/>
      <sheetName val="Activity_List"/>
      <sheetName val="Softscape_Buildup"/>
      <sheetName val="Mat'l_Rate"/>
      <sheetName val="Ap_A3"/>
      <sheetName val="2_Div_14_3"/>
      <sheetName val="PROJECT_BRIEF3"/>
      <sheetName val="C_(3)3"/>
      <sheetName val="Dubai_golf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Eq. Mobilization"/>
      <sheetName val="w't table"/>
      <sheetName val="cp-e1"/>
      <sheetName val="Toolbox"/>
      <sheetName val="COLUMN"/>
      <sheetName val="Dropdown"/>
      <sheetName val="Elemental Buildup"/>
      <sheetName val="B185-B-2"/>
      <sheetName val="B185-B-3"/>
      <sheetName val="B185-B-4"/>
      <sheetName val="B185-B-5"/>
      <sheetName val="B185-B-6"/>
      <sheetName val="B185-B-7"/>
      <sheetName val="B185-B-8"/>
      <sheetName val="B185-B-9.1"/>
      <sheetName val="B185-B-9.2"/>
      <sheetName val="Material List "/>
      <sheetName val="ConferenceCentre?옰ʒ䄂ʒ鵠ʐ䄂ʒ閐̐䄂ʒ蕈̐"/>
      <sheetName val="Working for RCC"/>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PROJECT_BRIEF4"/>
      <sheetName val="Bill_25"/>
      <sheetName val="C_(3)4"/>
      <sheetName val="Dubai_golf3"/>
      <sheetName val="beam-reinft-IIInd_floor3"/>
      <sheetName val="Invoice_Summary3"/>
      <sheetName val="beam-reinft-machine_rm3"/>
      <sheetName val="Civil_Boq2"/>
      <sheetName val="WITHOUT_C&amp;I_PROFIT_(3)2"/>
      <sheetName val="Activity_List2"/>
      <sheetName val="Softscape_Buildup2"/>
      <sheetName val="Mat'l_Rate2"/>
      <sheetName val="BILL_COV"/>
      <sheetName val="Ra__stair"/>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房屋及建筑物"/>
      <sheetName val="XL4Poppy"/>
      <sheetName val="Day_work"/>
      <sheetName val="CHART OF ACCOUNTS"/>
      <sheetName val="E-Bill No.6 A-O"/>
      <sheetName val="B03"/>
      <sheetName val="B09.1"/>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col-reinft1"/>
      <sheetName val="Day_work1"/>
      <sheetName val="Gra¦_x0004_)_x0000__x0000__x0000_VW_x0000__x0000__x0000__x0000__x0000__x0000__x0000__x0000__x0000_ U"/>
      <sheetName val="/VW_x0000_VU_x0000_)_x0000__x0000__x0000_)_x0000__x0000__x0000__x0001__x0000__x0000__x0000_tÏØ0_x0009__x0008__x0000__x0000__x0009__x0008_"/>
      <sheetName val="Gra¦_x0004_)"/>
      <sheetName val="/VW"/>
      <sheetName val="2.2)Revised Cash Flow"/>
      <sheetName val="/VW_x0000_VU_x0000_)_x0000__x0000__x0000_)_x0000__x0000__x0000__x0001__x0000__x0000__x0000_tÏØ0 _x0008__x0000__x0000_ _x0008_"/>
      <sheetName val="PMWeb_data"/>
      <sheetName val="SS_MH"/>
      <sheetName val="PMWeb data"/>
      <sheetName val="SS MH"/>
      <sheetName val="Lists"/>
      <sheetName val="77S(O)"/>
      <sheetName val="PointNo.5"/>
      <sheetName val="11-hsd"/>
      <sheetName val="13-septic"/>
      <sheetName val="7-ug"/>
      <sheetName val="2-utility"/>
      <sheetName val="18-misc"/>
      <sheetName val="5-pipe"/>
      <sheetName val="ConferenceCentre_x005f_x0000_옰ʒ䄂ʒ鵠ʐ䄂ʒ"/>
      <sheetName val="Geneí¬_x005f_x0008_i_x005f_x0000__x005f_x0000__x0"/>
      <sheetName val="70_x005f_x0000_,_0_x005f_x0000_s«_x005f_x0008_i_x"/>
      <sheetName val="Geneí¬_x005f_x0008_i"/>
      <sheetName val="입찰내역 발주처 양식"/>
      <sheetName val="PRECAST lightconc-II"/>
      <sheetName val="P&amp;L-BDMC"/>
      <sheetName val="final abstract"/>
      <sheetName val="Detail"/>
      <sheetName val="p&amp;m"/>
      <sheetName val="Voucher"/>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Summary of Work"/>
      <sheetName val="집계표(OPTION)"/>
      <sheetName val="SStaff-Sept2013"/>
      <sheetName val="LIST DO NOT REMOVE"/>
      <sheetName val="_x005f_x0000__x005f_x0000__x005f_x0000__x005f_x0000__x0"/>
      <sheetName val="Staff Acco."/>
      <sheetName val="TBAL9697 -group wise  sdpl"/>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2_2)Revised_Cash_Flow"/>
      <sheetName val="escalation"/>
      <sheetName val="ANAL"/>
      <sheetName val="Staffing and Rates IA"/>
      <sheetName val="Chiet t"/>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w't_table"/>
      <sheetName val="Elemental_Buildup"/>
      <sheetName val="Quantity"/>
      <sheetName val="??-BLDG"/>
      <sheetName val="PNT-QUOT-#3"/>
      <sheetName val="COAT&amp;WRAP-QIOT-#3"/>
      <sheetName val="ml"/>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Day_work2"/>
      <sheetName val="Gra¦)VW_U"/>
      <sheetName val="/VWVU))tÏØ0  "/>
      <sheetName val="/VWVU))tÏØ0__"/>
      <sheetName val="VCH-SLC"/>
      <sheetName val="Item- Compact"/>
      <sheetName val="Supplier"/>
      <sheetName val="BLK2"/>
      <sheetName val="BLK3"/>
      <sheetName val="E &amp; R"/>
      <sheetName val="radar"/>
      <sheetName val="UG"/>
      <sheetName val="SIEMENS"/>
      <sheetName val="[SHOPLIST.xls][SHOPLIST.xls]70_x0000_"/>
      <sheetName val="[SHOPLIST.xls][SHOPLIST.xls]70,"/>
      <sheetName val="Demand"/>
      <sheetName val="Occ"/>
      <sheetName val="Earthwork"/>
      <sheetName val="GIAVLIEU"/>
      <sheetName val="Project Cost Breakdown"/>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Materials_Cost(PCC)2"/>
      <sheetName val="India_F&amp;S_Template2"/>
      <sheetName val="IO_LIST2"/>
      <sheetName val="Material_2"/>
      <sheetName val="Quote_Sheet2"/>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PT 141- Site A Landscape"/>
      <sheetName val="Old"/>
      <sheetName val="Elemental_Buildup1"/>
      <sheetName val="PointNo_51"/>
      <sheetName val="B6_2_"/>
      <sheetName val="LIST_DO_NOT_REMOVE"/>
      <sheetName val="Рабочий лист"/>
      <sheetName val="ФМ"/>
      <sheetName val="Сравнение"/>
      <sheetName val="Table"/>
      <sheetName val="Annex 1 Sect 3a"/>
      <sheetName val="Annex 1 Sect 3a.1"/>
      <sheetName val="Annex 1 Sect 3b"/>
      <sheetName val="Annex 1 Sect 3c"/>
      <sheetName val="HOURLY RATES"/>
      <sheetName val="GRSummary"/>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SITE WORK"/>
      <sheetName val="Sub_G1_Five"/>
      <sheetName val="Duct Accesories"/>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 i_x0000__x0000_ _x0000_0."/>
      <sheetName val="70_x0000_,/0_x0000_s« i_x0000_Æø í¬ i_x0000_"/>
      <sheetName val="Mall waterproofing"/>
      <sheetName val="MSCP waterproofing"/>
      <sheetName val="-----------------"/>
      <sheetName val="70_x005f_x0000_,/0_x005f_x0000_s«_x005f_x0008_i_x"/>
      <sheetName val="Back up"/>
      <sheetName val="Summary_of_Work"/>
      <sheetName val="Employee_List"/>
      <sheetName val="XV10017"/>
      <sheetName val="[SHOPLIST.xls]70_x0000_,/0_x0000_s«_x0008_i_x0000_Æø_x0003_í¬"/>
      <sheetName val="[SHOPLIST.xls]70,/0s«iÆøí¬i"/>
      <sheetName val="PRJDATA"/>
      <sheetName val="Master"/>
      <sheetName val="合成単価作成表-BLDG"/>
      <sheetName val="BASE_APR17_HISTOGRAMS"/>
      <sheetName val="Labour &amp; Plant"/>
      <sheetName val="MA"/>
      <sheetName val="Rebars"/>
      <sheetName val="d-safe DELUXE"/>
      <sheetName val="[SHOPLIST.xls]70_x0000_,/0_x0000_s« i_x0000_Æø í¬"/>
      <sheetName val="Selections"/>
      <sheetName val="INDIGINEOUS ITEMS "/>
      <sheetName val="office"/>
      <sheetName val="Lab"/>
      <sheetName val="???? ??? ??"/>
      <sheetName val="200205C"/>
      <sheetName val="Headings"/>
      <sheetName val="Common Variables"/>
      <sheetName val="GPL Revenu Update"/>
      <sheetName val="DO NOT TOUCH"/>
      <sheetName val="Work Type"/>
      <sheetName val="References"/>
      <sheetName val="train cash"/>
      <sheetName val="accom cash"/>
      <sheetName val="ConferenceCentre_x0000_옰ʒ䄂ʒ鵠ʐ䄂ʒ"/>
      <sheetName val="Geneí¬_x0008_i_x0000__x0000__x0"/>
      <sheetName val="70_x0000_,_0_x0000_s«_x0008_i_x"/>
      <sheetName val="_x0000__x0000__x0000__x0000__x0"/>
      <sheetName val="Rate_analysis10"/>
      <sheetName val="Staff_Acco_"/>
      <sheetName val="TBAL9697_-group_wise__sdpl"/>
      <sheetName val="UOM"/>
      <sheetName val="Definitions"/>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E H - H. W.P."/>
      <sheetName val="E. H. Treatment for pile cap"/>
      <sheetName val="K"/>
      <sheetName val="instructions"/>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COSTING"/>
      <sheetName val="ConferenceCentre?옰ʒ䄂ʒ鵠ʐ䄂ʒ閐̐脭め_x0005__x0000_"/>
      <sheetName val="Map"/>
      <sheetName val="Lookup"/>
      <sheetName val="LIST_DO_NOT_REMOVE1"/>
      <sheetName val="Project_Cost_Breakdown"/>
      <sheetName val="B6_2_1"/>
      <sheetName val="Annex_1_Sect_3a"/>
      <sheetName val="Annex_1_Sect_3a_1"/>
      <sheetName val="Annex_1_Sect_3b"/>
      <sheetName val="Annex_1_Sect_3c"/>
      <sheetName val="HOURLY_RATES"/>
      <sheetName val="Item-_Compact"/>
      <sheetName val="TESİSAT"/>
      <sheetName val="Sheet7"/>
      <sheetName val="PTS-1"/>
      <sheetName val="MEP"/>
      <sheetName val="IRR"/>
      <sheetName val="INDEX"/>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Рабочий_лист"/>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Geneí¬ i"/>
      <sheetName val="Cashflow projection"/>
      <sheetName val="dv_info"/>
      <sheetName val="steel total"/>
      <sheetName val="ELE BOQ"/>
      <sheetName val="CostPlan"/>
      <sheetName val="Database"/>
      <sheetName val="Coding"/>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Materials_Cost(PCC)5"/>
      <sheetName val="India_F&amp;S_Template5"/>
      <sheetName val="IO_LIST5"/>
      <sheetName val="Material_5"/>
      <sheetName val="Quote_Sheet5"/>
      <sheetName val="BOQ_Direct_selling_cost5"/>
      <sheetName val="PRECAST_lightconc-II5"/>
      <sheetName val="final_abstract5"/>
      <sheetName val="[SHOPLIST_xls]70,/0s«iÆøí¬"/>
      <sheetName val="[SHOPLIST_xls]70,/0s«iÆøí¬i"/>
      <sheetName val="GPL_Revenu_Update"/>
      <sheetName val="DO_NOT_TOUCH"/>
      <sheetName val="Work_Type"/>
      <sheetName val="Labour_&amp;_Plant"/>
      <sheetName val="[SHOPLIST_xls][SHOPLIST_xls]70"/>
      <sheetName val="[SHOPLIST_xls][SHOPLIST_xls]70,"/>
      <sheetName val="Common_Variables"/>
      <sheetName val="ConferenceCentre?옰ʒ䄂ʒ鵠ʐ䄂ʒ閐̐脭め"/>
      <sheetName val="Geneí¬i___0_"/>
      <sheetName val="70_,_0_s«i_Æøí¬i_"/>
      <sheetName val="Ave_wtd_rates"/>
      <sheetName val="Debits_as_on_12_04_08"/>
      <sheetName val="STAFFSCHED_"/>
      <sheetName val="TRIAL_BALANCE"/>
      <sheetName val="PROJECT_BRIEF(EX_NEW)"/>
      <sheetName val="PE"/>
      <sheetName val="PNTEXT"/>
      <sheetName val="Resumo Empreitadas"/>
      <sheetName val="Risk Breakdown Structure"/>
      <sheetName val="Home"/>
      <sheetName val="Header"/>
      <sheetName val="Steel"/>
      <sheetName val="[SHOPLIST.xls]70"/>
      <sheetName val="[SHOPLIST.xls]70,"/>
      <sheetName val="ConferenceCentre?옰ʒ䄂ʒ鵠ʐ䄂ʒ閐̐脭め_x0005_"/>
      <sheetName val="70,"/>
      <sheetName val="Base BM-rebar"/>
      <sheetName val="Z- GENERAL PRICE SUMMARY"/>
      <sheetName val="FORM5"/>
      <sheetName val="Floor Box "/>
      <sheetName val="AC"/>
      <sheetName val="analysis"/>
      <sheetName val="calculation_LC"/>
      <sheetName val="Internet"/>
      <sheetName val="Summ"/>
      <sheetName val="Risk_Breakdown_Structure"/>
      <sheetName val="Equipment Rates"/>
      <sheetName val="AREA OF APPLICATION"/>
      <sheetName val="Base_Data"/>
      <sheetName val="P-100.MRF.DB.R1"/>
      <sheetName val="1-G1"/>
      <sheetName val="Payment"/>
      <sheetName val="Input"/>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gen"/>
      <sheetName val="Bill 8 Doors &amp; Windows"/>
      <sheetName val="Bill 9 Finishes "/>
      <sheetName val="Bill 10 Specialities"/>
      <sheetName val="[SHOPLIST.xls][SHOPLIST.xls]70_"/>
      <sheetName val="SubS2"/>
      <sheetName val="LMP"/>
      <sheetName val="PC"/>
      <sheetName val="금융비용"/>
      <sheetName val="PRL"/>
      <sheetName val="Z-_GENERAL_PRICE_SUMMARY"/>
      <sheetName val="Rates"/>
      <sheetName val="PPA Summary"/>
      <sheetName val="superseded"/>
      <sheetName val="Confidential"/>
      <sheetName val="Vendors"/>
      <sheetName val="[SHOPLIST.xls]/VW"/>
      <sheetName val="[SHOPLIST.xls]/VWVU))tÏØ0  "/>
      <sheetName val="[SHOPLIST.xls]/VWVU))tÏØ0__"/>
      <sheetName val="[SHOPLIST.xls]/VW_x0000_VU_x0000_)_x0000__x0000__x0000_)_x0000__x0000__x0000_"/>
      <sheetName val="Materials "/>
      <sheetName val="Labour"/>
      <sheetName val="MAchinery(R1)"/>
      <sheetName val="Equip"/>
      <sheetName val="Rate_analysis11"/>
      <sheetName val="Geneí¬_i"/>
      <sheetName val="Architect"/>
      <sheetName val="[SHOPLIST.xls][SHOPLIST.xls][SH"/>
      <sheetName val="Contract Division"/>
      <sheetName val="SubContract Type"/>
      <sheetName val="Service Type"/>
      <sheetName val="Interior"/>
      <sheetName val="CSC"/>
      <sheetName val="Fin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L"/>
      <sheetName val="M"/>
      <sheetName val="N"/>
      <sheetName val="O"/>
      <sheetName val="T"/>
      <sheetName val="U"/>
      <sheetName val="M&amp;A D"/>
      <sheetName val="M&amp;A E"/>
      <sheetName val="M&amp;A G"/>
      <sheetName val="SO"/>
      <sheetName val="1.2 Staff Schedule"/>
      <sheetName val="BaseWeight"/>
      <sheetName val="ￒlￒmￒnￒaￒSￒmￒaￒy"/>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AREA_OF_APPLICATION"/>
      <sheetName val="PRJ_DATA"/>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VIABILITY"/>
      <sheetName val="steel_total"/>
      <sheetName val="ELE_BOQ"/>
      <sheetName val="ACC"/>
      <sheetName val="LIST_DO_NOT_REMOVE3"/>
      <sheetName val="B6_2_3"/>
      <sheetName val="Item-_Compact2"/>
      <sheetName val="Project_Cost_Breakdown2"/>
      <sheetName val="Annex_1_Sect_3a2"/>
      <sheetName val="Annex_1_Sect_3a_12"/>
      <sheetName val="Annex_1_Sect_3b2"/>
      <sheetName val="Annex_1_Sect_3c2"/>
      <sheetName val="HOURLY_RATES2"/>
      <sheetName val="Mix Design"/>
      <sheetName val="std-rates"/>
      <sheetName val="Food"/>
      <sheetName val="SRC-B3U2"/>
      <sheetName val="C1ㅇ"/>
      <sheetName val="1_2_Staff_Schedule"/>
      <sheetName val="Attach 4-18"/>
      <sheetName val="TTL"/>
      <sheetName val="Projects"/>
      <sheetName val="Div.07 Thermal &amp; Moisture"/>
      <sheetName val="[SHOPLIST.xls]/VWVU))tÏØ0__1"/>
      <sheetName val="[SHOPLIST.xls]/VWVU))tÏØ0__2"/>
      <sheetName val="hist&amp;proj"/>
      <sheetName val="Qtys ZamZam (Del. before)"/>
      <sheetName val="Qtys Relocation (Del before)"/>
      <sheetName val=" Qtys Sub &amp; Tents (Del. before)"/>
      <sheetName val="Qtys  Signages (Del. before)"/>
      <sheetName val="Qtys Temporary Passages (Del)"/>
      <sheetName val=" Qtys Ser. Rooms (Del before)"/>
      <sheetName val="Risk_Breakdown_Structure1"/>
      <sheetName val="Gra¦)_x0"/>
      <sheetName val="_VWVU)_x"/>
      <sheetName val="Equipment_Rates"/>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Data Sheet"/>
      <sheetName val="A1-Continuous"/>
      <sheetName val="precast RC element"/>
      <sheetName val="pile Fabrication"/>
      <sheetName val="BHANDUP"/>
      <sheetName val="Floor_Box_"/>
      <sheetName val="Floor_Box_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Dash board"/>
      <sheetName val="Site Dev BOQ"/>
      <sheetName val="door"/>
      <sheetName val="window"/>
      <sheetName val="Dropdowns"/>
      <sheetName val="Bill.10"/>
      <sheetName val="Labour Costs"/>
      <sheetName val="Flight-1"/>
      <sheetName val="LANGUAGE"/>
      <sheetName val="RMOPS"/>
      <sheetName val="Finansal tamamlanma Eğrisi"/>
      <sheetName val="Estimation"/>
      <sheetName val="Tables"/>
      <sheetName val="BQLIST"/>
      <sheetName val="CIF COST ITEM"/>
      <sheetName val="공문"/>
      <sheetName val="anti-termite"/>
      <sheetName val="slipsumpR"/>
      <sheetName val="Dropdown List"/>
      <sheetName val="做法表"/>
      <sheetName val="_SHOPLIST.xls_70"/>
      <sheetName val="_SHOPLIST.xls_70,_0s«iÆøí¬i"/>
      <sheetName val="工程量"/>
      <sheetName val="Data Validation"/>
      <sheetName val="TOSHIBA-Structure"/>
      <sheetName val="NKC6"/>
      <sheetName val="Div26 - Elect"/>
      <sheetName val="CHUNG CU CARRILON"/>
      <sheetName val="Project"/>
      <sheetName val="PRICE INFO"/>
      <sheetName val="RC SUMMARY"/>
      <sheetName val="LABOUR PRODUCTIVITY-TAV"/>
      <sheetName val="MATERIAL PRICES"/>
      <sheetName val="PDT(L)1"/>
      <sheetName val="BLOCK-A (MEA.SHEE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Cashflow_projection"/>
      <sheetName val="[SHOPLIST_xls][SHOPLIST_xls]70_"/>
      <sheetName val="[SHOPLIST_xls]/VWVU))"/>
      <sheetName val="E_H_-_H__W_P_"/>
      <sheetName val="E__H__Treatment_for_pile_cap"/>
      <sheetName val="[SHOPLIST_xls][SHOPLIST_xls][SH"/>
      <sheetName val="Site_Dev_BOQ"/>
      <sheetName val="allowances"/>
      <sheetName val="tender allowances"/>
      <sheetName val=" Summary BKG 034"/>
      <sheetName val="BILL 3R"/>
      <sheetName val="[SHOPLIST.xls]/VWVU))tÏØ0__3"/>
      <sheetName val="[SHOPLIST.xls]70,/0s«_iÆø_í¬_i"/>
      <sheetName val="[SHOPLIST.xls]70?,/0?s«i?Æøí¬i?"/>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Material&amp;equipment"/>
      <sheetName val="sheet6"/>
      <sheetName val="Ewaan Show Kitchen (2)"/>
      <sheetName val="Cash Flow Working"/>
      <sheetName val="MN T.B."/>
      <sheetName val="COMPLEXALL"/>
      <sheetName val="AREAS"/>
      <sheetName val="Labour Rate "/>
      <sheetName val="(M+L)"/>
      <sheetName val="Names&amp;Cases"/>
      <sheetName val="Hic_150EOffice"/>
      <sheetName val="Results"/>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New Bld"/>
      <sheetName val="Status Summary"/>
      <sheetName val="Report"/>
      <sheetName val="DATI_CONS"/>
      <sheetName val="PROCTOR"/>
      <sheetName val="11"/>
      <sheetName val="Calculations"/>
      <sheetName val="Bill-1"/>
      <sheetName val="AOP Summary-2"/>
      <sheetName val="May 05"/>
      <sheetName val="April 05"/>
      <sheetName val="Aug 05"/>
      <sheetName val="July 05"/>
      <sheetName val="June 05"/>
      <sheetName val="Nov 05"/>
      <sheetName val="Oct 05"/>
      <sheetName val="Sep 05"/>
      <sheetName val="[SHOPLIST.xls][SHOPLIST.xls]/VW"/>
      <sheetName val="Config-C"/>
      <sheetName val="Service"/>
      <sheetName val="Data I (2)"/>
      <sheetName val="rEFERENCES "/>
      <sheetName val="DIV2"/>
      <sheetName val="DIV3"/>
      <sheetName val="DIV4"/>
      <sheetName val="DIV7"/>
      <sheetName val="DIV9"/>
      <sheetName val="KAP-2_C1_ALBAHA_GRID_POINT_NGL"/>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Package-2"/>
      <sheetName val="Combined Results "/>
      <sheetName val="Cashflow"/>
      <sheetName val="RA"/>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Balance Sheet"/>
      <sheetName val="2 Plex"/>
      <sheetName val="Sheet1 (2)"/>
      <sheetName val="4 Plex"/>
      <sheetName val="6 Plex "/>
      <sheetName val="Detailed Summary"/>
      <sheetName val="Sheet1 (3)"/>
      <sheetName val="Sheet1 (4)"/>
      <sheetName val="Print"/>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Sheet Index"/>
      <sheetName val="4"/>
      <sheetName val="Core Data"/>
      <sheetName val="Qty-UG"/>
      <sheetName val="PB"/>
      <sheetName val="02"/>
      <sheetName val="03"/>
      <sheetName val="04"/>
      <sheetName val="01"/>
      <sheetName val="钢筋"/>
      <sheetName val="PLT-SUM"/>
      <sheetName val="Summary "/>
      <sheetName val="B04-A - DIA SUDEER"/>
      <sheetName val="04D - Tanmyat"/>
      <sheetName val="13- B04-B &amp; C"/>
      <sheetName val=" SITE 09 B04-B&amp;C-AFAQ"/>
      <sheetName val="[SHOPLIST.xls]/VWVU))tÏØ0__4"/>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GS"/>
      <sheetName val="1 - Main Building"/>
      <sheetName val="1 - Summary"/>
      <sheetName val="2 - Landscaping Works"/>
      <sheetName val="2 - Summary"/>
      <sheetName val="4 - Bldg Infra"/>
      <sheetName val="4 - Summary"/>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Trade Summary"/>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Model"/>
      <sheetName val="CONSTRUCTION COMPONENT"/>
      <sheetName val="HB CEC schd 4.2"/>
      <sheetName val="HB CEC schd 4.3"/>
      <sheetName val="HB CEC schd 5.2"/>
      <sheetName val="HB CEC schd 6.2"/>
      <sheetName val="HB CEC schd 7.2"/>
      <sheetName val="HB CEC schd 9.2"/>
      <sheetName val="Doha Farm"/>
      <sheetName val="Cost_any"/>
      <sheetName val="Set"/>
      <sheetName val="L3-WBS Mapping"/>
      <sheetName val="BAFO CCL Submission"/>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SHOPLIST.xls]/VWVU))tÏØ0__5"/>
      <sheetName val="[SHOPLIST.xls]/VWVU))tÏØ0__6"/>
      <sheetName val="[SHOPLIST.xls]/VWVU))tÏØ0__7"/>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ce"/>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 for approval"/>
      <sheetName val="HWDG"/>
      <sheetName val="ARBQ"/>
      <sheetName val="P-Sum-Cab"/>
      <sheetName val="Other Cost Norms"/>
      <sheetName val="[SHOPLIST.xls]70_x0000_,/0_x0000_s«_x0008_i_x"/>
      <sheetName val="Rates for public areas"/>
      <sheetName val="Laundry"/>
      <sheetName val="[SHOPLIST.xls]/VWVU))tÏØ0__8"/>
      <sheetName val="[SHOPLIST.xls]/VWVU))tÏØ0__9"/>
      <sheetName val="MAIN SUMMARY"/>
      <sheetName val="DDL"/>
      <sheetName val="S"/>
      <sheetName val="EE-PROP"/>
      <sheetName val="Section_by_layers_old"/>
      <sheetName val="Steel-Circular"/>
      <sheetName val="Backup"/>
      <sheetName val="Det_De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T&amp;M"/>
      <sheetName val="70_,_0_s«_x0008_i_Æø_x0003_í¬_x"/>
      <sheetName val="Geneí¬ i_x0000__x0000_ _x0000_0"/>
      <sheetName val="70_x0000_,_0_x0000_s« i_x0000_Æ"/>
      <sheetName val="____ ___ __"/>
      <sheetName val="ConferenceCentre_옰ʒ䄂ʒ鵠ʐ䄂ʒ閐̐脭め_x"/>
      <sheetName val="_SHOPLIST.xls__VW_x0000_VU_x0"/>
      <sheetName val="_SHOPLIST_xls__SHOPLIST_xls_70"/>
      <sheetName val="_SHOPLIST_xls__SHOPLIST_xls_70,"/>
      <sheetName val="Geneí¬_x005f_x005f_x005f_x005f_"/>
      <sheetName val="70_x005f_x005f_x005f_x005f_x005"/>
      <sheetName val="70,_0s«_iÆø_í¬_i"/>
      <sheetName val="___________"/>
      <sheetName val="_SHOPLIST_xls_70,_0s«iÆøí¬"/>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KP1590_E"/>
      <sheetName val="SCHEDULE"/>
      <sheetName val="Recon Template"/>
      <sheetName val="Build-up"/>
      <sheetName val="Estimate_for_approval"/>
      <sheetName val="Specialist"/>
      <sheetName val="Manpower"/>
      <sheetName val="Deliverables"/>
      <sheetName val="税费"/>
      <sheetName val="electrical"/>
      <sheetName val="Finansal_tamamlanma_Eğrisi"/>
      <sheetName val="New_Bld"/>
      <sheetName val="Rate_analysis15"/>
      <sheetName val="Balance_Sheet"/>
      <sheetName val="2_Plex"/>
      <sheetName val="Sheet1_(2)"/>
      <sheetName val="4_Plex"/>
      <sheetName val="6_Plex_"/>
      <sheetName val="Detailed_Summary"/>
      <sheetName val="Sheet1_(3)"/>
      <sheetName val="Sheet1_(4)"/>
      <sheetName val="P1926-H2B Pkg 2A&amp;2B"/>
      <sheetName val="P1940-H2B Pkg 1 Guestrooms"/>
      <sheetName val="P1929-DHCT"/>
      <sheetName val="1_-_Main_Building"/>
      <sheetName val="1_-_Summary"/>
      <sheetName val="2_-_Landscaping_Works"/>
      <sheetName val="2_-_Summary"/>
      <sheetName val="4_-_Bldg_Infra"/>
      <sheetName val="4_-_Summary"/>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70,/0s«i_x"/>
      <sheetName val="B-3_2_EB"/>
      <sheetName val="Dropdown_List"/>
      <sheetName val="Trade_Summary"/>
      <sheetName val="Summary_"/>
      <sheetName val="B04-A_-_DIA_SUDEER"/>
      <sheetName val="04D_-_Tanmyat"/>
      <sheetName val="13-_B04-B_&amp;_C"/>
      <sheetName val="_SITE_09_B04-B&amp;C-AFAQ"/>
      <sheetName val="[SHOPLIST_xls]/VWVU))tÏØ0__61"/>
      <sheetName val="[SHOPLIST_xls]/VWVU))tÏØ0__71"/>
      <sheetName val="Sheet_Index"/>
      <sheetName val="HB_CEC_schd_4_2"/>
      <sheetName val="HB_CEC_schd_4_3"/>
      <sheetName val="HB_CEC_schd_5_2"/>
      <sheetName val="HB_CEC_schd_6_2"/>
      <sheetName val="HB_CEC_schd_7_2"/>
      <sheetName val="HB_CEC_schd_9_2"/>
      <sheetName val="Doha_Farm"/>
      <sheetName val="Sec__A-PQ"/>
      <sheetName val="Preamble_B"/>
      <sheetName val="Sec__C-Dayworks"/>
      <sheetName val="d5_"/>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Status_Summary"/>
      <sheetName val="Dashboard_(1)"/>
      <sheetName val="VO_Agreed_to_Unifier_Sum"/>
      <sheetName val="VO_Not_yet_Agreed_to_Unifier"/>
      <sheetName val="VO_Anticipated_to_Unifier"/>
      <sheetName val="EW_to_Unifier"/>
      <sheetName val="Prov_Sums"/>
      <sheetName val="Other_Amounts"/>
      <sheetName val="Asset_Allocation_(CR)"/>
      <sheetName val="Project_Benchmarking"/>
      <sheetName val="6.2 Floor Finishes"/>
      <sheetName val="piedathot"/>
      <sheetName val="projcasflo"/>
      <sheetName val="supdata"/>
      <sheetName val="devbud"/>
      <sheetName val="Pivots"/>
      <sheetName val="Basic Rate"/>
      <sheetName val="MASTER_RATE ANALYSIS"/>
      <sheetName val="L (4)"/>
      <sheetName val="ICM"/>
      <sheetName val="B2-DV No.02"/>
      <sheetName val="主材价格"/>
      <sheetName val="_SHOPLIST.xls__SHOPLIST.xls_70"/>
      <sheetName val="ConferenceCentre_x0000_옰ʒ"/>
      <sheetName val="70_x0000_,_0_x0000_"/>
      <sheetName val="_x0000__x0000__x005"/>
      <sheetName val="Geneí¬_x0008_i_x000"/>
      <sheetName val="各楼量单项组价及与DAR单价对比"/>
      <sheetName val="Ref Arch"/>
      <sheetName val="[SHOPLIST.xls][SH"/>
      <sheetName val="[SHOPLIST.xls]70_"/>
      <sheetName val="70,/0s«iÆøí¬i1"/>
      <sheetName val="70,/0s«_iÆø_í¬"/>
      <sheetName val="70,/0s«iÆøí¬i2"/>
      <sheetName val="70,/0s«iÆøí¬i3"/>
      <sheetName val="المعادلات"/>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집계표"/>
      <sheetName val="개시대사 (2)"/>
      <sheetName val="Div Summary"/>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Abs PMRL"/>
      <sheetName val="70,_0"/>
      <sheetName val="_x005"/>
      <sheetName val="Geneí¬i_x000"/>
      <sheetName val="70_,_0_s«i_Æøí¬_x"/>
      <sheetName val="Master data"/>
      <sheetName val="[SHOPLIST.xls]/VWVU))tÏØ0__10"/>
      <sheetName val="[SHOPLIST.xls]/VWVU))tÏØ0__11"/>
      <sheetName val="BOQ.1.92"/>
      <sheetName val="[SHOPLIST_xls]70_"/>
      <sheetName val="Comp equip"/>
      <sheetName val="[SHOPLIST_xls][SH"/>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BUAs and Sales Forecast"/>
      <sheetName val="Lagoons Breakdown Prices"/>
      <sheetName val="Cover HW Z2 "/>
      <sheetName val="TOTAL WORK"/>
      <sheetName val="part 3"/>
      <sheetName val="pile Length for Easter fence"/>
      <sheetName val="Div 10-Specialities "/>
      <sheetName val="MALE &amp; FEMALE "/>
      <sheetName val="STAFF"/>
      <sheetName val="DISABLE"/>
      <sheetName val="VIP"/>
      <sheetName val="ABLUTION"/>
      <sheetName val="JANITOR"/>
      <sheetName val="TBEAM"/>
      <sheetName val="2gii"/>
      <sheetName val="CPA33-34"/>
      <sheetName val="Indices"/>
      <sheetName val="conc-foot-gradeslab"/>
      <sheetName val=" Estimate  "/>
      <sheetName val="Equip."/>
      <sheetName val="Book1"/>
      <sheetName val="Cumulative Rail "/>
      <sheetName val="Initial Data"/>
      <sheetName val="Package Status"/>
      <sheetName val="3"/>
      <sheetName val="Appendix-A -GRAND SUMMARY"/>
      <sheetName val="D9 (New Rate)"/>
      <sheetName val="Validation"/>
      <sheetName val="Portfolio List"/>
      <sheetName val="[SHOPLIST_xls]/VWVU))tÏØ0  "/>
      <sheetName val="Staff OLD "/>
      <sheetName val="Core_Data"/>
      <sheetName val="CIF_COST_ITEM"/>
      <sheetName val="Rates_for_public_areas"/>
      <sheetName val="P1926-H2B_Pkg_2A&amp;2B"/>
      <sheetName val="P1940-H2B_Pkg_1_Guestrooms"/>
      <sheetName val="Recon_Template"/>
      <sheetName val="BoQ-22-8-2019"/>
      <sheetName val="Tech"/>
      <sheetName val="Process"/>
      <sheetName val="Refinery"/>
      <sheetName val="Fructose"/>
      <sheetName val="Utilities"/>
      <sheetName val="Pipesizes"/>
      <sheetName val="Grand Summary "/>
      <sheetName val="Bill No.01 - GI "/>
      <sheetName val="combined "/>
      <sheetName val="summary-Optional "/>
      <sheetName val="B14.02 "/>
      <sheetName val="B21"/>
      <sheetName val="B22"/>
      <sheetName val="B27"/>
      <sheetName val="Prov.Sum "/>
      <sheetName val="Contractor Application"/>
      <sheetName val="08 MEP Summary"/>
      <sheetName val="03B1"/>
      <sheetName val="03B2"/>
      <sheetName val="Addnl works"/>
      <sheetName val="VARIATIONS"/>
      <sheetName val="B3. Material on Site-Detail"/>
      <sheetName val="TABLO-3"/>
      <sheetName val="Transport"/>
      <sheetName val="Indirect"/>
      <sheetName val="Micro"/>
      <sheetName val="Wordsdata"/>
      <sheetName val="Weekly"/>
      <sheetName val="S-Curve Update"/>
      <sheetName val="Gene��_x0008_i_x0000__x0000__x0014__x0000_0."/>
      <sheetName val="intr_stool_brkup_x0000_"/>
      <sheetName val="Ledger"/>
      <sheetName val="Data "/>
      <sheetName val="WIP"/>
      <sheetName val="WATER DUCT - IC 21"/>
      <sheetName val="Asset Desc"/>
      <sheetName val="[SHOPLIST.xls]70,/0s«i_x"/>
      <sheetName val="/VWVU))"/>
      <sheetName val="701"/>
      <sheetName val="70,1"/>
      <sheetName val="[SHOPLIST_xls][S1"/>
      <sheetName val="702"/>
      <sheetName val="70,2"/>
      <sheetName val="[SHOPLIST_xls][S2"/>
      <sheetName val="Detail Page"/>
      <sheetName val="70_x0000_,/0_x0000_s�_x0008_i_x0000_��_x0003_��_x0008_i_x0000_"/>
      <sheetName val="Top_sh_x0000__x0000__x0001_Ԁ"/>
      <sheetName val="FLOOR AND CEILING"/>
      <sheetName val="area comp 2011 01 18 (2)"/>
      <sheetName val="Bill3-Basement"/>
      <sheetName val="drop down lists"/>
      <sheetName val="PH 5"/>
      <sheetName val="BM"/>
      <sheetName val="[SHOPLIST_xls][SHOPLIST_xls]/VW"/>
      <sheetName val="ورقة2"/>
      <sheetName val="LTR-2"/>
      <sheetName val="Démol."/>
      <sheetName val="Ravalement"/>
      <sheetName val="GAE8'97"/>
      <sheetName val="Overall"/>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_VWVU))tÏØ0__13"/>
      <sheetName val="Service_Type9"/>
      <sheetName val="Contract_Division9"/>
      <sheetName val="SubContract_Type9"/>
      <sheetName val="_SHOPLIST_xls_708"/>
      <sheetName val="_SHOPLIST_xls_70,_0s«iÆøí¬i8"/>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___________2"/>
      <sheetName val="[SHOPLIST_xls]70_1"/>
      <sheetName val="BOQ_1_92"/>
      <sheetName val="[SHOPLIST_xls]70,/0s«i_x"/>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quotation_"/>
      <sheetName val="Bill_5_-_Carpark"/>
      <sheetName val="BOQ_-_summary__3"/>
      <sheetName val="NKSC_thue"/>
      <sheetName val="05__Data_Cash_Flow"/>
      <sheetName val="MTO_REV_2(ARMOR)"/>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Comp_equip"/>
      <sheetName val="L3-WBS_Mapping"/>
      <sheetName val="BAFO_CCL_Submission"/>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SHOPLIST.xls]70_x005f_x0000_,/0_x000"/>
      <sheetName val="SI 22"/>
      <sheetName val="TO List"/>
      <sheetName val="Qualifications"/>
      <sheetName val="CCTV DATA"/>
      <sheetName val="Contractor_Application"/>
      <sheetName val="General_Summary"/>
      <sheetName val="08_MEP_Summary"/>
      <sheetName val="Addnl_works"/>
      <sheetName val="B3__Material_on_Site-Detail"/>
      <sheetName val="SLHW"/>
      <sheetName val="ConferenceCentre_옰ʒ䄂ʒ鵠ʐ䄂ʒ閐̐脭め_x0005_"/>
      <sheetName val="_board7"/>
      <sheetName val="_boaboard (1)"/>
      <sheetName val="BULD.3"/>
      <sheetName val="BLOCK K"/>
      <sheetName val="예가표"/>
      <sheetName val="BREAKDOWN"/>
      <sheetName val="Bill 3 Boutique"/>
      <sheetName val="[SHOPLIST.xls]70___0_s__i_____2"/>
      <sheetName val="[SHOPLIST.xls]_VW__VU_________2"/>
      <sheetName val="[SHOPLIST.xls]_VW__VU_________3"/>
      <sheetName val="Drop down"/>
      <sheetName val="[SHOPLIST.xls]70___0_s__i_____3"/>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IO"/>
      <sheetName val="FAL intern"/>
      <sheetName val="Electrical_database"/>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_SHOPLIST_xls__SHOPLIST_xls_704"/>
      <sheetName val="_SHOPLIST_xls__SHOPLIST_xls_705"/>
      <sheetName val="[SHOPLIST_xls]/VWVU))tÏØ0__81"/>
      <sheetName val="[SHOPLIST_xls]/VWVU))tÏØ0__91"/>
      <sheetName val="_SHOPLIST_xls__SHOPLIST_xls_706"/>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Landscape No.1"/>
      <sheetName val="MEP No.3"/>
      <sheetName val="Joseph Record"/>
      <sheetName val="[SHOPLIST.xls]70,/0s«iÆøí¬i1"/>
      <sheetName val="[SHOPLIST.xls]70,/0s«_iÆø_í¬"/>
      <sheetName val="[SHOPLIST.xls]70,/0s«iÆøí¬i2"/>
      <sheetName val="[SHOPLIST.xls]70,/0s«iÆøí¬i3"/>
      <sheetName val="Rectangular Duct"/>
      <sheetName val="C-1"/>
      <sheetName val="PC "/>
      <sheetName val="Val"/>
      <sheetName val="App - A "/>
      <sheetName val="App- B "/>
      <sheetName val="App - C "/>
      <sheetName val="App - D "/>
      <sheetName val="App - E "/>
      <sheetName val="App - F"/>
      <sheetName val="App - G "/>
      <sheetName val="App - H"/>
      <sheetName val="2"/>
      <sheetName val="5"/>
      <sheetName val="7"/>
      <sheetName val="8"/>
      <sheetName val="9"/>
      <sheetName val="10"/>
      <sheetName val="13"/>
      <sheetName val="14"/>
      <sheetName val="15"/>
      <sheetName val="16"/>
      <sheetName val="17"/>
      <sheetName val="18"/>
      <sheetName val="C-2"/>
      <sheetName val="Concrete Breakdown"/>
      <sheetName val="Masonry Breakdown"/>
      <sheetName val="6"/>
      <sheetName val="BQMPALOC"/>
      <sheetName val="COLUMNS"/>
      <sheetName val="VESSELS "/>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SHOPLIST.xls][SHOPLIST.xls]70?"/>
      <sheetName val="Top_s๨ꫝ_x0000__x0000_퀀"/>
      <sheetName val="Item List OLD"/>
      <sheetName val="KEYFIGUR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National"/>
      <sheetName val="[SH"/>
      <sheetName val="70_"/>
      <sheetName val="703"/>
      <sheetName val="70,/0s«iÆøí¬i4"/>
      <sheetName val="[SHOPLIST.xls]/VW"/>
      <sheetName val="70,/0s«iÆøí¬i5"/>
      <sheetName val="8.0 Programme"/>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Gene��_x0008_i"/>
      <sheetName val="Top_sh"/>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SHOPLIST_xls]7_8"/>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제출내역 (2)"/>
      <sheetName val="Top_s灨ὔ밀ὔ턀"/>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SHOPLIST_xls]70_x005f_x0000_,/0_x000"/>
      <sheetName val="SI_22"/>
      <sheetName val="TO_List"/>
      <sheetName val="CCTV_DATA"/>
      <sheetName val="_boaboard_(1)"/>
      <sheetName val="Gene��i0_"/>
      <sheetName val="70,/0s�i����i"/>
      <sheetName val="Top_shԀ"/>
      <sheetName val="Detail_Page"/>
      <sheetName val="Cost Heaࡤing"/>
      <sheetName val="[SHOPLIST_xls]/VW"/>
      <sheetName val="Income Statement"/>
      <sheetName val="FAL_intern"/>
      <sheetName val="SI_221"/>
      <sheetName val="TO_List1"/>
      <sheetName val="CCTV_DATA1"/>
      <sheetName val="FAL_intern1"/>
      <sheetName val="SI_222"/>
      <sheetName val="TO_List2"/>
      <sheetName val="CCTV_DATA2"/>
      <sheetName val="FAL_intern2"/>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foot-slab_rein_x0000__x0000_"/>
      <sheetName val="foot-slab_reinø_x0006_"/>
      <sheetName val="foot-slab_reinÝ¥"/>
      <sheetName val="foot-slab_reinP"/>
      <sheetName val="SUM-AIR-Submit"/>
      <sheetName val="Schedules PL"/>
      <sheetName val="Schedules BS"/>
      <sheetName val="Summary-margin calc"/>
      <sheetName val="[SHOPLIST_xls]70_x005f_x0000___0_x0_2"/>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70___0_s__i____20"/>
      <sheetName val="[SHOPLIST.xls]_VW__VU________14"/>
      <sheetName val="[SHOPLIST.xls]70___0_s__i____21"/>
      <sheetName val="[SHOPLIST.xls]70_x005f_x0000___0_x0_8"/>
      <sheetName val="[SHOPLIST.xls]70___0_s__i____22"/>
      <sheetName val="[SHOPLIST.xls]_VW__VU________15"/>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HOPLIST.xls]70,/0s«iÆøí¬i4"/>
      <sheetName val="[SHOPLIST.xls]70,/0s«iÆøí¬i5"/>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Product Sheet40"/>
      <sheetName val="beam-reinft"/>
      <sheetName val="[SHOPLIST.xls]/VWVU))tÏØ0__20"/>
      <sheetName val="[SHOPLIST.xls]70,/0s«iÆøí¬i6"/>
      <sheetName val="[SHOPLIST.xls]/VW1"/>
      <sheetName val="[SHOPLIST.xls]70,/0s«iÆøí¬i7"/>
      <sheetName val="[SHOPLIST.xls]/VW2"/>
      <sheetName val="[SHOPLIST.xls]/VWVU))tÏØ0__21"/>
      <sheetName val="[SHOPLIST.xls]/VWVU))tÏØ0__31"/>
      <sheetName val="[SHOPLIST.xls]70,/0s«_iÆø_í¬_i1"/>
      <sheetName val="[SHOPLIST.xls]70?,/0?s«i?Æøí¬i1"/>
      <sheetName val="[SHOPLIST.xls]/VWVU))tÏØ0__22"/>
      <sheetName val="[SHOPLIST.xls]/VWVU))tÏØ0__32"/>
      <sheetName val="[SHOPLIST.xls]70,/0s«_iÆø_í¬_i2"/>
      <sheetName val="[SHOPLIST.xls]70?,/0?s«i?Æøí¬i2"/>
      <sheetName val="[SHOPLIST.xls]70,/0s«iÆøí¬i8"/>
      <sheetName val="[SHOPLIST.xls]/VW3"/>
      <sheetName val="[SHOPLIST.xls]/VWVU))tÏØ0__2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Calendar"/>
      <sheetName val="Sheet9"/>
      <sheetName val="Materials Cost"/>
      <sheetName val="djfx"/>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hiddenSheet"/>
      <sheetName val="C-10"/>
      <sheetName val="C-11"/>
      <sheetName val="C-12"/>
      <sheetName val="C-3"/>
      <sheetName val="C-4"/>
      <sheetName val="C-5"/>
      <sheetName val="C-5A"/>
      <sheetName val="C-6"/>
      <sheetName val="C-6A"/>
      <sheetName val="C-7"/>
      <sheetName val="C-8"/>
      <sheetName val="C-9"/>
      <sheetName val="STAND98"/>
      <sheetName val="辽电初设.XLS 定额"/>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EVA"/>
      <sheetName val="HO Costs"/>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Kur"/>
      <sheetName val="HAKEDİŞ "/>
      <sheetName val="keşif özeti"/>
      <sheetName val="Katsayılar"/>
      <sheetName val="HSBC"/>
      <sheetName val="REBAR"/>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MSH51C"/>
      <sheetName val="inter"/>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GRAPH_DATA"/>
      <sheetName val=" N Finansal Eğri"/>
      <sheetName val="STOCKWTG"/>
      <sheetName val="POLY"/>
      <sheetName val="Advance Recovery"/>
      <sheetName val="SC Cost FEB 03"/>
      <sheetName val="DVM Sizing Calculator- 10 ips "/>
      <sheetName val="Mnhr Book Updated 11.10.2018"/>
      <sheetName val="PRO_DCI"/>
      <sheetName val="[SHOPLIST_xls][SHOPLIST_xls]70?"/>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SHOPLIST_xls]70,/0s«_iÆø_í¬1"/>
      <sheetName val="[SHOPLIST_xls]70,/0s«iÆøí¬i31"/>
      <sheetName val="FAL_intern3"/>
      <sheetName val="SoW_Assess_Blank_Form"/>
      <sheetName val="VO_Breakdown"/>
      <sheetName val="Measurement_Sheet"/>
      <sheetName val="Schedule_of_Drawings"/>
      <sheetName val="SI_Schedule"/>
      <sheetName val="ContraCharge_Schedule"/>
      <sheetName val="P-Ins_&amp;_Bonds1"/>
      <sheetName val="Gene��i"/>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BULD_3"/>
      <sheetName val="BLOCK_K"/>
      <sheetName val="제출내역_(2)"/>
      <sheetName val="Item_List_OLD"/>
      <sheetName val="Spacing_of_Delineators"/>
      <sheetName val="Bill_3_Boutique"/>
      <sheetName val="REQ_REMARKS"/>
      <sheetName val="[SHOPLIST_xls]70,/0s«_iÆø_í¬2"/>
      <sheetName val="[SHOPLIST_xls]70,/0s«iÆøí¬i22"/>
      <sheetName val="[SHOPLIST_xls]70,/0s«iÆøí¬i32"/>
      <sheetName val="[SHOPLIST.xls]70,/0s�i����i"/>
      <sheetName val="Non-Positioin Summary"/>
      <sheetName val="DIRLBR"/>
      <sheetName val="2.0 Cover Sum"/>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Mp-team 1"/>
      <sheetName val="1 Summary"/>
      <sheetName val="co-no.2"/>
      <sheetName val="Lstsub"/>
      <sheetName val="Arch"/>
      <sheetName val="DB"/>
      <sheetName val="Note"/>
      <sheetName val="RateAnalysis"/>
      <sheetName val="Summary year Plan"/>
      <sheetName val="Fee Rate Summary"/>
      <sheetName val="วัดใต้"/>
      <sheetName val="B-2"/>
      <sheetName val="基本ﾃﾞｰﾀ"/>
      <sheetName val="Schedules"/>
      <sheetName val="1A"/>
      <sheetName val="Total PrC-Goldi"/>
      <sheetName val="Room Type"/>
      <sheetName val="Basement2 DB"/>
      <sheetName val="1-Summary"/>
      <sheetName val="URA-C1"/>
      <sheetName val="JAN"/>
      <sheetName val="Tender Stage"/>
      <sheetName val="Delay Clasifications"/>
      <sheetName val="PA Milestones"/>
      <sheetName val="footing for SP"/>
      <sheetName val="Sheet"/>
      <sheetName val="SoW_Assess_Blank_Form1"/>
      <sheetName val="VO_Breakdown1"/>
      <sheetName val="Measurement_Sheet1"/>
      <sheetName val="Schedule_of_Drawings1"/>
      <sheetName val="SI_Schedule1"/>
      <sheetName val="ContraCharge_Schedule1"/>
      <sheetName val="VESSELS_1"/>
      <sheetName val="Macro custom function"/>
      <sheetName val="total"/>
      <sheetName val="Price List"/>
      <sheetName val="Total_PrC-Goldi"/>
      <sheetName val="Cost Factor Sheet"/>
      <sheetName val="Load Sch, Cable Sel &amp; Qty"/>
      <sheetName val="Factor Sheet"/>
      <sheetName val="Price Sheet"/>
      <sheetName val="[SHOPLIST.xls][SHOPLIST_xls]/VW"/>
      <sheetName val="BT3-Package 05"/>
      <sheetName val="BOQ-Civil"/>
      <sheetName val="[SHOPLIST.xls]_VW__VU________18"/>
      <sheetName val="[SHOPLIST.xls]_VW__VU________19"/>
      <sheetName val="[SHOPLIST.xls]70_x005f_x0000___0_x_10"/>
      <sheetName val="[SHOPLIST.xls]70___0_s__i____28"/>
      <sheetName val="[SHOPLIST.xls]70___0_s__i____29"/>
      <sheetName val="Index sheet"/>
      <sheetName val="satış planı (2)"/>
      <sheetName val="Tahsilat"/>
      <sheetName val="Landscape_No_1"/>
      <sheetName val="MEP_No_3"/>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foot-slab_rein"/>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29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cables"/>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FSA"/>
      <sheetName val="Matl"/>
      <sheetName val="PASARELA"/>
      <sheetName val="F4-F7"/>
      <sheetName val="Doi so"/>
      <sheetName val="토공"/>
      <sheetName val="CỘT + VÁCH B2-B4"/>
      <sheetName val="Services_InitialEst_UtilityServ"/>
      <sheetName val="h-013211-2"/>
      <sheetName val="BUR"/>
      <sheetName val="IS"/>
      <sheetName val="Configurations"/>
      <sheetName val="contents "/>
      <sheetName val="Div.8 - Opening"/>
      <sheetName val="Div .9- Finishes"/>
      <sheetName val="Total "/>
      <sheetName val="Currency Rate"/>
      <sheetName val="70_x005f_x0000_,/0_x005f_x0000_"/>
      <sheetName val="Dropdown Lists"/>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IOPLIST.yls]_SHOPLIST_xls_491"/>
      <sheetName val="[SIOPLHST.yls]^SHOQLIST_xls_508"/>
      <sheetName val="[SHOPLIST.xls]_SHOQLISU_xlr_524"/>
      <sheetName val="[SIOPLHST.xls]_SHOPLIST_xlr_535"/>
      <sheetName val="[SHOPLIST.xls]^SHOPLIST_xls_537"/>
      <sheetName val="[SHOPLIST.xls]_SHOPLIST_xlr_539"/>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Mnhr_Book_Updated_11_10_2018"/>
      <sheetName val="Fdata"/>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辽电初设_XLS_定额"/>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NPV"/>
      <sheetName val="P Staff fac"/>
      <sheetName val="foot-slab_reinø"/>
      <sheetName val="Internal"/>
      <sheetName val="maingirder"/>
      <sheetName val="basic-data"/>
      <sheetName val="Enquire"/>
      <sheetName val="ROY"/>
      <sheetName val="12"/>
      <sheetName val="BS "/>
      <sheetName val="Accounts"/>
      <sheetName val="shuttering"/>
      <sheetName val="CFS3"/>
      <sheetName val="Lucas1"/>
      <sheetName val="Lucas2"/>
      <sheetName val="Lucas4"/>
      <sheetName val="Lucas3"/>
      <sheetName val="Utility Summary"/>
      <sheetName val="PLUMBING WORK ADDITIONS"/>
      <sheetName val="Structured Cabling"/>
      <sheetName val="Technical"/>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4.1 G Ammount"/>
      <sheetName val="Costcal"/>
      <sheetName val="1-Excavation"/>
      <sheetName val="2-Substructure"/>
      <sheetName val="3-Concrete"/>
      <sheetName val="4-Masonry"/>
      <sheetName val="5-Thermal &amp; Moisture"/>
      <sheetName val="[SHOPLIST_xls]70,/0s«_iÆø_í¬3"/>
      <sheetName val="[SHOPLIST_xls]70,/0s«iÆøí¬i24"/>
      <sheetName val="[SHOPLIST_xls]70,/0s«iÆøí¬i33"/>
      <sheetName val="[SHOPLIST_xls]70___0_s__i____26"/>
      <sheetName val="[SHOPLIST_xls]70,/0s�i����i"/>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14267"/>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Msw-study"/>
      <sheetName val="BF2001"/>
      <sheetName val="شهادة الدفع"/>
      <sheetName val="12. Ins &amp; Bonds"/>
      <sheetName val="3. Staff Facilities"/>
      <sheetName val="11. Clients Requirements"/>
      <sheetName val="Legal Risk Analysis"/>
      <sheetName val="Dropdown Attributes"/>
      <sheetName val="DCF_5"/>
      <sheetName val="US Ship Repair Industry Growth"/>
      <sheetName val="Market Overview"/>
      <sheetName val="US Shipyard Repair Output"/>
      <sheetName val="Charts"/>
      <sheetName val="LBO"/>
      <sheetName val="Summary Financials"/>
      <sheetName val="GEN-TEC-02"/>
      <sheetName val="EPI Directo"/>
      <sheetName val="INSTRUCTIVO"/>
      <sheetName val="0-Datos de la Obra"/>
      <sheetName val="Gastos Generales"/>
      <sheetName val="1.1. Manpower(Data Ref)"/>
      <sheetName val="MPC"/>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calcul"/>
      <sheetName val="eval"/>
      <sheetName val=" Est "/>
      <sheetName val="B100-Cable Rack"/>
      <sheetName val="foot-slab_rein_x000c__x0002_"/>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Front Sheet"/>
      <sheetName val="Indirect Costs"/>
      <sheetName val="DESCRIPTIONS"/>
      <sheetName val="bkg"/>
      <sheetName val="cbrd460"/>
      <sheetName val="bcl"/>
      <sheetName val="sc"/>
      <sheetName val="Attachment 1"/>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VWVU))tÏØ0__61"/>
      <sheetName val="[SHOPLIST.xls]/VWVU))tÏØ0__71"/>
      <sheetName val="[SHOPLIST.xls]_SHOPLIST_xl_1393"/>
      <sheetName val="Gra¦_x005f_x0004_)"/>
      <sheetName val="Geneí¬_x005f_x0008_i??_x005f_x0014_?0."/>
      <sheetName val="Geneí¬_x005f_x0008_i___x005f_x0014__0."/>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PL_SCHEDULE"/>
      <sheetName val="2_0_Cover_Sum"/>
      <sheetName val="BT3-Package_05"/>
      <sheetName val="HAKEDİŞ_"/>
      <sheetName val="keşif_özeti"/>
      <sheetName val="Cost_Rates"/>
      <sheetName val="1. Scenario Manager"/>
      <sheetName val="Joseph_Record4"/>
      <sheetName val="_boaboard_(1)3"/>
      <sheetName val="PROGRAM"/>
      <sheetName val="Staffing Plan"/>
      <sheetName val="2.2 STAFF Scedule"/>
      <sheetName val="BoatTMP"/>
      <sheetName val="Income_Statement1"/>
      <sheetName val="Summary-margin_calc"/>
      <sheetName val="Cost_Any."/>
      <sheetName val="CAUSTIC"/>
      <sheetName val="pri-com"/>
      <sheetName val="Detail In Door Stad"/>
      <sheetName val="8. Cover"/>
      <sheetName val="Qty_SR"/>
      <sheetName val="EW_SR"/>
      <sheetName val="[SHOPLIST.xls]70___0_s__i____38"/>
      <sheetName val="[SHOPLIST.xls]_VW__VU________26"/>
      <sheetName val="[SHOPLIST.xls]_VW__VU________27"/>
      <sheetName val="[SHOPLIST.xls]70_x005f_x0000___0_x_14"/>
      <sheetName val="[SHOPLIST.xls]70___0_s__i____39"/>
      <sheetName val="[SHOPLIST.xls]70___0_s__i____4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70_x005f_x005f_x005f_x0000_14"/>
      <sheetName val="[SHOPLIST.xls]_SHOPLIST_xl_1436"/>
      <sheetName val="[SHOPLIST.xls]70___0_s__i____41"/>
      <sheetName val="[SHOPLIST.xls]_SHOPLIST_xl_1437"/>
      <sheetName val="[SHOPLIST.xls]_VW__VU________28"/>
      <sheetName val="[SHOPLIST.xls]_VW__VU________29"/>
      <sheetName val="[SHOPLIST.xls]_SHOPLIST_xl_1438"/>
      <sheetName val="[SHOPLIST.xls]70_x005f_x0000___0_x_15"/>
      <sheetName val="[SHOPLIST.xls]70___0_s__i____42"/>
      <sheetName val="[SHOPLIST.xls]70___0_s__i____43"/>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70_x005f_x005f_x005f_x0000_15"/>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70___0_s__i____44"/>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70___0_s__i____45"/>
      <sheetName val="[SHOPLIST.xls]_SHOPLIST_xl_1755"/>
      <sheetName val="[SHOPLIST.xls]_VW__VU________30"/>
      <sheetName val="[SHOPLIST.xls]_VW__VU________31"/>
      <sheetName val="[SHOPLIST.xls]_SHOPLIST_xl_1756"/>
      <sheetName val="[SHOPLIST.xls]70_x005f_x0000___0_x_16"/>
      <sheetName val="[SHOPLIST.xls]70___0_s__i____46"/>
      <sheetName val="[SHOPLIST.xls]70___0_s__i____47"/>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70_x005f_x005f_x005f_x0000_16"/>
      <sheetName val="[SHOPLIST.xls]_SHOPLIST_xl_1857"/>
      <sheetName val="[SHOPLIST.xls]_SHOPLIST_xl_1858"/>
      <sheetName val="[SHOPLIST.xls]_SHOPLIST_xl_1859"/>
      <sheetName val="[SHOPLIST.xls]_SHOPLIST_xl_1860"/>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70___0_s__i____48"/>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953"/>
      <sheetName val="[SHOPLIST.xls]_SHOPLIST_xl_1954"/>
      <sheetName val="[SHOPLIST.xls]_SHOPLIST_xl_1955"/>
      <sheetName val="[SHOPLIST.xls]_SHOPLIST_xl_1956"/>
      <sheetName val="[SHOPLIST.xls]_SHOPLIST_xl_1957"/>
      <sheetName val="[SHOPLIST.xls]_SHOPLIST_xl_1958"/>
      <sheetName val="[SHOPLIST.xls]_SHOPLIST_xl_1959"/>
      <sheetName val="[SHOPLIST.xls]_SHOPLIST_xl_1960"/>
      <sheetName val="[SHOPLIST.xls]_SHOPLIST_xl_1961"/>
      <sheetName val="[SHOPLIST.xls]_SHOPLIST_xl_1962"/>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1970"/>
      <sheetName val="[SHOPLIST.xls]_SHOPLIST_xl_1971"/>
      <sheetName val="[SHOPLIST.xls]_SHOPLIST_xl_1972"/>
      <sheetName val="[SHOPLIST.xls]_SHOPLIST_xl_1973"/>
      <sheetName val="[SHOPLIST.xls]_SHOPLIST_xl_1974"/>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1991"/>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063"/>
      <sheetName val="[SHOPLIST.xls]_SHOPLIST_xl_2064"/>
      <sheetName val="[SHOPLIST.xls]_SHOPLIST_xl_2065"/>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70___0_s__i____49"/>
      <sheetName val="[SHOPLIST.xls]_SHOPLIST_xl_2074"/>
      <sheetName val="[SHOPLIST.xls]_VW__VU________32"/>
      <sheetName val="[SHOPLIST.xls]_VW__VU________33"/>
      <sheetName val="[SHOPLIST.xls]_SHOPLIST_xl_2075"/>
      <sheetName val="[SHOPLIST.xls]70_x005f_x0000___0_x_17"/>
      <sheetName val="[SHOPLIST.xls]70___0_s__i____50"/>
      <sheetName val="[SHOPLIST.xls]70___0_s__i____51"/>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_SHOPLIST_xl_2142"/>
      <sheetName val="[SHOPLIST.xls]_SHOPLIST_xl_2143"/>
      <sheetName val="[SHOPLIST.xls]_SHOPLIST_xl_2144"/>
      <sheetName val="[SHOPLIST.xls]_SHOPLIST_xl_2145"/>
      <sheetName val="[SHOPLIST.xls]_SHOPLIST_xl_2146"/>
      <sheetName val="[SHOPLIST.xls]_SHOPLIST_xl_2147"/>
      <sheetName val="[SHOPLIST.xls]_SHOPLIST_xl_2148"/>
      <sheetName val="[SHOPLIST.xls]_SHOPLIST_xl_2149"/>
      <sheetName val="[SHOPLIST.xls]_SHOPLIST_xl_2150"/>
      <sheetName val="[SHOPLIST.xls]_SHOPLIST_xl_2151"/>
      <sheetName val="[SHOPLIST.xls]_SHOPLIST_xl_2152"/>
      <sheetName val="[SHOPLIST.xls]_SHOPLIST_xl_2153"/>
      <sheetName val="[SHOPLIST.xls]_SHOPLIST_xl_2154"/>
      <sheetName val="[SHOPLIST.xls]_SHOPLIST_xl_2155"/>
      <sheetName val="[SHOPLIST.xls]_SHOPLIST_xl_2156"/>
      <sheetName val="[SHOPLIST.xls]_SHOPLIST_xl_2157"/>
      <sheetName val="[SHOPLIST.xls]_SHOPLIST_xl_2158"/>
      <sheetName val="[SHOPLIST.xls]_SHOPLIST_xl_2159"/>
      <sheetName val="[SHOPLIST.xls]_SHOPLIST_xl_2160"/>
      <sheetName val="[SHOPLIST.xls]_SHOPLIST_xl_2161"/>
      <sheetName val="[SHOPLIST.xls]_SHOPLIST_xl_2162"/>
      <sheetName val="[SHOPLIST.xls]_SHOPLIST_xl_2163"/>
      <sheetName val="[SHOPLIST.xls]_SHOPLIST_xl_2164"/>
      <sheetName val="[SHOPLIST.xls]_SHOPLIST_xl_2165"/>
      <sheetName val="[SHOPLIST.xls]_SHOPLIST_xl_2166"/>
      <sheetName val="[SHOPLIST.xls]_SHOPLIST_xl_2167"/>
      <sheetName val="[SHOPLIST.xls]_SHOPLIST_xl_2168"/>
      <sheetName val="[SHOPLIST.xls]_SHOPLIST_xl_2169"/>
      <sheetName val="[SHOPLIST.xls]_SHOPLIST_xl_2170"/>
      <sheetName val="[SHOPLIST.xls]_SHOPLIST_xl_2171"/>
      <sheetName val="[SHOPLIST.xls]_SHOPLIST_xl_2172"/>
      <sheetName val="[SHOPLIST.xls]_SHOPLIST_xl_2173"/>
      <sheetName val="[SHOPLIST.xls]_SHOPLIST_xl_2174"/>
      <sheetName val="[SHOPLIST.xls]_SHOPLIST_xl_2175"/>
      <sheetName val="[SHOPLIST.xls]70_x005f_x005f_x005f_x0000_17"/>
      <sheetName val="[SHOPLIST.xls]_SHOPLIST_xl_2176"/>
      <sheetName val="[SHOPLIST.xls]_SHOPLIST_xl_2177"/>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70___0_s__i____52"/>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253"/>
      <sheetName val="[SHOPLIST.xls]_SHOPLIST_xl_2254"/>
      <sheetName val="[SHOPLIST.xls]_SHOPLIST_xl_2255"/>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271"/>
      <sheetName val="[SHOPLIST.xls]_SHOPLIST_xl_227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70___0_s__i____53"/>
      <sheetName val="[SHOPLIST.xls]_SHOPLIST_xl_2393"/>
      <sheetName val="[SHOPLIST.xls]_VW__VU________34"/>
      <sheetName val="[SHOPLIST.xls]_VW__VU________35"/>
      <sheetName val="[SHOPLIST.xls]_SHOPLIST_xl_2394"/>
      <sheetName val="[SHOPLIST.xls]70_x005f_x0000___0_x_18"/>
      <sheetName val="[SHOPLIST.xls]70___0_s__i____54"/>
      <sheetName val="[SHOPLIST.xls]70___0_s__i____55"/>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2421"/>
      <sheetName val="[SHOPLIST.xls]_SHOPLIST_xl_2422"/>
      <sheetName val="[SHOPLIST.xls]_SHOPLIST_xl_2423"/>
      <sheetName val="[SHOPLIST.xls]_SHOPLIST_xl_2424"/>
      <sheetName val="[SHOPLIST.xls]_SHOPLIST_xl_2425"/>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70_x005f_x005f_x005f_x0000_18"/>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70___0_s__i____56"/>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70___0_s__i____57"/>
      <sheetName val="[SHOPLIST.xls]_SHOPLIST_xl_2825"/>
      <sheetName val="[SHOPLIST.xls]_VW__VU________36"/>
      <sheetName val="[SHOPLIST.xls]_VW__VU________37"/>
      <sheetName val="[SHOPLIST.xls]70_x005f_x0000___0_x_19"/>
      <sheetName val="[SHOPLIST.xls]70___0_s__i____58"/>
      <sheetName val="[SHOPLIST.xls]70___0_s__i____59"/>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913"/>
      <sheetName val="[SHOPLIST.xls]_SHOPLIST_xl_2914"/>
      <sheetName val="[SHOPLIST.xls]_SHOPLIST_xl_2915"/>
      <sheetName val="[SHOPLIST.xls]_SHOPLIST_xl_2916"/>
      <sheetName val="[SHOPLIST.xls]70_x005f_x005f_x005f_x0000_19"/>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70___0_s__i____60"/>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_SHOPLIST_xl_3026"/>
      <sheetName val="[SHOPLIST.xls]_SHOPLIST_xl_3027"/>
      <sheetName val="[SHOPLIST.xls]_SHOPLIST_xl_3028"/>
      <sheetName val="[SHOPLIST.xls]_SHOPLIST_xl_3029"/>
      <sheetName val="[SHOPLIST.xls]_SHOPLIST_xl_3030"/>
      <sheetName val="[SHOPLIST.xls]70___0_s__i____61"/>
      <sheetName val="[SHOPLIST.xls]_SHOPLIST_xl_3031"/>
      <sheetName val="[SHOPLIST.xls]_VW__VU________38"/>
      <sheetName val="[SHOPLIST.xls]_VW__VU________39"/>
      <sheetName val="[SHOPLIST.xls]_SHOPLIST_xl_3032"/>
      <sheetName val="[SHOPLIST.xls]70_x005f_x0000___0_x_20"/>
      <sheetName val="[SHOPLIST.xls]70___0_s__i____62"/>
      <sheetName val="[SHOPLIST.xls]70___0_s__i____63"/>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70_x005f_x005f_x005f_x0000_20"/>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70___0_s__i____64"/>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70___0_s__i____65"/>
      <sheetName val="[SHOPLIST.xls]_SHOPLIST_xl_3350"/>
      <sheetName val="[SHOPLIST.xls]_VW__VU________40"/>
      <sheetName val="[SHOPLIST.xls]_VW__VU________41"/>
      <sheetName val="[SHOPLIST.xls]_SHOPLIST_xl_3351"/>
      <sheetName val="[SHOPLIST.xls]70_x005f_x0000___0_x_21"/>
      <sheetName val="[SHOPLIST.xls]70___0_s__i____66"/>
      <sheetName val="[SHOPLIST.xls]70___0_s__i____67"/>
      <sheetName val="[SHOPLIST.xls]_SHOPLIST_xl_3352"/>
      <sheetName val="[SHOPLIST.xls]_SHOPLIST_xl_3353"/>
      <sheetName val="[SHOPLIST.xls]_SHOPLIST_xl_3354"/>
      <sheetName val="[SHOPLIST.xls]_SHOPLIST_xl_3355"/>
      <sheetName val="[SHOPLIST.xls]_SHOPLIST_xl_3356"/>
      <sheetName val="[SHOPLIST.xls]_SHOPLIST_xl_3357"/>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70_x005f_x005f_x005f_x0000_21"/>
      <sheetName val="[SHOPLIST.xls]_SHOPLIST_xl_3452"/>
      <sheetName val="[SHOPLIST.xls]_SHOPLIST_xl_3453"/>
      <sheetName val="[SHOPLIST.xls]_SHOPLIST_xl_3454"/>
      <sheetName val="[SHOPLIST.xls]_SHOPLIST_xl_3455"/>
      <sheetName val="[SHOPLIST.xls]_SHOPLIST_xl_3456"/>
      <sheetName val="[SHOPLIST.xls]_SHOPLIST_xl_3457"/>
      <sheetName val="[SHOPLIST.xls]_SHOPLIST_xl_3458"/>
      <sheetName val="[SHOPLIST.xls]_SHOPLIST_xl_3459"/>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70___0_s__i____68"/>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3533"/>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BOQ LT"/>
      <sheetName val="BP"/>
      <sheetName val="Abstract-2"/>
      <sheetName val="Shor &amp; Shuter"/>
      <sheetName val="nVision"/>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Macro_custom_function"/>
      <sheetName val="_N_Finansal_Eğri"/>
      <sheetName val="EST"/>
      <sheetName val="ConferenceCentre______________2"/>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3E1_GCR"/>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Guneí¬_x005f_x0008_i_x005f_x0000__x005f_x0000__x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ection(0)Preliminaries"/>
      <sheetName val="Section(1)Demolition"/>
      <sheetName val="Section(2)Exca "/>
      <sheetName val="2.0 Section 2 Cover"/>
      <sheetName val="(COV)"/>
      <sheetName val="PCSum"/>
      <sheetName val="OSM"/>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Back"/>
      <sheetName val="jobhis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Inter unit set off"/>
      <sheetName val="Consolidated"/>
      <sheetName val="JOB COSTING SHEET HVAC"/>
      <sheetName val="SUBCON OR OTHER"/>
      <sheetName val="CASH"/>
      <sheetName val="SSuppliers"/>
      <sheetName val="ATD"/>
      <sheetName val="Sales &amp; Prod"/>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WB"/>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ENG_prog"/>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Mat_Cost1"/>
      <sheetName val="Cost_Any_"/>
      <sheetName val="12__Ins_&amp;_Bonds"/>
      <sheetName val="3__Staff_Facilities"/>
      <sheetName val="11__Clients_Requirements"/>
      <sheetName val="Legal_Risk_Analysis"/>
      <sheetName val="Schedule(4)"/>
      <sheetName val="Prev_Pay_Cert3"/>
      <sheetName val="Base__x0003_ourse"/>
      <sheetName val="Cashflow Analysis"/>
      <sheetName val="Basicrates"/>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MacroBook_April_2020"/>
      <sheetName val="configuration"/>
      <sheetName val="Maliyet Kodu"/>
      <sheetName val="Bill No. 3 Podium"/>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Values"/>
      <sheetName val="Parameter-Country code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Measurmen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标号库"/>
      <sheetName val="单位库"/>
      <sheetName val="位置库"/>
      <sheetName val="材料"/>
      <sheetName val="21"/>
      <sheetName val="HVAC QS"/>
      <sheetName val="Excel Format"/>
      <sheetName val="C.F"/>
      <sheetName val="entitlements"/>
      <sheetName val="Cost of O &amp; O"/>
      <sheetName val="LOUVERS"/>
      <sheetName val="Ironmongery"/>
      <sheetName val="4300 UTILITY BLDG (2)"/>
      <sheetName val="[SHOPLIST.xls]70_x0000___0_x0_2"/>
      <sheetName val="[SHOPLIST.xls]70_x005f_x0000__2"/>
      <sheetName val="[SHOPLIST.xls]70_x0000___0_x0_3"/>
      <sheetName val="[SHOPLIST.xls]70_x0000___0_x0_4"/>
      <sheetName val="[SHOPLIST.xls]70_x0000___0_x0_5"/>
      <sheetName val="[SHOPLIST.xls]70_x005f_x0000__4"/>
      <sheetName val="[SHOPLIST.xls]70_x005f_x0000__3"/>
      <sheetName val="Geneí¬_"/>
      <sheetName val="70_x005"/>
      <sheetName val="[SHOPLIST_xls]70_x0000___0_x0_2"/>
      <sheetName val="[SHOPLIST.xls]70_x0000___0_x0_6"/>
      <sheetName val="[SHOPLIST.xls]70_x005f_x0000__5"/>
      <sheetName val="[SHOPLIST_xls]70_x0000_,/0_x000"/>
      <sheetName val="[SHOPLIST.xls]70_x0000___0_x0_7"/>
      <sheetName val="[SHOPLIST.xls]70_x0000___0_x0_8"/>
      <sheetName val="[SHOPLIST.xls]70_x005f_x0000__6"/>
      <sheetName val="[SHOPLIST.xls]70_x0000___0_x0_9"/>
      <sheetName val="[SHOPLIST.xls]70_x005f_x0000__7"/>
      <sheetName val="[SHOPLIST.xls]70_x005f_x0000__8"/>
      <sheetName val="70_x0000_,/0_x000"/>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Variations (2)"/>
      <sheetName val="General"/>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vendor"/>
      <sheetName val="BOQ건축"/>
      <sheetName val="FEEDER"/>
      <sheetName val="Settings"/>
      <sheetName val="Points"/>
      <sheetName val="Summary of Glands &amp; Lugs"/>
      <sheetName val="Expiration"/>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General Information"/>
      <sheetName val="F4.13"/>
      <sheetName val="Devco Cashflow"/>
      <sheetName val="Westin FOH &amp; BOH Split"/>
      <sheetName val="El Fenoon"/>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TEXT"/>
      <sheetName val="Worksheet"/>
      <sheetName val="Original"/>
      <sheetName val="ICO_budzet_97"/>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Mec  BOQ"/>
      <sheetName val="REMARKS"/>
      <sheetName val="MEMBERS CATAGORY"/>
      <sheetName val="DESIGNATION"/>
      <sheetName val="PROJECT NAME LIST "/>
      <sheetName val="Bill 3 - Site Works"/>
      <sheetName val="기준액"/>
      <sheetName val="최적단면"/>
      <sheetName val="MOTO"/>
      <sheetName val="PE-F-42 rev 00"/>
      <sheetName val="PE-F-37 Rev 00"/>
      <sheetName val="Curves"/>
      <sheetName val="Heads"/>
      <sheetName val="Dbase"/>
      <sheetName val="Page 2"/>
      <sheetName val="PE-F-42_R"/>
      <sheetName val="Dropdown_Attributes"/>
      <sheetName val="Letter"/>
      <sheetName val="stld (2)"/>
      <sheetName val="HOTEL_ann"/>
      <sheetName val="LOCAL RATES"/>
      <sheetName val="Code 07"/>
      <sheetName val="Code 09"/>
      <sheetName val="C-18"/>
      <sheetName val="COA-17"/>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derivatio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Old_Bars"/>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Bill-1A"/>
      <sheetName val="Bill-1B"/>
      <sheetName val="Bill 6-1"/>
      <sheetName val="Bill 7-1"/>
      <sheetName val="Bill 8 (1)"/>
      <sheetName val="9oo dia"/>
      <sheetName val="12oo dia"/>
      <sheetName val="Break down for OH"/>
      <sheetName val="Bill-9-1"/>
      <sheetName val="Bill-9-2"/>
      <sheetName val="Bill-9-3"/>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表二"/>
      <sheetName val="_SHOPLIST_xls_70_x0000_,_0_x000"/>
      <sheetName val="U-RATE"/>
      <sheetName val="CASHFLOW CODES"/>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contents_"/>
      <sheetName val="Div_8_-_Opening"/>
      <sheetName val="Div__9-_Finishes"/>
      <sheetName val="Total_"/>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schedule nos"/>
      <sheetName val="CCTV_EST1"/>
      <sheetName val="Admin"/>
      <sheetName val="Prior_CM"/>
      <sheetName val="Price"/>
      <sheetName val="3C"/>
      <sheetName val="BK Unit Rate"/>
      <sheetName val="BoQ-TOWER 1_IKUSI"/>
      <sheetName val="(t2)sup &amp; Installation"/>
      <sheetName val="OLD PRICES"/>
      <sheetName val="F031-3(ANLZ)"/>
      <sheetName val="Contract BOQ"/>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70_x005f_x0000___0_x_27"/>
      <sheetName val="[SHOPLIST.xls]70___0_s__i____88"/>
      <sheetName val="[SHOPLIST.xls]70___0_s__i____89"/>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70___0_s__i____90"/>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70___0_s__i____91"/>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x005f_x005f_x005f_x0000_23"/>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P-Site fac"/>
      <sheetName val="P-Clients fac"/>
      <sheetName val="B6.Substation&amp;LV"/>
      <sheetName val="XREF"/>
      <sheetName val="rdamdata"/>
      <sheetName val="方案1表二"/>
      <sheetName val="1500空分管道"/>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Break up Sheet"/>
      <sheetName val="Q&amp;pl-V"/>
      <sheetName val="Main-Material"/>
      <sheetName val="S1BOQ"/>
      <sheetName val="NOT FULL RESTRAINT"/>
      <sheetName val="BEARING &amp; BUCKLING"/>
      <sheetName val="PFC"/>
      <sheetName val="UC"/>
      <sheetName val="RSJ"/>
      <sheetName val="Item-wise summary"/>
      <sheetName val="(A, B) BUILDER + SUB CONT WORK"/>
      <sheetName val="Biìl_No__218"/>
      <sheetName val="Rebar_Ramp"/>
      <sheetName val="Neo"/>
      <sheetName val="노임단가"/>
      <sheetName val="산근"/>
      <sheetName val="bill02"/>
      <sheetName val="Factor F Data"/>
      <sheetName val="Zones"/>
      <sheetName val="총괄표 (2)"/>
      <sheetName val="Material Prices to site"/>
      <sheetName val=" Factor  "/>
      <sheetName val="Histry Price"/>
      <sheetName val="M - S"/>
      <sheetName val="70,_0s«_x0008_iÆø_x0003_í¬_x0008_i"/>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5.Cost Curve"/>
      <sheetName val="Detail_In_Door_Stad"/>
      <sheetName val="_SHOPLIST.xls_70_x005f_x0000__3"/>
      <sheetName val="_SHOPLIST.xls_70_x0000___0_x0_7"/>
      <sheetName val="_SHOPLIST.xls_70_x005f_x0000__5"/>
      <sheetName val="_SHOPLIST.xls_70_x0000___0_x0_4"/>
      <sheetName val="_SHOPLIST.xls_70_x0000___0_x0_5"/>
      <sheetName val="_SHOPLIST.xls_70_x0000___0_x0_6"/>
      <sheetName val="_SHOPLIST.xls_70_x005f_x0000__4"/>
      <sheetName val="_SHOPLIST.xls_70_x0000___0_x0_8"/>
      <sheetName val="_SHOPLIST.xls_70_x005f_x0000__6"/>
      <sheetName val="Earnings model"/>
      <sheetName val="Trial Bal "/>
      <sheetName val="BILL-3-Alt 1"/>
      <sheetName val="Financ. Overview"/>
      <sheetName val="B2-Basement"/>
      <sheetName val="B7-N04-Apartment"/>
      <sheetName val="B14-U07-Apartment"/>
      <sheetName val="RCC,Ret. Wall"/>
      <sheetName val="H.Satuan"/>
      <sheetName val="Plot 1"/>
      <sheetName val="Sheet8"/>
      <sheetName val="Electricity"/>
      <sheetName val="R&amp;M"/>
      <sheetName val="CONS. PROJECT HITS"/>
      <sheetName val="Guard House #1; D,E,F"/>
      <sheetName val="入力"/>
      <sheetName val="FOOTING"/>
      <sheetName val="공사비집계"/>
      <sheetName val="Inventory_"/>
      <sheetName val="JV PA"/>
      <sheetName val="JV LW"/>
      <sheetName val="JV 318"/>
      <sheetName val="JV RO"/>
      <sheetName val="JV VO"/>
      <sheetName val="SUMMARY OFFSHORE"/>
      <sheetName val="FCPBS"/>
      <sheetName val="MakDB"/>
      <sheetName val="sch"/>
      <sheetName val="P"/>
      <sheetName val="UCD"/>
      <sheetName val="PriceCalculation"/>
      <sheetName val="WORK TABLE"/>
      <sheetName val="Fill this out first..."/>
      <sheetName val="[SHOPLIST.xls]70___0_s__i___126"/>
      <sheetName val="[SHOPLIST.xls]_VW__VU_______104"/>
      <sheetName val="[SHOPLIST.xls]_VW__VU_______105"/>
      <sheetName val="[SHOPLIST.xls]70_x005f_x0000___0_x_37"/>
      <sheetName val="[SHOPLIST.xls]70___0_s__i___127"/>
      <sheetName val="[SHOPLIST.xls]70___0_s__i___128"/>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70_x005f_x005f_x005f_x0000_27"/>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70___0_s__i___129"/>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70_x005f_x0000___0_x_38"/>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SHOPLIST_x_10909"/>
      <sheetName val="[SHOPLIST.xls]_SHOPLIST_x_10910"/>
      <sheetName val="[SHOPLIST.xls]_SHOPLIST_x_10911"/>
      <sheetName val="[SHOPLIST.xls]_SHOPLIST_x_10912"/>
      <sheetName val="[SHOPLIST.xls]_SHOPLIST_x_10913"/>
      <sheetName val="[SHOPLIST.xls]_SHOPLIST_x_10914"/>
      <sheetName val="[SHOPLIST.xls]_SHOPLIST_x_10915"/>
      <sheetName val="[SHOPLIST.xls]_SHOPLIST_x_10916"/>
      <sheetName val="[SHOPLIST.xls]_SHOPLIST_x_10917"/>
      <sheetName val="[SHOPLIST.xls]_SHOPLIST_x_10918"/>
      <sheetName val="[SHOPLIST.xls]_SHOPLIST_x_10919"/>
      <sheetName val="[SHOPLIST.xls]_SHOPLIST_x_10920"/>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VW__VU_______106"/>
      <sheetName val="[SHOPLIST.xls]_VW__VU_______107"/>
      <sheetName val="[SHOPLIST.xls]_SHOPLIST_x_10949"/>
      <sheetName val="[SHOPLIST.xls]_SHOPLIST_x_10950"/>
      <sheetName val="[SHOPLIST.xls]70___0_s__i___130"/>
      <sheetName val="[SHOPLIST.xls]_SHOPLIST_x_10951"/>
      <sheetName val="[SHOPLIST.xls]_SHOPLIST_x_10952"/>
      <sheetName val="[SHOPLIST.xls]_SHOPLIST_x_10953"/>
      <sheetName val="[SHOPLIST.xls]_VW__VU_______108"/>
      <sheetName val="[SHOPLIST.xls]_VW__VU_______109"/>
      <sheetName val="[SHOPLIST.xls]_SHOPLIST_x_10954"/>
      <sheetName val="[SHOPLIST.xls]_SHOPLIST_x_10955"/>
      <sheetName val="[SHOPLIST.xls]70___0_s__i___131"/>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70___0_s__i___132"/>
      <sheetName val="[SHOPLIST.xls]_SHOPLIST_x_11008"/>
      <sheetName val="[SHOPLIST.xls]_SHOPLIST_x_11009"/>
      <sheetName val="[SHOPLIST.xls]_SHOPLIST_x_11010"/>
      <sheetName val="[SHOPLIST.xls]_VW__VU_______1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70___0_s__i___133"/>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SHOPLIST_xls]70__0_x0_3"/>
      <sheetName val="_SHOPLIST.xls_70__0_x0_2"/>
      <sheetName val="_SHOPLIST.xls_70__0_x0_3"/>
      <sheetName val="JAN 1"/>
      <sheetName val="COMPARISON OF PRICES Lowest"/>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R.C. qty"/>
      <sheetName val="1A4"/>
      <sheetName val="Ap D1 - SumA"/>
      <sheetName val="Ap D2 - SumB"/>
      <sheetName val="Ap E - Elmt"/>
      <sheetName val="PILECAP"/>
      <sheetName val="DO"/>
      <sheetName val="prime"/>
      <sheetName val="DTCT"/>
      <sheetName val="할증 "/>
      <sheetName val="BOQ-Rev.3"/>
      <sheetName val="Rate ( Bldg )"/>
      <sheetName val="GFA_HQ_Building39"/>
      <sheetName val="GFA_Conference38"/>
      <sheetName val="BQ_External38"/>
      <sheetName val="Drop_Down_Data10"/>
      <sheetName val="Rules_10"/>
      <sheetName val="L3-WBS_Mapping10"/>
      <sheetName val="Elemental_Buildup27"/>
      <sheetName val="Chiet_tinh_dz2237"/>
      <sheetName val="Chiet_tinh_dz3537"/>
      <sheetName val="@risk_rents_and_incentives37"/>
      <sheetName val="Car_park_lease37"/>
      <sheetName val="Net_rent_analysis37"/>
      <sheetName val="Poz-1_37"/>
      <sheetName val="Penthouse_Apartment37"/>
      <sheetName val="StattCo_yCharges37"/>
      <sheetName val="LABOUR_HISTOGRAM38"/>
      <sheetName val="Graph_Data_(DO_NOT_PRINT)37"/>
      <sheetName val="Raw_Data37"/>
      <sheetName val="FOL_-_Bar37"/>
      <sheetName val="Lab_Cum_Hist37"/>
      <sheetName val="CT_Thang_Mo37"/>
      <sheetName val="LEVEL_SHEET37"/>
      <sheetName val="SPT_vs_PHI37"/>
      <sheetName val="Bill_No__237"/>
      <sheetName val="budget_summary_(2)36"/>
      <sheetName val="Budget_Analysis_Summary36"/>
      <sheetName val="Tender_Summary37"/>
      <sheetName val="Insurance_Ext37"/>
      <sheetName val="Customize_Your_Invoice37"/>
      <sheetName val="HVAC_BoQ37"/>
      <sheetName val="Projet,_methodes_&amp;_couts36"/>
      <sheetName val="Risques_majeurs_&amp;_Frais_Ind_36"/>
      <sheetName val="CT__PL36"/>
      <sheetName val="intr_stool_brkup36"/>
      <sheetName val="Body_Sheet36"/>
      <sheetName val="1_0_Executive_Summary36"/>
      <sheetName val="Ap_A34"/>
      <sheetName val="SHOPLIST_xls33"/>
      <sheetName val="Top_sheet36"/>
      <sheetName val="Bill_235"/>
      <sheetName val="Invoice_Summary33"/>
      <sheetName val="2_Div_14_34"/>
      <sheetName val="PROJECT_BRIEF34"/>
      <sheetName val="Bill_134"/>
      <sheetName val="Bill_334"/>
      <sheetName val="Bill_434"/>
      <sheetName val="Bill_534"/>
      <sheetName val="Bill_634"/>
      <sheetName val="Bill_734"/>
      <sheetName val="POWER_ASSUMPTIONS33"/>
      <sheetName val="beam-reinft-IIInd_floor33"/>
      <sheetName val="Dubai_golf33"/>
      <sheetName val="beam-reinft-machine_rm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cost-pile"/>
      <sheetName val="RT1-E"/>
      <sheetName val="Cert1"/>
      <sheetName val="Workdone"/>
      <sheetName val="SFA"/>
      <sheetName val="Original External Work"/>
      <sheetName val="Corner Arch"/>
      <sheetName val="Code List"/>
      <sheetName val="GB1"/>
      <sheetName val="Master01"/>
      <sheetName val="Build Up Rates"/>
      <sheetName val="SUM-CW"/>
      <sheetName val="BlkARoofBeamRebar"/>
      <sheetName val="指标分摊"/>
      <sheetName val="规划指标"/>
      <sheetName val="二级成本动态表"/>
      <sheetName val="DWi"/>
      <sheetName val="Elemental RT2A-E"/>
      <sheetName val="int. pla."/>
      <sheetName val="Corps STP"/>
      <sheetName val="Mntly_sgmntl2"/>
      <sheetName val="mweqpt"/>
      <sheetName val="_SHOPLIST.xls_70__0_x0_7"/>
      <sheetName val="_SHOPLIST.xls_70__0_x0_4"/>
      <sheetName val="_SHOPLIST.xls_70__0_x0_5"/>
      <sheetName val="_SHOPLIST.xls_70__0_x0_6"/>
      <sheetName val="_SHOPLIST.xls_70__0_x0_8"/>
      <sheetName val="BOQ AC"/>
      <sheetName val="Section 2-SCHEDULE OF DAYWORK"/>
      <sheetName val="3f"/>
      <sheetName val="Imp_HDPE PN16"/>
      <sheetName val="Architectural works"/>
      <sheetName val="금액내역서"/>
      <sheetName val="IND MP"/>
      <sheetName val="Schedule Activities"/>
      <sheetName val="Ref. Tables"/>
      <sheetName val="Risk Impact Table"/>
      <sheetName val="RBS"/>
      <sheetName val="ATC RIW-MIR"/>
      <sheetName val="DB Fed From"/>
      <sheetName val="VO Log"/>
      <sheetName val="2-Cash Flow"/>
      <sheetName val="OOC Form"/>
      <sheetName val="배수내역 (2)"/>
      <sheetName val="Timesheet"/>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demir"/>
      <sheetName val="Scatter"/>
      <sheetName val="Item#9.3"/>
      <sheetName val="Item#1.9"/>
      <sheetName val="Item#6.7"/>
      <sheetName val="Item#2.6"/>
      <sheetName val="Item#4.10"/>
      <sheetName val="Item#5.8"/>
      <sheetName val="Item#7.21"/>
      <sheetName val="Item#3.8"/>
      <sheetName val="Item#8.7"/>
      <sheetName val="9011 EXPAT_MANP"/>
      <sheetName val="장비"/>
      <sheetName val="노무"/>
      <sheetName val="자재"/>
      <sheetName val="산근1"/>
      <sheetName val="Main Log"/>
      <sheetName val="Keşif-I"/>
      <sheetName val="BUTCE+MANHOUR"/>
      <sheetName val="SCHDULE OF FINISH "/>
      <sheetName val="E H Blinding"/>
      <sheetName val="E H Excavation"/>
      <sheetName val="Pc name"/>
      <sheetName val="C P A Blinding"/>
      <sheetName val="PCC"/>
      <sheetName val="05. BUDGET"/>
      <sheetName val="Makro1"/>
      <sheetName val="BOQ CIVIL"/>
      <sheetName val="ABB"/>
      <sheetName val="GE"/>
      <sheetName val="OLD Norms Table"/>
      <sheetName val="INTSHEET"/>
      <sheetName val="INTSHEET3"/>
      <sheetName val="ECARates"/>
      <sheetName val="Mapping"/>
      <sheetName val="Office Twrs"/>
      <sheetName val="Channel - final template"/>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 GRAÊITE"/>
      <sheetName val="Spread"/>
      <sheetName val="Malaysia incl. RET"/>
      <sheetName val="محطة الرفع (11)mep"/>
      <sheetName val="报价汇总表"/>
      <sheetName val="costing sheet"/>
      <sheetName val="G2- Ground works"/>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_x005f_x0000__1"/>
      <sheetName val="70,/0_x002"/>
      <sheetName val="[SHOPLIST.xls]70__0_x_15"/>
      <sheetName val="[SHOPLIST.xls]70_x005f_x0000_14"/>
      <sheetName val="[SHOPLIST.xls]70__0_x_14"/>
      <sheetName val="[SHOPLIST_xls]70,/0_x004"/>
      <sheetName val="[SHOPLIST_xls]70,/0_x005"/>
      <sheetName val="Geneí¬_x0008_i??_x0014_?0_"/>
      <sheetName val="Guneí¬_x0008_i_x0"/>
      <sheetName val="B100-Cable_Rack"/>
      <sheetName val="Mp-team_1"/>
      <sheetName val="1_Summary"/>
      <sheetName val="co-no_2"/>
      <sheetName val="[«HOPæISTÍxls_x0005_U_R!A_-_x0009_GRAÊITE"/>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00_,/0_x002"/>
      <sheetName val="[SHOPLIST.xls]70_x0000___0_x_15"/>
      <sheetName val="[SHOPLIST.xls]70_x0000___0_x_14"/>
      <sheetName val="[SHOPLIST_xls]70_x0000_,/0_x004"/>
      <sheetName val="[SHOPLIST_xls]70_x0000_,/0_x005"/>
      <sheetName val="Guneí¬_x0008_i_x0000__x0000__x0"/>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FINANCIALS"/>
      <sheetName val="Mpwrclaim"/>
      <sheetName val="CBS"/>
      <sheetName val="CTC"/>
      <sheetName val="1-OBJ98 "/>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sheetData sheetId="123"/>
      <sheetData sheetId="124"/>
      <sheetData sheetId="125"/>
      <sheetData sheetId="126" refreshError="1"/>
      <sheetData sheetId="127" refreshError="1"/>
      <sheetData sheetId="128"/>
      <sheetData sheetId="129"/>
      <sheetData sheetId="130" refreshError="1"/>
      <sheetData sheetId="131" refreshError="1"/>
      <sheetData sheetId="132"/>
      <sheetData sheetId="133"/>
      <sheetData sheetId="134"/>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ow r="9">
          <cell r="A9" t="str">
            <v>A</v>
          </cell>
        </row>
      </sheetData>
      <sheetData sheetId="254"/>
      <sheetData sheetId="255"/>
      <sheetData sheetId="256"/>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sheetData sheetId="272"/>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row r="9">
          <cell r="A9" t="str">
            <v>A</v>
          </cell>
        </row>
      </sheetData>
      <sheetData sheetId="329">
        <row r="9">
          <cell r="A9" t="str">
            <v>A</v>
          </cell>
        </row>
      </sheetData>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efreshError="1"/>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efreshError="1"/>
      <sheetData sheetId="455">
        <row r="9">
          <cell r="A9" t="str">
            <v>A</v>
          </cell>
        </row>
      </sheetData>
      <sheetData sheetId="456"/>
      <sheetData sheetId="457" refreshError="1"/>
      <sheetData sheetId="458"/>
      <sheetData sheetId="459" refreshError="1"/>
      <sheetData sheetId="460" refreshError="1"/>
      <sheetData sheetId="461" refreshError="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ow r="9">
          <cell r="A9" t="str">
            <v>A</v>
          </cell>
        </row>
      </sheetData>
      <sheetData sheetId="471">
        <row r="9">
          <cell r="A9" t="str">
            <v>A</v>
          </cell>
        </row>
      </sheetData>
      <sheetData sheetId="472">
        <row r="9">
          <cell r="A9" t="str">
            <v>A</v>
          </cell>
        </row>
      </sheetData>
      <sheetData sheetId="473">
        <row r="9">
          <cell r="A9" t="str">
            <v>A</v>
          </cell>
        </row>
      </sheetData>
      <sheetData sheetId="474">
        <row r="9">
          <cell r="A9" t="str">
            <v>A</v>
          </cell>
        </row>
      </sheetData>
      <sheetData sheetId="475">
        <row r="9">
          <cell r="A9" t="str">
            <v>A</v>
          </cell>
        </row>
      </sheetData>
      <sheetData sheetId="476">
        <row r="9">
          <cell r="A9" t="str">
            <v>A</v>
          </cell>
        </row>
      </sheetData>
      <sheetData sheetId="477">
        <row r="9">
          <cell r="A9" t="str">
            <v>A</v>
          </cell>
        </row>
      </sheetData>
      <sheetData sheetId="478">
        <row r="9">
          <cell r="A9" t="str">
            <v>A</v>
          </cell>
        </row>
      </sheetData>
      <sheetData sheetId="479">
        <row r="9">
          <cell r="A9" t="str">
            <v>A</v>
          </cell>
        </row>
      </sheetData>
      <sheetData sheetId="480">
        <row r="9">
          <cell r="A9" t="str">
            <v>A</v>
          </cell>
        </row>
      </sheetData>
      <sheetData sheetId="481"/>
      <sheetData sheetId="482">
        <row r="9">
          <cell r="A9" t="str">
            <v>A</v>
          </cell>
        </row>
      </sheetData>
      <sheetData sheetId="483">
        <row r="9">
          <cell r="A9" t="str">
            <v>A</v>
          </cell>
        </row>
      </sheetData>
      <sheetData sheetId="484">
        <row r="9">
          <cell r="A9" t="str">
            <v>A</v>
          </cell>
        </row>
      </sheetData>
      <sheetData sheetId="485">
        <row r="9">
          <cell r="A9" t="str">
            <v>A</v>
          </cell>
        </row>
      </sheetData>
      <sheetData sheetId="486">
        <row r="9">
          <cell r="A9" t="str">
            <v>A</v>
          </cell>
        </row>
      </sheetData>
      <sheetData sheetId="487">
        <row r="9">
          <cell r="A9" t="str">
            <v>A</v>
          </cell>
        </row>
      </sheetData>
      <sheetData sheetId="488">
        <row r="9">
          <cell r="A9" t="str">
            <v>A</v>
          </cell>
        </row>
      </sheetData>
      <sheetData sheetId="489">
        <row r="9">
          <cell r="A9" t="str">
            <v>A</v>
          </cell>
        </row>
      </sheetData>
      <sheetData sheetId="490">
        <row r="9">
          <cell r="A9" t="str">
            <v>A</v>
          </cell>
        </row>
      </sheetData>
      <sheetData sheetId="491">
        <row r="9">
          <cell r="A9" t="str">
            <v>A</v>
          </cell>
        </row>
      </sheetData>
      <sheetData sheetId="492">
        <row r="9">
          <cell r="A9" t="str">
            <v>A</v>
          </cell>
        </row>
      </sheetData>
      <sheetData sheetId="493">
        <row r="9">
          <cell r="A9" t="str">
            <v>A</v>
          </cell>
        </row>
      </sheetData>
      <sheetData sheetId="494">
        <row r="9">
          <cell r="A9" t="str">
            <v>A</v>
          </cell>
        </row>
      </sheetData>
      <sheetData sheetId="495">
        <row r="9">
          <cell r="A9" t="str">
            <v>A</v>
          </cell>
        </row>
      </sheetData>
      <sheetData sheetId="496">
        <row r="9">
          <cell r="A9" t="str">
            <v>A</v>
          </cell>
        </row>
      </sheetData>
      <sheetData sheetId="497">
        <row r="9">
          <cell r="A9" t="str">
            <v>A</v>
          </cell>
        </row>
      </sheetData>
      <sheetData sheetId="498">
        <row r="9">
          <cell r="A9" t="str">
            <v>A</v>
          </cell>
        </row>
      </sheetData>
      <sheetData sheetId="499"/>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ow r="9">
          <cell r="A9" t="str">
            <v>A</v>
          </cell>
        </row>
      </sheetData>
      <sheetData sheetId="506">
        <row r="9">
          <cell r="A9" t="str">
            <v>A</v>
          </cell>
        </row>
      </sheetData>
      <sheetData sheetId="507">
        <row r="9">
          <cell r="A9" t="str">
            <v>A</v>
          </cell>
        </row>
      </sheetData>
      <sheetData sheetId="508">
        <row r="9">
          <cell r="A9" t="str">
            <v>A</v>
          </cell>
        </row>
      </sheetData>
      <sheetData sheetId="509">
        <row r="9">
          <cell r="A9" t="str">
            <v>A</v>
          </cell>
        </row>
      </sheetData>
      <sheetData sheetId="510">
        <row r="9">
          <cell r="A9" t="str">
            <v>A</v>
          </cell>
        </row>
      </sheetData>
      <sheetData sheetId="511">
        <row r="9">
          <cell r="A9" t="str">
            <v>A</v>
          </cell>
        </row>
      </sheetData>
      <sheetData sheetId="512">
        <row r="9">
          <cell r="A9" t="str">
            <v>A</v>
          </cell>
        </row>
      </sheetData>
      <sheetData sheetId="513">
        <row r="9">
          <cell r="A9" t="str">
            <v>A</v>
          </cell>
        </row>
      </sheetData>
      <sheetData sheetId="514">
        <row r="9">
          <cell r="A9" t="str">
            <v>A</v>
          </cell>
        </row>
      </sheetData>
      <sheetData sheetId="515">
        <row r="9">
          <cell r="A9" t="str">
            <v>A</v>
          </cell>
        </row>
      </sheetData>
      <sheetData sheetId="516"/>
      <sheetData sheetId="517">
        <row r="9">
          <cell r="A9" t="str">
            <v>A</v>
          </cell>
        </row>
      </sheetData>
      <sheetData sheetId="518">
        <row r="9">
          <cell r="A9" t="str">
            <v>A</v>
          </cell>
        </row>
      </sheetData>
      <sheetData sheetId="519">
        <row r="9">
          <cell r="A9" t="str">
            <v>A</v>
          </cell>
        </row>
      </sheetData>
      <sheetData sheetId="520">
        <row r="9">
          <cell r="A9" t="str">
            <v>A</v>
          </cell>
        </row>
      </sheetData>
      <sheetData sheetId="521">
        <row r="9">
          <cell r="A9" t="str">
            <v>A</v>
          </cell>
        </row>
      </sheetData>
      <sheetData sheetId="522">
        <row r="9">
          <cell r="A9" t="str">
            <v>A</v>
          </cell>
        </row>
      </sheetData>
      <sheetData sheetId="523">
        <row r="9">
          <cell r="A9" t="str">
            <v>A</v>
          </cell>
        </row>
      </sheetData>
      <sheetData sheetId="524">
        <row r="9">
          <cell r="A9" t="str">
            <v>A</v>
          </cell>
        </row>
      </sheetData>
      <sheetData sheetId="525"/>
      <sheetData sheetId="526">
        <row r="9">
          <cell r="A9" t="str">
            <v>A</v>
          </cell>
        </row>
      </sheetData>
      <sheetData sheetId="527">
        <row r="9">
          <cell r="A9" t="str">
            <v>A</v>
          </cell>
        </row>
      </sheetData>
      <sheetData sheetId="528">
        <row r="9">
          <cell r="A9" t="str">
            <v>A</v>
          </cell>
        </row>
      </sheetData>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9">
          <cell r="A9" t="str">
            <v>A</v>
          </cell>
        </row>
      </sheetData>
      <sheetData sheetId="543"/>
      <sheetData sheetId="544"/>
      <sheetData sheetId="545"/>
      <sheetData sheetId="546" refreshError="1"/>
      <sheetData sheetId="547" refreshError="1"/>
      <sheetData sheetId="548" refreshError="1"/>
      <sheetData sheetId="549"/>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ow r="9">
          <cell r="A9" t="str">
            <v>A</v>
          </cell>
        </row>
      </sheetData>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refreshError="1"/>
      <sheetData sheetId="590"/>
      <sheetData sheetId="591" refreshError="1"/>
      <sheetData sheetId="592" refreshError="1"/>
      <sheetData sheetId="593" refreshError="1"/>
      <sheetData sheetId="594" refreshError="1"/>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ow r="9">
          <cell r="A9" t="str">
            <v>A</v>
          </cell>
        </row>
      </sheetData>
      <sheetData sheetId="680">
        <row r="9">
          <cell r="A9" t="str">
            <v>A</v>
          </cell>
        </row>
      </sheetData>
      <sheetData sheetId="681">
        <row r="9">
          <cell r="A9" t="str">
            <v>A</v>
          </cell>
        </row>
      </sheetData>
      <sheetData sheetId="682">
        <row r="9">
          <cell r="A9" t="str">
            <v>A</v>
          </cell>
        </row>
      </sheetData>
      <sheetData sheetId="683">
        <row r="9">
          <cell r="A9" t="str">
            <v>A</v>
          </cell>
        </row>
      </sheetData>
      <sheetData sheetId="684">
        <row r="9">
          <cell r="A9" t="str">
            <v>A</v>
          </cell>
        </row>
      </sheetData>
      <sheetData sheetId="685">
        <row r="9">
          <cell r="A9" t="str">
            <v>A</v>
          </cell>
        </row>
      </sheetData>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ow r="9">
          <cell r="A9" t="str">
            <v>A</v>
          </cell>
        </row>
      </sheetData>
      <sheetData sheetId="694">
        <row r="9">
          <cell r="A9" t="str">
            <v>A</v>
          </cell>
        </row>
      </sheetData>
      <sheetData sheetId="695">
        <row r="9">
          <cell r="A9" t="str">
            <v>A</v>
          </cell>
        </row>
      </sheetData>
      <sheetData sheetId="696">
        <row r="9">
          <cell r="A9" t="str">
            <v>A</v>
          </cell>
        </row>
      </sheetData>
      <sheetData sheetId="697">
        <row r="9">
          <cell r="A9" t="str">
            <v>A</v>
          </cell>
        </row>
      </sheetData>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sheetData sheetId="705"/>
      <sheetData sheetId="706">
        <row r="9">
          <cell r="A9" t="str">
            <v>A</v>
          </cell>
        </row>
      </sheetData>
      <sheetData sheetId="707"/>
      <sheetData sheetId="708"/>
      <sheetData sheetId="709"/>
      <sheetData sheetId="710"/>
      <sheetData sheetId="711"/>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ow r="9">
          <cell r="A9" t="str">
            <v>A</v>
          </cell>
        </row>
      </sheetData>
      <sheetData sheetId="763">
        <row r="9">
          <cell r="A9" t="str">
            <v>A</v>
          </cell>
        </row>
      </sheetData>
      <sheetData sheetId="764">
        <row r="9">
          <cell r="A9" t="str">
            <v>A</v>
          </cell>
        </row>
      </sheetData>
      <sheetData sheetId="765">
        <row r="9">
          <cell r="A9" t="str">
            <v>A</v>
          </cell>
        </row>
      </sheetData>
      <sheetData sheetId="766">
        <row r="9">
          <cell r="A9" t="str">
            <v>A</v>
          </cell>
        </row>
      </sheetData>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sheetData sheetId="784">
        <row r="9">
          <cell r="A9" t="str">
            <v>A</v>
          </cell>
        </row>
      </sheetData>
      <sheetData sheetId="785">
        <row r="9">
          <cell r="A9" t="str">
            <v>A</v>
          </cell>
        </row>
      </sheetData>
      <sheetData sheetId="786">
        <row r="9">
          <cell r="A9" t="str">
            <v>A</v>
          </cell>
        </row>
      </sheetData>
      <sheetData sheetId="787">
        <row r="9">
          <cell r="A9" t="str">
            <v>A</v>
          </cell>
        </row>
      </sheetData>
      <sheetData sheetId="788">
        <row r="9">
          <cell r="A9" t="str">
            <v>A</v>
          </cell>
        </row>
      </sheetData>
      <sheetData sheetId="789">
        <row r="9">
          <cell r="A9" t="str">
            <v>A</v>
          </cell>
        </row>
      </sheetData>
      <sheetData sheetId="790">
        <row r="9">
          <cell r="A9" t="str">
            <v>A</v>
          </cell>
        </row>
      </sheetData>
      <sheetData sheetId="791">
        <row r="9">
          <cell r="A9" t="str">
            <v>A</v>
          </cell>
        </row>
      </sheetData>
      <sheetData sheetId="792" refreshError="1"/>
      <sheetData sheetId="793" refreshError="1"/>
      <sheetData sheetId="794"/>
      <sheetData sheetId="795" refreshError="1"/>
      <sheetData sheetId="796" refreshError="1"/>
      <sheetData sheetId="797" refreshError="1"/>
      <sheetData sheetId="798" refreshError="1"/>
      <sheetData sheetId="799">
        <row r="9">
          <cell r="A9" t="str">
            <v>A</v>
          </cell>
        </row>
      </sheetData>
      <sheetData sheetId="800">
        <row r="9">
          <cell r="A9" t="str">
            <v>A</v>
          </cell>
        </row>
      </sheetData>
      <sheetData sheetId="801">
        <row r="9">
          <cell r="A9" t="str">
            <v>A</v>
          </cell>
        </row>
      </sheetData>
      <sheetData sheetId="802">
        <row r="9">
          <cell r="A9" t="str">
            <v>A</v>
          </cell>
        </row>
      </sheetData>
      <sheetData sheetId="803">
        <row r="9">
          <cell r="A9" t="str">
            <v>A</v>
          </cell>
        </row>
      </sheetData>
      <sheetData sheetId="804" refreshError="1"/>
      <sheetData sheetId="805">
        <row r="9">
          <cell r="A9" t="str">
            <v>A</v>
          </cell>
        </row>
      </sheetData>
      <sheetData sheetId="806">
        <row r="9">
          <cell r="A9" t="str">
            <v>A</v>
          </cell>
        </row>
      </sheetData>
      <sheetData sheetId="807">
        <row r="9">
          <cell r="A9" t="str">
            <v>A</v>
          </cell>
        </row>
      </sheetData>
      <sheetData sheetId="808">
        <row r="9">
          <cell r="A9" t="str">
            <v>A</v>
          </cell>
        </row>
      </sheetData>
      <sheetData sheetId="809">
        <row r="9">
          <cell r="A9" t="str">
            <v>A</v>
          </cell>
        </row>
      </sheetData>
      <sheetData sheetId="810">
        <row r="9">
          <cell r="A9" t="str">
            <v>A</v>
          </cell>
        </row>
      </sheetData>
      <sheetData sheetId="811">
        <row r="9">
          <cell r="A9" t="str">
            <v>A</v>
          </cell>
        </row>
      </sheetData>
      <sheetData sheetId="812">
        <row r="9">
          <cell r="A9" t="str">
            <v>A</v>
          </cell>
        </row>
      </sheetData>
      <sheetData sheetId="813">
        <row r="9">
          <cell r="A9" t="str">
            <v>A</v>
          </cell>
        </row>
      </sheetData>
      <sheetData sheetId="814">
        <row r="9">
          <cell r="A9" t="str">
            <v>A</v>
          </cell>
        </row>
      </sheetData>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ow r="9">
          <cell r="A9" t="str">
            <v>A</v>
          </cell>
        </row>
      </sheetData>
      <sheetData sheetId="849">
        <row r="9">
          <cell r="A9" t="str">
            <v>A</v>
          </cell>
        </row>
      </sheetData>
      <sheetData sheetId="850">
        <row r="9">
          <cell r="A9" t="str">
            <v>A</v>
          </cell>
        </row>
      </sheetData>
      <sheetData sheetId="851">
        <row r="9">
          <cell r="A9" t="str">
            <v>A</v>
          </cell>
        </row>
      </sheetData>
      <sheetData sheetId="852">
        <row r="9">
          <cell r="A9" t="str">
            <v>A</v>
          </cell>
        </row>
      </sheetData>
      <sheetData sheetId="853">
        <row r="9">
          <cell r="A9" t="str">
            <v>A</v>
          </cell>
        </row>
      </sheetData>
      <sheetData sheetId="854">
        <row r="9">
          <cell r="A9" t="str">
            <v>A</v>
          </cell>
        </row>
      </sheetData>
      <sheetData sheetId="855">
        <row r="9">
          <cell r="A9" t="str">
            <v>A</v>
          </cell>
        </row>
      </sheetData>
      <sheetData sheetId="856">
        <row r="9">
          <cell r="A9" t="str">
            <v>A</v>
          </cell>
        </row>
      </sheetData>
      <sheetData sheetId="857">
        <row r="9">
          <cell r="A9" t="str">
            <v>A</v>
          </cell>
        </row>
      </sheetData>
      <sheetData sheetId="858">
        <row r="9">
          <cell r="A9" t="str">
            <v>A</v>
          </cell>
        </row>
      </sheetData>
      <sheetData sheetId="859">
        <row r="9">
          <cell r="A9" t="str">
            <v>A</v>
          </cell>
        </row>
      </sheetData>
      <sheetData sheetId="860">
        <row r="9">
          <cell r="A9" t="str">
            <v>A</v>
          </cell>
        </row>
      </sheetData>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ow r="9">
          <cell r="A9" t="str">
            <v>A</v>
          </cell>
        </row>
      </sheetData>
      <sheetData sheetId="883">
        <row r="9">
          <cell r="A9" t="str">
            <v>A</v>
          </cell>
        </row>
      </sheetData>
      <sheetData sheetId="884">
        <row r="9">
          <cell r="A9" t="str">
            <v>A</v>
          </cell>
        </row>
      </sheetData>
      <sheetData sheetId="885">
        <row r="9">
          <cell r="A9" t="str">
            <v>A</v>
          </cell>
        </row>
      </sheetData>
      <sheetData sheetId="886">
        <row r="9">
          <cell r="A9" t="str">
            <v>A</v>
          </cell>
        </row>
      </sheetData>
      <sheetData sheetId="887">
        <row r="9">
          <cell r="A9" t="str">
            <v>A</v>
          </cell>
        </row>
      </sheetData>
      <sheetData sheetId="888">
        <row r="9">
          <cell r="A9" t="str">
            <v>A</v>
          </cell>
        </row>
      </sheetData>
      <sheetData sheetId="889">
        <row r="9">
          <cell r="A9" t="str">
            <v>A</v>
          </cell>
        </row>
      </sheetData>
      <sheetData sheetId="890">
        <row r="9">
          <cell r="A9" t="str">
            <v>A</v>
          </cell>
        </row>
      </sheetData>
      <sheetData sheetId="891">
        <row r="9">
          <cell r="A9" t="str">
            <v>A</v>
          </cell>
        </row>
      </sheetData>
      <sheetData sheetId="892">
        <row r="9">
          <cell r="A9" t="str">
            <v>A</v>
          </cell>
        </row>
      </sheetData>
      <sheetData sheetId="893">
        <row r="9">
          <cell r="A9" t="str">
            <v>A</v>
          </cell>
        </row>
      </sheetData>
      <sheetData sheetId="894">
        <row r="9">
          <cell r="A9" t="str">
            <v>A</v>
          </cell>
        </row>
      </sheetData>
      <sheetData sheetId="895">
        <row r="9">
          <cell r="A9" t="str">
            <v>A</v>
          </cell>
        </row>
      </sheetData>
      <sheetData sheetId="896">
        <row r="9">
          <cell r="A9" t="str">
            <v>A</v>
          </cell>
        </row>
      </sheetData>
      <sheetData sheetId="897">
        <row r="9">
          <cell r="A9" t="str">
            <v>A</v>
          </cell>
        </row>
      </sheetData>
      <sheetData sheetId="898">
        <row r="9">
          <cell r="A9" t="str">
            <v>A</v>
          </cell>
        </row>
      </sheetData>
      <sheetData sheetId="899">
        <row r="9">
          <cell r="A9" t="str">
            <v>A</v>
          </cell>
        </row>
      </sheetData>
      <sheetData sheetId="900">
        <row r="9">
          <cell r="A9" t="str">
            <v>A</v>
          </cell>
        </row>
      </sheetData>
      <sheetData sheetId="901">
        <row r="9">
          <cell r="A9" t="str">
            <v>A</v>
          </cell>
        </row>
      </sheetData>
      <sheetData sheetId="902">
        <row r="9">
          <cell r="A9" t="str">
            <v>A</v>
          </cell>
        </row>
      </sheetData>
      <sheetData sheetId="903">
        <row r="9">
          <cell r="A9" t="str">
            <v>A</v>
          </cell>
        </row>
      </sheetData>
      <sheetData sheetId="904">
        <row r="9">
          <cell r="A9" t="str">
            <v>A</v>
          </cell>
        </row>
      </sheetData>
      <sheetData sheetId="905">
        <row r="9">
          <cell r="A9" t="str">
            <v>A</v>
          </cell>
        </row>
      </sheetData>
      <sheetData sheetId="906">
        <row r="9">
          <cell r="A9" t="str">
            <v>A</v>
          </cell>
        </row>
      </sheetData>
      <sheetData sheetId="907">
        <row r="9">
          <cell r="A9" t="str">
            <v>A</v>
          </cell>
        </row>
      </sheetData>
      <sheetData sheetId="908">
        <row r="9">
          <cell r="A9" t="str">
            <v>A</v>
          </cell>
        </row>
      </sheetData>
      <sheetData sheetId="909">
        <row r="9">
          <cell r="A9" t="str">
            <v>A</v>
          </cell>
        </row>
      </sheetData>
      <sheetData sheetId="910" refreshError="1"/>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sheetData sheetId="919" refreshError="1"/>
      <sheetData sheetId="920" refreshError="1"/>
      <sheetData sheetId="921" refreshError="1"/>
      <sheetData sheetId="922"/>
      <sheetData sheetId="923" refreshError="1"/>
      <sheetData sheetId="924">
        <row r="9">
          <cell r="A9" t="str">
            <v>A</v>
          </cell>
        </row>
      </sheetData>
      <sheetData sheetId="925"/>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sheetData sheetId="948" refreshError="1"/>
      <sheetData sheetId="949" refreshError="1"/>
      <sheetData sheetId="950" refreshError="1"/>
      <sheetData sheetId="951" refreshError="1"/>
      <sheetData sheetId="952"/>
      <sheetData sheetId="953" refreshError="1"/>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ow r="9">
          <cell r="A9" t="str">
            <v>A</v>
          </cell>
        </row>
      </sheetData>
      <sheetData sheetId="980" refreshError="1"/>
      <sheetData sheetId="981">
        <row r="9">
          <cell r="A9" t="str">
            <v>A</v>
          </cell>
        </row>
      </sheetData>
      <sheetData sheetId="982">
        <row r="9">
          <cell r="A9" t="str">
            <v>A</v>
          </cell>
        </row>
      </sheetData>
      <sheetData sheetId="983" refreshError="1"/>
      <sheetData sheetId="984"/>
      <sheetData sheetId="985" refreshError="1"/>
      <sheetData sheetId="986" refreshError="1"/>
      <sheetData sheetId="987" refreshError="1"/>
      <sheetData sheetId="988">
        <row r="9">
          <cell r="A9" t="str">
            <v>A</v>
          </cell>
        </row>
      </sheetData>
      <sheetData sheetId="989">
        <row r="9">
          <cell r="A9" t="str">
            <v>A</v>
          </cell>
        </row>
      </sheetData>
      <sheetData sheetId="990">
        <row r="9">
          <cell r="A9" t="str">
            <v>A</v>
          </cell>
        </row>
      </sheetData>
      <sheetData sheetId="991">
        <row r="9">
          <cell r="A9" t="str">
            <v>A</v>
          </cell>
        </row>
      </sheetData>
      <sheetData sheetId="992">
        <row r="9">
          <cell r="A9" t="str">
            <v>A</v>
          </cell>
        </row>
      </sheetData>
      <sheetData sheetId="993">
        <row r="9">
          <cell r="A9" t="str">
            <v>A</v>
          </cell>
        </row>
      </sheetData>
      <sheetData sheetId="994">
        <row r="9">
          <cell r="A9" t="str">
            <v>A</v>
          </cell>
        </row>
      </sheetData>
      <sheetData sheetId="995">
        <row r="9">
          <cell r="A9" t="str">
            <v>A</v>
          </cell>
        </row>
      </sheetData>
      <sheetData sheetId="996">
        <row r="9">
          <cell r="A9" t="str">
            <v>A</v>
          </cell>
        </row>
      </sheetData>
      <sheetData sheetId="997">
        <row r="9">
          <cell r="A9" t="str">
            <v>A</v>
          </cell>
        </row>
      </sheetData>
      <sheetData sheetId="998">
        <row r="9">
          <cell r="A9" t="str">
            <v>A</v>
          </cell>
        </row>
      </sheetData>
      <sheetData sheetId="999">
        <row r="9">
          <cell r="A9" t="str">
            <v>A</v>
          </cell>
        </row>
      </sheetData>
      <sheetData sheetId="1000">
        <row r="9">
          <cell r="A9" t="str">
            <v>A</v>
          </cell>
        </row>
      </sheetData>
      <sheetData sheetId="1001">
        <row r="9">
          <cell r="A9" t="str">
            <v>A</v>
          </cell>
        </row>
      </sheetData>
      <sheetData sheetId="1002">
        <row r="9">
          <cell r="A9" t="str">
            <v>A</v>
          </cell>
        </row>
      </sheetData>
      <sheetData sheetId="1003">
        <row r="9">
          <cell r="A9" t="str">
            <v>A</v>
          </cell>
        </row>
      </sheetData>
      <sheetData sheetId="1004">
        <row r="9">
          <cell r="A9" t="str">
            <v>A</v>
          </cell>
        </row>
      </sheetData>
      <sheetData sheetId="1005">
        <row r="9">
          <cell r="A9" t="str">
            <v>A</v>
          </cell>
        </row>
      </sheetData>
      <sheetData sheetId="1006">
        <row r="9">
          <cell r="A9" t="str">
            <v>A</v>
          </cell>
        </row>
      </sheetData>
      <sheetData sheetId="1007">
        <row r="9">
          <cell r="A9" t="str">
            <v>A</v>
          </cell>
        </row>
      </sheetData>
      <sheetData sheetId="1008">
        <row r="9">
          <cell r="A9" t="str">
            <v>A</v>
          </cell>
        </row>
      </sheetData>
      <sheetData sheetId="1009">
        <row r="9">
          <cell r="A9" t="str">
            <v>A</v>
          </cell>
        </row>
      </sheetData>
      <sheetData sheetId="1010">
        <row r="9">
          <cell r="A9" t="str">
            <v>A</v>
          </cell>
        </row>
      </sheetData>
      <sheetData sheetId="1011">
        <row r="9">
          <cell r="A9" t="str">
            <v>A</v>
          </cell>
        </row>
      </sheetData>
      <sheetData sheetId="1012">
        <row r="9">
          <cell r="A9" t="str">
            <v>A</v>
          </cell>
        </row>
      </sheetData>
      <sheetData sheetId="1013">
        <row r="9">
          <cell r="A9" t="str">
            <v>A</v>
          </cell>
        </row>
      </sheetData>
      <sheetData sheetId="1014">
        <row r="9">
          <cell r="A9" t="str">
            <v>A</v>
          </cell>
        </row>
      </sheetData>
      <sheetData sheetId="1015">
        <row r="9">
          <cell r="A9" t="str">
            <v>A</v>
          </cell>
        </row>
      </sheetData>
      <sheetData sheetId="1016">
        <row r="9">
          <cell r="A9" t="str">
            <v>A</v>
          </cell>
        </row>
      </sheetData>
      <sheetData sheetId="1017">
        <row r="9">
          <cell r="A9" t="str">
            <v>A</v>
          </cell>
        </row>
      </sheetData>
      <sheetData sheetId="1018">
        <row r="9">
          <cell r="A9" t="str">
            <v>A</v>
          </cell>
        </row>
      </sheetData>
      <sheetData sheetId="1019">
        <row r="9">
          <cell r="A9" t="str">
            <v>A</v>
          </cell>
        </row>
      </sheetData>
      <sheetData sheetId="1020">
        <row r="9">
          <cell r="A9" t="str">
            <v>A</v>
          </cell>
        </row>
      </sheetData>
      <sheetData sheetId="1021">
        <row r="9">
          <cell r="A9" t="str">
            <v>A</v>
          </cell>
        </row>
      </sheetData>
      <sheetData sheetId="1022">
        <row r="9">
          <cell r="A9" t="str">
            <v>A</v>
          </cell>
        </row>
      </sheetData>
      <sheetData sheetId="1023">
        <row r="9">
          <cell r="A9" t="str">
            <v>A</v>
          </cell>
        </row>
      </sheetData>
      <sheetData sheetId="1024">
        <row r="9">
          <cell r="A9" t="str">
            <v>A</v>
          </cell>
        </row>
      </sheetData>
      <sheetData sheetId="1025">
        <row r="9">
          <cell r="A9" t="str">
            <v>A</v>
          </cell>
        </row>
      </sheetData>
      <sheetData sheetId="1026">
        <row r="9">
          <cell r="A9" t="str">
            <v>A</v>
          </cell>
        </row>
      </sheetData>
      <sheetData sheetId="1027">
        <row r="9">
          <cell r="A9" t="str">
            <v>A</v>
          </cell>
        </row>
      </sheetData>
      <sheetData sheetId="1028">
        <row r="9">
          <cell r="A9" t="str">
            <v>A</v>
          </cell>
        </row>
      </sheetData>
      <sheetData sheetId="1029">
        <row r="9">
          <cell r="A9" t="str">
            <v>A</v>
          </cell>
        </row>
      </sheetData>
      <sheetData sheetId="1030">
        <row r="9">
          <cell r="A9" t="str">
            <v>A</v>
          </cell>
        </row>
      </sheetData>
      <sheetData sheetId="1031">
        <row r="9">
          <cell r="A9" t="str">
            <v>A</v>
          </cell>
        </row>
      </sheetData>
      <sheetData sheetId="1032">
        <row r="9">
          <cell r="A9" t="str">
            <v>A</v>
          </cell>
        </row>
      </sheetData>
      <sheetData sheetId="1033">
        <row r="9">
          <cell r="A9" t="str">
            <v>A</v>
          </cell>
        </row>
      </sheetData>
      <sheetData sheetId="1034">
        <row r="9">
          <cell r="A9" t="str">
            <v>A</v>
          </cell>
        </row>
      </sheetData>
      <sheetData sheetId="1035">
        <row r="9">
          <cell r="A9" t="str">
            <v>A</v>
          </cell>
        </row>
      </sheetData>
      <sheetData sheetId="1036">
        <row r="9">
          <cell r="A9" t="str">
            <v>A</v>
          </cell>
        </row>
      </sheetData>
      <sheetData sheetId="1037">
        <row r="9">
          <cell r="A9" t="str">
            <v>A</v>
          </cell>
        </row>
      </sheetData>
      <sheetData sheetId="1038">
        <row r="9">
          <cell r="A9" t="str">
            <v>A</v>
          </cell>
        </row>
      </sheetData>
      <sheetData sheetId="1039">
        <row r="9">
          <cell r="A9" t="str">
            <v>A</v>
          </cell>
        </row>
      </sheetData>
      <sheetData sheetId="1040">
        <row r="9">
          <cell r="A9" t="str">
            <v>A</v>
          </cell>
        </row>
      </sheetData>
      <sheetData sheetId="1041">
        <row r="9">
          <cell r="A9" t="str">
            <v>A</v>
          </cell>
        </row>
      </sheetData>
      <sheetData sheetId="1042">
        <row r="9">
          <cell r="A9" t="str">
            <v>A</v>
          </cell>
        </row>
      </sheetData>
      <sheetData sheetId="1043">
        <row r="9">
          <cell r="A9" t="str">
            <v>A</v>
          </cell>
        </row>
      </sheetData>
      <sheetData sheetId="1044">
        <row r="9">
          <cell r="A9" t="str">
            <v>A</v>
          </cell>
        </row>
      </sheetData>
      <sheetData sheetId="1045">
        <row r="9">
          <cell r="A9" t="str">
            <v>A</v>
          </cell>
        </row>
      </sheetData>
      <sheetData sheetId="1046">
        <row r="9">
          <cell r="A9" t="str">
            <v>A</v>
          </cell>
        </row>
      </sheetData>
      <sheetData sheetId="1047">
        <row r="9">
          <cell r="A9" t="str">
            <v>A</v>
          </cell>
        </row>
      </sheetData>
      <sheetData sheetId="1048">
        <row r="9">
          <cell r="A9" t="str">
            <v>A</v>
          </cell>
        </row>
      </sheetData>
      <sheetData sheetId="1049">
        <row r="9">
          <cell r="A9" t="str">
            <v>A</v>
          </cell>
        </row>
      </sheetData>
      <sheetData sheetId="1050">
        <row r="9">
          <cell r="A9" t="str">
            <v>A</v>
          </cell>
        </row>
      </sheetData>
      <sheetData sheetId="1051">
        <row r="9">
          <cell r="A9" t="str">
            <v>A</v>
          </cell>
        </row>
      </sheetData>
      <sheetData sheetId="1052">
        <row r="9">
          <cell r="A9" t="str">
            <v>A</v>
          </cell>
        </row>
      </sheetData>
      <sheetData sheetId="1053">
        <row r="9">
          <cell r="A9" t="str">
            <v>A</v>
          </cell>
        </row>
      </sheetData>
      <sheetData sheetId="1054">
        <row r="9">
          <cell r="A9" t="str">
            <v>A</v>
          </cell>
        </row>
      </sheetData>
      <sheetData sheetId="1055">
        <row r="9">
          <cell r="A9" t="str">
            <v>A</v>
          </cell>
        </row>
      </sheetData>
      <sheetData sheetId="1056">
        <row r="9">
          <cell r="A9" t="str">
            <v>A</v>
          </cell>
        </row>
      </sheetData>
      <sheetData sheetId="1057">
        <row r="9">
          <cell r="A9" t="str">
            <v>A</v>
          </cell>
        </row>
      </sheetData>
      <sheetData sheetId="1058">
        <row r="9">
          <cell r="A9" t="str">
            <v>A</v>
          </cell>
        </row>
      </sheetData>
      <sheetData sheetId="1059">
        <row r="9">
          <cell r="A9" t="str">
            <v>A</v>
          </cell>
        </row>
      </sheetData>
      <sheetData sheetId="1060">
        <row r="9">
          <cell r="A9" t="str">
            <v>A</v>
          </cell>
        </row>
      </sheetData>
      <sheetData sheetId="1061">
        <row r="9">
          <cell r="A9" t="str">
            <v>A</v>
          </cell>
        </row>
      </sheetData>
      <sheetData sheetId="1062">
        <row r="9">
          <cell r="A9" t="str">
            <v>A</v>
          </cell>
        </row>
      </sheetData>
      <sheetData sheetId="1063">
        <row r="9">
          <cell r="A9" t="str">
            <v>A</v>
          </cell>
        </row>
      </sheetData>
      <sheetData sheetId="1064">
        <row r="9">
          <cell r="A9" t="str">
            <v>A</v>
          </cell>
        </row>
      </sheetData>
      <sheetData sheetId="1065">
        <row r="9">
          <cell r="A9" t="str">
            <v>A</v>
          </cell>
        </row>
      </sheetData>
      <sheetData sheetId="1066">
        <row r="9">
          <cell r="A9" t="str">
            <v>A</v>
          </cell>
        </row>
      </sheetData>
      <sheetData sheetId="1067">
        <row r="9">
          <cell r="A9" t="str">
            <v>A</v>
          </cell>
        </row>
      </sheetData>
      <sheetData sheetId="1068">
        <row r="9">
          <cell r="A9" t="str">
            <v>A</v>
          </cell>
        </row>
      </sheetData>
      <sheetData sheetId="1069">
        <row r="9">
          <cell r="A9" t="str">
            <v>A</v>
          </cell>
        </row>
      </sheetData>
      <sheetData sheetId="1070">
        <row r="9">
          <cell r="A9" t="str">
            <v>A</v>
          </cell>
        </row>
      </sheetData>
      <sheetData sheetId="1071">
        <row r="9">
          <cell r="A9" t="str">
            <v>A</v>
          </cell>
        </row>
      </sheetData>
      <sheetData sheetId="1072">
        <row r="9">
          <cell r="A9" t="str">
            <v>A</v>
          </cell>
        </row>
      </sheetData>
      <sheetData sheetId="1073">
        <row r="9">
          <cell r="A9" t="str">
            <v>A</v>
          </cell>
        </row>
      </sheetData>
      <sheetData sheetId="1074">
        <row r="9">
          <cell r="A9" t="str">
            <v>A</v>
          </cell>
        </row>
      </sheetData>
      <sheetData sheetId="1075">
        <row r="9">
          <cell r="A9" t="str">
            <v>A</v>
          </cell>
        </row>
      </sheetData>
      <sheetData sheetId="1076">
        <row r="9">
          <cell r="A9" t="str">
            <v>A</v>
          </cell>
        </row>
      </sheetData>
      <sheetData sheetId="1077">
        <row r="9">
          <cell r="A9" t="str">
            <v>A</v>
          </cell>
        </row>
      </sheetData>
      <sheetData sheetId="1078">
        <row r="9">
          <cell r="A9" t="str">
            <v>A</v>
          </cell>
        </row>
      </sheetData>
      <sheetData sheetId="1079">
        <row r="9">
          <cell r="A9" t="str">
            <v>A</v>
          </cell>
        </row>
      </sheetData>
      <sheetData sheetId="1080">
        <row r="9">
          <cell r="A9" t="str">
            <v>A</v>
          </cell>
        </row>
      </sheetData>
      <sheetData sheetId="1081">
        <row r="9">
          <cell r="A9" t="str">
            <v>A</v>
          </cell>
        </row>
      </sheetData>
      <sheetData sheetId="1082">
        <row r="9">
          <cell r="A9" t="str">
            <v>A</v>
          </cell>
        </row>
      </sheetData>
      <sheetData sheetId="1083">
        <row r="9">
          <cell r="A9" t="str">
            <v>A</v>
          </cell>
        </row>
      </sheetData>
      <sheetData sheetId="1084">
        <row r="9">
          <cell r="A9" t="str">
            <v>A</v>
          </cell>
        </row>
      </sheetData>
      <sheetData sheetId="1085">
        <row r="9">
          <cell r="A9" t="str">
            <v>A</v>
          </cell>
        </row>
      </sheetData>
      <sheetData sheetId="1086">
        <row r="9">
          <cell r="A9" t="str">
            <v>A</v>
          </cell>
        </row>
      </sheetData>
      <sheetData sheetId="1087" refreshError="1"/>
      <sheetData sheetId="1088">
        <row r="9">
          <cell r="A9" t="str">
            <v>A</v>
          </cell>
        </row>
      </sheetData>
      <sheetData sheetId="1089">
        <row r="9">
          <cell r="A9" t="str">
            <v>A</v>
          </cell>
        </row>
      </sheetData>
      <sheetData sheetId="1090">
        <row r="9">
          <cell r="A9" t="str">
            <v>A</v>
          </cell>
        </row>
      </sheetData>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sheetData sheetId="1100"/>
      <sheetData sheetId="1101" refreshError="1"/>
      <sheetData sheetId="1102" refreshError="1"/>
      <sheetData sheetId="1103" refreshError="1"/>
      <sheetData sheetId="1104" refreshError="1"/>
      <sheetData sheetId="1105"/>
      <sheetData sheetId="1106" refreshError="1"/>
      <sheetData sheetId="1107">
        <row r="9">
          <cell r="A9" t="str">
            <v>A</v>
          </cell>
        </row>
      </sheetData>
      <sheetData sheetId="1108">
        <row r="9">
          <cell r="A9" t="str">
            <v>A</v>
          </cell>
        </row>
      </sheetData>
      <sheetData sheetId="1109">
        <row r="9">
          <cell r="A9" t="str">
            <v>A</v>
          </cell>
        </row>
      </sheetData>
      <sheetData sheetId="1110">
        <row r="9">
          <cell r="A9" t="str">
            <v>A</v>
          </cell>
        </row>
      </sheetData>
      <sheetData sheetId="1111">
        <row r="9">
          <cell r="A9" t="str">
            <v>A</v>
          </cell>
        </row>
      </sheetData>
      <sheetData sheetId="1112">
        <row r="9">
          <cell r="A9" t="str">
            <v>A</v>
          </cell>
        </row>
      </sheetData>
      <sheetData sheetId="1113">
        <row r="9">
          <cell r="A9" t="str">
            <v>A</v>
          </cell>
        </row>
      </sheetData>
      <sheetData sheetId="1114">
        <row r="9">
          <cell r="A9" t="str">
            <v>A</v>
          </cell>
        </row>
      </sheetData>
      <sheetData sheetId="1115">
        <row r="9">
          <cell r="A9" t="str">
            <v>A</v>
          </cell>
        </row>
      </sheetData>
      <sheetData sheetId="1116">
        <row r="9">
          <cell r="A9" t="str">
            <v>A</v>
          </cell>
        </row>
      </sheetData>
      <sheetData sheetId="1117">
        <row r="9">
          <cell r="A9" t="str">
            <v>A</v>
          </cell>
        </row>
      </sheetData>
      <sheetData sheetId="1118">
        <row r="9">
          <cell r="A9" t="str">
            <v>A</v>
          </cell>
        </row>
      </sheetData>
      <sheetData sheetId="1119">
        <row r="9">
          <cell r="A9" t="str">
            <v>A</v>
          </cell>
        </row>
      </sheetData>
      <sheetData sheetId="1120">
        <row r="9">
          <cell r="A9" t="str">
            <v>A</v>
          </cell>
        </row>
      </sheetData>
      <sheetData sheetId="1121">
        <row r="9">
          <cell r="A9" t="str">
            <v>A</v>
          </cell>
        </row>
      </sheetData>
      <sheetData sheetId="1122">
        <row r="9">
          <cell r="A9" t="str">
            <v>A</v>
          </cell>
        </row>
      </sheetData>
      <sheetData sheetId="1123">
        <row r="9">
          <cell r="A9" t="str">
            <v>A</v>
          </cell>
        </row>
      </sheetData>
      <sheetData sheetId="1124">
        <row r="9">
          <cell r="A9" t="str">
            <v>A</v>
          </cell>
        </row>
      </sheetData>
      <sheetData sheetId="1125">
        <row r="9">
          <cell r="A9" t="str">
            <v>A</v>
          </cell>
        </row>
      </sheetData>
      <sheetData sheetId="1126">
        <row r="9">
          <cell r="A9" t="str">
            <v>A</v>
          </cell>
        </row>
      </sheetData>
      <sheetData sheetId="1127">
        <row r="9">
          <cell r="A9" t="str">
            <v>A</v>
          </cell>
        </row>
      </sheetData>
      <sheetData sheetId="1128">
        <row r="9">
          <cell r="A9" t="str">
            <v>A</v>
          </cell>
        </row>
      </sheetData>
      <sheetData sheetId="1129">
        <row r="9">
          <cell r="A9" t="str">
            <v>A</v>
          </cell>
        </row>
      </sheetData>
      <sheetData sheetId="1130">
        <row r="9">
          <cell r="A9" t="str">
            <v>A</v>
          </cell>
        </row>
      </sheetData>
      <sheetData sheetId="1131">
        <row r="9">
          <cell r="A9" t="str">
            <v>A</v>
          </cell>
        </row>
      </sheetData>
      <sheetData sheetId="1132">
        <row r="9">
          <cell r="A9" t="str">
            <v>A</v>
          </cell>
        </row>
      </sheetData>
      <sheetData sheetId="1133">
        <row r="9">
          <cell r="A9" t="str">
            <v>A</v>
          </cell>
        </row>
      </sheetData>
      <sheetData sheetId="1134">
        <row r="9">
          <cell r="A9" t="str">
            <v>A</v>
          </cell>
        </row>
      </sheetData>
      <sheetData sheetId="1135">
        <row r="9">
          <cell r="A9" t="str">
            <v>A</v>
          </cell>
        </row>
      </sheetData>
      <sheetData sheetId="1136">
        <row r="9">
          <cell r="A9" t="str">
            <v>A</v>
          </cell>
        </row>
      </sheetData>
      <sheetData sheetId="1137">
        <row r="9">
          <cell r="A9" t="str">
            <v>A</v>
          </cell>
        </row>
      </sheetData>
      <sheetData sheetId="1138">
        <row r="9">
          <cell r="A9" t="str">
            <v>A</v>
          </cell>
        </row>
      </sheetData>
      <sheetData sheetId="1139">
        <row r="9">
          <cell r="A9" t="str">
            <v>A</v>
          </cell>
        </row>
      </sheetData>
      <sheetData sheetId="1140">
        <row r="9">
          <cell r="A9" t="str">
            <v>A</v>
          </cell>
        </row>
      </sheetData>
      <sheetData sheetId="1141">
        <row r="9">
          <cell r="A9" t="str">
            <v>A</v>
          </cell>
        </row>
      </sheetData>
      <sheetData sheetId="1142">
        <row r="9">
          <cell r="A9" t="str">
            <v>A</v>
          </cell>
        </row>
      </sheetData>
      <sheetData sheetId="1143">
        <row r="9">
          <cell r="A9" t="str">
            <v>A</v>
          </cell>
        </row>
      </sheetData>
      <sheetData sheetId="1144">
        <row r="9">
          <cell r="A9" t="str">
            <v>A</v>
          </cell>
        </row>
      </sheetData>
      <sheetData sheetId="1145">
        <row r="9">
          <cell r="A9" t="str">
            <v>A</v>
          </cell>
        </row>
      </sheetData>
      <sheetData sheetId="1146">
        <row r="9">
          <cell r="A9" t="str">
            <v>A</v>
          </cell>
        </row>
      </sheetData>
      <sheetData sheetId="1147">
        <row r="9">
          <cell r="A9" t="str">
            <v>A</v>
          </cell>
        </row>
      </sheetData>
      <sheetData sheetId="1148">
        <row r="9">
          <cell r="A9" t="str">
            <v>A</v>
          </cell>
        </row>
      </sheetData>
      <sheetData sheetId="1149">
        <row r="9">
          <cell r="A9" t="str">
            <v>A</v>
          </cell>
        </row>
      </sheetData>
      <sheetData sheetId="1150">
        <row r="9">
          <cell r="A9" t="str">
            <v>A</v>
          </cell>
        </row>
      </sheetData>
      <sheetData sheetId="1151">
        <row r="9">
          <cell r="A9" t="str">
            <v>A</v>
          </cell>
        </row>
      </sheetData>
      <sheetData sheetId="1152">
        <row r="9">
          <cell r="A9" t="str">
            <v>A</v>
          </cell>
        </row>
      </sheetData>
      <sheetData sheetId="1153">
        <row r="9">
          <cell r="A9" t="str">
            <v>A</v>
          </cell>
        </row>
      </sheetData>
      <sheetData sheetId="1154">
        <row r="9">
          <cell r="A9" t="str">
            <v>A</v>
          </cell>
        </row>
      </sheetData>
      <sheetData sheetId="1155">
        <row r="9">
          <cell r="A9" t="str">
            <v>A</v>
          </cell>
        </row>
      </sheetData>
      <sheetData sheetId="1156">
        <row r="9">
          <cell r="A9" t="str">
            <v>A</v>
          </cell>
        </row>
      </sheetData>
      <sheetData sheetId="1157">
        <row r="9">
          <cell r="A9" t="str">
            <v>A</v>
          </cell>
        </row>
      </sheetData>
      <sheetData sheetId="1158">
        <row r="9">
          <cell r="A9" t="str">
            <v>A</v>
          </cell>
        </row>
      </sheetData>
      <sheetData sheetId="1159">
        <row r="9">
          <cell r="A9" t="str">
            <v>A</v>
          </cell>
        </row>
      </sheetData>
      <sheetData sheetId="1160">
        <row r="9">
          <cell r="A9" t="str">
            <v>A</v>
          </cell>
        </row>
      </sheetData>
      <sheetData sheetId="1161">
        <row r="9">
          <cell r="A9" t="str">
            <v>A</v>
          </cell>
        </row>
      </sheetData>
      <sheetData sheetId="1162">
        <row r="9">
          <cell r="A9" t="str">
            <v>A</v>
          </cell>
        </row>
      </sheetData>
      <sheetData sheetId="1163">
        <row r="9">
          <cell r="A9" t="str">
            <v>A</v>
          </cell>
        </row>
      </sheetData>
      <sheetData sheetId="1164">
        <row r="9">
          <cell r="A9" t="str">
            <v>A</v>
          </cell>
        </row>
      </sheetData>
      <sheetData sheetId="1165">
        <row r="9">
          <cell r="A9" t="str">
            <v>A</v>
          </cell>
        </row>
      </sheetData>
      <sheetData sheetId="1166">
        <row r="9">
          <cell r="A9" t="str">
            <v>A</v>
          </cell>
        </row>
      </sheetData>
      <sheetData sheetId="1167">
        <row r="9">
          <cell r="A9" t="str">
            <v>A</v>
          </cell>
        </row>
      </sheetData>
      <sheetData sheetId="1168">
        <row r="9">
          <cell r="A9" t="str">
            <v>A</v>
          </cell>
        </row>
      </sheetData>
      <sheetData sheetId="1169">
        <row r="9">
          <cell r="A9" t="str">
            <v>A</v>
          </cell>
        </row>
      </sheetData>
      <sheetData sheetId="1170">
        <row r="9">
          <cell r="A9" t="str">
            <v>A</v>
          </cell>
        </row>
      </sheetData>
      <sheetData sheetId="1171">
        <row r="9">
          <cell r="A9" t="str">
            <v>A</v>
          </cell>
        </row>
      </sheetData>
      <sheetData sheetId="1172">
        <row r="9">
          <cell r="A9" t="str">
            <v>A</v>
          </cell>
        </row>
      </sheetData>
      <sheetData sheetId="1173">
        <row r="9">
          <cell r="A9" t="str">
            <v>A</v>
          </cell>
        </row>
      </sheetData>
      <sheetData sheetId="1174">
        <row r="9">
          <cell r="A9" t="str">
            <v>A</v>
          </cell>
        </row>
      </sheetData>
      <sheetData sheetId="1175">
        <row r="9">
          <cell r="A9" t="str">
            <v>A</v>
          </cell>
        </row>
      </sheetData>
      <sheetData sheetId="1176">
        <row r="9">
          <cell r="A9" t="str">
            <v>A</v>
          </cell>
        </row>
      </sheetData>
      <sheetData sheetId="1177">
        <row r="9">
          <cell r="A9" t="str">
            <v>A</v>
          </cell>
        </row>
      </sheetData>
      <sheetData sheetId="1178">
        <row r="9">
          <cell r="A9" t="str">
            <v>A</v>
          </cell>
        </row>
      </sheetData>
      <sheetData sheetId="1179">
        <row r="9">
          <cell r="A9" t="str">
            <v>A</v>
          </cell>
        </row>
      </sheetData>
      <sheetData sheetId="1180">
        <row r="9">
          <cell r="A9" t="str">
            <v>A</v>
          </cell>
        </row>
      </sheetData>
      <sheetData sheetId="1181">
        <row r="9">
          <cell r="A9" t="str">
            <v>A</v>
          </cell>
        </row>
      </sheetData>
      <sheetData sheetId="1182">
        <row r="9">
          <cell r="A9" t="str">
            <v>A</v>
          </cell>
        </row>
      </sheetData>
      <sheetData sheetId="1183">
        <row r="9">
          <cell r="A9" t="str">
            <v>A</v>
          </cell>
        </row>
      </sheetData>
      <sheetData sheetId="1184">
        <row r="9">
          <cell r="A9" t="str">
            <v>A</v>
          </cell>
        </row>
      </sheetData>
      <sheetData sheetId="1185">
        <row r="9">
          <cell r="A9" t="str">
            <v>A</v>
          </cell>
        </row>
      </sheetData>
      <sheetData sheetId="1186">
        <row r="9">
          <cell r="A9" t="str">
            <v>A</v>
          </cell>
        </row>
      </sheetData>
      <sheetData sheetId="1187">
        <row r="9">
          <cell r="A9" t="str">
            <v>A</v>
          </cell>
        </row>
      </sheetData>
      <sheetData sheetId="1188">
        <row r="9">
          <cell r="A9" t="str">
            <v>A</v>
          </cell>
        </row>
      </sheetData>
      <sheetData sheetId="1189">
        <row r="9">
          <cell r="A9" t="str">
            <v>A</v>
          </cell>
        </row>
      </sheetData>
      <sheetData sheetId="1190">
        <row r="9">
          <cell r="A9" t="str">
            <v>A</v>
          </cell>
        </row>
      </sheetData>
      <sheetData sheetId="1191">
        <row r="9">
          <cell r="A9" t="str">
            <v>A</v>
          </cell>
        </row>
      </sheetData>
      <sheetData sheetId="1192">
        <row r="9">
          <cell r="A9" t="str">
            <v>A</v>
          </cell>
        </row>
      </sheetData>
      <sheetData sheetId="1193">
        <row r="9">
          <cell r="A9" t="str">
            <v>A</v>
          </cell>
        </row>
      </sheetData>
      <sheetData sheetId="1194">
        <row r="9">
          <cell r="A9" t="str">
            <v>A</v>
          </cell>
        </row>
      </sheetData>
      <sheetData sheetId="1195">
        <row r="9">
          <cell r="A9" t="str">
            <v>A</v>
          </cell>
        </row>
      </sheetData>
      <sheetData sheetId="1196">
        <row r="9">
          <cell r="A9" t="str">
            <v>A</v>
          </cell>
        </row>
      </sheetData>
      <sheetData sheetId="1197">
        <row r="9">
          <cell r="A9" t="str">
            <v>A</v>
          </cell>
        </row>
      </sheetData>
      <sheetData sheetId="1198">
        <row r="9">
          <cell r="A9" t="str">
            <v>A</v>
          </cell>
        </row>
      </sheetData>
      <sheetData sheetId="1199">
        <row r="9">
          <cell r="A9" t="str">
            <v>A</v>
          </cell>
        </row>
      </sheetData>
      <sheetData sheetId="1200">
        <row r="9">
          <cell r="A9" t="str">
            <v>A</v>
          </cell>
        </row>
      </sheetData>
      <sheetData sheetId="1201">
        <row r="9">
          <cell r="A9" t="str">
            <v>A</v>
          </cell>
        </row>
      </sheetData>
      <sheetData sheetId="1202">
        <row r="9">
          <cell r="A9" t="str">
            <v>A</v>
          </cell>
        </row>
      </sheetData>
      <sheetData sheetId="1203">
        <row r="9">
          <cell r="A9" t="str">
            <v>A</v>
          </cell>
        </row>
      </sheetData>
      <sheetData sheetId="1204">
        <row r="9">
          <cell r="A9" t="str">
            <v>A</v>
          </cell>
        </row>
      </sheetData>
      <sheetData sheetId="1205">
        <row r="9">
          <cell r="A9" t="str">
            <v>A</v>
          </cell>
        </row>
      </sheetData>
      <sheetData sheetId="1206">
        <row r="9">
          <cell r="A9" t="str">
            <v>A</v>
          </cell>
        </row>
      </sheetData>
      <sheetData sheetId="1207">
        <row r="9">
          <cell r="A9" t="str">
            <v>A</v>
          </cell>
        </row>
      </sheetData>
      <sheetData sheetId="1208">
        <row r="9">
          <cell r="A9" t="str">
            <v>A</v>
          </cell>
        </row>
      </sheetData>
      <sheetData sheetId="1209">
        <row r="9">
          <cell r="A9" t="str">
            <v>A</v>
          </cell>
        </row>
      </sheetData>
      <sheetData sheetId="1210">
        <row r="9">
          <cell r="A9" t="str">
            <v>A</v>
          </cell>
        </row>
      </sheetData>
      <sheetData sheetId="1211">
        <row r="9">
          <cell r="A9" t="str">
            <v>A</v>
          </cell>
        </row>
      </sheetData>
      <sheetData sheetId="1212">
        <row r="9">
          <cell r="A9" t="str">
            <v>A</v>
          </cell>
        </row>
      </sheetData>
      <sheetData sheetId="1213">
        <row r="9">
          <cell r="A9" t="str">
            <v>A</v>
          </cell>
        </row>
      </sheetData>
      <sheetData sheetId="1214">
        <row r="9">
          <cell r="A9" t="str">
            <v>A</v>
          </cell>
        </row>
      </sheetData>
      <sheetData sheetId="1215">
        <row r="9">
          <cell r="A9" t="str">
            <v>A</v>
          </cell>
        </row>
      </sheetData>
      <sheetData sheetId="1216">
        <row r="9">
          <cell r="A9" t="str">
            <v>A</v>
          </cell>
        </row>
      </sheetData>
      <sheetData sheetId="1217">
        <row r="9">
          <cell r="A9" t="str">
            <v>A</v>
          </cell>
        </row>
      </sheetData>
      <sheetData sheetId="1218">
        <row r="9">
          <cell r="A9" t="str">
            <v>A</v>
          </cell>
        </row>
      </sheetData>
      <sheetData sheetId="1219">
        <row r="9">
          <cell r="A9" t="str">
            <v>A</v>
          </cell>
        </row>
      </sheetData>
      <sheetData sheetId="1220">
        <row r="9">
          <cell r="A9" t="str">
            <v>A</v>
          </cell>
        </row>
      </sheetData>
      <sheetData sheetId="1221">
        <row r="9">
          <cell r="A9" t="str">
            <v>A</v>
          </cell>
        </row>
      </sheetData>
      <sheetData sheetId="1222">
        <row r="9">
          <cell r="A9" t="str">
            <v>A</v>
          </cell>
        </row>
      </sheetData>
      <sheetData sheetId="1223">
        <row r="9">
          <cell r="A9" t="str">
            <v>A</v>
          </cell>
        </row>
      </sheetData>
      <sheetData sheetId="1224">
        <row r="9">
          <cell r="A9" t="str">
            <v>A</v>
          </cell>
        </row>
      </sheetData>
      <sheetData sheetId="1225">
        <row r="9">
          <cell r="A9" t="str">
            <v>A</v>
          </cell>
        </row>
      </sheetData>
      <sheetData sheetId="1226">
        <row r="9">
          <cell r="A9" t="str">
            <v>A</v>
          </cell>
        </row>
      </sheetData>
      <sheetData sheetId="1227">
        <row r="9">
          <cell r="A9" t="str">
            <v>A</v>
          </cell>
        </row>
      </sheetData>
      <sheetData sheetId="1228">
        <row r="9">
          <cell r="A9" t="str">
            <v>A</v>
          </cell>
        </row>
      </sheetData>
      <sheetData sheetId="1229">
        <row r="9">
          <cell r="A9" t="str">
            <v>A</v>
          </cell>
        </row>
      </sheetData>
      <sheetData sheetId="1230">
        <row r="9">
          <cell r="A9" t="str">
            <v>A</v>
          </cell>
        </row>
      </sheetData>
      <sheetData sheetId="1231">
        <row r="9">
          <cell r="A9" t="str">
            <v>A</v>
          </cell>
        </row>
      </sheetData>
      <sheetData sheetId="1232">
        <row r="9">
          <cell r="A9" t="str">
            <v>A</v>
          </cell>
        </row>
      </sheetData>
      <sheetData sheetId="1233">
        <row r="9">
          <cell r="A9" t="str">
            <v>A</v>
          </cell>
        </row>
      </sheetData>
      <sheetData sheetId="1234">
        <row r="9">
          <cell r="A9" t="str">
            <v>A</v>
          </cell>
        </row>
      </sheetData>
      <sheetData sheetId="1235">
        <row r="9">
          <cell r="A9" t="str">
            <v>A</v>
          </cell>
        </row>
      </sheetData>
      <sheetData sheetId="1236">
        <row r="9">
          <cell r="A9" t="str">
            <v>A</v>
          </cell>
        </row>
      </sheetData>
      <sheetData sheetId="1237">
        <row r="9">
          <cell r="A9" t="str">
            <v>A</v>
          </cell>
        </row>
      </sheetData>
      <sheetData sheetId="1238">
        <row r="9">
          <cell r="A9" t="str">
            <v>A</v>
          </cell>
        </row>
      </sheetData>
      <sheetData sheetId="1239">
        <row r="9">
          <cell r="A9" t="str">
            <v>A</v>
          </cell>
        </row>
      </sheetData>
      <sheetData sheetId="1240">
        <row r="9">
          <cell r="A9" t="str">
            <v>A</v>
          </cell>
        </row>
      </sheetData>
      <sheetData sheetId="1241">
        <row r="9">
          <cell r="A9" t="str">
            <v>A</v>
          </cell>
        </row>
      </sheetData>
      <sheetData sheetId="1242">
        <row r="9">
          <cell r="A9" t="str">
            <v>A</v>
          </cell>
        </row>
      </sheetData>
      <sheetData sheetId="1243">
        <row r="9">
          <cell r="A9" t="str">
            <v>A</v>
          </cell>
        </row>
      </sheetData>
      <sheetData sheetId="1244">
        <row r="9">
          <cell r="A9" t="str">
            <v>A</v>
          </cell>
        </row>
      </sheetData>
      <sheetData sheetId="1245">
        <row r="9">
          <cell r="A9" t="str">
            <v>A</v>
          </cell>
        </row>
      </sheetData>
      <sheetData sheetId="1246">
        <row r="9">
          <cell r="A9" t="str">
            <v>A</v>
          </cell>
        </row>
      </sheetData>
      <sheetData sheetId="1247">
        <row r="9">
          <cell r="A9" t="str">
            <v>A</v>
          </cell>
        </row>
      </sheetData>
      <sheetData sheetId="1248">
        <row r="9">
          <cell r="A9" t="str">
            <v>A</v>
          </cell>
        </row>
      </sheetData>
      <sheetData sheetId="1249">
        <row r="9">
          <cell r="A9" t="str">
            <v>A</v>
          </cell>
        </row>
      </sheetData>
      <sheetData sheetId="1250">
        <row r="9">
          <cell r="A9" t="str">
            <v>A</v>
          </cell>
        </row>
      </sheetData>
      <sheetData sheetId="1251">
        <row r="9">
          <cell r="A9" t="str">
            <v>A</v>
          </cell>
        </row>
      </sheetData>
      <sheetData sheetId="1252">
        <row r="9">
          <cell r="A9" t="str">
            <v>A</v>
          </cell>
        </row>
      </sheetData>
      <sheetData sheetId="1253">
        <row r="9">
          <cell r="A9" t="str">
            <v>A</v>
          </cell>
        </row>
      </sheetData>
      <sheetData sheetId="1254">
        <row r="9">
          <cell r="A9" t="str">
            <v>A</v>
          </cell>
        </row>
      </sheetData>
      <sheetData sheetId="1255">
        <row r="9">
          <cell r="A9" t="str">
            <v>A</v>
          </cell>
        </row>
      </sheetData>
      <sheetData sheetId="1256">
        <row r="9">
          <cell r="A9" t="str">
            <v>A</v>
          </cell>
        </row>
      </sheetData>
      <sheetData sheetId="1257">
        <row r="9">
          <cell r="A9" t="str">
            <v>A</v>
          </cell>
        </row>
      </sheetData>
      <sheetData sheetId="1258">
        <row r="9">
          <cell r="A9" t="str">
            <v>A</v>
          </cell>
        </row>
      </sheetData>
      <sheetData sheetId="1259">
        <row r="9">
          <cell r="A9" t="str">
            <v>A</v>
          </cell>
        </row>
      </sheetData>
      <sheetData sheetId="1260">
        <row r="9">
          <cell r="A9" t="str">
            <v>A</v>
          </cell>
        </row>
      </sheetData>
      <sheetData sheetId="1261">
        <row r="9">
          <cell r="A9" t="str">
            <v>A</v>
          </cell>
        </row>
      </sheetData>
      <sheetData sheetId="1262">
        <row r="9">
          <cell r="A9" t="str">
            <v>A</v>
          </cell>
        </row>
      </sheetData>
      <sheetData sheetId="1263">
        <row r="9">
          <cell r="A9" t="str">
            <v>A</v>
          </cell>
        </row>
      </sheetData>
      <sheetData sheetId="1264">
        <row r="9">
          <cell r="A9" t="str">
            <v>A</v>
          </cell>
        </row>
      </sheetData>
      <sheetData sheetId="1265">
        <row r="9">
          <cell r="A9" t="str">
            <v>A</v>
          </cell>
        </row>
      </sheetData>
      <sheetData sheetId="1266">
        <row r="9">
          <cell r="A9" t="str">
            <v>A</v>
          </cell>
        </row>
      </sheetData>
      <sheetData sheetId="1267">
        <row r="9">
          <cell r="A9" t="str">
            <v>A</v>
          </cell>
        </row>
      </sheetData>
      <sheetData sheetId="1268">
        <row r="9">
          <cell r="A9" t="str">
            <v>A</v>
          </cell>
        </row>
      </sheetData>
      <sheetData sheetId="1269">
        <row r="9">
          <cell r="A9" t="str">
            <v>A</v>
          </cell>
        </row>
      </sheetData>
      <sheetData sheetId="1270">
        <row r="9">
          <cell r="A9" t="str">
            <v>A</v>
          </cell>
        </row>
      </sheetData>
      <sheetData sheetId="1271">
        <row r="9">
          <cell r="A9" t="str">
            <v>A</v>
          </cell>
        </row>
      </sheetData>
      <sheetData sheetId="1272" refreshError="1"/>
      <sheetData sheetId="1273" refreshError="1"/>
      <sheetData sheetId="1274" refreshError="1"/>
      <sheetData sheetId="1275" refreshError="1"/>
      <sheetData sheetId="1276" refreshError="1"/>
      <sheetData sheetId="1277">
        <row r="9">
          <cell r="A9" t="str">
            <v>A</v>
          </cell>
        </row>
      </sheetData>
      <sheetData sheetId="1278">
        <row r="9">
          <cell r="A9" t="str">
            <v>A</v>
          </cell>
        </row>
      </sheetData>
      <sheetData sheetId="1279">
        <row r="9">
          <cell r="A9" t="str">
            <v>A</v>
          </cell>
        </row>
      </sheetData>
      <sheetData sheetId="1280">
        <row r="9">
          <cell r="A9" t="str">
            <v>A</v>
          </cell>
        </row>
      </sheetData>
      <sheetData sheetId="1281">
        <row r="9">
          <cell r="A9" t="str">
            <v>A</v>
          </cell>
        </row>
      </sheetData>
      <sheetData sheetId="1282">
        <row r="9">
          <cell r="A9" t="str">
            <v>A</v>
          </cell>
        </row>
      </sheetData>
      <sheetData sheetId="1283">
        <row r="9">
          <cell r="A9" t="str">
            <v>A</v>
          </cell>
        </row>
      </sheetData>
      <sheetData sheetId="1284">
        <row r="9">
          <cell r="A9" t="str">
            <v>A</v>
          </cell>
        </row>
      </sheetData>
      <sheetData sheetId="1285">
        <row r="9">
          <cell r="A9" t="str">
            <v>A</v>
          </cell>
        </row>
      </sheetData>
      <sheetData sheetId="1286">
        <row r="9">
          <cell r="A9" t="str">
            <v>A</v>
          </cell>
        </row>
      </sheetData>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sheetData sheetId="1298" refreshError="1"/>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efreshError="1"/>
      <sheetData sheetId="1304" refreshError="1"/>
      <sheetData sheetId="1305" refreshError="1"/>
      <sheetData sheetId="1306" refreshError="1"/>
      <sheetData sheetId="1307" refreshError="1"/>
      <sheetData sheetId="1308" refreshError="1"/>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ow r="9">
          <cell r="A9" t="str">
            <v>A</v>
          </cell>
        </row>
      </sheetData>
      <sheetData sheetId="1321">
        <row r="9">
          <cell r="A9" t="str">
            <v>A</v>
          </cell>
        </row>
      </sheetData>
      <sheetData sheetId="1322">
        <row r="9">
          <cell r="A9" t="str">
            <v>A</v>
          </cell>
        </row>
      </sheetData>
      <sheetData sheetId="1323">
        <row r="9">
          <cell r="A9" t="str">
            <v>A</v>
          </cell>
        </row>
      </sheetData>
      <sheetData sheetId="1324" refreshError="1"/>
      <sheetData sheetId="1325">
        <row r="9">
          <cell r="A9" t="str">
            <v>A</v>
          </cell>
        </row>
      </sheetData>
      <sheetData sheetId="1326">
        <row r="9">
          <cell r="A9" t="str">
            <v>A</v>
          </cell>
        </row>
      </sheetData>
      <sheetData sheetId="1327">
        <row r="9">
          <cell r="A9" t="str">
            <v>A</v>
          </cell>
        </row>
      </sheetData>
      <sheetData sheetId="1328">
        <row r="9">
          <cell r="A9" t="str">
            <v>A</v>
          </cell>
        </row>
      </sheetData>
      <sheetData sheetId="1329">
        <row r="9">
          <cell r="A9" t="str">
            <v>A</v>
          </cell>
        </row>
      </sheetData>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ow r="9">
          <cell r="A9" t="str">
            <v>A</v>
          </cell>
        </row>
      </sheetData>
      <sheetData sheetId="1336">
        <row r="9">
          <cell r="A9" t="str">
            <v>A</v>
          </cell>
        </row>
      </sheetData>
      <sheetData sheetId="1337">
        <row r="9">
          <cell r="A9" t="str">
            <v>A</v>
          </cell>
        </row>
      </sheetData>
      <sheetData sheetId="1338">
        <row r="9">
          <cell r="A9" t="str">
            <v>A</v>
          </cell>
        </row>
      </sheetData>
      <sheetData sheetId="1339">
        <row r="9">
          <cell r="A9" t="str">
            <v>A</v>
          </cell>
        </row>
      </sheetData>
      <sheetData sheetId="1340">
        <row r="9">
          <cell r="A9" t="str">
            <v>A</v>
          </cell>
        </row>
      </sheetData>
      <sheetData sheetId="1341">
        <row r="9">
          <cell r="A9" t="str">
            <v>A</v>
          </cell>
        </row>
      </sheetData>
      <sheetData sheetId="1342">
        <row r="9">
          <cell r="A9" t="str">
            <v>A</v>
          </cell>
        </row>
      </sheetData>
      <sheetData sheetId="1343">
        <row r="9">
          <cell r="A9" t="str">
            <v>A</v>
          </cell>
        </row>
      </sheetData>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sheetData sheetId="1353" refreshError="1"/>
      <sheetData sheetId="1354" refreshError="1"/>
      <sheetData sheetId="1355" refreshError="1"/>
      <sheetData sheetId="1356"/>
      <sheetData sheetId="1357">
        <row r="9">
          <cell r="A9" t="str">
            <v>A</v>
          </cell>
        </row>
      </sheetData>
      <sheetData sheetId="1358">
        <row r="9">
          <cell r="A9" t="str">
            <v>A</v>
          </cell>
        </row>
      </sheetData>
      <sheetData sheetId="1359" refreshError="1"/>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ow r="9">
          <cell r="A9" t="str">
            <v>A</v>
          </cell>
        </row>
      </sheetData>
      <sheetData sheetId="1662" refreshError="1"/>
      <sheetData sheetId="1663" refreshError="1"/>
      <sheetData sheetId="1664">
        <row r="9">
          <cell r="A9" t="str">
            <v>A</v>
          </cell>
        </row>
      </sheetData>
      <sheetData sheetId="1665">
        <row r="9">
          <cell r="A9" t="str">
            <v>A</v>
          </cell>
        </row>
      </sheetData>
      <sheetData sheetId="1666">
        <row r="9">
          <cell r="A9" t="str">
            <v>A</v>
          </cell>
        </row>
      </sheetData>
      <sheetData sheetId="1667">
        <row r="9">
          <cell r="A9" t="str">
            <v>A</v>
          </cell>
        </row>
      </sheetData>
      <sheetData sheetId="1668">
        <row r="9">
          <cell r="A9" t="str">
            <v>A</v>
          </cell>
        </row>
      </sheetData>
      <sheetData sheetId="1669">
        <row r="9">
          <cell r="A9" t="str">
            <v>A</v>
          </cell>
        </row>
      </sheetData>
      <sheetData sheetId="1670">
        <row r="9">
          <cell r="A9" t="str">
            <v>A</v>
          </cell>
        </row>
      </sheetData>
      <sheetData sheetId="1671">
        <row r="9">
          <cell r="A9" t="str">
            <v>A</v>
          </cell>
        </row>
      </sheetData>
      <sheetData sheetId="1672">
        <row r="9">
          <cell r="A9" t="str">
            <v>A</v>
          </cell>
        </row>
      </sheetData>
      <sheetData sheetId="1673">
        <row r="9">
          <cell r="A9" t="str">
            <v>A</v>
          </cell>
        </row>
      </sheetData>
      <sheetData sheetId="1674">
        <row r="9">
          <cell r="A9" t="str">
            <v>A</v>
          </cell>
        </row>
      </sheetData>
      <sheetData sheetId="1675">
        <row r="9">
          <cell r="A9" t="str">
            <v>A</v>
          </cell>
        </row>
      </sheetData>
      <sheetData sheetId="1676">
        <row r="9">
          <cell r="A9" t="str">
            <v>A</v>
          </cell>
        </row>
      </sheetData>
      <sheetData sheetId="1677">
        <row r="9">
          <cell r="A9" t="str">
            <v>A</v>
          </cell>
        </row>
      </sheetData>
      <sheetData sheetId="1678">
        <row r="9">
          <cell r="A9" t="str">
            <v>A</v>
          </cell>
        </row>
      </sheetData>
      <sheetData sheetId="1679">
        <row r="9">
          <cell r="A9" t="str">
            <v>A</v>
          </cell>
        </row>
      </sheetData>
      <sheetData sheetId="1680">
        <row r="9">
          <cell r="A9" t="str">
            <v>A</v>
          </cell>
        </row>
      </sheetData>
      <sheetData sheetId="1681">
        <row r="9">
          <cell r="A9" t="str">
            <v>A</v>
          </cell>
        </row>
      </sheetData>
      <sheetData sheetId="1682">
        <row r="9">
          <cell r="A9" t="str">
            <v>A</v>
          </cell>
        </row>
      </sheetData>
      <sheetData sheetId="1683" refreshError="1"/>
      <sheetData sheetId="1684" refreshError="1"/>
      <sheetData sheetId="1685"/>
      <sheetData sheetId="1686" refreshError="1"/>
      <sheetData sheetId="1687">
        <row r="9">
          <cell r="A9" t="str">
            <v>A</v>
          </cell>
        </row>
      </sheetData>
      <sheetData sheetId="1688"/>
      <sheetData sheetId="1689" refreshError="1"/>
      <sheetData sheetId="1690" refreshError="1"/>
      <sheetData sheetId="1691">
        <row r="9">
          <cell r="A9" t="str">
            <v>A</v>
          </cell>
        </row>
      </sheetData>
      <sheetData sheetId="1692"/>
      <sheetData sheetId="1693" refreshError="1"/>
      <sheetData sheetId="1694"/>
      <sheetData sheetId="1695" refreshError="1"/>
      <sheetData sheetId="1696" refreshError="1"/>
      <sheetData sheetId="1697" refreshError="1"/>
      <sheetData sheetId="1698" refreshError="1"/>
      <sheetData sheetId="1699"/>
      <sheetData sheetId="1700" refreshError="1"/>
      <sheetData sheetId="1701" refreshError="1"/>
      <sheetData sheetId="1702" refreshError="1"/>
      <sheetData sheetId="1703" refreshError="1"/>
      <sheetData sheetId="1704"/>
      <sheetData sheetId="1705" refreshError="1"/>
      <sheetData sheetId="1706" refreshError="1"/>
      <sheetData sheetId="1707" refreshError="1"/>
      <sheetData sheetId="1708"/>
      <sheetData sheetId="1709" refreshError="1"/>
      <sheetData sheetId="1710" refreshError="1"/>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refreshError="1"/>
      <sheetData sheetId="1726" refreshError="1"/>
      <sheetData sheetId="1727">
        <row r="9">
          <cell r="A9" t="str">
            <v>A</v>
          </cell>
        </row>
      </sheetData>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ow r="9">
          <cell r="A9" t="str">
            <v>A</v>
          </cell>
        </row>
      </sheetData>
      <sheetData sheetId="1737">
        <row r="9">
          <cell r="A9" t="str">
            <v>A</v>
          </cell>
        </row>
      </sheetData>
      <sheetData sheetId="1738"/>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sheetData sheetId="1756"/>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sheetData sheetId="1771"/>
      <sheetData sheetId="1772"/>
      <sheetData sheetId="1773" refreshError="1"/>
      <sheetData sheetId="1774" refreshError="1"/>
      <sheetData sheetId="1775" refreshError="1"/>
      <sheetData sheetId="1776" refreshError="1"/>
      <sheetData sheetId="1777" refreshError="1"/>
      <sheetData sheetId="1778" refreshError="1"/>
      <sheetData sheetId="1779"/>
      <sheetData sheetId="1780" refreshError="1"/>
      <sheetData sheetId="1781" refreshError="1"/>
      <sheetData sheetId="1782">
        <row r="9">
          <cell r="A9" t="str">
            <v>A</v>
          </cell>
        </row>
      </sheetData>
      <sheetData sheetId="1783"/>
      <sheetData sheetId="1784"/>
      <sheetData sheetId="1785">
        <row r="9">
          <cell r="A9" t="str">
            <v>A</v>
          </cell>
        </row>
      </sheetData>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ow r="9">
          <cell r="A9" t="str">
            <v>A</v>
          </cell>
        </row>
      </sheetData>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ow r="9">
          <cell r="A9" t="str">
            <v>A</v>
          </cell>
        </row>
      </sheetData>
      <sheetData sheetId="2008">
        <row r="9">
          <cell r="A9" t="str">
            <v>A</v>
          </cell>
        </row>
      </sheetData>
      <sheetData sheetId="2009">
        <row r="9">
          <cell r="A9" t="str">
            <v>A</v>
          </cell>
        </row>
      </sheetData>
      <sheetData sheetId="2010">
        <row r="9">
          <cell r="A9" t="str">
            <v>A</v>
          </cell>
        </row>
      </sheetData>
      <sheetData sheetId="2011" refreshError="1"/>
      <sheetData sheetId="2012" refreshError="1"/>
      <sheetData sheetId="2013">
        <row r="9">
          <cell r="A9" t="str">
            <v>A</v>
          </cell>
        </row>
      </sheetData>
      <sheetData sheetId="2014">
        <row r="9">
          <cell r="A9" t="str">
            <v>A</v>
          </cell>
        </row>
      </sheetData>
      <sheetData sheetId="2015" refreshError="1"/>
      <sheetData sheetId="2016">
        <row r="9">
          <cell r="A9" t="str">
            <v>A</v>
          </cell>
        </row>
      </sheetData>
      <sheetData sheetId="2017">
        <row r="9">
          <cell r="A9" t="str">
            <v>A</v>
          </cell>
        </row>
      </sheetData>
      <sheetData sheetId="2018">
        <row r="9">
          <cell r="A9" t="str">
            <v>A</v>
          </cell>
        </row>
      </sheetData>
      <sheetData sheetId="2019">
        <row r="9">
          <cell r="A9" t="str">
            <v>A</v>
          </cell>
        </row>
      </sheetData>
      <sheetData sheetId="2020" refreshError="1"/>
      <sheetData sheetId="2021" refreshError="1"/>
      <sheetData sheetId="2022" refreshError="1"/>
      <sheetData sheetId="2023">
        <row r="9">
          <cell r="A9" t="str">
            <v>A</v>
          </cell>
        </row>
      </sheetData>
      <sheetData sheetId="2024">
        <row r="9">
          <cell r="A9" t="str">
            <v>A</v>
          </cell>
        </row>
      </sheetData>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sheetData sheetId="204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9">
          <cell r="A9" t="str">
            <v>A</v>
          </cell>
        </row>
      </sheetData>
      <sheetData sheetId="2055" refreshError="1"/>
      <sheetData sheetId="2056">
        <row r="9">
          <cell r="A9" t="str">
            <v>A</v>
          </cell>
        </row>
      </sheetData>
      <sheetData sheetId="2057">
        <row r="9">
          <cell r="A9" t="str">
            <v>A</v>
          </cell>
        </row>
      </sheetData>
      <sheetData sheetId="2058" refreshError="1"/>
      <sheetData sheetId="2059" refreshError="1"/>
      <sheetData sheetId="2060">
        <row r="9">
          <cell r="A9" t="str">
            <v>A</v>
          </cell>
        </row>
      </sheetData>
      <sheetData sheetId="2061">
        <row r="9">
          <cell r="A9" t="str">
            <v>A</v>
          </cell>
        </row>
      </sheetData>
      <sheetData sheetId="2062" refreshError="1"/>
      <sheetData sheetId="2063" refreshError="1"/>
      <sheetData sheetId="2064">
        <row r="9">
          <cell r="A9" t="str">
            <v>A</v>
          </cell>
        </row>
      </sheetData>
      <sheetData sheetId="2065">
        <row r="9">
          <cell r="A9" t="str">
            <v>A</v>
          </cell>
        </row>
      </sheetData>
      <sheetData sheetId="2066">
        <row r="9">
          <cell r="A9" t="str">
            <v>A</v>
          </cell>
        </row>
      </sheetData>
      <sheetData sheetId="2067">
        <row r="9">
          <cell r="A9" t="str">
            <v>A</v>
          </cell>
        </row>
      </sheetData>
      <sheetData sheetId="2068" refreshError="1"/>
      <sheetData sheetId="2069" refreshError="1"/>
      <sheetData sheetId="2070" refreshError="1"/>
      <sheetData sheetId="2071"/>
      <sheetData sheetId="2072"/>
      <sheetData sheetId="2073" refreshError="1"/>
      <sheetData sheetId="2074" refreshError="1"/>
      <sheetData sheetId="2075"/>
      <sheetData sheetId="2076" refreshError="1"/>
      <sheetData sheetId="2077" refreshError="1"/>
      <sheetData sheetId="2078" refreshError="1"/>
      <sheetData sheetId="2079"/>
      <sheetData sheetId="2080" refreshError="1"/>
      <sheetData sheetId="2081"/>
      <sheetData sheetId="2082" refreshError="1"/>
      <sheetData sheetId="2083"/>
      <sheetData sheetId="2084" refreshError="1"/>
      <sheetData sheetId="2085"/>
      <sheetData sheetId="2086" refreshError="1"/>
      <sheetData sheetId="2087"/>
      <sheetData sheetId="2088" refreshError="1"/>
      <sheetData sheetId="2089" refreshError="1"/>
      <sheetData sheetId="2090" refreshError="1"/>
      <sheetData sheetId="2091">
        <row r="9">
          <cell r="A9" t="str">
            <v>A</v>
          </cell>
        </row>
      </sheetData>
      <sheetData sheetId="2092" refreshError="1"/>
      <sheetData sheetId="2093"/>
      <sheetData sheetId="2094" refreshError="1"/>
      <sheetData sheetId="2095" refreshError="1"/>
      <sheetData sheetId="2096"/>
      <sheetData sheetId="2097"/>
      <sheetData sheetId="2098" refreshError="1"/>
      <sheetData sheetId="2099" refreshError="1"/>
      <sheetData sheetId="2100">
        <row r="9">
          <cell r="A9" t="str">
            <v>A</v>
          </cell>
        </row>
      </sheetData>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ow r="9">
          <cell r="A9" t="str">
            <v>A</v>
          </cell>
        </row>
      </sheetData>
      <sheetData sheetId="2134"/>
      <sheetData sheetId="2135" refreshError="1"/>
      <sheetData sheetId="2136" refreshError="1"/>
      <sheetData sheetId="2137"/>
      <sheetData sheetId="2138" refreshError="1"/>
      <sheetData sheetId="2139"/>
      <sheetData sheetId="2140" refreshError="1"/>
      <sheetData sheetId="2141">
        <row r="9">
          <cell r="A9" t="str">
            <v>A</v>
          </cell>
        </row>
      </sheetData>
      <sheetData sheetId="2142" refreshError="1"/>
      <sheetData sheetId="2143"/>
      <sheetData sheetId="2144"/>
      <sheetData sheetId="2145"/>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sheetData sheetId="2158"/>
      <sheetData sheetId="2159" refreshError="1"/>
      <sheetData sheetId="2160" refreshError="1"/>
      <sheetData sheetId="2161" refreshError="1"/>
      <sheetData sheetId="2162" refreshError="1"/>
      <sheetData sheetId="2163" refreshError="1"/>
      <sheetData sheetId="2164" refreshError="1"/>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refreshError="1"/>
      <sheetData sheetId="2186" refreshError="1"/>
      <sheetData sheetId="2187" refreshError="1"/>
      <sheetData sheetId="2188" refreshError="1"/>
      <sheetData sheetId="2189">
        <row r="9">
          <cell r="A9" t="str">
            <v>A</v>
          </cell>
        </row>
      </sheetData>
      <sheetData sheetId="2190">
        <row r="9">
          <cell r="A9" t="str">
            <v>A</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ow r="9">
          <cell r="A9" t="str">
            <v>A</v>
          </cell>
        </row>
      </sheetData>
      <sheetData sheetId="2424" refreshError="1"/>
      <sheetData sheetId="2425" refreshError="1"/>
      <sheetData sheetId="2426">
        <row r="9">
          <cell r="A9" t="str">
            <v>A</v>
          </cell>
        </row>
      </sheetData>
      <sheetData sheetId="2427" refreshError="1"/>
      <sheetData sheetId="2428" refreshError="1"/>
      <sheetData sheetId="2429" refreshError="1"/>
      <sheetData sheetId="2430" refreshError="1"/>
      <sheetData sheetId="2431">
        <row r="9">
          <cell r="A9" t="str">
            <v>A</v>
          </cell>
        </row>
      </sheetData>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ow r="9">
          <cell r="A9" t="str">
            <v>A</v>
          </cell>
        </row>
      </sheetData>
      <sheetData sheetId="2445" refreshError="1"/>
      <sheetData sheetId="2446" refreshError="1"/>
      <sheetData sheetId="2447" refreshError="1"/>
      <sheetData sheetId="2448" refreshError="1"/>
      <sheetData sheetId="2449" refreshError="1"/>
      <sheetData sheetId="2450"/>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sheetData sheetId="2482" refreshError="1"/>
      <sheetData sheetId="2483" refreshError="1"/>
      <sheetData sheetId="2484">
        <row r="9">
          <cell r="A9" t="str">
            <v>A</v>
          </cell>
        </row>
      </sheetData>
      <sheetData sheetId="2485">
        <row r="9">
          <cell r="A9" t="str">
            <v>A</v>
          </cell>
        </row>
      </sheetData>
      <sheetData sheetId="2486" refreshError="1"/>
      <sheetData sheetId="2487">
        <row r="9">
          <cell r="A9" t="str">
            <v>A</v>
          </cell>
        </row>
      </sheetData>
      <sheetData sheetId="2488">
        <row r="9">
          <cell r="A9" t="str">
            <v>A</v>
          </cell>
        </row>
      </sheetData>
      <sheetData sheetId="2489">
        <row r="9">
          <cell r="A9" t="str">
            <v>A</v>
          </cell>
        </row>
      </sheetData>
      <sheetData sheetId="2490" refreshError="1"/>
      <sheetData sheetId="2491">
        <row r="9">
          <cell r="A9" t="str">
            <v>A</v>
          </cell>
        </row>
      </sheetData>
      <sheetData sheetId="2492">
        <row r="9">
          <cell r="A9" t="str">
            <v>A</v>
          </cell>
        </row>
      </sheetData>
      <sheetData sheetId="2493" refreshError="1"/>
      <sheetData sheetId="2494" refreshError="1"/>
      <sheetData sheetId="2495" refreshError="1"/>
      <sheetData sheetId="2496">
        <row r="9">
          <cell r="A9" t="str">
            <v>A</v>
          </cell>
        </row>
      </sheetData>
      <sheetData sheetId="2497" refreshError="1"/>
      <sheetData sheetId="2498" refreshError="1"/>
      <sheetData sheetId="2499" refreshError="1"/>
      <sheetData sheetId="2500">
        <row r="9">
          <cell r="A9" t="str">
            <v>A</v>
          </cell>
        </row>
      </sheetData>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ow r="9">
          <cell r="A9" t="str">
            <v>A</v>
          </cell>
        </row>
      </sheetData>
      <sheetData sheetId="2768" refreshError="1"/>
      <sheetData sheetId="2769" refreshError="1"/>
      <sheetData sheetId="2770" refreshError="1"/>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ow r="9">
          <cell r="A9" t="str">
            <v>A</v>
          </cell>
        </row>
      </sheetData>
      <sheetData sheetId="2783">
        <row r="9">
          <cell r="A9" t="str">
            <v>A</v>
          </cell>
        </row>
      </sheetData>
      <sheetData sheetId="2784">
        <row r="9">
          <cell r="A9" t="str">
            <v>A</v>
          </cell>
        </row>
      </sheetData>
      <sheetData sheetId="2785">
        <row r="9">
          <cell r="A9" t="str">
            <v>A</v>
          </cell>
        </row>
      </sheetData>
      <sheetData sheetId="2786">
        <row r="9">
          <cell r="A9" t="str">
            <v>A</v>
          </cell>
        </row>
      </sheetData>
      <sheetData sheetId="2787">
        <row r="9">
          <cell r="A9" t="str">
            <v>A</v>
          </cell>
        </row>
      </sheetData>
      <sheetData sheetId="2788">
        <row r="9">
          <cell r="A9" t="str">
            <v>A</v>
          </cell>
        </row>
      </sheetData>
      <sheetData sheetId="2789">
        <row r="9">
          <cell r="A9" t="str">
            <v>A</v>
          </cell>
        </row>
      </sheetData>
      <sheetData sheetId="2790">
        <row r="9">
          <cell r="A9" t="str">
            <v>A</v>
          </cell>
        </row>
      </sheetData>
      <sheetData sheetId="2791">
        <row r="9">
          <cell r="A9" t="str">
            <v>A</v>
          </cell>
        </row>
      </sheetData>
      <sheetData sheetId="2792">
        <row r="9">
          <cell r="A9" t="str">
            <v>A</v>
          </cell>
        </row>
      </sheetData>
      <sheetData sheetId="2793">
        <row r="9">
          <cell r="A9" t="str">
            <v>A</v>
          </cell>
        </row>
      </sheetData>
      <sheetData sheetId="2794">
        <row r="9">
          <cell r="A9" t="str">
            <v>A</v>
          </cell>
        </row>
      </sheetData>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ow r="9">
          <cell r="A9" t="str">
            <v>A</v>
          </cell>
        </row>
      </sheetData>
      <sheetData sheetId="2804">
        <row r="9">
          <cell r="A9" t="str">
            <v>A</v>
          </cell>
        </row>
      </sheetData>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efreshError="1"/>
      <sheetData sheetId="2810" refreshError="1"/>
      <sheetData sheetId="2811" refreshError="1"/>
      <sheetData sheetId="2812" refreshError="1"/>
      <sheetData sheetId="2813" refreshError="1"/>
      <sheetData sheetId="2814" refreshError="1"/>
      <sheetData sheetId="2815">
        <row r="9">
          <cell r="A9" t="str">
            <v>A</v>
          </cell>
        </row>
      </sheetData>
      <sheetData sheetId="2816" refreshError="1"/>
      <sheetData sheetId="2817">
        <row r="9">
          <cell r="A9" t="str">
            <v>A</v>
          </cell>
        </row>
      </sheetData>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ow r="9">
          <cell r="A9" t="str">
            <v>A</v>
          </cell>
        </row>
      </sheetData>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ow r="9">
          <cell r="A9" t="str">
            <v>A</v>
          </cell>
        </row>
      </sheetData>
      <sheetData sheetId="3026" refreshError="1"/>
      <sheetData sheetId="3027">
        <row r="9">
          <cell r="A9" t="str">
            <v>A</v>
          </cell>
        </row>
      </sheetData>
      <sheetData sheetId="3028">
        <row r="9">
          <cell r="A9" t="str">
            <v>A</v>
          </cell>
        </row>
      </sheetData>
      <sheetData sheetId="3029">
        <row r="9">
          <cell r="A9" t="str">
            <v>A</v>
          </cell>
        </row>
      </sheetData>
      <sheetData sheetId="3030" refreshError="1"/>
      <sheetData sheetId="3031" refreshError="1"/>
      <sheetData sheetId="3032" refreshError="1"/>
      <sheetData sheetId="3033" refreshError="1"/>
      <sheetData sheetId="3034" refreshError="1"/>
      <sheetData sheetId="3035" refreshError="1"/>
      <sheetData sheetId="3036">
        <row r="9">
          <cell r="A9" t="str">
            <v>A</v>
          </cell>
        </row>
      </sheetData>
      <sheetData sheetId="3037" refreshError="1"/>
      <sheetData sheetId="3038" refreshError="1"/>
      <sheetData sheetId="3039" refreshError="1"/>
      <sheetData sheetId="3040"/>
      <sheetData sheetId="3041"/>
      <sheetData sheetId="3042"/>
      <sheetData sheetId="3043"/>
      <sheetData sheetId="3044" refreshError="1"/>
      <sheetData sheetId="3045" refreshError="1"/>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ow r="9">
          <cell r="A9" t="str">
            <v>A</v>
          </cell>
        </row>
      </sheetData>
      <sheetData sheetId="3225">
        <row r="9">
          <cell r="A9" t="str">
            <v>A</v>
          </cell>
        </row>
      </sheetData>
      <sheetData sheetId="3226">
        <row r="9">
          <cell r="A9" t="str">
            <v>A</v>
          </cell>
        </row>
      </sheetData>
      <sheetData sheetId="3227">
        <row r="9">
          <cell r="A9" t="str">
            <v>A</v>
          </cell>
        </row>
      </sheetData>
      <sheetData sheetId="3228">
        <row r="9">
          <cell r="A9" t="str">
            <v>A</v>
          </cell>
        </row>
      </sheetData>
      <sheetData sheetId="3229">
        <row r="9">
          <cell r="A9" t="str">
            <v>A</v>
          </cell>
        </row>
      </sheetData>
      <sheetData sheetId="3230">
        <row r="9">
          <cell r="A9" t="str">
            <v>A</v>
          </cell>
        </row>
      </sheetData>
      <sheetData sheetId="3231">
        <row r="9">
          <cell r="A9" t="str">
            <v>A</v>
          </cell>
        </row>
      </sheetData>
      <sheetData sheetId="3232">
        <row r="9">
          <cell r="A9" t="str">
            <v>A</v>
          </cell>
        </row>
      </sheetData>
      <sheetData sheetId="3233">
        <row r="9">
          <cell r="A9" t="str">
            <v>A</v>
          </cell>
        </row>
      </sheetData>
      <sheetData sheetId="3234">
        <row r="9">
          <cell r="A9" t="str">
            <v>A</v>
          </cell>
        </row>
      </sheetData>
      <sheetData sheetId="3235">
        <row r="9">
          <cell r="A9" t="str">
            <v>A</v>
          </cell>
        </row>
      </sheetData>
      <sheetData sheetId="3236">
        <row r="9">
          <cell r="A9" t="str">
            <v>A</v>
          </cell>
        </row>
      </sheetData>
      <sheetData sheetId="3237">
        <row r="9">
          <cell r="A9" t="str">
            <v>A</v>
          </cell>
        </row>
      </sheetData>
      <sheetData sheetId="3238">
        <row r="9">
          <cell r="A9" t="str">
            <v>A</v>
          </cell>
        </row>
      </sheetData>
      <sheetData sheetId="3239">
        <row r="9">
          <cell r="A9" t="str">
            <v>A</v>
          </cell>
        </row>
      </sheetData>
      <sheetData sheetId="3240">
        <row r="9">
          <cell r="A9" t="str">
            <v>A</v>
          </cell>
        </row>
      </sheetData>
      <sheetData sheetId="3241">
        <row r="9">
          <cell r="A9" t="str">
            <v>A</v>
          </cell>
        </row>
      </sheetData>
      <sheetData sheetId="3242">
        <row r="9">
          <cell r="A9" t="str">
            <v>A</v>
          </cell>
        </row>
      </sheetData>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efreshError="1"/>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efreshError="1"/>
      <sheetData sheetId="3294">
        <row r="9">
          <cell r="A9" t="str">
            <v>A</v>
          </cell>
        </row>
      </sheetData>
      <sheetData sheetId="3295" refreshError="1"/>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efreshError="1"/>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efreshError="1"/>
      <sheetData sheetId="3317">
        <row r="9">
          <cell r="A9" t="str">
            <v>A</v>
          </cell>
        </row>
      </sheetData>
      <sheetData sheetId="3318">
        <row r="9">
          <cell r="A9" t="str">
            <v>A</v>
          </cell>
        </row>
      </sheetData>
      <sheetData sheetId="3319">
        <row r="9">
          <cell r="A9" t="str">
            <v>A</v>
          </cell>
        </row>
      </sheetData>
      <sheetData sheetId="3320" refreshError="1"/>
      <sheetData sheetId="3321">
        <row r="9">
          <cell r="A9" t="str">
            <v>A</v>
          </cell>
        </row>
      </sheetData>
      <sheetData sheetId="3322" refreshError="1"/>
      <sheetData sheetId="3323" refreshError="1"/>
      <sheetData sheetId="3324" refreshError="1"/>
      <sheetData sheetId="3325" refreshError="1"/>
      <sheetData sheetId="3326" refreshError="1"/>
      <sheetData sheetId="3327"/>
      <sheetData sheetId="3328" refreshError="1"/>
      <sheetData sheetId="3329" refreshError="1"/>
      <sheetData sheetId="3330" refreshError="1"/>
      <sheetData sheetId="3331" refreshError="1"/>
      <sheetData sheetId="3332" refreshError="1"/>
      <sheetData sheetId="3333" refreshError="1"/>
      <sheetData sheetId="3334" refreshError="1"/>
      <sheetData sheetId="3335"/>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sheetData sheetId="3345" refreshError="1"/>
      <sheetData sheetId="3346" refreshError="1"/>
      <sheetData sheetId="3347" refreshError="1"/>
      <sheetData sheetId="3348" refreshError="1"/>
      <sheetData sheetId="3349"/>
      <sheetData sheetId="3350"/>
      <sheetData sheetId="335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ow r="9">
          <cell r="A9" t="str">
            <v>A</v>
          </cell>
        </row>
      </sheetData>
      <sheetData sheetId="3361">
        <row r="9">
          <cell r="A9" t="str">
            <v>A</v>
          </cell>
        </row>
      </sheetData>
      <sheetData sheetId="3362">
        <row r="9">
          <cell r="A9" t="str">
            <v>A</v>
          </cell>
        </row>
      </sheetData>
      <sheetData sheetId="3363">
        <row r="9">
          <cell r="A9" t="str">
            <v>A</v>
          </cell>
        </row>
      </sheetData>
      <sheetData sheetId="3364">
        <row r="9">
          <cell r="A9" t="str">
            <v>A</v>
          </cell>
        </row>
      </sheetData>
      <sheetData sheetId="3365">
        <row r="9">
          <cell r="A9" t="str">
            <v>A</v>
          </cell>
        </row>
      </sheetData>
      <sheetData sheetId="3366">
        <row r="9">
          <cell r="A9" t="str">
            <v>A</v>
          </cell>
        </row>
      </sheetData>
      <sheetData sheetId="3367">
        <row r="9">
          <cell r="A9" t="str">
            <v>A</v>
          </cell>
        </row>
      </sheetData>
      <sheetData sheetId="3368">
        <row r="9">
          <cell r="A9" t="str">
            <v>A</v>
          </cell>
        </row>
      </sheetData>
      <sheetData sheetId="3369">
        <row r="9">
          <cell r="A9" t="str">
            <v>A</v>
          </cell>
        </row>
      </sheetData>
      <sheetData sheetId="3370">
        <row r="9">
          <cell r="A9" t="str">
            <v>A</v>
          </cell>
        </row>
      </sheetData>
      <sheetData sheetId="3371">
        <row r="9">
          <cell r="A9" t="str">
            <v>A</v>
          </cell>
        </row>
      </sheetData>
      <sheetData sheetId="3372">
        <row r="9">
          <cell r="A9" t="str">
            <v>A</v>
          </cell>
        </row>
      </sheetData>
      <sheetData sheetId="3373">
        <row r="9">
          <cell r="A9" t="str">
            <v>A</v>
          </cell>
        </row>
      </sheetData>
      <sheetData sheetId="3374">
        <row r="9">
          <cell r="A9" t="str">
            <v>A</v>
          </cell>
        </row>
      </sheetData>
      <sheetData sheetId="3375">
        <row r="9">
          <cell r="A9" t="str">
            <v>A</v>
          </cell>
        </row>
      </sheetData>
      <sheetData sheetId="3376">
        <row r="9">
          <cell r="A9" t="str">
            <v>A</v>
          </cell>
        </row>
      </sheetData>
      <sheetData sheetId="3377">
        <row r="9">
          <cell r="A9" t="str">
            <v>A</v>
          </cell>
        </row>
      </sheetData>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ow r="9">
          <cell r="A9" t="str">
            <v>A</v>
          </cell>
        </row>
      </sheetData>
      <sheetData sheetId="3405">
        <row r="9">
          <cell r="A9" t="str">
            <v>A</v>
          </cell>
        </row>
      </sheetData>
      <sheetData sheetId="3406">
        <row r="9">
          <cell r="A9" t="str">
            <v>A</v>
          </cell>
        </row>
      </sheetData>
      <sheetData sheetId="3407">
        <row r="9">
          <cell r="A9" t="str">
            <v>A</v>
          </cell>
        </row>
      </sheetData>
      <sheetData sheetId="3408">
        <row r="9">
          <cell r="A9" t="str">
            <v>A</v>
          </cell>
        </row>
      </sheetData>
      <sheetData sheetId="3409">
        <row r="9">
          <cell r="A9" t="str">
            <v>A</v>
          </cell>
        </row>
      </sheetData>
      <sheetData sheetId="3410">
        <row r="9">
          <cell r="A9" t="str">
            <v>A</v>
          </cell>
        </row>
      </sheetData>
      <sheetData sheetId="3411">
        <row r="9">
          <cell r="A9" t="str">
            <v>A</v>
          </cell>
        </row>
      </sheetData>
      <sheetData sheetId="3412">
        <row r="9">
          <cell r="A9" t="str">
            <v>A</v>
          </cell>
        </row>
      </sheetData>
      <sheetData sheetId="3413">
        <row r="9">
          <cell r="A9" t="str">
            <v>A</v>
          </cell>
        </row>
      </sheetData>
      <sheetData sheetId="3414">
        <row r="9">
          <cell r="A9" t="str">
            <v>A</v>
          </cell>
        </row>
      </sheetData>
      <sheetData sheetId="3415">
        <row r="9">
          <cell r="A9" t="str">
            <v>A</v>
          </cell>
        </row>
      </sheetData>
      <sheetData sheetId="3416">
        <row r="9">
          <cell r="A9" t="str">
            <v>A</v>
          </cell>
        </row>
      </sheetData>
      <sheetData sheetId="3417">
        <row r="9">
          <cell r="A9" t="str">
            <v>A</v>
          </cell>
        </row>
      </sheetData>
      <sheetData sheetId="3418">
        <row r="9">
          <cell r="A9" t="str">
            <v>A</v>
          </cell>
        </row>
      </sheetData>
      <sheetData sheetId="3419">
        <row r="9">
          <cell r="A9" t="str">
            <v>A</v>
          </cell>
        </row>
      </sheetData>
      <sheetData sheetId="3420">
        <row r="9">
          <cell r="A9" t="str">
            <v>A</v>
          </cell>
        </row>
      </sheetData>
      <sheetData sheetId="3421">
        <row r="9">
          <cell r="A9" t="str">
            <v>A</v>
          </cell>
        </row>
      </sheetData>
      <sheetData sheetId="3422">
        <row r="9">
          <cell r="A9" t="str">
            <v>A</v>
          </cell>
        </row>
      </sheetData>
      <sheetData sheetId="3423">
        <row r="9">
          <cell r="A9" t="str">
            <v>A</v>
          </cell>
        </row>
      </sheetData>
      <sheetData sheetId="3424">
        <row r="9">
          <cell r="A9" t="str">
            <v>A</v>
          </cell>
        </row>
      </sheetData>
      <sheetData sheetId="3425">
        <row r="9">
          <cell r="A9" t="str">
            <v>A</v>
          </cell>
        </row>
      </sheetData>
      <sheetData sheetId="3426">
        <row r="9">
          <cell r="A9" t="str">
            <v>A</v>
          </cell>
        </row>
      </sheetData>
      <sheetData sheetId="3427">
        <row r="9">
          <cell r="A9" t="str">
            <v>A</v>
          </cell>
        </row>
      </sheetData>
      <sheetData sheetId="3428">
        <row r="9">
          <cell r="A9" t="str">
            <v>A</v>
          </cell>
        </row>
      </sheetData>
      <sheetData sheetId="3429">
        <row r="9">
          <cell r="A9" t="str">
            <v>A</v>
          </cell>
        </row>
      </sheetData>
      <sheetData sheetId="3430">
        <row r="9">
          <cell r="A9" t="str">
            <v>A</v>
          </cell>
        </row>
      </sheetData>
      <sheetData sheetId="3431">
        <row r="9">
          <cell r="A9" t="str">
            <v>A</v>
          </cell>
        </row>
      </sheetData>
      <sheetData sheetId="3432">
        <row r="9">
          <cell r="A9" t="str">
            <v>A</v>
          </cell>
        </row>
      </sheetData>
      <sheetData sheetId="3433">
        <row r="9">
          <cell r="A9" t="str">
            <v>A</v>
          </cell>
        </row>
      </sheetData>
      <sheetData sheetId="3434">
        <row r="9">
          <cell r="A9" t="str">
            <v>A</v>
          </cell>
        </row>
      </sheetData>
      <sheetData sheetId="3435">
        <row r="9">
          <cell r="A9" t="str">
            <v>A</v>
          </cell>
        </row>
      </sheetData>
      <sheetData sheetId="3436">
        <row r="9">
          <cell r="A9" t="str">
            <v>A</v>
          </cell>
        </row>
      </sheetData>
      <sheetData sheetId="3437">
        <row r="9">
          <cell r="A9" t="str">
            <v>A</v>
          </cell>
        </row>
      </sheetData>
      <sheetData sheetId="3438">
        <row r="9">
          <cell r="A9" t="str">
            <v>A</v>
          </cell>
        </row>
      </sheetData>
      <sheetData sheetId="3439">
        <row r="9">
          <cell r="A9" t="str">
            <v>A</v>
          </cell>
        </row>
      </sheetData>
      <sheetData sheetId="3440">
        <row r="9">
          <cell r="A9" t="str">
            <v>A</v>
          </cell>
        </row>
      </sheetData>
      <sheetData sheetId="3441">
        <row r="9">
          <cell r="A9" t="str">
            <v>A</v>
          </cell>
        </row>
      </sheetData>
      <sheetData sheetId="3442">
        <row r="9">
          <cell r="A9" t="str">
            <v>A</v>
          </cell>
        </row>
      </sheetData>
      <sheetData sheetId="3443">
        <row r="9">
          <cell r="A9" t="str">
            <v>A</v>
          </cell>
        </row>
      </sheetData>
      <sheetData sheetId="3444">
        <row r="9">
          <cell r="A9" t="str">
            <v>A</v>
          </cell>
        </row>
      </sheetData>
      <sheetData sheetId="3445">
        <row r="9">
          <cell r="A9" t="str">
            <v>A</v>
          </cell>
        </row>
      </sheetData>
      <sheetData sheetId="3446">
        <row r="9">
          <cell r="A9" t="str">
            <v>A</v>
          </cell>
        </row>
      </sheetData>
      <sheetData sheetId="3447">
        <row r="9">
          <cell r="A9" t="str">
            <v>A</v>
          </cell>
        </row>
      </sheetData>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efreshError="1"/>
      <sheetData sheetId="3557" refreshError="1"/>
      <sheetData sheetId="3558" refreshError="1"/>
      <sheetData sheetId="3559" refreshError="1"/>
      <sheetData sheetId="3560" refreshError="1"/>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efreshError="1"/>
      <sheetData sheetId="3578">
        <row r="9">
          <cell r="A9" t="str">
            <v>A</v>
          </cell>
        </row>
      </sheetData>
      <sheetData sheetId="3579">
        <row r="9">
          <cell r="A9" t="str">
            <v>A</v>
          </cell>
        </row>
      </sheetData>
      <sheetData sheetId="3580">
        <row r="9">
          <cell r="A9" t="str">
            <v>A</v>
          </cell>
        </row>
      </sheetData>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ow r="9">
          <cell r="A9" t="str">
            <v>A</v>
          </cell>
        </row>
      </sheetData>
      <sheetData sheetId="3636" refreshError="1"/>
      <sheetData sheetId="3637" refreshError="1"/>
      <sheetData sheetId="3638" refreshError="1"/>
      <sheetData sheetId="3639" refreshError="1"/>
      <sheetData sheetId="3640" refreshError="1"/>
      <sheetData sheetId="3641" refreshError="1"/>
      <sheetData sheetId="3642" refreshError="1"/>
      <sheetData sheetId="3643">
        <row r="9">
          <cell r="A9" t="str">
            <v>A</v>
          </cell>
        </row>
      </sheetData>
      <sheetData sheetId="3644">
        <row r="9">
          <cell r="A9" t="str">
            <v>A</v>
          </cell>
        </row>
      </sheetData>
      <sheetData sheetId="3645"/>
      <sheetData sheetId="3646"/>
      <sheetData sheetId="3647" refreshError="1"/>
      <sheetData sheetId="3648"/>
      <sheetData sheetId="3649">
        <row r="9">
          <cell r="A9" t="str">
            <v>A</v>
          </cell>
        </row>
      </sheetData>
      <sheetData sheetId="3650" refreshError="1"/>
      <sheetData sheetId="3651" refreshError="1"/>
      <sheetData sheetId="3652" refreshError="1"/>
      <sheetData sheetId="3653" refreshError="1"/>
      <sheetData sheetId="3654" refreshError="1"/>
      <sheetData sheetId="3655" refreshError="1"/>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efreshError="1"/>
      <sheetData sheetId="3679" refreshError="1"/>
      <sheetData sheetId="3680" refreshError="1"/>
      <sheetData sheetId="3681" refreshError="1"/>
      <sheetData sheetId="3682" refreshError="1"/>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efreshError="1"/>
      <sheetData sheetId="3695" refreshError="1"/>
      <sheetData sheetId="3696" refreshError="1"/>
      <sheetData sheetId="3697" refreshError="1"/>
      <sheetData sheetId="3698" refreshError="1"/>
      <sheetData sheetId="3699">
        <row r="9">
          <cell r="A9" t="str">
            <v>A</v>
          </cell>
        </row>
      </sheetData>
      <sheetData sheetId="3700"/>
      <sheetData sheetId="3701"/>
      <sheetData sheetId="3702"/>
      <sheetData sheetId="3703"/>
      <sheetData sheetId="3704"/>
      <sheetData sheetId="3705" refreshError="1"/>
      <sheetData sheetId="3706"/>
      <sheetData sheetId="3707"/>
      <sheetData sheetId="3708" refreshError="1"/>
      <sheetData sheetId="3709" refreshError="1"/>
      <sheetData sheetId="3710" refreshError="1"/>
      <sheetData sheetId="3711" refreshError="1"/>
      <sheetData sheetId="3712" refreshError="1"/>
      <sheetData sheetId="3713" refreshError="1"/>
      <sheetData sheetId="3714" refreshError="1"/>
      <sheetData sheetId="3715"/>
      <sheetData sheetId="3716">
        <row r="9">
          <cell r="A9" t="str">
            <v>A</v>
          </cell>
        </row>
      </sheetData>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refreshError="1"/>
      <sheetData sheetId="3984"/>
      <sheetData sheetId="3985"/>
      <sheetData sheetId="3986"/>
      <sheetData sheetId="3987"/>
      <sheetData sheetId="3988"/>
      <sheetData sheetId="3989"/>
      <sheetData sheetId="3990" refreshError="1"/>
      <sheetData sheetId="3991" refreshError="1"/>
      <sheetData sheetId="3992" refreshError="1"/>
      <sheetData sheetId="3993"/>
      <sheetData sheetId="3994" refreshError="1"/>
      <sheetData sheetId="3995" refreshError="1"/>
      <sheetData sheetId="3996"/>
      <sheetData sheetId="3997" refreshError="1"/>
      <sheetData sheetId="3998" refreshError="1"/>
      <sheetData sheetId="3999" refreshError="1"/>
      <sheetData sheetId="4000" refreshError="1"/>
      <sheetData sheetId="4001"/>
      <sheetData sheetId="4002"/>
      <sheetData sheetId="4003"/>
      <sheetData sheetId="4004" refreshError="1"/>
      <sheetData sheetId="4005" refreshError="1"/>
      <sheetData sheetId="4006" refreshError="1"/>
      <sheetData sheetId="4007" refreshError="1"/>
      <sheetData sheetId="4008" refreshError="1"/>
      <sheetData sheetId="4009" refreshError="1"/>
      <sheetData sheetId="4010" refreshError="1"/>
      <sheetData sheetId="4011">
        <row r="9">
          <cell r="A9" t="str">
            <v>A</v>
          </cell>
        </row>
      </sheetData>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sheetData sheetId="4038"/>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ow r="9">
          <cell r="A9" t="str">
            <v>A</v>
          </cell>
        </row>
      </sheetData>
      <sheetData sheetId="4070">
        <row r="9">
          <cell r="A9" t="str">
            <v>A</v>
          </cell>
        </row>
      </sheetData>
      <sheetData sheetId="4071">
        <row r="9">
          <cell r="A9" t="str">
            <v>A</v>
          </cell>
        </row>
      </sheetData>
      <sheetData sheetId="4072">
        <row r="9">
          <cell r="A9" t="str">
            <v>A</v>
          </cell>
        </row>
      </sheetData>
      <sheetData sheetId="4073">
        <row r="9">
          <cell r="A9" t="str">
            <v>A</v>
          </cell>
        </row>
      </sheetData>
      <sheetData sheetId="4074">
        <row r="9">
          <cell r="A9" t="str">
            <v>A</v>
          </cell>
        </row>
      </sheetData>
      <sheetData sheetId="4075">
        <row r="9">
          <cell r="A9" t="str">
            <v>A</v>
          </cell>
        </row>
      </sheetData>
      <sheetData sheetId="4076">
        <row r="9">
          <cell r="A9" t="str">
            <v>A</v>
          </cell>
        </row>
      </sheetData>
      <sheetData sheetId="4077">
        <row r="9">
          <cell r="A9" t="str">
            <v>A</v>
          </cell>
        </row>
      </sheetData>
      <sheetData sheetId="4078">
        <row r="9">
          <cell r="A9" t="str">
            <v>A</v>
          </cell>
        </row>
      </sheetData>
      <sheetData sheetId="4079">
        <row r="9">
          <cell r="A9" t="str">
            <v>A</v>
          </cell>
        </row>
      </sheetData>
      <sheetData sheetId="4080">
        <row r="9">
          <cell r="A9" t="str">
            <v>A</v>
          </cell>
        </row>
      </sheetData>
      <sheetData sheetId="4081">
        <row r="9">
          <cell r="A9" t="str">
            <v>A</v>
          </cell>
        </row>
      </sheetData>
      <sheetData sheetId="4082">
        <row r="9">
          <cell r="A9" t="str">
            <v>A</v>
          </cell>
        </row>
      </sheetData>
      <sheetData sheetId="4083">
        <row r="9">
          <cell r="A9" t="str">
            <v>A</v>
          </cell>
        </row>
      </sheetData>
      <sheetData sheetId="4084">
        <row r="9">
          <cell r="A9" t="str">
            <v>A</v>
          </cell>
        </row>
      </sheetData>
      <sheetData sheetId="4085">
        <row r="9">
          <cell r="A9" t="str">
            <v>A</v>
          </cell>
        </row>
      </sheetData>
      <sheetData sheetId="4086">
        <row r="9">
          <cell r="A9" t="str">
            <v>A</v>
          </cell>
        </row>
      </sheetData>
      <sheetData sheetId="4087">
        <row r="9">
          <cell r="A9" t="str">
            <v>A</v>
          </cell>
        </row>
      </sheetData>
      <sheetData sheetId="4088">
        <row r="9">
          <cell r="A9" t="str">
            <v>A</v>
          </cell>
        </row>
      </sheetData>
      <sheetData sheetId="4089">
        <row r="9">
          <cell r="A9" t="str">
            <v>A</v>
          </cell>
        </row>
      </sheetData>
      <sheetData sheetId="4090">
        <row r="9">
          <cell r="A9" t="str">
            <v>A</v>
          </cell>
        </row>
      </sheetData>
      <sheetData sheetId="4091">
        <row r="9">
          <cell r="A9" t="str">
            <v>A</v>
          </cell>
        </row>
      </sheetData>
      <sheetData sheetId="4092">
        <row r="9">
          <cell r="A9" t="str">
            <v>A</v>
          </cell>
        </row>
      </sheetData>
      <sheetData sheetId="4093">
        <row r="9">
          <cell r="A9" t="str">
            <v>A</v>
          </cell>
        </row>
      </sheetData>
      <sheetData sheetId="4094">
        <row r="9">
          <cell r="A9" t="str">
            <v>A</v>
          </cell>
        </row>
      </sheetData>
      <sheetData sheetId="4095">
        <row r="9">
          <cell r="A9" t="str">
            <v>A</v>
          </cell>
        </row>
      </sheetData>
      <sheetData sheetId="4096">
        <row r="9">
          <cell r="A9" t="str">
            <v>A</v>
          </cell>
        </row>
      </sheetData>
      <sheetData sheetId="4097">
        <row r="9">
          <cell r="A9" t="str">
            <v>A</v>
          </cell>
        </row>
      </sheetData>
      <sheetData sheetId="4098">
        <row r="9">
          <cell r="A9" t="str">
            <v>A</v>
          </cell>
        </row>
      </sheetData>
      <sheetData sheetId="4099">
        <row r="9">
          <cell r="A9" t="str">
            <v>A</v>
          </cell>
        </row>
      </sheetData>
      <sheetData sheetId="4100">
        <row r="9">
          <cell r="A9" t="str">
            <v>A</v>
          </cell>
        </row>
      </sheetData>
      <sheetData sheetId="4101">
        <row r="9">
          <cell r="A9" t="str">
            <v>A</v>
          </cell>
        </row>
      </sheetData>
      <sheetData sheetId="4102">
        <row r="9">
          <cell r="A9" t="str">
            <v>A</v>
          </cell>
        </row>
      </sheetData>
      <sheetData sheetId="4103">
        <row r="9">
          <cell r="A9" t="str">
            <v>A</v>
          </cell>
        </row>
      </sheetData>
      <sheetData sheetId="4104">
        <row r="9">
          <cell r="A9" t="str">
            <v>A</v>
          </cell>
        </row>
      </sheetData>
      <sheetData sheetId="4105">
        <row r="9">
          <cell r="A9" t="str">
            <v>A</v>
          </cell>
        </row>
      </sheetData>
      <sheetData sheetId="4106">
        <row r="9">
          <cell r="A9" t="str">
            <v>A</v>
          </cell>
        </row>
      </sheetData>
      <sheetData sheetId="4107">
        <row r="9">
          <cell r="A9" t="str">
            <v>A</v>
          </cell>
        </row>
      </sheetData>
      <sheetData sheetId="4108">
        <row r="9">
          <cell r="A9" t="str">
            <v>A</v>
          </cell>
        </row>
      </sheetData>
      <sheetData sheetId="4109">
        <row r="9">
          <cell r="A9" t="str">
            <v>A</v>
          </cell>
        </row>
      </sheetData>
      <sheetData sheetId="4110">
        <row r="9">
          <cell r="A9" t="str">
            <v>A</v>
          </cell>
        </row>
      </sheetData>
      <sheetData sheetId="4111">
        <row r="9">
          <cell r="A9" t="str">
            <v>A</v>
          </cell>
        </row>
      </sheetData>
      <sheetData sheetId="4112">
        <row r="9">
          <cell r="A9" t="str">
            <v>A</v>
          </cell>
        </row>
      </sheetData>
      <sheetData sheetId="4113">
        <row r="9">
          <cell r="A9" t="str">
            <v>A</v>
          </cell>
        </row>
      </sheetData>
      <sheetData sheetId="4114">
        <row r="9">
          <cell r="A9" t="str">
            <v>A</v>
          </cell>
        </row>
      </sheetData>
      <sheetData sheetId="4115">
        <row r="9">
          <cell r="A9" t="str">
            <v>A</v>
          </cell>
        </row>
      </sheetData>
      <sheetData sheetId="4116">
        <row r="9">
          <cell r="A9" t="str">
            <v>A</v>
          </cell>
        </row>
      </sheetData>
      <sheetData sheetId="4117">
        <row r="9">
          <cell r="A9" t="str">
            <v>A</v>
          </cell>
        </row>
      </sheetData>
      <sheetData sheetId="4118">
        <row r="9">
          <cell r="A9" t="str">
            <v>A</v>
          </cell>
        </row>
      </sheetData>
      <sheetData sheetId="4119">
        <row r="9">
          <cell r="A9" t="str">
            <v>A</v>
          </cell>
        </row>
      </sheetData>
      <sheetData sheetId="4120">
        <row r="9">
          <cell r="A9" t="str">
            <v>A</v>
          </cell>
        </row>
      </sheetData>
      <sheetData sheetId="4121">
        <row r="9">
          <cell r="A9" t="str">
            <v>A</v>
          </cell>
        </row>
      </sheetData>
      <sheetData sheetId="4122">
        <row r="9">
          <cell r="A9" t="str">
            <v>A</v>
          </cell>
        </row>
      </sheetData>
      <sheetData sheetId="4123">
        <row r="9">
          <cell r="A9" t="str">
            <v>A</v>
          </cell>
        </row>
      </sheetData>
      <sheetData sheetId="4124">
        <row r="9">
          <cell r="A9" t="str">
            <v>A</v>
          </cell>
        </row>
      </sheetData>
      <sheetData sheetId="4125">
        <row r="9">
          <cell r="A9" t="str">
            <v>A</v>
          </cell>
        </row>
      </sheetData>
      <sheetData sheetId="4126">
        <row r="9">
          <cell r="A9" t="str">
            <v>A</v>
          </cell>
        </row>
      </sheetData>
      <sheetData sheetId="4127">
        <row r="9">
          <cell r="A9" t="str">
            <v>A</v>
          </cell>
        </row>
      </sheetData>
      <sheetData sheetId="4128">
        <row r="9">
          <cell r="A9" t="str">
            <v>A</v>
          </cell>
        </row>
      </sheetData>
      <sheetData sheetId="4129">
        <row r="9">
          <cell r="A9" t="str">
            <v>A</v>
          </cell>
        </row>
      </sheetData>
      <sheetData sheetId="4130">
        <row r="9">
          <cell r="A9" t="str">
            <v>A</v>
          </cell>
        </row>
      </sheetData>
      <sheetData sheetId="4131">
        <row r="9">
          <cell r="A9" t="str">
            <v>A</v>
          </cell>
        </row>
      </sheetData>
      <sheetData sheetId="4132">
        <row r="9">
          <cell r="A9" t="str">
            <v>A</v>
          </cell>
        </row>
      </sheetData>
      <sheetData sheetId="4133">
        <row r="9">
          <cell r="A9" t="str">
            <v>A</v>
          </cell>
        </row>
      </sheetData>
      <sheetData sheetId="4134">
        <row r="9">
          <cell r="A9" t="str">
            <v>A</v>
          </cell>
        </row>
      </sheetData>
      <sheetData sheetId="4135">
        <row r="9">
          <cell r="A9" t="str">
            <v>A</v>
          </cell>
        </row>
      </sheetData>
      <sheetData sheetId="4136">
        <row r="9">
          <cell r="A9" t="str">
            <v>A</v>
          </cell>
        </row>
      </sheetData>
      <sheetData sheetId="4137">
        <row r="9">
          <cell r="A9" t="str">
            <v>A</v>
          </cell>
        </row>
      </sheetData>
      <sheetData sheetId="4138">
        <row r="9">
          <cell r="A9" t="str">
            <v>A</v>
          </cell>
        </row>
      </sheetData>
      <sheetData sheetId="4139">
        <row r="9">
          <cell r="A9" t="str">
            <v>A</v>
          </cell>
        </row>
      </sheetData>
      <sheetData sheetId="4140">
        <row r="9">
          <cell r="A9" t="str">
            <v>A</v>
          </cell>
        </row>
      </sheetData>
      <sheetData sheetId="4141">
        <row r="9">
          <cell r="A9" t="str">
            <v>A</v>
          </cell>
        </row>
      </sheetData>
      <sheetData sheetId="4142">
        <row r="9">
          <cell r="A9" t="str">
            <v>A</v>
          </cell>
        </row>
      </sheetData>
      <sheetData sheetId="4143">
        <row r="9">
          <cell r="A9" t="str">
            <v>A</v>
          </cell>
        </row>
      </sheetData>
      <sheetData sheetId="4144">
        <row r="9">
          <cell r="A9" t="str">
            <v>A</v>
          </cell>
        </row>
      </sheetData>
      <sheetData sheetId="4145">
        <row r="9">
          <cell r="A9" t="str">
            <v>A</v>
          </cell>
        </row>
      </sheetData>
      <sheetData sheetId="4146">
        <row r="9">
          <cell r="A9" t="str">
            <v>A</v>
          </cell>
        </row>
      </sheetData>
      <sheetData sheetId="4147">
        <row r="9">
          <cell r="A9" t="str">
            <v>A</v>
          </cell>
        </row>
      </sheetData>
      <sheetData sheetId="4148">
        <row r="9">
          <cell r="A9" t="str">
            <v>A</v>
          </cell>
        </row>
      </sheetData>
      <sheetData sheetId="4149">
        <row r="9">
          <cell r="A9" t="str">
            <v>A</v>
          </cell>
        </row>
      </sheetData>
      <sheetData sheetId="4150">
        <row r="9">
          <cell r="A9" t="str">
            <v>A</v>
          </cell>
        </row>
      </sheetData>
      <sheetData sheetId="4151">
        <row r="9">
          <cell r="A9" t="str">
            <v>A</v>
          </cell>
        </row>
      </sheetData>
      <sheetData sheetId="4152">
        <row r="9">
          <cell r="A9" t="str">
            <v>A</v>
          </cell>
        </row>
      </sheetData>
      <sheetData sheetId="4153">
        <row r="9">
          <cell r="A9" t="str">
            <v>A</v>
          </cell>
        </row>
      </sheetData>
      <sheetData sheetId="4154">
        <row r="9">
          <cell r="A9" t="str">
            <v>A</v>
          </cell>
        </row>
      </sheetData>
      <sheetData sheetId="4155">
        <row r="9">
          <cell r="A9" t="str">
            <v>A</v>
          </cell>
        </row>
      </sheetData>
      <sheetData sheetId="4156">
        <row r="9">
          <cell r="A9" t="str">
            <v>A</v>
          </cell>
        </row>
      </sheetData>
      <sheetData sheetId="4157">
        <row r="9">
          <cell r="A9" t="str">
            <v>A</v>
          </cell>
        </row>
      </sheetData>
      <sheetData sheetId="4158">
        <row r="9">
          <cell r="A9" t="str">
            <v>A</v>
          </cell>
        </row>
      </sheetData>
      <sheetData sheetId="4159">
        <row r="9">
          <cell r="A9" t="str">
            <v>A</v>
          </cell>
        </row>
      </sheetData>
      <sheetData sheetId="4160">
        <row r="9">
          <cell r="A9" t="str">
            <v>A</v>
          </cell>
        </row>
      </sheetData>
      <sheetData sheetId="4161">
        <row r="9">
          <cell r="A9" t="str">
            <v>A</v>
          </cell>
        </row>
      </sheetData>
      <sheetData sheetId="4162">
        <row r="9">
          <cell r="A9" t="str">
            <v>A</v>
          </cell>
        </row>
      </sheetData>
      <sheetData sheetId="4163">
        <row r="9">
          <cell r="A9" t="str">
            <v>A</v>
          </cell>
        </row>
      </sheetData>
      <sheetData sheetId="4164">
        <row r="9">
          <cell r="A9" t="str">
            <v>A</v>
          </cell>
        </row>
      </sheetData>
      <sheetData sheetId="4165">
        <row r="9">
          <cell r="A9" t="str">
            <v>A</v>
          </cell>
        </row>
      </sheetData>
      <sheetData sheetId="4166">
        <row r="9">
          <cell r="A9" t="str">
            <v>A</v>
          </cell>
        </row>
      </sheetData>
      <sheetData sheetId="4167">
        <row r="9">
          <cell r="A9" t="str">
            <v>A</v>
          </cell>
        </row>
      </sheetData>
      <sheetData sheetId="4168">
        <row r="9">
          <cell r="A9" t="str">
            <v>A</v>
          </cell>
        </row>
      </sheetData>
      <sheetData sheetId="4169">
        <row r="9">
          <cell r="A9" t="str">
            <v>A</v>
          </cell>
        </row>
      </sheetData>
      <sheetData sheetId="4170">
        <row r="9">
          <cell r="A9" t="str">
            <v>A</v>
          </cell>
        </row>
      </sheetData>
      <sheetData sheetId="4171">
        <row r="9">
          <cell r="A9" t="str">
            <v>A</v>
          </cell>
        </row>
      </sheetData>
      <sheetData sheetId="4172">
        <row r="9">
          <cell r="A9" t="str">
            <v>A</v>
          </cell>
        </row>
      </sheetData>
      <sheetData sheetId="4173">
        <row r="9">
          <cell r="A9" t="str">
            <v>A</v>
          </cell>
        </row>
      </sheetData>
      <sheetData sheetId="4174">
        <row r="9">
          <cell r="A9" t="str">
            <v>A</v>
          </cell>
        </row>
      </sheetData>
      <sheetData sheetId="4175">
        <row r="9">
          <cell r="A9" t="str">
            <v>A</v>
          </cell>
        </row>
      </sheetData>
      <sheetData sheetId="4176">
        <row r="9">
          <cell r="A9" t="str">
            <v>A</v>
          </cell>
        </row>
      </sheetData>
      <sheetData sheetId="4177">
        <row r="9">
          <cell r="A9" t="str">
            <v>A</v>
          </cell>
        </row>
      </sheetData>
      <sheetData sheetId="4178">
        <row r="9">
          <cell r="A9" t="str">
            <v>A</v>
          </cell>
        </row>
      </sheetData>
      <sheetData sheetId="4179">
        <row r="9">
          <cell r="A9" t="str">
            <v>A</v>
          </cell>
        </row>
      </sheetData>
      <sheetData sheetId="4180">
        <row r="9">
          <cell r="A9" t="str">
            <v>A</v>
          </cell>
        </row>
      </sheetData>
      <sheetData sheetId="4181">
        <row r="9">
          <cell r="A9" t="str">
            <v>A</v>
          </cell>
        </row>
      </sheetData>
      <sheetData sheetId="4182">
        <row r="9">
          <cell r="A9" t="str">
            <v>A</v>
          </cell>
        </row>
      </sheetData>
      <sheetData sheetId="4183">
        <row r="9">
          <cell r="A9" t="str">
            <v>A</v>
          </cell>
        </row>
      </sheetData>
      <sheetData sheetId="4184">
        <row r="9">
          <cell r="A9" t="str">
            <v>A</v>
          </cell>
        </row>
      </sheetData>
      <sheetData sheetId="4185">
        <row r="9">
          <cell r="A9" t="str">
            <v>A</v>
          </cell>
        </row>
      </sheetData>
      <sheetData sheetId="4186">
        <row r="9">
          <cell r="A9" t="str">
            <v>A</v>
          </cell>
        </row>
      </sheetData>
      <sheetData sheetId="4187">
        <row r="9">
          <cell r="A9" t="str">
            <v>A</v>
          </cell>
        </row>
      </sheetData>
      <sheetData sheetId="4188">
        <row r="9">
          <cell r="A9" t="str">
            <v>A</v>
          </cell>
        </row>
      </sheetData>
      <sheetData sheetId="4189">
        <row r="9">
          <cell r="A9" t="str">
            <v>A</v>
          </cell>
        </row>
      </sheetData>
      <sheetData sheetId="4190">
        <row r="9">
          <cell r="A9" t="str">
            <v>A</v>
          </cell>
        </row>
      </sheetData>
      <sheetData sheetId="4191">
        <row r="9">
          <cell r="A9" t="str">
            <v>A</v>
          </cell>
        </row>
      </sheetData>
      <sheetData sheetId="4192">
        <row r="9">
          <cell r="A9" t="str">
            <v>A</v>
          </cell>
        </row>
      </sheetData>
      <sheetData sheetId="4193">
        <row r="9">
          <cell r="A9" t="str">
            <v>A</v>
          </cell>
        </row>
      </sheetData>
      <sheetData sheetId="4194">
        <row r="9">
          <cell r="A9" t="str">
            <v>A</v>
          </cell>
        </row>
      </sheetData>
      <sheetData sheetId="4195">
        <row r="9">
          <cell r="A9" t="str">
            <v>A</v>
          </cell>
        </row>
      </sheetData>
      <sheetData sheetId="4196">
        <row r="9">
          <cell r="A9" t="str">
            <v>A</v>
          </cell>
        </row>
      </sheetData>
      <sheetData sheetId="4197">
        <row r="9">
          <cell r="A9" t="str">
            <v>A</v>
          </cell>
        </row>
      </sheetData>
      <sheetData sheetId="4198">
        <row r="9">
          <cell r="A9" t="str">
            <v>A</v>
          </cell>
        </row>
      </sheetData>
      <sheetData sheetId="4199">
        <row r="9">
          <cell r="A9" t="str">
            <v>A</v>
          </cell>
        </row>
      </sheetData>
      <sheetData sheetId="4200">
        <row r="9">
          <cell r="A9" t="str">
            <v>A</v>
          </cell>
        </row>
      </sheetData>
      <sheetData sheetId="4201">
        <row r="9">
          <cell r="A9" t="str">
            <v>A</v>
          </cell>
        </row>
      </sheetData>
      <sheetData sheetId="4202">
        <row r="9">
          <cell r="A9" t="str">
            <v>A</v>
          </cell>
        </row>
      </sheetData>
      <sheetData sheetId="4203">
        <row r="9">
          <cell r="A9" t="str">
            <v>A</v>
          </cell>
        </row>
      </sheetData>
      <sheetData sheetId="4204">
        <row r="9">
          <cell r="A9" t="str">
            <v>A</v>
          </cell>
        </row>
      </sheetData>
      <sheetData sheetId="4205">
        <row r="9">
          <cell r="A9" t="str">
            <v>A</v>
          </cell>
        </row>
      </sheetData>
      <sheetData sheetId="4206">
        <row r="9">
          <cell r="A9" t="str">
            <v>A</v>
          </cell>
        </row>
      </sheetData>
      <sheetData sheetId="4207">
        <row r="9">
          <cell r="A9" t="str">
            <v>A</v>
          </cell>
        </row>
      </sheetData>
      <sheetData sheetId="4208">
        <row r="9">
          <cell r="A9" t="str">
            <v>A</v>
          </cell>
        </row>
      </sheetData>
      <sheetData sheetId="4209">
        <row r="9">
          <cell r="A9" t="str">
            <v>A</v>
          </cell>
        </row>
      </sheetData>
      <sheetData sheetId="4210">
        <row r="9">
          <cell r="A9" t="str">
            <v>A</v>
          </cell>
        </row>
      </sheetData>
      <sheetData sheetId="4211">
        <row r="9">
          <cell r="A9" t="str">
            <v>A</v>
          </cell>
        </row>
      </sheetData>
      <sheetData sheetId="4212">
        <row r="9">
          <cell r="A9" t="str">
            <v>A</v>
          </cell>
        </row>
      </sheetData>
      <sheetData sheetId="4213">
        <row r="9">
          <cell r="A9" t="str">
            <v>A</v>
          </cell>
        </row>
      </sheetData>
      <sheetData sheetId="4214">
        <row r="9">
          <cell r="A9" t="str">
            <v>A</v>
          </cell>
        </row>
      </sheetData>
      <sheetData sheetId="4215">
        <row r="9">
          <cell r="A9" t="str">
            <v>A</v>
          </cell>
        </row>
      </sheetData>
      <sheetData sheetId="4216">
        <row r="9">
          <cell r="A9" t="str">
            <v>A</v>
          </cell>
        </row>
      </sheetData>
      <sheetData sheetId="4217">
        <row r="9">
          <cell r="A9" t="str">
            <v>A</v>
          </cell>
        </row>
      </sheetData>
      <sheetData sheetId="4218">
        <row r="9">
          <cell r="A9" t="str">
            <v>A</v>
          </cell>
        </row>
      </sheetData>
      <sheetData sheetId="4219">
        <row r="9">
          <cell r="A9" t="str">
            <v>A</v>
          </cell>
        </row>
      </sheetData>
      <sheetData sheetId="4220">
        <row r="9">
          <cell r="A9" t="str">
            <v>A</v>
          </cell>
        </row>
      </sheetData>
      <sheetData sheetId="4221">
        <row r="9">
          <cell r="A9" t="str">
            <v>A</v>
          </cell>
        </row>
      </sheetData>
      <sheetData sheetId="4222">
        <row r="9">
          <cell r="A9" t="str">
            <v>A</v>
          </cell>
        </row>
      </sheetData>
      <sheetData sheetId="4223">
        <row r="9">
          <cell r="A9" t="str">
            <v>A</v>
          </cell>
        </row>
      </sheetData>
      <sheetData sheetId="4224">
        <row r="9">
          <cell r="A9" t="str">
            <v>A</v>
          </cell>
        </row>
      </sheetData>
      <sheetData sheetId="4225">
        <row r="9">
          <cell r="A9" t="str">
            <v>A</v>
          </cell>
        </row>
      </sheetData>
      <sheetData sheetId="4226">
        <row r="9">
          <cell r="A9" t="str">
            <v>A</v>
          </cell>
        </row>
      </sheetData>
      <sheetData sheetId="4227">
        <row r="9">
          <cell r="A9" t="str">
            <v>A</v>
          </cell>
        </row>
      </sheetData>
      <sheetData sheetId="4228">
        <row r="9">
          <cell r="A9" t="str">
            <v>A</v>
          </cell>
        </row>
      </sheetData>
      <sheetData sheetId="4229">
        <row r="9">
          <cell r="A9" t="str">
            <v>A</v>
          </cell>
        </row>
      </sheetData>
      <sheetData sheetId="4230">
        <row r="9">
          <cell r="A9" t="str">
            <v>A</v>
          </cell>
        </row>
      </sheetData>
      <sheetData sheetId="4231">
        <row r="9">
          <cell r="A9" t="str">
            <v>A</v>
          </cell>
        </row>
      </sheetData>
      <sheetData sheetId="4232">
        <row r="9">
          <cell r="A9" t="str">
            <v>A</v>
          </cell>
        </row>
      </sheetData>
      <sheetData sheetId="4233">
        <row r="9">
          <cell r="A9" t="str">
            <v>A</v>
          </cell>
        </row>
      </sheetData>
      <sheetData sheetId="4234">
        <row r="9">
          <cell r="A9" t="str">
            <v>A</v>
          </cell>
        </row>
      </sheetData>
      <sheetData sheetId="4235">
        <row r="9">
          <cell r="A9" t="str">
            <v>A</v>
          </cell>
        </row>
      </sheetData>
      <sheetData sheetId="4236">
        <row r="9">
          <cell r="A9" t="str">
            <v>A</v>
          </cell>
        </row>
      </sheetData>
      <sheetData sheetId="4237">
        <row r="9">
          <cell r="A9" t="str">
            <v>A</v>
          </cell>
        </row>
      </sheetData>
      <sheetData sheetId="4238">
        <row r="9">
          <cell r="A9" t="str">
            <v>A</v>
          </cell>
        </row>
      </sheetData>
      <sheetData sheetId="4239">
        <row r="9">
          <cell r="A9" t="str">
            <v>A</v>
          </cell>
        </row>
      </sheetData>
      <sheetData sheetId="4240">
        <row r="9">
          <cell r="A9" t="str">
            <v>A</v>
          </cell>
        </row>
      </sheetData>
      <sheetData sheetId="4241">
        <row r="9">
          <cell r="A9" t="str">
            <v>A</v>
          </cell>
        </row>
      </sheetData>
      <sheetData sheetId="4242">
        <row r="9">
          <cell r="A9" t="str">
            <v>A</v>
          </cell>
        </row>
      </sheetData>
      <sheetData sheetId="4243">
        <row r="9">
          <cell r="A9" t="str">
            <v>A</v>
          </cell>
        </row>
      </sheetData>
      <sheetData sheetId="4244">
        <row r="9">
          <cell r="A9" t="str">
            <v>A</v>
          </cell>
        </row>
      </sheetData>
      <sheetData sheetId="4245">
        <row r="9">
          <cell r="A9" t="str">
            <v>A</v>
          </cell>
        </row>
      </sheetData>
      <sheetData sheetId="4246">
        <row r="9">
          <cell r="A9" t="str">
            <v>A</v>
          </cell>
        </row>
      </sheetData>
      <sheetData sheetId="4247">
        <row r="9">
          <cell r="A9" t="str">
            <v>A</v>
          </cell>
        </row>
      </sheetData>
      <sheetData sheetId="4248">
        <row r="9">
          <cell r="A9" t="str">
            <v>A</v>
          </cell>
        </row>
      </sheetData>
      <sheetData sheetId="4249">
        <row r="9">
          <cell r="A9" t="str">
            <v>A</v>
          </cell>
        </row>
      </sheetData>
      <sheetData sheetId="4250">
        <row r="9">
          <cell r="A9" t="str">
            <v>A</v>
          </cell>
        </row>
      </sheetData>
      <sheetData sheetId="4251">
        <row r="9">
          <cell r="A9" t="str">
            <v>A</v>
          </cell>
        </row>
      </sheetData>
      <sheetData sheetId="4252">
        <row r="9">
          <cell r="A9" t="str">
            <v>A</v>
          </cell>
        </row>
      </sheetData>
      <sheetData sheetId="4253">
        <row r="9">
          <cell r="A9" t="str">
            <v>A</v>
          </cell>
        </row>
      </sheetData>
      <sheetData sheetId="4254">
        <row r="9">
          <cell r="A9" t="str">
            <v>A</v>
          </cell>
        </row>
      </sheetData>
      <sheetData sheetId="4255">
        <row r="9">
          <cell r="A9" t="str">
            <v>A</v>
          </cell>
        </row>
      </sheetData>
      <sheetData sheetId="4256">
        <row r="9">
          <cell r="A9" t="str">
            <v>A</v>
          </cell>
        </row>
      </sheetData>
      <sheetData sheetId="4257">
        <row r="9">
          <cell r="A9" t="str">
            <v>A</v>
          </cell>
        </row>
      </sheetData>
      <sheetData sheetId="4258">
        <row r="9">
          <cell r="A9" t="str">
            <v>A</v>
          </cell>
        </row>
      </sheetData>
      <sheetData sheetId="4259">
        <row r="9">
          <cell r="A9" t="str">
            <v>A</v>
          </cell>
        </row>
      </sheetData>
      <sheetData sheetId="4260">
        <row r="9">
          <cell r="A9" t="str">
            <v>A</v>
          </cell>
        </row>
      </sheetData>
      <sheetData sheetId="4261">
        <row r="9">
          <cell r="A9" t="str">
            <v>A</v>
          </cell>
        </row>
      </sheetData>
      <sheetData sheetId="4262">
        <row r="9">
          <cell r="A9" t="str">
            <v>A</v>
          </cell>
        </row>
      </sheetData>
      <sheetData sheetId="4263">
        <row r="9">
          <cell r="A9" t="str">
            <v>A</v>
          </cell>
        </row>
      </sheetData>
      <sheetData sheetId="4264">
        <row r="9">
          <cell r="A9" t="str">
            <v>A</v>
          </cell>
        </row>
      </sheetData>
      <sheetData sheetId="4265">
        <row r="9">
          <cell r="A9" t="str">
            <v>A</v>
          </cell>
        </row>
      </sheetData>
      <sheetData sheetId="4266">
        <row r="9">
          <cell r="A9" t="str">
            <v>A</v>
          </cell>
        </row>
      </sheetData>
      <sheetData sheetId="4267">
        <row r="9">
          <cell r="A9" t="str">
            <v>A</v>
          </cell>
        </row>
      </sheetData>
      <sheetData sheetId="4268">
        <row r="9">
          <cell r="A9" t="str">
            <v>A</v>
          </cell>
        </row>
      </sheetData>
      <sheetData sheetId="4269">
        <row r="9">
          <cell r="A9" t="str">
            <v>A</v>
          </cell>
        </row>
      </sheetData>
      <sheetData sheetId="4270">
        <row r="9">
          <cell r="A9" t="str">
            <v>A</v>
          </cell>
        </row>
      </sheetData>
      <sheetData sheetId="4271">
        <row r="9">
          <cell r="A9" t="str">
            <v>A</v>
          </cell>
        </row>
      </sheetData>
      <sheetData sheetId="4272">
        <row r="9">
          <cell r="A9" t="str">
            <v>A</v>
          </cell>
        </row>
      </sheetData>
      <sheetData sheetId="4273">
        <row r="9">
          <cell r="A9" t="str">
            <v>A</v>
          </cell>
        </row>
      </sheetData>
      <sheetData sheetId="4274">
        <row r="9">
          <cell r="A9" t="str">
            <v>A</v>
          </cell>
        </row>
      </sheetData>
      <sheetData sheetId="4275">
        <row r="9">
          <cell r="A9" t="str">
            <v>A</v>
          </cell>
        </row>
      </sheetData>
      <sheetData sheetId="4276">
        <row r="9">
          <cell r="A9" t="str">
            <v>A</v>
          </cell>
        </row>
      </sheetData>
      <sheetData sheetId="4277">
        <row r="9">
          <cell r="A9" t="str">
            <v>A</v>
          </cell>
        </row>
      </sheetData>
      <sheetData sheetId="4278">
        <row r="9">
          <cell r="A9" t="str">
            <v>A</v>
          </cell>
        </row>
      </sheetData>
      <sheetData sheetId="4279">
        <row r="9">
          <cell r="A9" t="str">
            <v>A</v>
          </cell>
        </row>
      </sheetData>
      <sheetData sheetId="4280">
        <row r="9">
          <cell r="A9" t="str">
            <v>A</v>
          </cell>
        </row>
      </sheetData>
      <sheetData sheetId="4281">
        <row r="9">
          <cell r="A9" t="str">
            <v>A</v>
          </cell>
        </row>
      </sheetData>
      <sheetData sheetId="4282">
        <row r="9">
          <cell r="A9" t="str">
            <v>A</v>
          </cell>
        </row>
      </sheetData>
      <sheetData sheetId="4283">
        <row r="9">
          <cell r="A9" t="str">
            <v>A</v>
          </cell>
        </row>
      </sheetData>
      <sheetData sheetId="4284">
        <row r="9">
          <cell r="A9" t="str">
            <v>A</v>
          </cell>
        </row>
      </sheetData>
      <sheetData sheetId="4285">
        <row r="9">
          <cell r="A9" t="str">
            <v>A</v>
          </cell>
        </row>
      </sheetData>
      <sheetData sheetId="4286">
        <row r="9">
          <cell r="A9" t="str">
            <v>A</v>
          </cell>
        </row>
      </sheetData>
      <sheetData sheetId="4287">
        <row r="9">
          <cell r="A9" t="str">
            <v>A</v>
          </cell>
        </row>
      </sheetData>
      <sheetData sheetId="4288">
        <row r="9">
          <cell r="A9" t="str">
            <v>A</v>
          </cell>
        </row>
      </sheetData>
      <sheetData sheetId="4289">
        <row r="9">
          <cell r="A9" t="str">
            <v>A</v>
          </cell>
        </row>
      </sheetData>
      <sheetData sheetId="4290">
        <row r="9">
          <cell r="A9" t="str">
            <v>A</v>
          </cell>
        </row>
      </sheetData>
      <sheetData sheetId="4291">
        <row r="9">
          <cell r="A9" t="str">
            <v>A</v>
          </cell>
        </row>
      </sheetData>
      <sheetData sheetId="4292">
        <row r="9">
          <cell r="A9" t="str">
            <v>A</v>
          </cell>
        </row>
      </sheetData>
      <sheetData sheetId="4293">
        <row r="9">
          <cell r="A9" t="str">
            <v>A</v>
          </cell>
        </row>
      </sheetData>
      <sheetData sheetId="4294">
        <row r="9">
          <cell r="A9" t="str">
            <v>A</v>
          </cell>
        </row>
      </sheetData>
      <sheetData sheetId="4295">
        <row r="9">
          <cell r="A9" t="str">
            <v>A</v>
          </cell>
        </row>
      </sheetData>
      <sheetData sheetId="4296">
        <row r="9">
          <cell r="A9" t="str">
            <v>A</v>
          </cell>
        </row>
      </sheetData>
      <sheetData sheetId="4297">
        <row r="9">
          <cell r="A9" t="str">
            <v>A</v>
          </cell>
        </row>
      </sheetData>
      <sheetData sheetId="4298">
        <row r="9">
          <cell r="A9" t="str">
            <v>A</v>
          </cell>
        </row>
      </sheetData>
      <sheetData sheetId="4299">
        <row r="9">
          <cell r="A9" t="str">
            <v>A</v>
          </cell>
        </row>
      </sheetData>
      <sheetData sheetId="4300">
        <row r="9">
          <cell r="A9" t="str">
            <v>A</v>
          </cell>
        </row>
      </sheetData>
      <sheetData sheetId="4301">
        <row r="9">
          <cell r="A9" t="str">
            <v>A</v>
          </cell>
        </row>
      </sheetData>
      <sheetData sheetId="4302">
        <row r="9">
          <cell r="A9" t="str">
            <v>A</v>
          </cell>
        </row>
      </sheetData>
      <sheetData sheetId="4303">
        <row r="9">
          <cell r="A9" t="str">
            <v>A</v>
          </cell>
        </row>
      </sheetData>
      <sheetData sheetId="4304">
        <row r="9">
          <cell r="A9" t="str">
            <v>A</v>
          </cell>
        </row>
      </sheetData>
      <sheetData sheetId="4305">
        <row r="9">
          <cell r="A9" t="str">
            <v>A</v>
          </cell>
        </row>
      </sheetData>
      <sheetData sheetId="4306">
        <row r="9">
          <cell r="A9" t="str">
            <v>A</v>
          </cell>
        </row>
      </sheetData>
      <sheetData sheetId="4307">
        <row r="9">
          <cell r="A9" t="str">
            <v>A</v>
          </cell>
        </row>
      </sheetData>
      <sheetData sheetId="4308">
        <row r="9">
          <cell r="A9" t="str">
            <v>A</v>
          </cell>
        </row>
      </sheetData>
      <sheetData sheetId="4309">
        <row r="9">
          <cell r="A9" t="str">
            <v>A</v>
          </cell>
        </row>
      </sheetData>
      <sheetData sheetId="4310">
        <row r="9">
          <cell r="A9" t="str">
            <v>A</v>
          </cell>
        </row>
      </sheetData>
      <sheetData sheetId="4311">
        <row r="9">
          <cell r="A9" t="str">
            <v>A</v>
          </cell>
        </row>
      </sheetData>
      <sheetData sheetId="4312">
        <row r="9">
          <cell r="A9" t="str">
            <v>A</v>
          </cell>
        </row>
      </sheetData>
      <sheetData sheetId="4313">
        <row r="9">
          <cell r="A9" t="str">
            <v>A</v>
          </cell>
        </row>
      </sheetData>
      <sheetData sheetId="4314">
        <row r="9">
          <cell r="A9" t="str">
            <v>A</v>
          </cell>
        </row>
      </sheetData>
      <sheetData sheetId="4315">
        <row r="9">
          <cell r="A9" t="str">
            <v>A</v>
          </cell>
        </row>
      </sheetData>
      <sheetData sheetId="4316">
        <row r="9">
          <cell r="A9" t="str">
            <v>A</v>
          </cell>
        </row>
      </sheetData>
      <sheetData sheetId="4317">
        <row r="9">
          <cell r="A9" t="str">
            <v>A</v>
          </cell>
        </row>
      </sheetData>
      <sheetData sheetId="4318">
        <row r="9">
          <cell r="A9" t="str">
            <v>A</v>
          </cell>
        </row>
      </sheetData>
      <sheetData sheetId="4319">
        <row r="9">
          <cell r="A9" t="str">
            <v>A</v>
          </cell>
        </row>
      </sheetData>
      <sheetData sheetId="4320">
        <row r="9">
          <cell r="A9" t="str">
            <v>A</v>
          </cell>
        </row>
      </sheetData>
      <sheetData sheetId="4321">
        <row r="9">
          <cell r="A9" t="str">
            <v>A</v>
          </cell>
        </row>
      </sheetData>
      <sheetData sheetId="4322">
        <row r="9">
          <cell r="A9" t="str">
            <v>A</v>
          </cell>
        </row>
      </sheetData>
      <sheetData sheetId="4323">
        <row r="9">
          <cell r="A9" t="str">
            <v>A</v>
          </cell>
        </row>
      </sheetData>
      <sheetData sheetId="4324">
        <row r="9">
          <cell r="A9" t="str">
            <v>A</v>
          </cell>
        </row>
      </sheetData>
      <sheetData sheetId="4325">
        <row r="9">
          <cell r="A9" t="str">
            <v>A</v>
          </cell>
        </row>
      </sheetData>
      <sheetData sheetId="4326">
        <row r="9">
          <cell r="A9" t="str">
            <v>A</v>
          </cell>
        </row>
      </sheetData>
      <sheetData sheetId="4327">
        <row r="9">
          <cell r="A9" t="str">
            <v>A</v>
          </cell>
        </row>
      </sheetData>
      <sheetData sheetId="4328">
        <row r="9">
          <cell r="A9" t="str">
            <v>A</v>
          </cell>
        </row>
      </sheetData>
      <sheetData sheetId="4329">
        <row r="9">
          <cell r="A9" t="str">
            <v>A</v>
          </cell>
        </row>
      </sheetData>
      <sheetData sheetId="4330">
        <row r="9">
          <cell r="A9" t="str">
            <v>A</v>
          </cell>
        </row>
      </sheetData>
      <sheetData sheetId="4331">
        <row r="9">
          <cell r="A9" t="str">
            <v>A</v>
          </cell>
        </row>
      </sheetData>
      <sheetData sheetId="4332">
        <row r="9">
          <cell r="A9" t="str">
            <v>A</v>
          </cell>
        </row>
      </sheetData>
      <sheetData sheetId="4333">
        <row r="9">
          <cell r="A9" t="str">
            <v>A</v>
          </cell>
        </row>
      </sheetData>
      <sheetData sheetId="4334">
        <row r="9">
          <cell r="A9" t="str">
            <v>A</v>
          </cell>
        </row>
      </sheetData>
      <sheetData sheetId="4335">
        <row r="9">
          <cell r="A9" t="str">
            <v>A</v>
          </cell>
        </row>
      </sheetData>
      <sheetData sheetId="4336">
        <row r="9">
          <cell r="A9" t="str">
            <v>A</v>
          </cell>
        </row>
      </sheetData>
      <sheetData sheetId="4337">
        <row r="9">
          <cell r="A9" t="str">
            <v>A</v>
          </cell>
        </row>
      </sheetData>
      <sheetData sheetId="4338">
        <row r="9">
          <cell r="A9" t="str">
            <v>A</v>
          </cell>
        </row>
      </sheetData>
      <sheetData sheetId="4339">
        <row r="9">
          <cell r="A9" t="str">
            <v>A</v>
          </cell>
        </row>
      </sheetData>
      <sheetData sheetId="4340">
        <row r="9">
          <cell r="A9" t="str">
            <v>A</v>
          </cell>
        </row>
      </sheetData>
      <sheetData sheetId="4341" refreshError="1"/>
      <sheetData sheetId="4342">
        <row r="9">
          <cell r="A9" t="str">
            <v>A</v>
          </cell>
        </row>
      </sheetData>
      <sheetData sheetId="4343">
        <row r="9">
          <cell r="A9" t="str">
            <v>A</v>
          </cell>
        </row>
      </sheetData>
      <sheetData sheetId="4344">
        <row r="9">
          <cell r="A9" t="str">
            <v>A</v>
          </cell>
        </row>
      </sheetData>
      <sheetData sheetId="4345">
        <row r="9">
          <cell r="A9" t="str">
            <v>A</v>
          </cell>
        </row>
      </sheetData>
      <sheetData sheetId="4346" refreshError="1"/>
      <sheetData sheetId="4347">
        <row r="9">
          <cell r="A9" t="str">
            <v>A</v>
          </cell>
        </row>
      </sheetData>
      <sheetData sheetId="4348" refreshError="1"/>
      <sheetData sheetId="4349" refreshError="1"/>
      <sheetData sheetId="4350" refreshError="1"/>
      <sheetData sheetId="4351" refreshError="1"/>
      <sheetData sheetId="4352" refreshError="1"/>
      <sheetData sheetId="4353" refreshError="1"/>
      <sheetData sheetId="4354">
        <row r="9">
          <cell r="A9" t="str">
            <v>A</v>
          </cell>
        </row>
      </sheetData>
      <sheetData sheetId="4355">
        <row r="9">
          <cell r="A9" t="str">
            <v>A</v>
          </cell>
        </row>
      </sheetData>
      <sheetData sheetId="4356">
        <row r="9">
          <cell r="A9" t="str">
            <v>A</v>
          </cell>
        </row>
      </sheetData>
      <sheetData sheetId="4357" refreshError="1"/>
      <sheetData sheetId="4358">
        <row r="9">
          <cell r="A9" t="str">
            <v>A</v>
          </cell>
        </row>
      </sheetData>
      <sheetData sheetId="4359" refreshError="1"/>
      <sheetData sheetId="4360">
        <row r="9">
          <cell r="A9" t="str">
            <v>A</v>
          </cell>
        </row>
      </sheetData>
      <sheetData sheetId="4361" refreshError="1"/>
      <sheetData sheetId="4362" refreshError="1"/>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efreshError="1"/>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ow r="9">
          <cell r="A9" t="str">
            <v>A</v>
          </cell>
        </row>
      </sheetData>
      <sheetData sheetId="4632">
        <row r="9">
          <cell r="A9" t="str">
            <v>A</v>
          </cell>
        </row>
      </sheetData>
      <sheetData sheetId="4633">
        <row r="9">
          <cell r="A9" t="str">
            <v>A</v>
          </cell>
        </row>
      </sheetData>
      <sheetData sheetId="4634">
        <row r="9">
          <cell r="A9" t="str">
            <v>A</v>
          </cell>
        </row>
      </sheetData>
      <sheetData sheetId="4635">
        <row r="9">
          <cell r="A9" t="str">
            <v>A</v>
          </cell>
        </row>
      </sheetData>
      <sheetData sheetId="4636">
        <row r="9">
          <cell r="A9" t="str">
            <v>A</v>
          </cell>
        </row>
      </sheetData>
      <sheetData sheetId="4637">
        <row r="9">
          <cell r="A9" t="str">
            <v>A</v>
          </cell>
        </row>
      </sheetData>
      <sheetData sheetId="4638">
        <row r="9">
          <cell r="A9" t="str">
            <v>A</v>
          </cell>
        </row>
      </sheetData>
      <sheetData sheetId="4639">
        <row r="9">
          <cell r="A9" t="str">
            <v>A</v>
          </cell>
        </row>
      </sheetData>
      <sheetData sheetId="4640">
        <row r="9">
          <cell r="A9" t="str">
            <v>A</v>
          </cell>
        </row>
      </sheetData>
      <sheetData sheetId="4641">
        <row r="9">
          <cell r="A9" t="str">
            <v>A</v>
          </cell>
        </row>
      </sheetData>
      <sheetData sheetId="4642">
        <row r="9">
          <cell r="A9" t="str">
            <v>A</v>
          </cell>
        </row>
      </sheetData>
      <sheetData sheetId="4643">
        <row r="9">
          <cell r="A9" t="str">
            <v>A</v>
          </cell>
        </row>
      </sheetData>
      <sheetData sheetId="4644">
        <row r="9">
          <cell r="A9" t="str">
            <v>A</v>
          </cell>
        </row>
      </sheetData>
      <sheetData sheetId="4645">
        <row r="9">
          <cell r="A9" t="str">
            <v>A</v>
          </cell>
        </row>
      </sheetData>
      <sheetData sheetId="4646">
        <row r="9">
          <cell r="A9" t="str">
            <v>A</v>
          </cell>
        </row>
      </sheetData>
      <sheetData sheetId="4647">
        <row r="9">
          <cell r="A9" t="str">
            <v>A</v>
          </cell>
        </row>
      </sheetData>
      <sheetData sheetId="4648">
        <row r="9">
          <cell r="A9" t="str">
            <v>A</v>
          </cell>
        </row>
      </sheetData>
      <sheetData sheetId="4649">
        <row r="9">
          <cell r="A9" t="str">
            <v>A</v>
          </cell>
        </row>
      </sheetData>
      <sheetData sheetId="4650">
        <row r="9">
          <cell r="A9" t="str">
            <v>A</v>
          </cell>
        </row>
      </sheetData>
      <sheetData sheetId="4651">
        <row r="9">
          <cell r="A9" t="str">
            <v>A</v>
          </cell>
        </row>
      </sheetData>
      <sheetData sheetId="4652">
        <row r="9">
          <cell r="A9" t="str">
            <v>A</v>
          </cell>
        </row>
      </sheetData>
      <sheetData sheetId="4653">
        <row r="9">
          <cell r="A9" t="str">
            <v>A</v>
          </cell>
        </row>
      </sheetData>
      <sheetData sheetId="4654">
        <row r="9">
          <cell r="A9" t="str">
            <v>A</v>
          </cell>
        </row>
      </sheetData>
      <sheetData sheetId="4655">
        <row r="9">
          <cell r="A9" t="str">
            <v>A</v>
          </cell>
        </row>
      </sheetData>
      <sheetData sheetId="4656">
        <row r="9">
          <cell r="A9" t="str">
            <v>A</v>
          </cell>
        </row>
      </sheetData>
      <sheetData sheetId="4657">
        <row r="9">
          <cell r="A9" t="str">
            <v>A</v>
          </cell>
        </row>
      </sheetData>
      <sheetData sheetId="4658">
        <row r="9">
          <cell r="A9" t="str">
            <v>A</v>
          </cell>
        </row>
      </sheetData>
      <sheetData sheetId="4659">
        <row r="9">
          <cell r="A9" t="str">
            <v>A</v>
          </cell>
        </row>
      </sheetData>
      <sheetData sheetId="4660">
        <row r="9">
          <cell r="A9" t="str">
            <v>A</v>
          </cell>
        </row>
      </sheetData>
      <sheetData sheetId="4661">
        <row r="9">
          <cell r="A9" t="str">
            <v>A</v>
          </cell>
        </row>
      </sheetData>
      <sheetData sheetId="4662">
        <row r="9">
          <cell r="A9" t="str">
            <v>A</v>
          </cell>
        </row>
      </sheetData>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row r="9">
          <cell r="A9" t="str">
            <v>A</v>
          </cell>
        </row>
      </sheetData>
      <sheetData sheetId="4686">
        <row r="9">
          <cell r="A9" t="str">
            <v>A</v>
          </cell>
        </row>
      </sheetData>
      <sheetData sheetId="4687">
        <row r="9">
          <cell r="A9" t="str">
            <v>A</v>
          </cell>
        </row>
      </sheetData>
      <sheetData sheetId="4688">
        <row r="9">
          <cell r="A9" t="str">
            <v>A</v>
          </cell>
        </row>
      </sheetData>
      <sheetData sheetId="4689">
        <row r="9">
          <cell r="A9" t="str">
            <v>A</v>
          </cell>
        </row>
      </sheetData>
      <sheetData sheetId="4690">
        <row r="9">
          <cell r="A9" t="str">
            <v>A</v>
          </cell>
        </row>
      </sheetData>
      <sheetData sheetId="4691">
        <row r="9">
          <cell r="A9" t="str">
            <v>A</v>
          </cell>
        </row>
      </sheetData>
      <sheetData sheetId="4692">
        <row r="9">
          <cell r="A9" t="str">
            <v>A</v>
          </cell>
        </row>
      </sheetData>
      <sheetData sheetId="4693">
        <row r="9">
          <cell r="A9" t="str">
            <v>A</v>
          </cell>
        </row>
      </sheetData>
      <sheetData sheetId="4694">
        <row r="9">
          <cell r="A9" t="str">
            <v>A</v>
          </cell>
        </row>
      </sheetData>
      <sheetData sheetId="4695">
        <row r="9">
          <cell r="A9" t="str">
            <v>A</v>
          </cell>
        </row>
      </sheetData>
      <sheetData sheetId="4696">
        <row r="9">
          <cell r="A9" t="str">
            <v>A</v>
          </cell>
        </row>
      </sheetData>
      <sheetData sheetId="4697">
        <row r="9">
          <cell r="A9" t="str">
            <v>A</v>
          </cell>
        </row>
      </sheetData>
      <sheetData sheetId="4698">
        <row r="9">
          <cell r="A9" t="str">
            <v>A</v>
          </cell>
        </row>
      </sheetData>
      <sheetData sheetId="4699">
        <row r="9">
          <cell r="A9" t="str">
            <v>A</v>
          </cell>
        </row>
      </sheetData>
      <sheetData sheetId="4700">
        <row r="9">
          <cell r="A9" t="str">
            <v>A</v>
          </cell>
        </row>
      </sheetData>
      <sheetData sheetId="4701">
        <row r="9">
          <cell r="A9" t="str">
            <v>A</v>
          </cell>
        </row>
      </sheetData>
      <sheetData sheetId="4702">
        <row r="9">
          <cell r="A9" t="str">
            <v>A</v>
          </cell>
        </row>
      </sheetData>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efreshError="1"/>
      <sheetData sheetId="4809" refreshError="1"/>
      <sheetData sheetId="4810" refreshError="1"/>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efreshError="1"/>
      <sheetData sheetId="4819">
        <row r="9">
          <cell r="A9" t="str">
            <v>A</v>
          </cell>
        </row>
      </sheetData>
      <sheetData sheetId="4820" refreshError="1"/>
      <sheetData sheetId="4821" refreshError="1"/>
      <sheetData sheetId="4822" refreshError="1"/>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efreshError="1"/>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efreshError="1"/>
      <sheetData sheetId="5541" refreshError="1"/>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efreshError="1"/>
      <sheetData sheetId="5555" refreshError="1"/>
      <sheetData sheetId="5556" refreshError="1"/>
      <sheetData sheetId="5557" refreshError="1"/>
      <sheetData sheetId="5558" refreshError="1"/>
      <sheetData sheetId="5559" refreshError="1"/>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efreshError="1"/>
      <sheetData sheetId="5889">
        <row r="9">
          <cell r="A9" t="str">
            <v>A</v>
          </cell>
        </row>
      </sheetData>
      <sheetData sheetId="5890" refreshError="1"/>
      <sheetData sheetId="5891" refreshError="1"/>
      <sheetData sheetId="5892" refreshError="1"/>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efreshError="1"/>
      <sheetData sheetId="5902" refreshError="1"/>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efreshError="1"/>
      <sheetData sheetId="5916" refreshError="1"/>
      <sheetData sheetId="5917" refreshError="1"/>
      <sheetData sheetId="5918" refreshError="1"/>
      <sheetData sheetId="5919" refreshError="1"/>
      <sheetData sheetId="5920" refreshError="1"/>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sheetData sheetId="6644"/>
      <sheetData sheetId="6645"/>
      <sheetData sheetId="6646"/>
      <sheetData sheetId="6647" refreshError="1"/>
      <sheetData sheetId="6648" refreshError="1"/>
      <sheetData sheetId="6649" refreshError="1"/>
      <sheetData sheetId="6650" refreshError="1"/>
      <sheetData sheetId="6651" refreshError="1"/>
      <sheetData sheetId="6652" refreshError="1"/>
      <sheetData sheetId="6653" refreshError="1"/>
      <sheetData sheetId="6654"/>
      <sheetData sheetId="6655" refreshError="1"/>
      <sheetData sheetId="6656" refreshError="1"/>
      <sheetData sheetId="6657">
        <row r="9">
          <cell r="A9" t="str">
            <v>A</v>
          </cell>
        </row>
      </sheetData>
      <sheetData sheetId="6658"/>
      <sheetData sheetId="6659">
        <row r="9">
          <cell r="A9" t="str">
            <v>A</v>
          </cell>
        </row>
      </sheetData>
      <sheetData sheetId="6660" refreshError="1"/>
      <sheetData sheetId="6661" refreshError="1"/>
      <sheetData sheetId="6662" refreshError="1"/>
      <sheetData sheetId="6663"/>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ow r="9">
          <cell r="A9" t="str">
            <v>A</v>
          </cell>
        </row>
      </sheetData>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ow r="9">
          <cell r="A9" t="str">
            <v>A</v>
          </cell>
        </row>
      </sheetData>
      <sheetData sheetId="7053" refreshError="1"/>
      <sheetData sheetId="7054" refreshError="1"/>
      <sheetData sheetId="7055">
        <row r="9">
          <cell r="A9" t="str">
            <v>A</v>
          </cell>
        </row>
      </sheetData>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efreshError="1"/>
      <sheetData sheetId="7441" refreshError="1"/>
      <sheetData sheetId="7442">
        <row r="9">
          <cell r="A9" t="str">
            <v>A</v>
          </cell>
        </row>
      </sheetData>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sheetData sheetId="7452"/>
      <sheetData sheetId="7453"/>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ow r="9">
          <cell r="A9" t="str">
            <v>A</v>
          </cell>
        </row>
      </sheetData>
      <sheetData sheetId="7541">
        <row r="9">
          <cell r="A9" t="str">
            <v>A</v>
          </cell>
        </row>
      </sheetData>
      <sheetData sheetId="7542">
        <row r="9">
          <cell r="A9" t="str">
            <v>A</v>
          </cell>
        </row>
      </sheetData>
      <sheetData sheetId="7543">
        <row r="9">
          <cell r="A9" t="str">
            <v>A</v>
          </cell>
        </row>
      </sheetData>
      <sheetData sheetId="7544">
        <row r="9">
          <cell r="A9" t="str">
            <v>A</v>
          </cell>
        </row>
      </sheetData>
      <sheetData sheetId="7545">
        <row r="9">
          <cell r="A9" t="str">
            <v>A</v>
          </cell>
        </row>
      </sheetData>
      <sheetData sheetId="7546">
        <row r="9">
          <cell r="A9" t="str">
            <v>A</v>
          </cell>
        </row>
      </sheetData>
      <sheetData sheetId="7547">
        <row r="9">
          <cell r="A9" t="str">
            <v>A</v>
          </cell>
        </row>
      </sheetData>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efreshError="1"/>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ow r="9">
          <cell r="A9" t="str">
            <v>A</v>
          </cell>
        </row>
      </sheetData>
      <sheetData sheetId="7584">
        <row r="9">
          <cell r="A9" t="str">
            <v>A</v>
          </cell>
        </row>
      </sheetData>
      <sheetData sheetId="7585">
        <row r="9">
          <cell r="A9" t="str">
            <v>A</v>
          </cell>
        </row>
      </sheetData>
      <sheetData sheetId="7586">
        <row r="9">
          <cell r="A9" t="str">
            <v>A</v>
          </cell>
        </row>
      </sheetData>
      <sheetData sheetId="7587">
        <row r="9">
          <cell r="A9" t="str">
            <v>A</v>
          </cell>
        </row>
      </sheetData>
      <sheetData sheetId="7588">
        <row r="9">
          <cell r="A9" t="str">
            <v>A</v>
          </cell>
        </row>
      </sheetData>
      <sheetData sheetId="7589">
        <row r="9">
          <cell r="A9" t="str">
            <v>A</v>
          </cell>
        </row>
      </sheetData>
      <sheetData sheetId="7590">
        <row r="9">
          <cell r="A9" t="str">
            <v>A</v>
          </cell>
        </row>
      </sheetData>
      <sheetData sheetId="7591">
        <row r="9">
          <cell r="A9" t="str">
            <v>A</v>
          </cell>
        </row>
      </sheetData>
      <sheetData sheetId="7592">
        <row r="9">
          <cell r="A9" t="str">
            <v>A</v>
          </cell>
        </row>
      </sheetData>
      <sheetData sheetId="7593">
        <row r="9">
          <cell r="A9" t="str">
            <v>A</v>
          </cell>
        </row>
      </sheetData>
      <sheetData sheetId="7594">
        <row r="9">
          <cell r="A9" t="str">
            <v>A</v>
          </cell>
        </row>
      </sheetData>
      <sheetData sheetId="7595">
        <row r="9">
          <cell r="A9" t="str">
            <v>A</v>
          </cell>
        </row>
      </sheetData>
      <sheetData sheetId="7596">
        <row r="9">
          <cell r="A9" t="str">
            <v>A</v>
          </cell>
        </row>
      </sheetData>
      <sheetData sheetId="7597">
        <row r="9">
          <cell r="A9" t="str">
            <v>A</v>
          </cell>
        </row>
      </sheetData>
      <sheetData sheetId="7598">
        <row r="9">
          <cell r="A9" t="str">
            <v>A</v>
          </cell>
        </row>
      </sheetData>
      <sheetData sheetId="7599">
        <row r="9">
          <cell r="A9" t="str">
            <v>A</v>
          </cell>
        </row>
      </sheetData>
      <sheetData sheetId="7600">
        <row r="9">
          <cell r="A9" t="str">
            <v>A</v>
          </cell>
        </row>
      </sheetData>
      <sheetData sheetId="7601">
        <row r="9">
          <cell r="A9" t="str">
            <v>A</v>
          </cell>
        </row>
      </sheetData>
      <sheetData sheetId="7602">
        <row r="9">
          <cell r="A9" t="str">
            <v>A</v>
          </cell>
        </row>
      </sheetData>
      <sheetData sheetId="7603"/>
      <sheetData sheetId="7604">
        <row r="9">
          <cell r="A9" t="str">
            <v>A</v>
          </cell>
        </row>
      </sheetData>
      <sheetData sheetId="7605">
        <row r="9">
          <cell r="A9" t="str">
            <v>A</v>
          </cell>
        </row>
      </sheetData>
      <sheetData sheetId="7606">
        <row r="9">
          <cell r="A9" t="str">
            <v>A</v>
          </cell>
        </row>
      </sheetData>
      <sheetData sheetId="7607">
        <row r="9">
          <cell r="A9" t="str">
            <v>A</v>
          </cell>
        </row>
      </sheetData>
      <sheetData sheetId="7608">
        <row r="9">
          <cell r="A9" t="str">
            <v>A</v>
          </cell>
        </row>
      </sheetData>
      <sheetData sheetId="7609">
        <row r="9">
          <cell r="A9" t="str">
            <v>A</v>
          </cell>
        </row>
      </sheetData>
      <sheetData sheetId="7610">
        <row r="9">
          <cell r="A9" t="str">
            <v>A</v>
          </cell>
        </row>
      </sheetData>
      <sheetData sheetId="7611">
        <row r="9">
          <cell r="A9" t="str">
            <v>A</v>
          </cell>
        </row>
      </sheetData>
      <sheetData sheetId="7612">
        <row r="9">
          <cell r="A9" t="str">
            <v>A</v>
          </cell>
        </row>
      </sheetData>
      <sheetData sheetId="7613">
        <row r="9">
          <cell r="A9" t="str">
            <v>A</v>
          </cell>
        </row>
      </sheetData>
      <sheetData sheetId="7614">
        <row r="9">
          <cell r="A9" t="str">
            <v>A</v>
          </cell>
        </row>
      </sheetData>
      <sheetData sheetId="7615">
        <row r="9">
          <cell r="A9" t="str">
            <v>A</v>
          </cell>
        </row>
      </sheetData>
      <sheetData sheetId="7616"/>
      <sheetData sheetId="7617"/>
      <sheetData sheetId="7618"/>
      <sheetData sheetId="7619"/>
      <sheetData sheetId="7620"/>
      <sheetData sheetId="7621">
        <row r="9">
          <cell r="A9" t="str">
            <v>A</v>
          </cell>
        </row>
      </sheetData>
      <sheetData sheetId="7622" refreshError="1"/>
      <sheetData sheetId="7623" refreshError="1"/>
      <sheetData sheetId="7624" refreshError="1"/>
      <sheetData sheetId="7625" refreshError="1"/>
      <sheetData sheetId="7626">
        <row r="9">
          <cell r="A9" t="str">
            <v>A</v>
          </cell>
        </row>
      </sheetData>
      <sheetData sheetId="7627" refreshError="1"/>
      <sheetData sheetId="7628" refreshError="1"/>
      <sheetData sheetId="7629" refreshError="1"/>
      <sheetData sheetId="7630" refreshError="1"/>
      <sheetData sheetId="763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ow r="9">
          <cell r="A9" t="str">
            <v>A</v>
          </cell>
        </row>
      </sheetData>
      <sheetData sheetId="7648">
        <row r="9">
          <cell r="A9" t="str">
            <v>A</v>
          </cell>
        </row>
      </sheetData>
      <sheetData sheetId="7649">
        <row r="9">
          <cell r="A9" t="str">
            <v>A</v>
          </cell>
        </row>
      </sheetData>
      <sheetData sheetId="7650">
        <row r="9">
          <cell r="A9" t="str">
            <v>A</v>
          </cell>
        </row>
      </sheetData>
      <sheetData sheetId="7651">
        <row r="9">
          <cell r="A9" t="str">
            <v>A</v>
          </cell>
        </row>
      </sheetData>
      <sheetData sheetId="7652">
        <row r="9">
          <cell r="A9" t="str">
            <v>A</v>
          </cell>
        </row>
      </sheetData>
      <sheetData sheetId="7653">
        <row r="9">
          <cell r="A9" t="str">
            <v>A</v>
          </cell>
        </row>
      </sheetData>
      <sheetData sheetId="7654">
        <row r="9">
          <cell r="A9" t="str">
            <v>A</v>
          </cell>
        </row>
      </sheetData>
      <sheetData sheetId="7655">
        <row r="9">
          <cell r="A9" t="str">
            <v>A</v>
          </cell>
        </row>
      </sheetData>
      <sheetData sheetId="7656">
        <row r="9">
          <cell r="A9" t="str">
            <v>A</v>
          </cell>
        </row>
      </sheetData>
      <sheetData sheetId="7657">
        <row r="9">
          <cell r="A9" t="str">
            <v>A</v>
          </cell>
        </row>
      </sheetData>
      <sheetData sheetId="7658">
        <row r="9">
          <cell r="A9" t="str">
            <v>A</v>
          </cell>
        </row>
      </sheetData>
      <sheetData sheetId="7659">
        <row r="9">
          <cell r="A9" t="str">
            <v>A</v>
          </cell>
        </row>
      </sheetData>
      <sheetData sheetId="7660">
        <row r="9">
          <cell r="A9" t="str">
            <v>A</v>
          </cell>
        </row>
      </sheetData>
      <sheetData sheetId="7661">
        <row r="9">
          <cell r="A9" t="str">
            <v>A</v>
          </cell>
        </row>
      </sheetData>
      <sheetData sheetId="7662">
        <row r="9">
          <cell r="A9" t="str">
            <v>A</v>
          </cell>
        </row>
      </sheetData>
      <sheetData sheetId="7663"/>
      <sheetData sheetId="7664"/>
      <sheetData sheetId="7665" refreshError="1"/>
      <sheetData sheetId="7666" refreshError="1"/>
      <sheetData sheetId="7667"/>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ow r="9">
          <cell r="A9" t="str">
            <v>A</v>
          </cell>
        </row>
      </sheetData>
      <sheetData sheetId="7701" refreshError="1"/>
      <sheetData sheetId="7702" refreshError="1"/>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efreshError="1"/>
      <sheetData sheetId="7708" refreshError="1"/>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ow r="9">
          <cell r="A9" t="str">
            <v>A</v>
          </cell>
        </row>
      </sheetData>
      <sheetData sheetId="7723">
        <row r="9">
          <cell r="A9" t="str">
            <v>A</v>
          </cell>
        </row>
      </sheetData>
      <sheetData sheetId="7724">
        <row r="9">
          <cell r="A9" t="str">
            <v>A</v>
          </cell>
        </row>
      </sheetData>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sheetData sheetId="7742">
        <row r="9">
          <cell r="A9" t="str">
            <v>A</v>
          </cell>
        </row>
      </sheetData>
      <sheetData sheetId="7743"/>
      <sheetData sheetId="7744">
        <row r="9">
          <cell r="A9" t="str">
            <v>A</v>
          </cell>
        </row>
      </sheetData>
      <sheetData sheetId="7745" refreshError="1"/>
      <sheetData sheetId="7746">
        <row r="9">
          <cell r="A9" t="str">
            <v>A</v>
          </cell>
        </row>
      </sheetData>
      <sheetData sheetId="7747" refreshError="1"/>
      <sheetData sheetId="7748">
        <row r="9">
          <cell r="A9" t="str">
            <v>A</v>
          </cell>
        </row>
      </sheetData>
      <sheetData sheetId="7749">
        <row r="9">
          <cell r="A9" t="str">
            <v>A</v>
          </cell>
        </row>
      </sheetData>
      <sheetData sheetId="7750"/>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efreshError="1"/>
      <sheetData sheetId="7758" refreshError="1"/>
      <sheetData sheetId="7759" refreshError="1"/>
      <sheetData sheetId="7760" refreshError="1"/>
      <sheetData sheetId="7761" refreshError="1"/>
      <sheetData sheetId="7762" refreshError="1"/>
      <sheetData sheetId="7763" refreshError="1"/>
      <sheetData sheetId="7764"/>
      <sheetData sheetId="7765"/>
      <sheetData sheetId="7766"/>
      <sheetData sheetId="7767"/>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sheetData sheetId="7785"/>
      <sheetData sheetId="7786"/>
      <sheetData sheetId="7787"/>
      <sheetData sheetId="7788"/>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ow r="9">
          <cell r="A9" t="str">
            <v>A</v>
          </cell>
        </row>
      </sheetData>
      <sheetData sheetId="7816">
        <row r="9">
          <cell r="A9" t="str">
            <v>A</v>
          </cell>
        </row>
      </sheetData>
      <sheetData sheetId="7817">
        <row r="9">
          <cell r="A9" t="str">
            <v>A</v>
          </cell>
        </row>
      </sheetData>
      <sheetData sheetId="7818">
        <row r="9">
          <cell r="A9" t="str">
            <v>A</v>
          </cell>
        </row>
      </sheetData>
      <sheetData sheetId="7819">
        <row r="9">
          <cell r="A9" t="str">
            <v>A</v>
          </cell>
        </row>
      </sheetData>
      <sheetData sheetId="7820">
        <row r="9">
          <cell r="A9" t="str">
            <v>A</v>
          </cell>
        </row>
      </sheetData>
      <sheetData sheetId="7821">
        <row r="9">
          <cell r="A9" t="str">
            <v>A</v>
          </cell>
        </row>
      </sheetData>
      <sheetData sheetId="7822"/>
      <sheetData sheetId="7823">
        <row r="9">
          <cell r="A9" t="str">
            <v>A</v>
          </cell>
        </row>
      </sheetData>
      <sheetData sheetId="7824"/>
      <sheetData sheetId="7825">
        <row r="9">
          <cell r="A9" t="str">
            <v>A</v>
          </cell>
        </row>
      </sheetData>
      <sheetData sheetId="7826">
        <row r="9">
          <cell r="A9" t="str">
            <v>A</v>
          </cell>
        </row>
      </sheetData>
      <sheetData sheetId="7827" refreshError="1"/>
      <sheetData sheetId="7828">
        <row r="9">
          <cell r="A9" t="str">
            <v>A</v>
          </cell>
        </row>
      </sheetData>
      <sheetData sheetId="7829" refreshError="1"/>
      <sheetData sheetId="7830" refreshError="1"/>
      <sheetData sheetId="7831">
        <row r="9">
          <cell r="A9" t="str">
            <v>A</v>
          </cell>
        </row>
      </sheetData>
      <sheetData sheetId="7832">
        <row r="9">
          <cell r="A9" t="str">
            <v>A</v>
          </cell>
        </row>
      </sheetData>
      <sheetData sheetId="7833">
        <row r="9">
          <cell r="A9" t="str">
            <v>A</v>
          </cell>
        </row>
      </sheetData>
      <sheetData sheetId="7834">
        <row r="9">
          <cell r="A9" t="str">
            <v>A</v>
          </cell>
        </row>
      </sheetData>
      <sheetData sheetId="7835">
        <row r="9">
          <cell r="A9" t="str">
            <v>A</v>
          </cell>
        </row>
      </sheetData>
      <sheetData sheetId="7836">
        <row r="9">
          <cell r="A9" t="str">
            <v>A</v>
          </cell>
        </row>
      </sheetData>
      <sheetData sheetId="7837"/>
      <sheetData sheetId="7838"/>
      <sheetData sheetId="7839"/>
      <sheetData sheetId="7840">
        <row r="9">
          <cell r="A9" t="str">
            <v>A</v>
          </cell>
        </row>
      </sheetData>
      <sheetData sheetId="7841">
        <row r="9">
          <cell r="A9" t="str">
            <v>A</v>
          </cell>
        </row>
      </sheetData>
      <sheetData sheetId="7842" refreshError="1"/>
      <sheetData sheetId="7843" refreshError="1"/>
      <sheetData sheetId="7844" refreshError="1"/>
      <sheetData sheetId="7845">
        <row r="9">
          <cell r="A9" t="str">
            <v>A</v>
          </cell>
        </row>
      </sheetData>
      <sheetData sheetId="7846">
        <row r="9">
          <cell r="A9" t="str">
            <v>A</v>
          </cell>
        </row>
      </sheetData>
      <sheetData sheetId="7847">
        <row r="9">
          <cell r="A9" t="str">
            <v>A</v>
          </cell>
        </row>
      </sheetData>
      <sheetData sheetId="7848">
        <row r="9">
          <cell r="A9" t="str">
            <v>A</v>
          </cell>
        </row>
      </sheetData>
      <sheetData sheetId="7849"/>
      <sheetData sheetId="7850"/>
      <sheetData sheetId="7851"/>
      <sheetData sheetId="7852"/>
      <sheetData sheetId="7853"/>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ow r="9">
          <cell r="A9" t="str">
            <v>A</v>
          </cell>
        </row>
      </sheetData>
      <sheetData sheetId="7879"/>
      <sheetData sheetId="7880">
        <row r="9">
          <cell r="A9" t="str">
            <v>A</v>
          </cell>
        </row>
      </sheetData>
      <sheetData sheetId="7881"/>
      <sheetData sheetId="7882" refreshError="1"/>
      <sheetData sheetId="7883">
        <row r="9">
          <cell r="A9" t="str">
            <v>A</v>
          </cell>
        </row>
      </sheetData>
      <sheetData sheetId="7884">
        <row r="9">
          <cell r="A9" t="str">
            <v>A</v>
          </cell>
        </row>
      </sheetData>
      <sheetData sheetId="7885">
        <row r="9">
          <cell r="A9" t="str">
            <v>A</v>
          </cell>
        </row>
      </sheetData>
      <sheetData sheetId="7886" refreshError="1"/>
      <sheetData sheetId="7887" refreshError="1"/>
      <sheetData sheetId="7888" refreshError="1"/>
      <sheetData sheetId="7889">
        <row r="9">
          <cell r="A9" t="str">
            <v>A</v>
          </cell>
        </row>
      </sheetData>
      <sheetData sheetId="7890">
        <row r="9">
          <cell r="A9" t="str">
            <v>A</v>
          </cell>
        </row>
      </sheetData>
      <sheetData sheetId="7891">
        <row r="9">
          <cell r="A9" t="str">
            <v>A</v>
          </cell>
        </row>
      </sheetData>
      <sheetData sheetId="7892">
        <row r="9">
          <cell r="A9" t="str">
            <v>A</v>
          </cell>
        </row>
      </sheetData>
      <sheetData sheetId="7893">
        <row r="9">
          <cell r="A9" t="str">
            <v>A</v>
          </cell>
        </row>
      </sheetData>
      <sheetData sheetId="7894">
        <row r="9">
          <cell r="A9" t="str">
            <v>A</v>
          </cell>
        </row>
      </sheetData>
      <sheetData sheetId="7895">
        <row r="9">
          <cell r="A9" t="str">
            <v>A</v>
          </cell>
        </row>
      </sheetData>
      <sheetData sheetId="7896">
        <row r="9">
          <cell r="A9" t="str">
            <v>A</v>
          </cell>
        </row>
      </sheetData>
      <sheetData sheetId="7897">
        <row r="9">
          <cell r="A9" t="str">
            <v>A</v>
          </cell>
        </row>
      </sheetData>
      <sheetData sheetId="7898">
        <row r="9">
          <cell r="A9" t="str">
            <v>A</v>
          </cell>
        </row>
      </sheetData>
      <sheetData sheetId="7899">
        <row r="9">
          <cell r="A9" t="str">
            <v>A</v>
          </cell>
        </row>
      </sheetData>
      <sheetData sheetId="7900">
        <row r="9">
          <cell r="A9" t="str">
            <v>A</v>
          </cell>
        </row>
      </sheetData>
      <sheetData sheetId="7901">
        <row r="9">
          <cell r="A9" t="str">
            <v>A</v>
          </cell>
        </row>
      </sheetData>
      <sheetData sheetId="7902">
        <row r="9">
          <cell r="A9" t="str">
            <v>A</v>
          </cell>
        </row>
      </sheetData>
      <sheetData sheetId="7903">
        <row r="9">
          <cell r="A9" t="str">
            <v>A</v>
          </cell>
        </row>
      </sheetData>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ow r="9">
          <cell r="A9" t="str">
            <v>A</v>
          </cell>
        </row>
      </sheetData>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ow r="9">
          <cell r="A9" t="str">
            <v>A</v>
          </cell>
        </row>
      </sheetData>
      <sheetData sheetId="7934">
        <row r="9">
          <cell r="A9" t="str">
            <v>A</v>
          </cell>
        </row>
      </sheetData>
      <sheetData sheetId="7935">
        <row r="9">
          <cell r="A9" t="str">
            <v>A</v>
          </cell>
        </row>
      </sheetData>
      <sheetData sheetId="7936">
        <row r="9">
          <cell r="A9" t="str">
            <v>A</v>
          </cell>
        </row>
      </sheetData>
      <sheetData sheetId="7937">
        <row r="9">
          <cell r="A9" t="str">
            <v>A</v>
          </cell>
        </row>
      </sheetData>
      <sheetData sheetId="7938">
        <row r="9">
          <cell r="A9" t="str">
            <v>A</v>
          </cell>
        </row>
      </sheetData>
      <sheetData sheetId="7939">
        <row r="9">
          <cell r="A9" t="str">
            <v>A</v>
          </cell>
        </row>
      </sheetData>
      <sheetData sheetId="7940">
        <row r="9">
          <cell r="A9" t="str">
            <v>A</v>
          </cell>
        </row>
      </sheetData>
      <sheetData sheetId="7941">
        <row r="9">
          <cell r="A9" t="str">
            <v>A</v>
          </cell>
        </row>
      </sheetData>
      <sheetData sheetId="7942">
        <row r="9">
          <cell r="A9" t="str">
            <v>A</v>
          </cell>
        </row>
      </sheetData>
      <sheetData sheetId="7943">
        <row r="9">
          <cell r="A9" t="str">
            <v>A</v>
          </cell>
        </row>
      </sheetData>
      <sheetData sheetId="7944">
        <row r="9">
          <cell r="A9" t="str">
            <v>A</v>
          </cell>
        </row>
      </sheetData>
      <sheetData sheetId="7945">
        <row r="9">
          <cell r="A9" t="str">
            <v>A</v>
          </cell>
        </row>
      </sheetData>
      <sheetData sheetId="7946"/>
      <sheetData sheetId="7947">
        <row r="9">
          <cell r="A9" t="str">
            <v>A</v>
          </cell>
        </row>
      </sheetData>
      <sheetData sheetId="7948">
        <row r="9">
          <cell r="A9" t="str">
            <v>A</v>
          </cell>
        </row>
      </sheetData>
      <sheetData sheetId="7949">
        <row r="9">
          <cell r="A9" t="str">
            <v>A</v>
          </cell>
        </row>
      </sheetData>
      <sheetData sheetId="7950">
        <row r="9">
          <cell r="A9" t="str">
            <v>A</v>
          </cell>
        </row>
      </sheetData>
      <sheetData sheetId="7951">
        <row r="9">
          <cell r="A9" t="str">
            <v>A</v>
          </cell>
        </row>
      </sheetData>
      <sheetData sheetId="7952">
        <row r="9">
          <cell r="A9" t="str">
            <v>A</v>
          </cell>
        </row>
      </sheetData>
      <sheetData sheetId="7953" refreshError="1"/>
      <sheetData sheetId="7954" refreshError="1"/>
      <sheetData sheetId="7955" refreshError="1"/>
      <sheetData sheetId="7956" refreshError="1"/>
      <sheetData sheetId="7957" refreshError="1"/>
      <sheetData sheetId="7958" refreshError="1"/>
      <sheetData sheetId="7959"/>
      <sheetData sheetId="7960"/>
      <sheetData sheetId="7961"/>
      <sheetData sheetId="7962"/>
      <sheetData sheetId="7963"/>
      <sheetData sheetId="7964"/>
      <sheetData sheetId="7965"/>
      <sheetData sheetId="7966" refreshError="1"/>
      <sheetData sheetId="7967" refreshError="1"/>
      <sheetData sheetId="7968"/>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ow r="9">
          <cell r="A9" t="str">
            <v>A</v>
          </cell>
        </row>
      </sheetData>
      <sheetData sheetId="7983">
        <row r="9">
          <cell r="A9" t="str">
            <v>A</v>
          </cell>
        </row>
      </sheetData>
      <sheetData sheetId="7984">
        <row r="9">
          <cell r="A9" t="str">
            <v>A</v>
          </cell>
        </row>
      </sheetData>
      <sheetData sheetId="7985"/>
      <sheetData sheetId="7986"/>
      <sheetData sheetId="7987"/>
      <sheetData sheetId="7988"/>
      <sheetData sheetId="7989"/>
      <sheetData sheetId="7990"/>
      <sheetData sheetId="799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sheetData sheetId="8007"/>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sheetData sheetId="8020">
        <row r="9">
          <cell r="A9" t="str">
            <v>A</v>
          </cell>
        </row>
      </sheetData>
      <sheetData sheetId="8021" refreshError="1"/>
      <sheetData sheetId="8022"/>
      <sheetData sheetId="8023" refreshError="1"/>
      <sheetData sheetId="8024" refreshError="1"/>
      <sheetData sheetId="8025" refreshError="1"/>
      <sheetData sheetId="8026" refreshError="1"/>
      <sheetData sheetId="8027" refreshError="1"/>
      <sheetData sheetId="8028"/>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sheetData sheetId="8046" refreshError="1"/>
      <sheetData sheetId="8047" refreshError="1"/>
      <sheetData sheetId="8048" refreshError="1"/>
      <sheetData sheetId="8049" refreshError="1"/>
      <sheetData sheetId="8050" refreshError="1"/>
      <sheetData sheetId="8051" refreshError="1"/>
      <sheetData sheetId="8052"/>
      <sheetData sheetId="8053"/>
      <sheetData sheetId="8054" refreshError="1"/>
      <sheetData sheetId="8055"/>
      <sheetData sheetId="8056"/>
      <sheetData sheetId="8057"/>
      <sheetData sheetId="8058"/>
      <sheetData sheetId="8059"/>
      <sheetData sheetId="8060"/>
      <sheetData sheetId="8061"/>
      <sheetData sheetId="8062"/>
      <sheetData sheetId="8063">
        <row r="9">
          <cell r="A9" t="str">
            <v>A</v>
          </cell>
        </row>
      </sheetData>
      <sheetData sheetId="8064">
        <row r="9">
          <cell r="A9" t="str">
            <v>A</v>
          </cell>
        </row>
      </sheetData>
      <sheetData sheetId="8065">
        <row r="9">
          <cell r="A9" t="str">
            <v>A</v>
          </cell>
        </row>
      </sheetData>
      <sheetData sheetId="8066">
        <row r="9">
          <cell r="A9" t="str">
            <v>A</v>
          </cell>
        </row>
      </sheetData>
      <sheetData sheetId="8067">
        <row r="9">
          <cell r="A9" t="str">
            <v>A</v>
          </cell>
        </row>
      </sheetData>
      <sheetData sheetId="8068" refreshError="1"/>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row r="9">
          <cell r="A9" t="str">
            <v>A</v>
          </cell>
        </row>
      </sheetData>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ow r="9">
          <cell r="A9" t="str">
            <v>A</v>
          </cell>
        </row>
      </sheetData>
      <sheetData sheetId="8086">
        <row r="9">
          <cell r="A9" t="str">
            <v>A</v>
          </cell>
        </row>
      </sheetData>
      <sheetData sheetId="8087">
        <row r="9">
          <cell r="A9" t="str">
            <v>A</v>
          </cell>
        </row>
      </sheetData>
      <sheetData sheetId="8088">
        <row r="9">
          <cell r="A9" t="str">
            <v>A</v>
          </cell>
        </row>
      </sheetData>
      <sheetData sheetId="8089">
        <row r="9">
          <cell r="A9" t="str">
            <v>A</v>
          </cell>
        </row>
      </sheetData>
      <sheetData sheetId="8090">
        <row r="9">
          <cell r="A9" t="str">
            <v>A</v>
          </cell>
        </row>
      </sheetData>
      <sheetData sheetId="8091">
        <row r="9">
          <cell r="A9" t="str">
            <v>A</v>
          </cell>
        </row>
      </sheetData>
      <sheetData sheetId="8092">
        <row r="9">
          <cell r="A9" t="str">
            <v>A</v>
          </cell>
        </row>
      </sheetData>
      <sheetData sheetId="8093">
        <row r="9">
          <cell r="A9" t="str">
            <v>A</v>
          </cell>
        </row>
      </sheetData>
      <sheetData sheetId="8094">
        <row r="9">
          <cell r="A9" t="str">
            <v>A</v>
          </cell>
        </row>
      </sheetData>
      <sheetData sheetId="8095">
        <row r="9">
          <cell r="A9" t="str">
            <v>A</v>
          </cell>
        </row>
      </sheetData>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ow r="9">
          <cell r="A9" t="str">
            <v>A</v>
          </cell>
        </row>
      </sheetData>
      <sheetData sheetId="8105">
        <row r="9">
          <cell r="A9" t="str">
            <v>A</v>
          </cell>
        </row>
      </sheetData>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ow r="9">
          <cell r="A9" t="str">
            <v>A</v>
          </cell>
        </row>
      </sheetData>
      <sheetData sheetId="8112">
        <row r="9">
          <cell r="A9" t="str">
            <v>A</v>
          </cell>
        </row>
      </sheetData>
      <sheetData sheetId="8113">
        <row r="9">
          <cell r="A9" t="str">
            <v>A</v>
          </cell>
        </row>
      </sheetData>
      <sheetData sheetId="8114">
        <row r="9">
          <cell r="A9" t="str">
            <v>A</v>
          </cell>
        </row>
      </sheetData>
      <sheetData sheetId="8115">
        <row r="9">
          <cell r="A9" t="str">
            <v>A</v>
          </cell>
        </row>
      </sheetData>
      <sheetData sheetId="8116">
        <row r="9">
          <cell r="A9" t="str">
            <v>A</v>
          </cell>
        </row>
      </sheetData>
      <sheetData sheetId="8117">
        <row r="9">
          <cell r="A9" t="str">
            <v>A</v>
          </cell>
        </row>
      </sheetData>
      <sheetData sheetId="8118">
        <row r="9">
          <cell r="A9" t="str">
            <v>A</v>
          </cell>
        </row>
      </sheetData>
      <sheetData sheetId="8119">
        <row r="9">
          <cell r="A9" t="str">
            <v>A</v>
          </cell>
        </row>
      </sheetData>
      <sheetData sheetId="8120">
        <row r="9">
          <cell r="A9" t="str">
            <v>A</v>
          </cell>
        </row>
      </sheetData>
      <sheetData sheetId="8121">
        <row r="9">
          <cell r="A9" t="str">
            <v>A</v>
          </cell>
        </row>
      </sheetData>
      <sheetData sheetId="8122">
        <row r="9">
          <cell r="A9" t="str">
            <v>A</v>
          </cell>
        </row>
      </sheetData>
      <sheetData sheetId="8123">
        <row r="9">
          <cell r="A9" t="str">
            <v>A</v>
          </cell>
        </row>
      </sheetData>
      <sheetData sheetId="8124">
        <row r="9">
          <cell r="A9" t="str">
            <v>A</v>
          </cell>
        </row>
      </sheetData>
      <sheetData sheetId="8125">
        <row r="9">
          <cell r="A9" t="str">
            <v>A</v>
          </cell>
        </row>
      </sheetData>
      <sheetData sheetId="8126">
        <row r="9">
          <cell r="A9" t="str">
            <v>A</v>
          </cell>
        </row>
      </sheetData>
      <sheetData sheetId="8127">
        <row r="9">
          <cell r="A9" t="str">
            <v>A</v>
          </cell>
        </row>
      </sheetData>
      <sheetData sheetId="8128">
        <row r="9">
          <cell r="A9" t="str">
            <v>A</v>
          </cell>
        </row>
      </sheetData>
      <sheetData sheetId="8129">
        <row r="9">
          <cell r="A9" t="str">
            <v>A</v>
          </cell>
        </row>
      </sheetData>
      <sheetData sheetId="8130">
        <row r="9">
          <cell r="A9" t="str">
            <v>A</v>
          </cell>
        </row>
      </sheetData>
      <sheetData sheetId="8131">
        <row r="9">
          <cell r="A9" t="str">
            <v>A</v>
          </cell>
        </row>
      </sheetData>
      <sheetData sheetId="8132">
        <row r="9">
          <cell r="A9" t="str">
            <v>A</v>
          </cell>
        </row>
      </sheetData>
      <sheetData sheetId="8133">
        <row r="9">
          <cell r="A9" t="str">
            <v>A</v>
          </cell>
        </row>
      </sheetData>
      <sheetData sheetId="8134">
        <row r="9">
          <cell r="A9" t="str">
            <v>A</v>
          </cell>
        </row>
      </sheetData>
      <sheetData sheetId="8135">
        <row r="9">
          <cell r="A9" t="str">
            <v>A</v>
          </cell>
        </row>
      </sheetData>
      <sheetData sheetId="8136">
        <row r="9">
          <cell r="A9" t="str">
            <v>A</v>
          </cell>
        </row>
      </sheetData>
      <sheetData sheetId="8137">
        <row r="9">
          <cell r="A9" t="str">
            <v>A</v>
          </cell>
        </row>
      </sheetData>
      <sheetData sheetId="8138">
        <row r="9">
          <cell r="A9" t="str">
            <v>A</v>
          </cell>
        </row>
      </sheetData>
      <sheetData sheetId="8139">
        <row r="9">
          <cell r="A9" t="str">
            <v>A</v>
          </cell>
        </row>
      </sheetData>
      <sheetData sheetId="8140">
        <row r="9">
          <cell r="A9" t="str">
            <v>A</v>
          </cell>
        </row>
      </sheetData>
      <sheetData sheetId="8141">
        <row r="9">
          <cell r="A9" t="str">
            <v>A</v>
          </cell>
        </row>
      </sheetData>
      <sheetData sheetId="8142">
        <row r="9">
          <cell r="A9" t="str">
            <v>A</v>
          </cell>
        </row>
      </sheetData>
      <sheetData sheetId="8143">
        <row r="9">
          <cell r="A9" t="str">
            <v>A</v>
          </cell>
        </row>
      </sheetData>
      <sheetData sheetId="8144">
        <row r="9">
          <cell r="A9" t="str">
            <v>A</v>
          </cell>
        </row>
      </sheetData>
      <sheetData sheetId="8145">
        <row r="9">
          <cell r="A9" t="str">
            <v>A</v>
          </cell>
        </row>
      </sheetData>
      <sheetData sheetId="8146">
        <row r="9">
          <cell r="A9" t="str">
            <v>A</v>
          </cell>
        </row>
      </sheetData>
      <sheetData sheetId="8147">
        <row r="9">
          <cell r="A9" t="str">
            <v>A</v>
          </cell>
        </row>
      </sheetData>
      <sheetData sheetId="8148">
        <row r="9">
          <cell r="A9" t="str">
            <v>A</v>
          </cell>
        </row>
      </sheetData>
      <sheetData sheetId="8149">
        <row r="9">
          <cell r="A9" t="str">
            <v>A</v>
          </cell>
        </row>
      </sheetData>
      <sheetData sheetId="8150">
        <row r="9">
          <cell r="A9" t="str">
            <v>A</v>
          </cell>
        </row>
      </sheetData>
      <sheetData sheetId="8151">
        <row r="9">
          <cell r="A9" t="str">
            <v>A</v>
          </cell>
        </row>
      </sheetData>
      <sheetData sheetId="8152">
        <row r="9">
          <cell r="A9" t="str">
            <v>A</v>
          </cell>
        </row>
      </sheetData>
      <sheetData sheetId="8153">
        <row r="9">
          <cell r="A9" t="str">
            <v>A</v>
          </cell>
        </row>
      </sheetData>
      <sheetData sheetId="8154">
        <row r="9">
          <cell r="A9" t="str">
            <v>A</v>
          </cell>
        </row>
      </sheetData>
      <sheetData sheetId="8155">
        <row r="9">
          <cell r="A9" t="str">
            <v>A</v>
          </cell>
        </row>
      </sheetData>
      <sheetData sheetId="8156">
        <row r="9">
          <cell r="A9" t="str">
            <v>A</v>
          </cell>
        </row>
      </sheetData>
      <sheetData sheetId="8157">
        <row r="9">
          <cell r="A9" t="str">
            <v>A</v>
          </cell>
        </row>
      </sheetData>
      <sheetData sheetId="8158">
        <row r="9">
          <cell r="A9" t="str">
            <v>A</v>
          </cell>
        </row>
      </sheetData>
      <sheetData sheetId="8159">
        <row r="9">
          <cell r="A9" t="str">
            <v>A</v>
          </cell>
        </row>
      </sheetData>
      <sheetData sheetId="8160">
        <row r="9">
          <cell r="A9" t="str">
            <v>A</v>
          </cell>
        </row>
      </sheetData>
      <sheetData sheetId="8161">
        <row r="9">
          <cell r="A9" t="str">
            <v>A</v>
          </cell>
        </row>
      </sheetData>
      <sheetData sheetId="8162">
        <row r="9">
          <cell r="A9" t="str">
            <v>A</v>
          </cell>
        </row>
      </sheetData>
      <sheetData sheetId="8163">
        <row r="9">
          <cell r="A9" t="str">
            <v>A</v>
          </cell>
        </row>
      </sheetData>
      <sheetData sheetId="8164">
        <row r="9">
          <cell r="A9" t="str">
            <v>A</v>
          </cell>
        </row>
      </sheetData>
      <sheetData sheetId="8165">
        <row r="9">
          <cell r="A9" t="str">
            <v>A</v>
          </cell>
        </row>
      </sheetData>
      <sheetData sheetId="8166">
        <row r="9">
          <cell r="A9" t="str">
            <v>A</v>
          </cell>
        </row>
      </sheetData>
      <sheetData sheetId="8167">
        <row r="9">
          <cell r="A9" t="str">
            <v>A</v>
          </cell>
        </row>
      </sheetData>
      <sheetData sheetId="8168">
        <row r="9">
          <cell r="A9" t="str">
            <v>A</v>
          </cell>
        </row>
      </sheetData>
      <sheetData sheetId="8169">
        <row r="9">
          <cell r="A9" t="str">
            <v>A</v>
          </cell>
        </row>
      </sheetData>
      <sheetData sheetId="8170">
        <row r="9">
          <cell r="A9" t="str">
            <v>A</v>
          </cell>
        </row>
      </sheetData>
      <sheetData sheetId="8171">
        <row r="9">
          <cell r="A9" t="str">
            <v>A</v>
          </cell>
        </row>
      </sheetData>
      <sheetData sheetId="8172">
        <row r="9">
          <cell r="A9" t="str">
            <v>A</v>
          </cell>
        </row>
      </sheetData>
      <sheetData sheetId="8173">
        <row r="9">
          <cell r="A9" t="str">
            <v>A</v>
          </cell>
        </row>
      </sheetData>
      <sheetData sheetId="8174">
        <row r="9">
          <cell r="A9" t="str">
            <v>A</v>
          </cell>
        </row>
      </sheetData>
      <sheetData sheetId="8175">
        <row r="9">
          <cell r="A9" t="str">
            <v>A</v>
          </cell>
        </row>
      </sheetData>
      <sheetData sheetId="8176">
        <row r="9">
          <cell r="A9" t="str">
            <v>A</v>
          </cell>
        </row>
      </sheetData>
      <sheetData sheetId="8177">
        <row r="9">
          <cell r="A9" t="str">
            <v>A</v>
          </cell>
        </row>
      </sheetData>
      <sheetData sheetId="8178">
        <row r="9">
          <cell r="A9" t="str">
            <v>A</v>
          </cell>
        </row>
      </sheetData>
      <sheetData sheetId="8179">
        <row r="9">
          <cell r="A9" t="str">
            <v>A</v>
          </cell>
        </row>
      </sheetData>
      <sheetData sheetId="8180">
        <row r="9">
          <cell r="A9" t="str">
            <v>A</v>
          </cell>
        </row>
      </sheetData>
      <sheetData sheetId="8181">
        <row r="9">
          <cell r="A9" t="str">
            <v>A</v>
          </cell>
        </row>
      </sheetData>
      <sheetData sheetId="8182">
        <row r="9">
          <cell r="A9" t="str">
            <v>A</v>
          </cell>
        </row>
      </sheetData>
      <sheetData sheetId="8183">
        <row r="9">
          <cell r="A9" t="str">
            <v>A</v>
          </cell>
        </row>
      </sheetData>
      <sheetData sheetId="8184">
        <row r="9">
          <cell r="A9" t="str">
            <v>A</v>
          </cell>
        </row>
      </sheetData>
      <sheetData sheetId="8185">
        <row r="9">
          <cell r="A9" t="str">
            <v>A</v>
          </cell>
        </row>
      </sheetData>
      <sheetData sheetId="8186">
        <row r="9">
          <cell r="A9" t="str">
            <v>A</v>
          </cell>
        </row>
      </sheetData>
      <sheetData sheetId="8187">
        <row r="9">
          <cell r="A9" t="str">
            <v>A</v>
          </cell>
        </row>
      </sheetData>
      <sheetData sheetId="8188">
        <row r="9">
          <cell r="A9" t="str">
            <v>A</v>
          </cell>
        </row>
      </sheetData>
      <sheetData sheetId="8189">
        <row r="9">
          <cell r="A9" t="str">
            <v>A</v>
          </cell>
        </row>
      </sheetData>
      <sheetData sheetId="8190">
        <row r="9">
          <cell r="A9" t="str">
            <v>A</v>
          </cell>
        </row>
      </sheetData>
      <sheetData sheetId="8191">
        <row r="9">
          <cell r="A9" t="str">
            <v>A</v>
          </cell>
        </row>
      </sheetData>
      <sheetData sheetId="8192">
        <row r="9">
          <cell r="A9" t="str">
            <v>A</v>
          </cell>
        </row>
      </sheetData>
      <sheetData sheetId="8193">
        <row r="9">
          <cell r="A9" t="str">
            <v>A</v>
          </cell>
        </row>
      </sheetData>
      <sheetData sheetId="8194">
        <row r="9">
          <cell r="A9" t="str">
            <v>A</v>
          </cell>
        </row>
      </sheetData>
      <sheetData sheetId="8195">
        <row r="9">
          <cell r="A9" t="str">
            <v>A</v>
          </cell>
        </row>
      </sheetData>
      <sheetData sheetId="8196">
        <row r="9">
          <cell r="A9" t="str">
            <v>A</v>
          </cell>
        </row>
      </sheetData>
      <sheetData sheetId="8197">
        <row r="9">
          <cell r="A9" t="str">
            <v>A</v>
          </cell>
        </row>
      </sheetData>
      <sheetData sheetId="8198">
        <row r="9">
          <cell r="A9" t="str">
            <v>A</v>
          </cell>
        </row>
      </sheetData>
      <sheetData sheetId="8199">
        <row r="9">
          <cell r="A9" t="str">
            <v>A</v>
          </cell>
        </row>
      </sheetData>
      <sheetData sheetId="8200">
        <row r="9">
          <cell r="A9" t="str">
            <v>A</v>
          </cell>
        </row>
      </sheetData>
      <sheetData sheetId="8201">
        <row r="9">
          <cell r="A9" t="str">
            <v>A</v>
          </cell>
        </row>
      </sheetData>
      <sheetData sheetId="8202">
        <row r="9">
          <cell r="A9" t="str">
            <v>A</v>
          </cell>
        </row>
      </sheetData>
      <sheetData sheetId="8203">
        <row r="9">
          <cell r="A9" t="str">
            <v>A</v>
          </cell>
        </row>
      </sheetData>
      <sheetData sheetId="8204">
        <row r="9">
          <cell r="A9" t="str">
            <v>A</v>
          </cell>
        </row>
      </sheetData>
      <sheetData sheetId="8205">
        <row r="9">
          <cell r="A9" t="str">
            <v>A</v>
          </cell>
        </row>
      </sheetData>
      <sheetData sheetId="8206">
        <row r="9">
          <cell r="A9" t="str">
            <v>A</v>
          </cell>
        </row>
      </sheetData>
      <sheetData sheetId="8207">
        <row r="9">
          <cell r="A9" t="str">
            <v>A</v>
          </cell>
        </row>
      </sheetData>
      <sheetData sheetId="8208">
        <row r="9">
          <cell r="A9" t="str">
            <v>A</v>
          </cell>
        </row>
      </sheetData>
      <sheetData sheetId="8209">
        <row r="9">
          <cell r="A9" t="str">
            <v>A</v>
          </cell>
        </row>
      </sheetData>
      <sheetData sheetId="8210">
        <row r="9">
          <cell r="A9" t="str">
            <v>A</v>
          </cell>
        </row>
      </sheetData>
      <sheetData sheetId="8211">
        <row r="9">
          <cell r="A9" t="str">
            <v>A</v>
          </cell>
        </row>
      </sheetData>
      <sheetData sheetId="8212">
        <row r="9">
          <cell r="A9" t="str">
            <v>A</v>
          </cell>
        </row>
      </sheetData>
      <sheetData sheetId="8213">
        <row r="9">
          <cell r="A9" t="str">
            <v>A</v>
          </cell>
        </row>
      </sheetData>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row r="9">
          <cell r="A9" t="str">
            <v>A</v>
          </cell>
        </row>
      </sheetData>
      <sheetData sheetId="8219">
        <row r="9">
          <cell r="A9" t="str">
            <v>A</v>
          </cell>
        </row>
      </sheetData>
      <sheetData sheetId="8220">
        <row r="9">
          <cell r="A9" t="str">
            <v>A</v>
          </cell>
        </row>
      </sheetData>
      <sheetData sheetId="8221">
        <row r="9">
          <cell r="A9" t="str">
            <v>A</v>
          </cell>
        </row>
      </sheetData>
      <sheetData sheetId="8222">
        <row r="9">
          <cell r="A9" t="str">
            <v>A</v>
          </cell>
        </row>
      </sheetData>
      <sheetData sheetId="8223">
        <row r="9">
          <cell r="A9" t="str">
            <v>A</v>
          </cell>
        </row>
      </sheetData>
      <sheetData sheetId="8224">
        <row r="9">
          <cell r="A9" t="str">
            <v>A</v>
          </cell>
        </row>
      </sheetData>
      <sheetData sheetId="8225">
        <row r="9">
          <cell r="A9" t="str">
            <v>A</v>
          </cell>
        </row>
      </sheetData>
      <sheetData sheetId="8226">
        <row r="9">
          <cell r="A9" t="str">
            <v>A</v>
          </cell>
        </row>
      </sheetData>
      <sheetData sheetId="8227">
        <row r="9">
          <cell r="A9" t="str">
            <v>A</v>
          </cell>
        </row>
      </sheetData>
      <sheetData sheetId="8228">
        <row r="9">
          <cell r="A9" t="str">
            <v>A</v>
          </cell>
        </row>
      </sheetData>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row r="9">
          <cell r="A9" t="str">
            <v>A</v>
          </cell>
        </row>
      </sheetData>
      <sheetData sheetId="8241">
        <row r="9">
          <cell r="A9" t="str">
            <v>A</v>
          </cell>
        </row>
      </sheetData>
      <sheetData sheetId="8242">
        <row r="9">
          <cell r="A9" t="str">
            <v>A</v>
          </cell>
        </row>
      </sheetData>
      <sheetData sheetId="8243">
        <row r="9">
          <cell r="A9" t="str">
            <v>A</v>
          </cell>
        </row>
      </sheetData>
      <sheetData sheetId="8244">
        <row r="9">
          <cell r="A9" t="str">
            <v>A</v>
          </cell>
        </row>
      </sheetData>
      <sheetData sheetId="8245">
        <row r="9">
          <cell r="A9" t="str">
            <v>A</v>
          </cell>
        </row>
      </sheetData>
      <sheetData sheetId="8246">
        <row r="9">
          <cell r="A9" t="str">
            <v>A</v>
          </cell>
        </row>
      </sheetData>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row r="9">
          <cell r="A9" t="str">
            <v>A</v>
          </cell>
        </row>
      </sheetData>
      <sheetData sheetId="8257">
        <row r="9">
          <cell r="A9" t="str">
            <v>A</v>
          </cell>
        </row>
      </sheetData>
      <sheetData sheetId="8258">
        <row r="9">
          <cell r="A9" t="str">
            <v>A</v>
          </cell>
        </row>
      </sheetData>
      <sheetData sheetId="8259">
        <row r="9">
          <cell r="A9" t="str">
            <v>A</v>
          </cell>
        </row>
      </sheetData>
      <sheetData sheetId="8260">
        <row r="9">
          <cell r="A9" t="str">
            <v>A</v>
          </cell>
        </row>
      </sheetData>
      <sheetData sheetId="8261">
        <row r="9">
          <cell r="A9" t="str">
            <v>A</v>
          </cell>
        </row>
      </sheetData>
      <sheetData sheetId="8262">
        <row r="9">
          <cell r="A9" t="str">
            <v>A</v>
          </cell>
        </row>
      </sheetData>
      <sheetData sheetId="8263">
        <row r="9">
          <cell r="A9" t="str">
            <v>A</v>
          </cell>
        </row>
      </sheetData>
      <sheetData sheetId="8264">
        <row r="9">
          <cell r="A9" t="str">
            <v>A</v>
          </cell>
        </row>
      </sheetData>
      <sheetData sheetId="8265">
        <row r="9">
          <cell r="A9" t="str">
            <v>A</v>
          </cell>
        </row>
      </sheetData>
      <sheetData sheetId="8266">
        <row r="9">
          <cell r="A9" t="str">
            <v>A</v>
          </cell>
        </row>
      </sheetData>
      <sheetData sheetId="8267">
        <row r="9">
          <cell r="A9" t="str">
            <v>A</v>
          </cell>
        </row>
      </sheetData>
      <sheetData sheetId="8268">
        <row r="9">
          <cell r="A9" t="str">
            <v>A</v>
          </cell>
        </row>
      </sheetData>
      <sheetData sheetId="8269">
        <row r="9">
          <cell r="A9" t="str">
            <v>A</v>
          </cell>
        </row>
      </sheetData>
      <sheetData sheetId="8270">
        <row r="9">
          <cell r="A9" t="str">
            <v>A</v>
          </cell>
        </row>
      </sheetData>
      <sheetData sheetId="8271">
        <row r="9">
          <cell r="A9" t="str">
            <v>A</v>
          </cell>
        </row>
      </sheetData>
      <sheetData sheetId="8272">
        <row r="9">
          <cell r="A9" t="str">
            <v>A</v>
          </cell>
        </row>
      </sheetData>
      <sheetData sheetId="8273">
        <row r="9">
          <cell r="A9" t="str">
            <v>A</v>
          </cell>
        </row>
      </sheetData>
      <sheetData sheetId="8274">
        <row r="9">
          <cell r="A9" t="str">
            <v>A</v>
          </cell>
        </row>
      </sheetData>
      <sheetData sheetId="8275">
        <row r="9">
          <cell r="A9" t="str">
            <v>A</v>
          </cell>
        </row>
      </sheetData>
      <sheetData sheetId="8276">
        <row r="9">
          <cell r="A9" t="str">
            <v>A</v>
          </cell>
        </row>
      </sheetData>
      <sheetData sheetId="8277">
        <row r="9">
          <cell r="A9" t="str">
            <v>A</v>
          </cell>
        </row>
      </sheetData>
      <sheetData sheetId="8278">
        <row r="9">
          <cell r="A9" t="str">
            <v>A</v>
          </cell>
        </row>
      </sheetData>
      <sheetData sheetId="8279">
        <row r="9">
          <cell r="A9" t="str">
            <v>A</v>
          </cell>
        </row>
      </sheetData>
      <sheetData sheetId="8280">
        <row r="9">
          <cell r="A9" t="str">
            <v>A</v>
          </cell>
        </row>
      </sheetData>
      <sheetData sheetId="8281">
        <row r="9">
          <cell r="A9" t="str">
            <v>A</v>
          </cell>
        </row>
      </sheetData>
      <sheetData sheetId="8282">
        <row r="9">
          <cell r="A9" t="str">
            <v>A</v>
          </cell>
        </row>
      </sheetData>
      <sheetData sheetId="8283">
        <row r="9">
          <cell r="A9" t="str">
            <v>A</v>
          </cell>
        </row>
      </sheetData>
      <sheetData sheetId="8284">
        <row r="9">
          <cell r="A9" t="str">
            <v>A</v>
          </cell>
        </row>
      </sheetData>
      <sheetData sheetId="8285">
        <row r="9">
          <cell r="A9" t="str">
            <v>A</v>
          </cell>
        </row>
      </sheetData>
      <sheetData sheetId="8286">
        <row r="9">
          <cell r="A9" t="str">
            <v>A</v>
          </cell>
        </row>
      </sheetData>
      <sheetData sheetId="8287">
        <row r="9">
          <cell r="A9" t="str">
            <v>A</v>
          </cell>
        </row>
      </sheetData>
      <sheetData sheetId="8288">
        <row r="9">
          <cell r="A9" t="str">
            <v>A</v>
          </cell>
        </row>
      </sheetData>
      <sheetData sheetId="8289">
        <row r="9">
          <cell r="A9" t="str">
            <v>A</v>
          </cell>
        </row>
      </sheetData>
      <sheetData sheetId="8290">
        <row r="9">
          <cell r="A9" t="str">
            <v>A</v>
          </cell>
        </row>
      </sheetData>
      <sheetData sheetId="8291">
        <row r="9">
          <cell r="A9" t="str">
            <v>A</v>
          </cell>
        </row>
      </sheetData>
      <sheetData sheetId="8292">
        <row r="9">
          <cell r="A9" t="str">
            <v>A</v>
          </cell>
        </row>
      </sheetData>
      <sheetData sheetId="8293">
        <row r="9">
          <cell r="A9" t="str">
            <v>A</v>
          </cell>
        </row>
      </sheetData>
      <sheetData sheetId="8294">
        <row r="9">
          <cell r="A9" t="str">
            <v>A</v>
          </cell>
        </row>
      </sheetData>
      <sheetData sheetId="8295">
        <row r="9">
          <cell r="A9" t="str">
            <v>A</v>
          </cell>
        </row>
      </sheetData>
      <sheetData sheetId="8296">
        <row r="9">
          <cell r="A9" t="str">
            <v>A</v>
          </cell>
        </row>
      </sheetData>
      <sheetData sheetId="8297">
        <row r="9">
          <cell r="A9" t="str">
            <v>A</v>
          </cell>
        </row>
      </sheetData>
      <sheetData sheetId="8298">
        <row r="9">
          <cell r="A9" t="str">
            <v>A</v>
          </cell>
        </row>
      </sheetData>
      <sheetData sheetId="8299">
        <row r="9">
          <cell r="A9" t="str">
            <v>A</v>
          </cell>
        </row>
      </sheetData>
      <sheetData sheetId="8300">
        <row r="9">
          <cell r="A9" t="str">
            <v>A</v>
          </cell>
        </row>
      </sheetData>
      <sheetData sheetId="8301">
        <row r="9">
          <cell r="A9" t="str">
            <v>A</v>
          </cell>
        </row>
      </sheetData>
      <sheetData sheetId="8302">
        <row r="9">
          <cell r="A9" t="str">
            <v>A</v>
          </cell>
        </row>
      </sheetData>
      <sheetData sheetId="8303">
        <row r="9">
          <cell r="A9" t="str">
            <v>A</v>
          </cell>
        </row>
      </sheetData>
      <sheetData sheetId="8304">
        <row r="9">
          <cell r="A9" t="str">
            <v>A</v>
          </cell>
        </row>
      </sheetData>
      <sheetData sheetId="8305">
        <row r="9">
          <cell r="A9" t="str">
            <v>A</v>
          </cell>
        </row>
      </sheetData>
      <sheetData sheetId="8306">
        <row r="9">
          <cell r="A9" t="str">
            <v>A</v>
          </cell>
        </row>
      </sheetData>
      <sheetData sheetId="8307">
        <row r="9">
          <cell r="A9" t="str">
            <v>A</v>
          </cell>
        </row>
      </sheetData>
      <sheetData sheetId="8308">
        <row r="9">
          <cell r="A9" t="str">
            <v>A</v>
          </cell>
        </row>
      </sheetData>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sheetData sheetId="8437"/>
      <sheetData sheetId="8438">
        <row r="9">
          <cell r="A9" t="str">
            <v>A</v>
          </cell>
        </row>
      </sheetData>
      <sheetData sheetId="8439">
        <row r="9">
          <cell r="A9" t="str">
            <v>A</v>
          </cell>
        </row>
      </sheetData>
      <sheetData sheetId="8440" refreshError="1"/>
      <sheetData sheetId="8441" refreshError="1"/>
      <sheetData sheetId="8442" refreshError="1"/>
      <sheetData sheetId="8443">
        <row r="9">
          <cell r="A9" t="str">
            <v>A</v>
          </cell>
        </row>
      </sheetData>
      <sheetData sheetId="8444" refreshError="1"/>
      <sheetData sheetId="8445" refreshError="1"/>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ow r="9">
          <cell r="A9" t="str">
            <v>A</v>
          </cell>
        </row>
      </sheetData>
      <sheetData sheetId="8492">
        <row r="9">
          <cell r="A9" t="str">
            <v>A</v>
          </cell>
        </row>
      </sheetData>
      <sheetData sheetId="8493" refreshError="1"/>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efreshError="1"/>
      <sheetData sheetId="8506" refreshError="1"/>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sheetData sheetId="8551"/>
      <sheetData sheetId="8552"/>
      <sheetData sheetId="8553"/>
      <sheetData sheetId="8554"/>
      <sheetData sheetId="8555">
        <row r="9">
          <cell r="A9" t="str">
            <v>A</v>
          </cell>
        </row>
      </sheetData>
      <sheetData sheetId="8556">
        <row r="9">
          <cell r="A9" t="str">
            <v>A</v>
          </cell>
        </row>
      </sheetData>
      <sheetData sheetId="8557">
        <row r="9">
          <cell r="A9" t="str">
            <v>A</v>
          </cell>
        </row>
      </sheetData>
      <sheetData sheetId="8558" refreshError="1"/>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efreshError="1"/>
      <sheetData sheetId="8581"/>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sheetData sheetId="8587"/>
      <sheetData sheetId="8588"/>
      <sheetData sheetId="8589" refreshError="1"/>
      <sheetData sheetId="8590"/>
      <sheetData sheetId="8591"/>
      <sheetData sheetId="8592"/>
      <sheetData sheetId="8593"/>
      <sheetData sheetId="8594"/>
      <sheetData sheetId="8595"/>
      <sheetData sheetId="8596"/>
      <sheetData sheetId="8597"/>
      <sheetData sheetId="8598"/>
      <sheetData sheetId="8599" refreshError="1"/>
      <sheetData sheetId="8600" refreshError="1"/>
      <sheetData sheetId="8601" refreshError="1"/>
      <sheetData sheetId="8602" refreshError="1"/>
      <sheetData sheetId="8603"/>
      <sheetData sheetId="8604"/>
      <sheetData sheetId="8605">
        <row r="9">
          <cell r="A9" t="str">
            <v>A</v>
          </cell>
        </row>
      </sheetData>
      <sheetData sheetId="8606" refreshError="1"/>
      <sheetData sheetId="8607" refreshError="1"/>
      <sheetData sheetId="8608" refreshError="1"/>
      <sheetData sheetId="8609" refreshError="1"/>
      <sheetData sheetId="8610" refreshError="1"/>
      <sheetData sheetId="8611" refreshError="1"/>
      <sheetData sheetId="8612"/>
      <sheetData sheetId="8613">
        <row r="9">
          <cell r="A9" t="str">
            <v>A</v>
          </cell>
        </row>
      </sheetData>
      <sheetData sheetId="8614">
        <row r="9">
          <cell r="A9" t="str">
            <v>A</v>
          </cell>
        </row>
      </sheetData>
      <sheetData sheetId="8615" refreshError="1"/>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sheetData sheetId="8623">
        <row r="9">
          <cell r="A9" t="str">
            <v>A</v>
          </cell>
        </row>
      </sheetData>
      <sheetData sheetId="8624">
        <row r="9">
          <cell r="A9" t="str">
            <v>A</v>
          </cell>
        </row>
      </sheetData>
      <sheetData sheetId="8625"/>
      <sheetData sheetId="8626"/>
      <sheetData sheetId="8627"/>
      <sheetData sheetId="8628">
        <row r="9">
          <cell r="A9" t="str">
            <v>A</v>
          </cell>
        </row>
      </sheetData>
      <sheetData sheetId="8629"/>
      <sheetData sheetId="8630"/>
      <sheetData sheetId="863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sheetData sheetId="8645"/>
      <sheetData sheetId="8646"/>
      <sheetData sheetId="8647"/>
      <sheetData sheetId="8648"/>
      <sheetData sheetId="8649">
        <row r="9">
          <cell r="A9" t="str">
            <v>A</v>
          </cell>
        </row>
      </sheetData>
      <sheetData sheetId="8650"/>
      <sheetData sheetId="8651">
        <row r="9">
          <cell r="A9" t="str">
            <v>A</v>
          </cell>
        </row>
      </sheetData>
      <sheetData sheetId="8652">
        <row r="9">
          <cell r="A9" t="str">
            <v>A</v>
          </cell>
        </row>
      </sheetData>
      <sheetData sheetId="8653" refreshError="1"/>
      <sheetData sheetId="8654" refreshError="1"/>
      <sheetData sheetId="8655" refreshError="1"/>
      <sheetData sheetId="8656" refreshError="1"/>
      <sheetData sheetId="8657">
        <row r="9">
          <cell r="A9" t="str">
            <v>A</v>
          </cell>
        </row>
      </sheetData>
      <sheetData sheetId="8658" refreshError="1"/>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sheetData sheetId="8668"/>
      <sheetData sheetId="8669"/>
      <sheetData sheetId="8670"/>
      <sheetData sheetId="8671"/>
      <sheetData sheetId="8672"/>
      <sheetData sheetId="8673"/>
      <sheetData sheetId="8674"/>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ow r="9">
          <cell r="A9" t="str">
            <v>A</v>
          </cell>
        </row>
      </sheetData>
      <sheetData sheetId="8685" refreshError="1"/>
      <sheetData sheetId="8686" refreshError="1"/>
      <sheetData sheetId="8687" refreshError="1"/>
      <sheetData sheetId="8688" refreshError="1"/>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ow r="9">
          <cell r="A9" t="str">
            <v>A</v>
          </cell>
        </row>
      </sheetData>
      <sheetData sheetId="8697">
        <row r="9">
          <cell r="A9" t="str">
            <v>A</v>
          </cell>
        </row>
      </sheetData>
      <sheetData sheetId="8698">
        <row r="9">
          <cell r="A9" t="str">
            <v>A</v>
          </cell>
        </row>
      </sheetData>
      <sheetData sheetId="8699">
        <row r="9">
          <cell r="A9" t="str">
            <v>A</v>
          </cell>
        </row>
      </sheetData>
      <sheetData sheetId="8700">
        <row r="9">
          <cell r="A9" t="str">
            <v>A</v>
          </cell>
        </row>
      </sheetData>
      <sheetData sheetId="8701">
        <row r="9">
          <cell r="A9" t="str">
            <v>A</v>
          </cell>
        </row>
      </sheetData>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ow r="9">
          <cell r="A9" t="str">
            <v>A</v>
          </cell>
        </row>
      </sheetData>
      <sheetData sheetId="8709">
        <row r="9">
          <cell r="A9" t="str">
            <v>A</v>
          </cell>
        </row>
      </sheetData>
      <sheetData sheetId="8710">
        <row r="9">
          <cell r="A9" t="str">
            <v>A</v>
          </cell>
        </row>
      </sheetData>
      <sheetData sheetId="8711">
        <row r="9">
          <cell r="A9" t="str">
            <v>A</v>
          </cell>
        </row>
      </sheetData>
      <sheetData sheetId="8712">
        <row r="9">
          <cell r="A9" t="str">
            <v>A</v>
          </cell>
        </row>
      </sheetData>
      <sheetData sheetId="8713">
        <row r="9">
          <cell r="A9" t="str">
            <v>A</v>
          </cell>
        </row>
      </sheetData>
      <sheetData sheetId="8714">
        <row r="9">
          <cell r="A9" t="str">
            <v>A</v>
          </cell>
        </row>
      </sheetData>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sheetData sheetId="8731"/>
      <sheetData sheetId="8732"/>
      <sheetData sheetId="8733"/>
      <sheetData sheetId="8734"/>
      <sheetData sheetId="8735"/>
      <sheetData sheetId="8736"/>
      <sheetData sheetId="8737"/>
      <sheetData sheetId="8738">
        <row r="9">
          <cell r="A9" t="str">
            <v>A</v>
          </cell>
        </row>
      </sheetData>
      <sheetData sheetId="8739">
        <row r="9">
          <cell r="A9" t="str">
            <v>A</v>
          </cell>
        </row>
      </sheetData>
      <sheetData sheetId="8740" refreshError="1"/>
      <sheetData sheetId="8741" refreshError="1"/>
      <sheetData sheetId="8742" refreshError="1"/>
      <sheetData sheetId="8743" refreshError="1"/>
      <sheetData sheetId="8744" refreshError="1"/>
      <sheetData sheetId="8745" refreshError="1"/>
      <sheetData sheetId="8746" refreshError="1"/>
      <sheetData sheetId="8747">
        <row r="9">
          <cell r="A9" t="str">
            <v>A</v>
          </cell>
        </row>
      </sheetData>
      <sheetData sheetId="8748">
        <row r="9">
          <cell r="A9" t="str">
            <v>A</v>
          </cell>
        </row>
      </sheetData>
      <sheetData sheetId="8749">
        <row r="9">
          <cell r="A9" t="str">
            <v>A</v>
          </cell>
        </row>
      </sheetData>
      <sheetData sheetId="8750"/>
      <sheetData sheetId="8751">
        <row r="9">
          <cell r="A9" t="str">
            <v>A</v>
          </cell>
        </row>
      </sheetData>
      <sheetData sheetId="8752">
        <row r="9">
          <cell r="A9" t="str">
            <v>A</v>
          </cell>
        </row>
      </sheetData>
      <sheetData sheetId="8753">
        <row r="9">
          <cell r="A9" t="str">
            <v>A</v>
          </cell>
        </row>
      </sheetData>
      <sheetData sheetId="8754"/>
      <sheetData sheetId="8755"/>
      <sheetData sheetId="8756"/>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efreshError="1"/>
      <sheetData sheetId="8763" refreshError="1"/>
      <sheetData sheetId="8764" refreshError="1"/>
      <sheetData sheetId="8765"/>
      <sheetData sheetId="8766"/>
      <sheetData sheetId="8767"/>
      <sheetData sheetId="8768">
        <row r="9">
          <cell r="A9" t="str">
            <v>A</v>
          </cell>
        </row>
      </sheetData>
      <sheetData sheetId="8769" refreshError="1"/>
      <sheetData sheetId="8770">
        <row r="9">
          <cell r="A9" t="str">
            <v>A</v>
          </cell>
        </row>
      </sheetData>
      <sheetData sheetId="8771">
        <row r="9">
          <cell r="A9" t="str">
            <v>A</v>
          </cell>
        </row>
      </sheetData>
      <sheetData sheetId="8772">
        <row r="9">
          <cell r="A9" t="str">
            <v>A</v>
          </cell>
        </row>
      </sheetData>
      <sheetData sheetId="8773" refreshError="1"/>
      <sheetData sheetId="8774" refreshError="1"/>
      <sheetData sheetId="8775" refreshError="1"/>
      <sheetData sheetId="8776">
        <row r="9">
          <cell r="A9" t="str">
            <v>A</v>
          </cell>
        </row>
      </sheetData>
      <sheetData sheetId="8777">
        <row r="9">
          <cell r="A9" t="str">
            <v>A</v>
          </cell>
        </row>
      </sheetData>
      <sheetData sheetId="8778"/>
      <sheetData sheetId="8779"/>
      <sheetData sheetId="8780"/>
      <sheetData sheetId="8781"/>
      <sheetData sheetId="8782">
        <row r="9">
          <cell r="A9" t="str">
            <v>A</v>
          </cell>
        </row>
      </sheetData>
      <sheetData sheetId="8783">
        <row r="9">
          <cell r="A9" t="str">
            <v>A</v>
          </cell>
        </row>
      </sheetData>
      <sheetData sheetId="8784">
        <row r="9">
          <cell r="A9" t="str">
            <v>A</v>
          </cell>
        </row>
      </sheetData>
      <sheetData sheetId="8785">
        <row r="9">
          <cell r="A9" t="str">
            <v>A</v>
          </cell>
        </row>
      </sheetData>
      <sheetData sheetId="8786" refreshError="1"/>
      <sheetData sheetId="8787" refreshError="1"/>
      <sheetData sheetId="8788" refreshError="1"/>
      <sheetData sheetId="8789" refreshError="1"/>
      <sheetData sheetId="8790">
        <row r="9">
          <cell r="A9" t="str">
            <v>A</v>
          </cell>
        </row>
      </sheetData>
      <sheetData sheetId="8791">
        <row r="9">
          <cell r="A9" t="str">
            <v>A</v>
          </cell>
        </row>
      </sheetData>
      <sheetData sheetId="8792">
        <row r="9">
          <cell r="A9" t="str">
            <v>A</v>
          </cell>
        </row>
      </sheetData>
      <sheetData sheetId="8793">
        <row r="9">
          <cell r="A9" t="str">
            <v>A</v>
          </cell>
        </row>
      </sheetData>
      <sheetData sheetId="8794">
        <row r="9">
          <cell r="A9" t="str">
            <v>A</v>
          </cell>
        </row>
      </sheetData>
      <sheetData sheetId="8795">
        <row r="9">
          <cell r="A9" t="str">
            <v>A</v>
          </cell>
        </row>
      </sheetData>
      <sheetData sheetId="8796">
        <row r="9">
          <cell r="A9" t="str">
            <v>A</v>
          </cell>
        </row>
      </sheetData>
      <sheetData sheetId="8797">
        <row r="9">
          <cell r="A9" t="str">
            <v>A</v>
          </cell>
        </row>
      </sheetData>
      <sheetData sheetId="8798">
        <row r="9">
          <cell r="A9" t="str">
            <v>A</v>
          </cell>
        </row>
      </sheetData>
      <sheetData sheetId="8799">
        <row r="9">
          <cell r="A9" t="str">
            <v>A</v>
          </cell>
        </row>
      </sheetData>
      <sheetData sheetId="8800">
        <row r="9">
          <cell r="A9" t="str">
            <v>A</v>
          </cell>
        </row>
      </sheetData>
      <sheetData sheetId="8801">
        <row r="9">
          <cell r="A9" t="str">
            <v>A</v>
          </cell>
        </row>
      </sheetData>
      <sheetData sheetId="8802">
        <row r="9">
          <cell r="A9" t="str">
            <v>A</v>
          </cell>
        </row>
      </sheetData>
      <sheetData sheetId="8803">
        <row r="9">
          <cell r="A9" t="str">
            <v>A</v>
          </cell>
        </row>
      </sheetData>
      <sheetData sheetId="8804">
        <row r="9">
          <cell r="A9" t="str">
            <v>A</v>
          </cell>
        </row>
      </sheetData>
      <sheetData sheetId="8805">
        <row r="9">
          <cell r="A9" t="str">
            <v>A</v>
          </cell>
        </row>
      </sheetData>
      <sheetData sheetId="8806">
        <row r="9">
          <cell r="A9" t="str">
            <v>A</v>
          </cell>
        </row>
      </sheetData>
      <sheetData sheetId="8807">
        <row r="9">
          <cell r="A9" t="str">
            <v>A</v>
          </cell>
        </row>
      </sheetData>
      <sheetData sheetId="8808">
        <row r="9">
          <cell r="A9" t="str">
            <v>A</v>
          </cell>
        </row>
      </sheetData>
      <sheetData sheetId="8809">
        <row r="9">
          <cell r="A9" t="str">
            <v>A</v>
          </cell>
        </row>
      </sheetData>
      <sheetData sheetId="8810">
        <row r="9">
          <cell r="A9" t="str">
            <v>A</v>
          </cell>
        </row>
      </sheetData>
      <sheetData sheetId="8811">
        <row r="9">
          <cell r="A9" t="str">
            <v>A</v>
          </cell>
        </row>
      </sheetData>
      <sheetData sheetId="8812">
        <row r="9">
          <cell r="A9" t="str">
            <v>A</v>
          </cell>
        </row>
      </sheetData>
      <sheetData sheetId="8813">
        <row r="9">
          <cell r="A9" t="str">
            <v>A</v>
          </cell>
        </row>
      </sheetData>
      <sheetData sheetId="8814">
        <row r="9">
          <cell r="A9" t="str">
            <v>A</v>
          </cell>
        </row>
      </sheetData>
      <sheetData sheetId="8815">
        <row r="9">
          <cell r="A9" t="str">
            <v>A</v>
          </cell>
        </row>
      </sheetData>
      <sheetData sheetId="8816">
        <row r="9">
          <cell r="A9" t="str">
            <v>A</v>
          </cell>
        </row>
      </sheetData>
      <sheetData sheetId="8817">
        <row r="9">
          <cell r="A9" t="str">
            <v>A</v>
          </cell>
        </row>
      </sheetData>
      <sheetData sheetId="8818">
        <row r="9">
          <cell r="A9" t="str">
            <v>A</v>
          </cell>
        </row>
      </sheetData>
      <sheetData sheetId="8819">
        <row r="9">
          <cell r="A9" t="str">
            <v>A</v>
          </cell>
        </row>
      </sheetData>
      <sheetData sheetId="8820">
        <row r="9">
          <cell r="A9" t="str">
            <v>A</v>
          </cell>
        </row>
      </sheetData>
      <sheetData sheetId="8821">
        <row r="9">
          <cell r="A9" t="str">
            <v>A</v>
          </cell>
        </row>
      </sheetData>
      <sheetData sheetId="8822">
        <row r="9">
          <cell r="A9" t="str">
            <v>A</v>
          </cell>
        </row>
      </sheetData>
      <sheetData sheetId="8823"/>
      <sheetData sheetId="8824"/>
      <sheetData sheetId="8825"/>
      <sheetData sheetId="8826"/>
      <sheetData sheetId="8827"/>
      <sheetData sheetId="8828"/>
      <sheetData sheetId="8829"/>
      <sheetData sheetId="8830"/>
      <sheetData sheetId="8831" refreshError="1"/>
      <sheetData sheetId="8832"/>
      <sheetData sheetId="8833">
        <row r="9">
          <cell r="A9" t="str">
            <v>A</v>
          </cell>
        </row>
      </sheetData>
      <sheetData sheetId="8834"/>
      <sheetData sheetId="8835">
        <row r="9">
          <cell r="A9" t="str">
            <v>A</v>
          </cell>
        </row>
      </sheetData>
      <sheetData sheetId="8836"/>
      <sheetData sheetId="8837"/>
      <sheetData sheetId="8838"/>
      <sheetData sheetId="8839" refreshError="1"/>
      <sheetData sheetId="8840" refreshError="1"/>
      <sheetData sheetId="8841"/>
      <sheetData sheetId="8842" refreshError="1"/>
      <sheetData sheetId="8843">
        <row r="9">
          <cell r="A9" t="str">
            <v>A</v>
          </cell>
        </row>
      </sheetData>
      <sheetData sheetId="8844" refreshError="1"/>
      <sheetData sheetId="8845" refreshError="1"/>
      <sheetData sheetId="8846" refreshError="1"/>
      <sheetData sheetId="8847" refreshError="1"/>
      <sheetData sheetId="8848" refreshError="1"/>
      <sheetData sheetId="8849">
        <row r="9">
          <cell r="A9" t="str">
            <v>A</v>
          </cell>
        </row>
      </sheetData>
      <sheetData sheetId="8850"/>
      <sheetData sheetId="8851"/>
      <sheetData sheetId="8852" refreshError="1"/>
      <sheetData sheetId="8853"/>
      <sheetData sheetId="8854"/>
      <sheetData sheetId="8855"/>
      <sheetData sheetId="8856">
        <row r="9">
          <cell r="A9" t="str">
            <v>A</v>
          </cell>
        </row>
      </sheetData>
      <sheetData sheetId="8857"/>
      <sheetData sheetId="8858">
        <row r="9">
          <cell r="A9" t="str">
            <v>A</v>
          </cell>
        </row>
      </sheetData>
      <sheetData sheetId="8859">
        <row r="9">
          <cell r="A9" t="str">
            <v>A</v>
          </cell>
        </row>
      </sheetData>
      <sheetData sheetId="8860">
        <row r="9">
          <cell r="A9" t="str">
            <v>A</v>
          </cell>
        </row>
      </sheetData>
      <sheetData sheetId="8861">
        <row r="9">
          <cell r="A9" t="str">
            <v>A</v>
          </cell>
        </row>
      </sheetData>
      <sheetData sheetId="8862"/>
      <sheetData sheetId="8863">
        <row r="9">
          <cell r="A9" t="str">
            <v>A</v>
          </cell>
        </row>
      </sheetData>
      <sheetData sheetId="8864"/>
      <sheetData sheetId="8865"/>
      <sheetData sheetId="8866"/>
      <sheetData sheetId="8867"/>
      <sheetData sheetId="8868"/>
      <sheetData sheetId="8869"/>
      <sheetData sheetId="8870"/>
      <sheetData sheetId="8871"/>
      <sheetData sheetId="8872" refreshError="1"/>
      <sheetData sheetId="8873" refreshError="1"/>
      <sheetData sheetId="8874" refreshError="1"/>
      <sheetData sheetId="8875"/>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sheetData sheetId="8892" refreshError="1"/>
      <sheetData sheetId="8893" refreshError="1"/>
      <sheetData sheetId="8894" refreshError="1"/>
      <sheetData sheetId="8895"/>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ow r="9">
          <cell r="A9" t="str">
            <v>A</v>
          </cell>
        </row>
      </sheetData>
      <sheetData sheetId="9016" refreshError="1"/>
      <sheetData sheetId="9017" refreshError="1"/>
      <sheetData sheetId="9018" refreshError="1"/>
      <sheetData sheetId="9019">
        <row r="9">
          <cell r="A9" t="str">
            <v>A</v>
          </cell>
        </row>
      </sheetData>
      <sheetData sheetId="9020" refreshError="1"/>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sheetData sheetId="9027"/>
      <sheetData sheetId="9028">
        <row r="9">
          <cell r="A9" t="str">
            <v>A</v>
          </cell>
        </row>
      </sheetData>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row r="9">
          <cell r="A9" t="str">
            <v>A</v>
          </cell>
        </row>
      </sheetData>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row r="9">
          <cell r="A9" t="str">
            <v>A</v>
          </cell>
        </row>
      </sheetData>
      <sheetData sheetId="9043">
        <row r="9">
          <cell r="A9" t="str">
            <v>A</v>
          </cell>
        </row>
      </sheetData>
      <sheetData sheetId="9044">
        <row r="9">
          <cell r="A9" t="str">
            <v>A</v>
          </cell>
        </row>
      </sheetData>
      <sheetData sheetId="9045" refreshError="1"/>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row r="9">
          <cell r="A9" t="str">
            <v>A</v>
          </cell>
        </row>
      </sheetData>
      <sheetData sheetId="9067">
        <row r="9">
          <cell r="A9" t="str">
            <v>A</v>
          </cell>
        </row>
      </sheetData>
      <sheetData sheetId="9068">
        <row r="9">
          <cell r="A9" t="str">
            <v>A</v>
          </cell>
        </row>
      </sheetData>
      <sheetData sheetId="9069">
        <row r="9">
          <cell r="A9" t="str">
            <v>A</v>
          </cell>
        </row>
      </sheetData>
      <sheetData sheetId="9070">
        <row r="9">
          <cell r="A9" t="str">
            <v>A</v>
          </cell>
        </row>
      </sheetData>
      <sheetData sheetId="9071">
        <row r="9">
          <cell r="A9" t="str">
            <v>A</v>
          </cell>
        </row>
      </sheetData>
      <sheetData sheetId="9072">
        <row r="9">
          <cell r="A9" t="str">
            <v>A</v>
          </cell>
        </row>
      </sheetData>
      <sheetData sheetId="9073">
        <row r="9">
          <cell r="A9" t="str">
            <v>A</v>
          </cell>
        </row>
      </sheetData>
      <sheetData sheetId="9074">
        <row r="9">
          <cell r="A9" t="str">
            <v>A</v>
          </cell>
        </row>
      </sheetData>
      <sheetData sheetId="9075">
        <row r="9">
          <cell r="A9" t="str">
            <v>A</v>
          </cell>
        </row>
      </sheetData>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row r="9">
          <cell r="A9" t="str">
            <v>A</v>
          </cell>
        </row>
      </sheetData>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sheetData sheetId="9099">
        <row r="9">
          <cell r="A9" t="str">
            <v>A</v>
          </cell>
        </row>
      </sheetData>
      <sheetData sheetId="9100">
        <row r="9">
          <cell r="A9" t="str">
            <v>A</v>
          </cell>
        </row>
      </sheetData>
      <sheetData sheetId="9101">
        <row r="9">
          <cell r="A9" t="str">
            <v>A</v>
          </cell>
        </row>
      </sheetData>
      <sheetData sheetId="9102">
        <row r="9">
          <cell r="A9" t="str">
            <v>A</v>
          </cell>
        </row>
      </sheetData>
      <sheetData sheetId="9103">
        <row r="9">
          <cell r="A9" t="str">
            <v>A</v>
          </cell>
        </row>
      </sheetData>
      <sheetData sheetId="9104">
        <row r="9">
          <cell r="A9" t="str">
            <v>A</v>
          </cell>
        </row>
      </sheetData>
      <sheetData sheetId="9105">
        <row r="9">
          <cell r="A9" t="str">
            <v>A</v>
          </cell>
        </row>
      </sheetData>
      <sheetData sheetId="9106" refreshError="1"/>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efreshError="1"/>
      <sheetData sheetId="9113">
        <row r="9">
          <cell r="A9" t="str">
            <v>A</v>
          </cell>
        </row>
      </sheetData>
      <sheetData sheetId="9114">
        <row r="9">
          <cell r="A9" t="str">
            <v>A</v>
          </cell>
        </row>
      </sheetData>
      <sheetData sheetId="9115">
        <row r="9">
          <cell r="A9" t="str">
            <v>A</v>
          </cell>
        </row>
      </sheetData>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efreshError="1"/>
      <sheetData sheetId="9124">
        <row r="9">
          <cell r="A9" t="str">
            <v>A</v>
          </cell>
        </row>
      </sheetData>
      <sheetData sheetId="9125"/>
      <sheetData sheetId="9126"/>
      <sheetData sheetId="9127"/>
      <sheetData sheetId="9128"/>
      <sheetData sheetId="9129"/>
      <sheetData sheetId="9130"/>
      <sheetData sheetId="9131">
        <row r="9">
          <cell r="A9" t="str">
            <v>A</v>
          </cell>
        </row>
      </sheetData>
      <sheetData sheetId="9132" refreshError="1"/>
      <sheetData sheetId="9133">
        <row r="9">
          <cell r="A9" t="str">
            <v>A</v>
          </cell>
        </row>
      </sheetData>
      <sheetData sheetId="9134" refreshError="1"/>
      <sheetData sheetId="9135" refreshError="1"/>
      <sheetData sheetId="9136" refreshError="1"/>
      <sheetData sheetId="9137" refreshError="1"/>
      <sheetData sheetId="9138" refreshError="1"/>
      <sheetData sheetId="9139" refreshError="1"/>
      <sheetData sheetId="9140">
        <row r="9">
          <cell r="A9" t="str">
            <v>A</v>
          </cell>
        </row>
      </sheetData>
      <sheetData sheetId="9141">
        <row r="9">
          <cell r="A9" t="str">
            <v>A</v>
          </cell>
        </row>
      </sheetData>
      <sheetData sheetId="9142"/>
      <sheetData sheetId="9143">
        <row r="9">
          <cell r="A9" t="str">
            <v>A</v>
          </cell>
        </row>
      </sheetData>
      <sheetData sheetId="9144">
        <row r="9">
          <cell r="A9" t="str">
            <v>A</v>
          </cell>
        </row>
      </sheetData>
      <sheetData sheetId="9145"/>
      <sheetData sheetId="9146">
        <row r="9">
          <cell r="A9" t="str">
            <v>A</v>
          </cell>
        </row>
      </sheetData>
      <sheetData sheetId="9147"/>
      <sheetData sheetId="9148"/>
      <sheetData sheetId="9149"/>
      <sheetData sheetId="9150"/>
      <sheetData sheetId="9151"/>
      <sheetData sheetId="9152"/>
      <sheetData sheetId="9153"/>
      <sheetData sheetId="9154"/>
      <sheetData sheetId="9155"/>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row r="9">
          <cell r="A9" t="str">
            <v>A</v>
          </cell>
        </row>
      </sheetData>
      <sheetData sheetId="9184">
        <row r="9">
          <cell r="A9" t="str">
            <v>A</v>
          </cell>
        </row>
      </sheetData>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row r="9">
          <cell r="A9" t="str">
            <v>A</v>
          </cell>
        </row>
      </sheetData>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row r="9">
          <cell r="A9" t="str">
            <v>A</v>
          </cell>
        </row>
      </sheetData>
      <sheetData sheetId="9196">
        <row r="9">
          <cell r="A9" t="str">
            <v>A</v>
          </cell>
        </row>
      </sheetData>
      <sheetData sheetId="9197">
        <row r="9">
          <cell r="A9" t="str">
            <v>A</v>
          </cell>
        </row>
      </sheetData>
      <sheetData sheetId="9198"/>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efreshError="1"/>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row r="9">
          <cell r="A9" t="str">
            <v>A</v>
          </cell>
        </row>
      </sheetData>
      <sheetData sheetId="9216">
        <row r="9">
          <cell r="A9" t="str">
            <v>A</v>
          </cell>
        </row>
      </sheetData>
      <sheetData sheetId="9217">
        <row r="9">
          <cell r="A9" t="str">
            <v>A</v>
          </cell>
        </row>
      </sheetData>
      <sheetData sheetId="9218">
        <row r="9">
          <cell r="A9" t="str">
            <v>A</v>
          </cell>
        </row>
      </sheetData>
      <sheetData sheetId="9219">
        <row r="9">
          <cell r="A9" t="str">
            <v>A</v>
          </cell>
        </row>
      </sheetData>
      <sheetData sheetId="9220">
        <row r="9">
          <cell r="A9" t="str">
            <v>A</v>
          </cell>
        </row>
      </sheetData>
      <sheetData sheetId="9221">
        <row r="9">
          <cell r="A9" t="str">
            <v>A</v>
          </cell>
        </row>
      </sheetData>
      <sheetData sheetId="9222">
        <row r="9">
          <cell r="A9" t="str">
            <v>A</v>
          </cell>
        </row>
      </sheetData>
      <sheetData sheetId="9223">
        <row r="9">
          <cell r="A9" t="str">
            <v>A</v>
          </cell>
        </row>
      </sheetData>
      <sheetData sheetId="9224">
        <row r="9">
          <cell r="A9" t="str">
            <v>A</v>
          </cell>
        </row>
      </sheetData>
      <sheetData sheetId="9225">
        <row r="9">
          <cell r="A9" t="str">
            <v>A</v>
          </cell>
        </row>
      </sheetData>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row r="9">
          <cell r="A9" t="str">
            <v>A</v>
          </cell>
        </row>
      </sheetData>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sheetData sheetId="9276"/>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sheetData sheetId="9282">
        <row r="9">
          <cell r="A9" t="str">
            <v>A</v>
          </cell>
        </row>
      </sheetData>
      <sheetData sheetId="9283">
        <row r="9">
          <cell r="A9" t="str">
            <v>A</v>
          </cell>
        </row>
      </sheetData>
      <sheetData sheetId="9284" refreshError="1"/>
      <sheetData sheetId="9285" refreshError="1"/>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efreshError="1"/>
      <sheetData sheetId="9291"/>
      <sheetData sheetId="9292"/>
      <sheetData sheetId="9293"/>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efreshError="1"/>
      <sheetData sheetId="9300" refreshError="1"/>
      <sheetData sheetId="9301" refreshError="1"/>
      <sheetData sheetId="9302" refreshError="1"/>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sheetData sheetId="9315"/>
      <sheetData sheetId="9316"/>
      <sheetData sheetId="9317"/>
      <sheetData sheetId="9318"/>
      <sheetData sheetId="9319"/>
      <sheetData sheetId="9320">
        <row r="9">
          <cell r="A9" t="str">
            <v>A</v>
          </cell>
        </row>
      </sheetData>
      <sheetData sheetId="9321">
        <row r="9">
          <cell r="A9" t="str">
            <v>A</v>
          </cell>
        </row>
      </sheetData>
      <sheetData sheetId="9322"/>
      <sheetData sheetId="9323" refreshError="1"/>
      <sheetData sheetId="9324" refreshError="1"/>
      <sheetData sheetId="9325" refreshError="1"/>
      <sheetData sheetId="9326" refreshError="1"/>
      <sheetData sheetId="9327" refreshError="1"/>
      <sheetData sheetId="9328" refreshError="1"/>
      <sheetData sheetId="9329">
        <row r="9">
          <cell r="A9" t="str">
            <v>A</v>
          </cell>
        </row>
      </sheetData>
      <sheetData sheetId="9330">
        <row r="9">
          <cell r="A9" t="str">
            <v>A</v>
          </cell>
        </row>
      </sheetData>
      <sheetData sheetId="9331" refreshError="1"/>
      <sheetData sheetId="9332" refreshError="1"/>
      <sheetData sheetId="9333">
        <row r="9">
          <cell r="A9" t="str">
            <v>A</v>
          </cell>
        </row>
      </sheetData>
      <sheetData sheetId="9334">
        <row r="9">
          <cell r="A9" t="str">
            <v>A</v>
          </cell>
        </row>
      </sheetData>
      <sheetData sheetId="9335">
        <row r="9">
          <cell r="A9" t="str">
            <v>A</v>
          </cell>
        </row>
      </sheetData>
      <sheetData sheetId="9336">
        <row r="9">
          <cell r="A9" t="str">
            <v>A</v>
          </cell>
        </row>
      </sheetData>
      <sheetData sheetId="9337" refreshError="1"/>
      <sheetData sheetId="9338">
        <row r="9">
          <cell r="A9" t="str">
            <v>A</v>
          </cell>
        </row>
      </sheetData>
      <sheetData sheetId="9339">
        <row r="9">
          <cell r="A9" t="str">
            <v>A</v>
          </cell>
        </row>
      </sheetData>
      <sheetData sheetId="9340">
        <row r="9">
          <cell r="A9" t="str">
            <v>A</v>
          </cell>
        </row>
      </sheetData>
      <sheetData sheetId="9341">
        <row r="9">
          <cell r="A9" t="str">
            <v>A</v>
          </cell>
        </row>
      </sheetData>
      <sheetData sheetId="9342">
        <row r="9">
          <cell r="A9" t="str">
            <v>A</v>
          </cell>
        </row>
      </sheetData>
      <sheetData sheetId="9343">
        <row r="9">
          <cell r="A9" t="str">
            <v>A</v>
          </cell>
        </row>
      </sheetData>
      <sheetData sheetId="9344">
        <row r="9">
          <cell r="A9" t="str">
            <v>A</v>
          </cell>
        </row>
      </sheetData>
      <sheetData sheetId="9345">
        <row r="9">
          <cell r="A9" t="str">
            <v>A</v>
          </cell>
        </row>
      </sheetData>
      <sheetData sheetId="9346">
        <row r="9">
          <cell r="A9" t="str">
            <v>A</v>
          </cell>
        </row>
      </sheetData>
      <sheetData sheetId="9347">
        <row r="9">
          <cell r="A9" t="str">
            <v>A</v>
          </cell>
        </row>
      </sheetData>
      <sheetData sheetId="9348">
        <row r="9">
          <cell r="A9" t="str">
            <v>A</v>
          </cell>
        </row>
      </sheetData>
      <sheetData sheetId="9349">
        <row r="9">
          <cell r="A9" t="str">
            <v>A</v>
          </cell>
        </row>
      </sheetData>
      <sheetData sheetId="9350"/>
      <sheetData sheetId="9351">
        <row r="9">
          <cell r="A9" t="str">
            <v>A</v>
          </cell>
        </row>
      </sheetData>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efreshError="1"/>
      <sheetData sheetId="9360">
        <row r="9">
          <cell r="A9" t="str">
            <v>A</v>
          </cell>
        </row>
      </sheetData>
      <sheetData sheetId="9361">
        <row r="9">
          <cell r="A9" t="str">
            <v>A</v>
          </cell>
        </row>
      </sheetData>
      <sheetData sheetId="9362">
        <row r="9">
          <cell r="A9" t="str">
            <v>A</v>
          </cell>
        </row>
      </sheetData>
      <sheetData sheetId="9363"/>
      <sheetData sheetId="9364">
        <row r="9">
          <cell r="A9" t="str">
            <v>A</v>
          </cell>
        </row>
      </sheetData>
      <sheetData sheetId="9365">
        <row r="9">
          <cell r="A9" t="str">
            <v>A</v>
          </cell>
        </row>
      </sheetData>
      <sheetData sheetId="9366">
        <row r="9">
          <cell r="A9" t="str">
            <v>A</v>
          </cell>
        </row>
      </sheetData>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efreshError="1"/>
      <sheetData sheetId="9373">
        <row r="9">
          <cell r="A9" t="str">
            <v>A</v>
          </cell>
        </row>
      </sheetData>
      <sheetData sheetId="9374">
        <row r="9">
          <cell r="A9" t="str">
            <v>A</v>
          </cell>
        </row>
      </sheetData>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ow r="9">
          <cell r="A9" t="str">
            <v>A</v>
          </cell>
        </row>
      </sheetData>
      <sheetData sheetId="9426">
        <row r="9">
          <cell r="A9" t="str">
            <v>A</v>
          </cell>
        </row>
      </sheetData>
      <sheetData sheetId="9427">
        <row r="9">
          <cell r="A9" t="str">
            <v>A</v>
          </cell>
        </row>
      </sheetData>
      <sheetData sheetId="9428">
        <row r="9">
          <cell r="A9" t="str">
            <v>A</v>
          </cell>
        </row>
      </sheetData>
      <sheetData sheetId="9429">
        <row r="9">
          <cell r="A9" t="str">
            <v>A</v>
          </cell>
        </row>
      </sheetData>
      <sheetData sheetId="9430">
        <row r="9">
          <cell r="A9" t="str">
            <v>A</v>
          </cell>
        </row>
      </sheetData>
      <sheetData sheetId="9431"/>
      <sheetData sheetId="9432"/>
      <sheetData sheetId="9433">
        <row r="9">
          <cell r="A9" t="str">
            <v>A</v>
          </cell>
        </row>
      </sheetData>
      <sheetData sheetId="9434">
        <row r="9">
          <cell r="A9" t="str">
            <v>A</v>
          </cell>
        </row>
      </sheetData>
      <sheetData sheetId="9435">
        <row r="9">
          <cell r="A9" t="str">
            <v>A</v>
          </cell>
        </row>
      </sheetData>
      <sheetData sheetId="9436">
        <row r="9">
          <cell r="A9" t="str">
            <v>A</v>
          </cell>
        </row>
      </sheetData>
      <sheetData sheetId="9437">
        <row r="9">
          <cell r="A9" t="str">
            <v>A</v>
          </cell>
        </row>
      </sheetData>
      <sheetData sheetId="9438"/>
      <sheetData sheetId="9439">
        <row r="9">
          <cell r="A9" t="str">
            <v>A</v>
          </cell>
        </row>
      </sheetData>
      <sheetData sheetId="9440" refreshError="1"/>
      <sheetData sheetId="9441" refreshError="1"/>
      <sheetData sheetId="9442">
        <row r="9">
          <cell r="A9" t="str">
            <v>A</v>
          </cell>
        </row>
      </sheetData>
      <sheetData sheetId="9443"/>
      <sheetData sheetId="9444">
        <row r="9">
          <cell r="A9" t="str">
            <v>A</v>
          </cell>
        </row>
      </sheetData>
      <sheetData sheetId="9445">
        <row r="9">
          <cell r="A9" t="str">
            <v>A</v>
          </cell>
        </row>
      </sheetData>
      <sheetData sheetId="9446">
        <row r="9">
          <cell r="A9" t="str">
            <v>A</v>
          </cell>
        </row>
      </sheetData>
      <sheetData sheetId="9447" refreshError="1"/>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efreshError="1"/>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sheetData sheetId="9464"/>
      <sheetData sheetId="9465"/>
      <sheetData sheetId="9466"/>
      <sheetData sheetId="9467"/>
      <sheetData sheetId="9468">
        <row r="9">
          <cell r="A9" t="str">
            <v>A</v>
          </cell>
        </row>
      </sheetData>
      <sheetData sheetId="9469"/>
      <sheetData sheetId="9470">
        <row r="9">
          <cell r="A9" t="str">
            <v>A</v>
          </cell>
        </row>
      </sheetData>
      <sheetData sheetId="9471">
        <row r="9">
          <cell r="A9" t="str">
            <v>A</v>
          </cell>
        </row>
      </sheetData>
      <sheetData sheetId="9472" refreshError="1"/>
      <sheetData sheetId="9473" refreshError="1"/>
      <sheetData sheetId="9474" refreshError="1"/>
      <sheetData sheetId="9475" refreshError="1"/>
      <sheetData sheetId="9476" refreshError="1"/>
      <sheetData sheetId="9477">
        <row r="9">
          <cell r="A9" t="str">
            <v>A</v>
          </cell>
        </row>
      </sheetData>
      <sheetData sheetId="9478" refreshError="1"/>
      <sheetData sheetId="9479">
        <row r="9">
          <cell r="A9" t="str">
            <v>A</v>
          </cell>
        </row>
      </sheetData>
      <sheetData sheetId="9480">
        <row r="9">
          <cell r="A9" t="str">
            <v>A</v>
          </cell>
        </row>
      </sheetData>
      <sheetData sheetId="9481" refreshError="1"/>
      <sheetData sheetId="9482" refreshError="1"/>
      <sheetData sheetId="9483">
        <row r="9">
          <cell r="A9" t="str">
            <v>A</v>
          </cell>
        </row>
      </sheetData>
      <sheetData sheetId="9484">
        <row r="9">
          <cell r="A9" t="str">
            <v>A</v>
          </cell>
        </row>
      </sheetData>
      <sheetData sheetId="9485">
        <row r="9">
          <cell r="A9" t="str">
            <v>A</v>
          </cell>
        </row>
      </sheetData>
      <sheetData sheetId="9486">
        <row r="9">
          <cell r="A9" t="str">
            <v>A</v>
          </cell>
        </row>
      </sheetData>
      <sheetData sheetId="9487">
        <row r="9">
          <cell r="A9" t="str">
            <v>A</v>
          </cell>
        </row>
      </sheetData>
      <sheetData sheetId="9488">
        <row r="9">
          <cell r="A9" t="str">
            <v>A</v>
          </cell>
        </row>
      </sheetData>
      <sheetData sheetId="9489">
        <row r="9">
          <cell r="A9" t="str">
            <v>A</v>
          </cell>
        </row>
      </sheetData>
      <sheetData sheetId="9490">
        <row r="9">
          <cell r="A9" t="str">
            <v>A</v>
          </cell>
        </row>
      </sheetData>
      <sheetData sheetId="9491">
        <row r="9">
          <cell r="A9" t="str">
            <v>A</v>
          </cell>
        </row>
      </sheetData>
      <sheetData sheetId="9492">
        <row r="9">
          <cell r="A9" t="str">
            <v>A</v>
          </cell>
        </row>
      </sheetData>
      <sheetData sheetId="9493">
        <row r="9">
          <cell r="A9" t="str">
            <v>A</v>
          </cell>
        </row>
      </sheetData>
      <sheetData sheetId="9494">
        <row r="9">
          <cell r="A9" t="str">
            <v>A</v>
          </cell>
        </row>
      </sheetData>
      <sheetData sheetId="9495">
        <row r="9">
          <cell r="A9" t="str">
            <v>A</v>
          </cell>
        </row>
      </sheetData>
      <sheetData sheetId="9496">
        <row r="9">
          <cell r="A9" t="str">
            <v>A</v>
          </cell>
        </row>
      </sheetData>
      <sheetData sheetId="9497">
        <row r="9">
          <cell r="A9" t="str">
            <v>A</v>
          </cell>
        </row>
      </sheetData>
      <sheetData sheetId="9498">
        <row r="9">
          <cell r="A9" t="str">
            <v>A</v>
          </cell>
        </row>
      </sheetData>
      <sheetData sheetId="9499">
        <row r="9">
          <cell r="A9" t="str">
            <v>A</v>
          </cell>
        </row>
      </sheetData>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efreshError="1"/>
      <sheetData sheetId="9523">
        <row r="9">
          <cell r="A9" t="str">
            <v>A</v>
          </cell>
        </row>
      </sheetData>
      <sheetData sheetId="9524">
        <row r="9">
          <cell r="A9" t="str">
            <v>A</v>
          </cell>
        </row>
      </sheetData>
      <sheetData sheetId="9525">
        <row r="9">
          <cell r="A9" t="str">
            <v>A</v>
          </cell>
        </row>
      </sheetData>
      <sheetData sheetId="9526">
        <row r="9">
          <cell r="A9" t="str">
            <v>A</v>
          </cell>
        </row>
      </sheetData>
      <sheetData sheetId="9527">
        <row r="9">
          <cell r="A9" t="str">
            <v>A</v>
          </cell>
        </row>
      </sheetData>
      <sheetData sheetId="9528">
        <row r="9">
          <cell r="A9" t="str">
            <v>A</v>
          </cell>
        </row>
      </sheetData>
      <sheetData sheetId="9529">
        <row r="9">
          <cell r="A9" t="str">
            <v>A</v>
          </cell>
        </row>
      </sheetData>
      <sheetData sheetId="9530">
        <row r="9">
          <cell r="A9" t="str">
            <v>A</v>
          </cell>
        </row>
      </sheetData>
      <sheetData sheetId="9531">
        <row r="9">
          <cell r="A9" t="str">
            <v>A</v>
          </cell>
        </row>
      </sheetData>
      <sheetData sheetId="9532">
        <row r="9">
          <cell r="A9" t="str">
            <v>A</v>
          </cell>
        </row>
      </sheetData>
      <sheetData sheetId="9533">
        <row r="9">
          <cell r="A9" t="str">
            <v>A</v>
          </cell>
        </row>
      </sheetData>
      <sheetData sheetId="9534">
        <row r="9">
          <cell r="A9" t="str">
            <v>A</v>
          </cell>
        </row>
      </sheetData>
      <sheetData sheetId="9535">
        <row r="9">
          <cell r="A9" t="str">
            <v>A</v>
          </cell>
        </row>
      </sheetData>
      <sheetData sheetId="9536">
        <row r="9">
          <cell r="A9" t="str">
            <v>A</v>
          </cell>
        </row>
      </sheetData>
      <sheetData sheetId="9537">
        <row r="9">
          <cell r="A9" t="str">
            <v>A</v>
          </cell>
        </row>
      </sheetData>
      <sheetData sheetId="9538">
        <row r="9">
          <cell r="A9" t="str">
            <v>A</v>
          </cell>
        </row>
      </sheetData>
      <sheetData sheetId="9539">
        <row r="9">
          <cell r="A9" t="str">
            <v>A</v>
          </cell>
        </row>
      </sheetData>
      <sheetData sheetId="9540">
        <row r="9">
          <cell r="A9" t="str">
            <v>A</v>
          </cell>
        </row>
      </sheetData>
      <sheetData sheetId="9541">
        <row r="9">
          <cell r="A9" t="str">
            <v>A</v>
          </cell>
        </row>
      </sheetData>
      <sheetData sheetId="9542">
        <row r="9">
          <cell r="A9" t="str">
            <v>A</v>
          </cell>
        </row>
      </sheetData>
      <sheetData sheetId="9543">
        <row r="9">
          <cell r="A9" t="str">
            <v>A</v>
          </cell>
        </row>
      </sheetData>
      <sheetData sheetId="9544">
        <row r="9">
          <cell r="A9" t="str">
            <v>A</v>
          </cell>
        </row>
      </sheetData>
      <sheetData sheetId="9545">
        <row r="9">
          <cell r="A9" t="str">
            <v>A</v>
          </cell>
        </row>
      </sheetData>
      <sheetData sheetId="9546">
        <row r="9">
          <cell r="A9" t="str">
            <v>A</v>
          </cell>
        </row>
      </sheetData>
      <sheetData sheetId="9547">
        <row r="9">
          <cell r="A9" t="str">
            <v>A</v>
          </cell>
        </row>
      </sheetData>
      <sheetData sheetId="9548">
        <row r="9">
          <cell r="A9" t="str">
            <v>A</v>
          </cell>
        </row>
      </sheetData>
      <sheetData sheetId="9549">
        <row r="9">
          <cell r="A9" t="str">
            <v>A</v>
          </cell>
        </row>
      </sheetData>
      <sheetData sheetId="9550">
        <row r="9">
          <cell r="A9" t="str">
            <v>A</v>
          </cell>
        </row>
      </sheetData>
      <sheetData sheetId="9551">
        <row r="9">
          <cell r="A9" t="str">
            <v>A</v>
          </cell>
        </row>
      </sheetData>
      <sheetData sheetId="9552">
        <row r="9">
          <cell r="A9" t="str">
            <v>A</v>
          </cell>
        </row>
      </sheetData>
      <sheetData sheetId="9553">
        <row r="9">
          <cell r="A9" t="str">
            <v>A</v>
          </cell>
        </row>
      </sheetData>
      <sheetData sheetId="9554">
        <row r="9">
          <cell r="A9" t="str">
            <v>A</v>
          </cell>
        </row>
      </sheetData>
      <sheetData sheetId="9555">
        <row r="9">
          <cell r="A9" t="str">
            <v>A</v>
          </cell>
        </row>
      </sheetData>
      <sheetData sheetId="9556">
        <row r="9">
          <cell r="A9" t="str">
            <v>A</v>
          </cell>
        </row>
      </sheetData>
      <sheetData sheetId="9557">
        <row r="9">
          <cell r="A9" t="str">
            <v>A</v>
          </cell>
        </row>
      </sheetData>
      <sheetData sheetId="9558">
        <row r="9">
          <cell r="A9" t="str">
            <v>A</v>
          </cell>
        </row>
      </sheetData>
      <sheetData sheetId="9559">
        <row r="9">
          <cell r="A9" t="str">
            <v>A</v>
          </cell>
        </row>
      </sheetData>
      <sheetData sheetId="9560">
        <row r="9">
          <cell r="A9" t="str">
            <v>A</v>
          </cell>
        </row>
      </sheetData>
      <sheetData sheetId="9561">
        <row r="9">
          <cell r="A9" t="str">
            <v>A</v>
          </cell>
        </row>
      </sheetData>
      <sheetData sheetId="9562">
        <row r="9">
          <cell r="A9" t="str">
            <v>A</v>
          </cell>
        </row>
      </sheetData>
      <sheetData sheetId="9563">
        <row r="9">
          <cell r="A9" t="str">
            <v>A</v>
          </cell>
        </row>
      </sheetData>
      <sheetData sheetId="9564">
        <row r="9">
          <cell r="A9" t="str">
            <v>A</v>
          </cell>
        </row>
      </sheetData>
      <sheetData sheetId="9565">
        <row r="9">
          <cell r="A9" t="str">
            <v>A</v>
          </cell>
        </row>
      </sheetData>
      <sheetData sheetId="9566">
        <row r="9">
          <cell r="A9" t="str">
            <v>A</v>
          </cell>
        </row>
      </sheetData>
      <sheetData sheetId="9567">
        <row r="9">
          <cell r="A9" t="str">
            <v>A</v>
          </cell>
        </row>
      </sheetData>
      <sheetData sheetId="9568">
        <row r="9">
          <cell r="A9" t="str">
            <v>A</v>
          </cell>
        </row>
      </sheetData>
      <sheetData sheetId="9569">
        <row r="9">
          <cell r="A9" t="str">
            <v>A</v>
          </cell>
        </row>
      </sheetData>
      <sheetData sheetId="9570">
        <row r="9">
          <cell r="A9" t="str">
            <v>A</v>
          </cell>
        </row>
      </sheetData>
      <sheetData sheetId="9571">
        <row r="9">
          <cell r="A9" t="str">
            <v>A</v>
          </cell>
        </row>
      </sheetData>
      <sheetData sheetId="9572">
        <row r="9">
          <cell r="A9" t="str">
            <v>A</v>
          </cell>
        </row>
      </sheetData>
      <sheetData sheetId="9573">
        <row r="9">
          <cell r="A9" t="str">
            <v>A</v>
          </cell>
        </row>
      </sheetData>
      <sheetData sheetId="9574">
        <row r="9">
          <cell r="A9" t="str">
            <v>A</v>
          </cell>
        </row>
      </sheetData>
      <sheetData sheetId="9575">
        <row r="9">
          <cell r="A9" t="str">
            <v>A</v>
          </cell>
        </row>
      </sheetData>
      <sheetData sheetId="9576">
        <row r="9">
          <cell r="A9" t="str">
            <v>A</v>
          </cell>
        </row>
      </sheetData>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sheetData sheetId="9582"/>
      <sheetData sheetId="9583">
        <row r="9">
          <cell r="A9" t="str">
            <v>A</v>
          </cell>
        </row>
      </sheetData>
      <sheetData sheetId="9584"/>
      <sheetData sheetId="9585"/>
      <sheetData sheetId="9586">
        <row r="9">
          <cell r="A9" t="str">
            <v>A</v>
          </cell>
        </row>
      </sheetData>
      <sheetData sheetId="9587"/>
      <sheetData sheetId="9588"/>
      <sheetData sheetId="9589">
        <row r="9">
          <cell r="A9" t="str">
            <v>A</v>
          </cell>
        </row>
      </sheetData>
      <sheetData sheetId="9590" refreshError="1"/>
      <sheetData sheetId="9591" refreshError="1"/>
      <sheetData sheetId="9592">
        <row r="9">
          <cell r="A9" t="str">
            <v>A</v>
          </cell>
        </row>
      </sheetData>
      <sheetData sheetId="9593" refreshError="1"/>
      <sheetData sheetId="9594" refreshError="1"/>
      <sheetData sheetId="9595">
        <row r="9">
          <cell r="A9" t="str">
            <v>A</v>
          </cell>
        </row>
      </sheetData>
      <sheetData sheetId="9596" refreshError="1"/>
      <sheetData sheetId="9597" refreshError="1"/>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ow r="9">
          <cell r="A9" t="str">
            <v>A</v>
          </cell>
        </row>
      </sheetData>
      <sheetData sheetId="9970">
        <row r="9">
          <cell r="A9" t="str">
            <v>A</v>
          </cell>
        </row>
      </sheetData>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sheetData sheetId="10003"/>
      <sheetData sheetId="10004"/>
      <sheetData sheetId="10005"/>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ow r="9">
          <cell r="A9" t="str">
            <v>A</v>
          </cell>
        </row>
      </sheetData>
      <sheetData sheetId="10021" refreshError="1"/>
      <sheetData sheetId="10022" refreshError="1"/>
      <sheetData sheetId="10023" refreshError="1"/>
      <sheetData sheetId="10024">
        <row r="9">
          <cell r="A9" t="str">
            <v>A</v>
          </cell>
        </row>
      </sheetData>
      <sheetData sheetId="10025">
        <row r="9">
          <cell r="A9" t="str">
            <v>A</v>
          </cell>
        </row>
      </sheetData>
      <sheetData sheetId="10026">
        <row r="9">
          <cell r="A9" t="str">
            <v>A</v>
          </cell>
        </row>
      </sheetData>
      <sheetData sheetId="10027">
        <row r="9">
          <cell r="A9" t="str">
            <v>A</v>
          </cell>
        </row>
      </sheetData>
      <sheetData sheetId="10028">
        <row r="9">
          <cell r="A9" t="str">
            <v>A</v>
          </cell>
        </row>
      </sheetData>
      <sheetData sheetId="10029">
        <row r="9">
          <cell r="A9" t="str">
            <v>A</v>
          </cell>
        </row>
      </sheetData>
      <sheetData sheetId="10030">
        <row r="9">
          <cell r="A9" t="str">
            <v>A</v>
          </cell>
        </row>
      </sheetData>
      <sheetData sheetId="10031">
        <row r="9">
          <cell r="A9" t="str">
            <v>A</v>
          </cell>
        </row>
      </sheetData>
      <sheetData sheetId="10032">
        <row r="9">
          <cell r="A9" t="str">
            <v>A</v>
          </cell>
        </row>
      </sheetData>
      <sheetData sheetId="10033">
        <row r="9">
          <cell r="A9" t="str">
            <v>A</v>
          </cell>
        </row>
      </sheetData>
      <sheetData sheetId="10034">
        <row r="9">
          <cell r="A9" t="str">
            <v>A</v>
          </cell>
        </row>
      </sheetData>
      <sheetData sheetId="10035">
        <row r="9">
          <cell r="A9" t="str">
            <v>A</v>
          </cell>
        </row>
      </sheetData>
      <sheetData sheetId="10036">
        <row r="9">
          <cell r="A9" t="str">
            <v>A</v>
          </cell>
        </row>
      </sheetData>
      <sheetData sheetId="10037">
        <row r="9">
          <cell r="A9" t="str">
            <v>A</v>
          </cell>
        </row>
      </sheetData>
      <sheetData sheetId="10038">
        <row r="9">
          <cell r="A9" t="str">
            <v>A</v>
          </cell>
        </row>
      </sheetData>
      <sheetData sheetId="10039">
        <row r="9">
          <cell r="A9" t="str">
            <v>A</v>
          </cell>
        </row>
      </sheetData>
      <sheetData sheetId="10040">
        <row r="9">
          <cell r="A9" t="str">
            <v>A</v>
          </cell>
        </row>
      </sheetData>
      <sheetData sheetId="10041">
        <row r="9">
          <cell r="A9" t="str">
            <v>A</v>
          </cell>
        </row>
      </sheetData>
      <sheetData sheetId="10042">
        <row r="9">
          <cell r="A9" t="str">
            <v>A</v>
          </cell>
        </row>
      </sheetData>
      <sheetData sheetId="10043">
        <row r="9">
          <cell r="A9" t="str">
            <v>A</v>
          </cell>
        </row>
      </sheetData>
      <sheetData sheetId="10044">
        <row r="9">
          <cell r="A9" t="str">
            <v>A</v>
          </cell>
        </row>
      </sheetData>
      <sheetData sheetId="10045">
        <row r="9">
          <cell r="A9" t="str">
            <v>A</v>
          </cell>
        </row>
      </sheetData>
      <sheetData sheetId="10046">
        <row r="9">
          <cell r="A9" t="str">
            <v>A</v>
          </cell>
        </row>
      </sheetData>
      <sheetData sheetId="10047">
        <row r="9">
          <cell r="A9" t="str">
            <v>A</v>
          </cell>
        </row>
      </sheetData>
      <sheetData sheetId="10048">
        <row r="9">
          <cell r="A9" t="str">
            <v>A</v>
          </cell>
        </row>
      </sheetData>
      <sheetData sheetId="10049">
        <row r="9">
          <cell r="A9" t="str">
            <v>A</v>
          </cell>
        </row>
      </sheetData>
      <sheetData sheetId="10050">
        <row r="9">
          <cell r="A9" t="str">
            <v>A</v>
          </cell>
        </row>
      </sheetData>
      <sheetData sheetId="10051">
        <row r="9">
          <cell r="A9" t="str">
            <v>A</v>
          </cell>
        </row>
      </sheetData>
      <sheetData sheetId="10052">
        <row r="9">
          <cell r="A9" t="str">
            <v>A</v>
          </cell>
        </row>
      </sheetData>
      <sheetData sheetId="10053">
        <row r="9">
          <cell r="A9" t="str">
            <v>A</v>
          </cell>
        </row>
      </sheetData>
      <sheetData sheetId="10054">
        <row r="9">
          <cell r="A9" t="str">
            <v>A</v>
          </cell>
        </row>
      </sheetData>
      <sheetData sheetId="10055">
        <row r="9">
          <cell r="A9" t="str">
            <v>A</v>
          </cell>
        </row>
      </sheetData>
      <sheetData sheetId="10056"/>
      <sheetData sheetId="10057"/>
      <sheetData sheetId="10058"/>
      <sheetData sheetId="10059"/>
      <sheetData sheetId="10060"/>
      <sheetData sheetId="10061"/>
      <sheetData sheetId="10062"/>
      <sheetData sheetId="10063"/>
      <sheetData sheetId="10064"/>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ow r="9">
          <cell r="A9" t="str">
            <v>A</v>
          </cell>
        </row>
      </sheetData>
      <sheetData sheetId="10106"/>
      <sheetData sheetId="10107"/>
      <sheetData sheetId="10108"/>
      <sheetData sheetId="10109"/>
      <sheetData sheetId="10110"/>
      <sheetData sheetId="10111"/>
      <sheetData sheetId="10112"/>
      <sheetData sheetId="10113"/>
      <sheetData sheetId="10114"/>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ow r="9">
          <cell r="A9" t="str">
            <v>A</v>
          </cell>
        </row>
      </sheetData>
      <sheetData sheetId="10135">
        <row r="9">
          <cell r="A9" t="str">
            <v>A</v>
          </cell>
        </row>
      </sheetData>
      <sheetData sheetId="10136">
        <row r="9">
          <cell r="A9" t="str">
            <v>A</v>
          </cell>
        </row>
      </sheetData>
      <sheetData sheetId="10137">
        <row r="9">
          <cell r="A9" t="str">
            <v>A</v>
          </cell>
        </row>
      </sheetData>
      <sheetData sheetId="10138">
        <row r="9">
          <cell r="A9" t="str">
            <v>A</v>
          </cell>
        </row>
      </sheetData>
      <sheetData sheetId="10139">
        <row r="9">
          <cell r="A9" t="str">
            <v>A</v>
          </cell>
        </row>
      </sheetData>
      <sheetData sheetId="10140">
        <row r="9">
          <cell r="A9" t="str">
            <v>A</v>
          </cell>
        </row>
      </sheetData>
      <sheetData sheetId="10141">
        <row r="9">
          <cell r="A9" t="str">
            <v>A</v>
          </cell>
        </row>
      </sheetData>
      <sheetData sheetId="10142">
        <row r="9">
          <cell r="A9" t="str">
            <v>A</v>
          </cell>
        </row>
      </sheetData>
      <sheetData sheetId="10143">
        <row r="9">
          <cell r="A9" t="str">
            <v>A</v>
          </cell>
        </row>
      </sheetData>
      <sheetData sheetId="10144">
        <row r="9">
          <cell r="A9" t="str">
            <v>A</v>
          </cell>
        </row>
      </sheetData>
      <sheetData sheetId="10145">
        <row r="9">
          <cell r="A9" t="str">
            <v>A</v>
          </cell>
        </row>
      </sheetData>
      <sheetData sheetId="10146">
        <row r="9">
          <cell r="A9" t="str">
            <v>A</v>
          </cell>
        </row>
      </sheetData>
      <sheetData sheetId="10147">
        <row r="9">
          <cell r="A9" t="str">
            <v>A</v>
          </cell>
        </row>
      </sheetData>
      <sheetData sheetId="10148">
        <row r="9">
          <cell r="A9" t="str">
            <v>A</v>
          </cell>
        </row>
      </sheetData>
      <sheetData sheetId="10149">
        <row r="9">
          <cell r="A9" t="str">
            <v>A</v>
          </cell>
        </row>
      </sheetData>
      <sheetData sheetId="10150">
        <row r="9">
          <cell r="A9" t="str">
            <v>A</v>
          </cell>
        </row>
      </sheetData>
      <sheetData sheetId="10151">
        <row r="9">
          <cell r="A9" t="str">
            <v>A</v>
          </cell>
        </row>
      </sheetData>
      <sheetData sheetId="10152">
        <row r="9">
          <cell r="A9" t="str">
            <v>A</v>
          </cell>
        </row>
      </sheetData>
      <sheetData sheetId="10153">
        <row r="9">
          <cell r="A9" t="str">
            <v>A</v>
          </cell>
        </row>
      </sheetData>
      <sheetData sheetId="10154">
        <row r="9">
          <cell r="A9" t="str">
            <v>A</v>
          </cell>
        </row>
      </sheetData>
      <sheetData sheetId="10155">
        <row r="9">
          <cell r="A9" t="str">
            <v>A</v>
          </cell>
        </row>
      </sheetData>
      <sheetData sheetId="10156">
        <row r="9">
          <cell r="A9" t="str">
            <v>A</v>
          </cell>
        </row>
      </sheetData>
      <sheetData sheetId="10157">
        <row r="9">
          <cell r="A9" t="str">
            <v>A</v>
          </cell>
        </row>
      </sheetData>
      <sheetData sheetId="10158">
        <row r="9">
          <cell r="A9" t="str">
            <v>A</v>
          </cell>
        </row>
      </sheetData>
      <sheetData sheetId="10159">
        <row r="9">
          <cell r="A9" t="str">
            <v>A</v>
          </cell>
        </row>
      </sheetData>
      <sheetData sheetId="10160">
        <row r="9">
          <cell r="A9" t="str">
            <v>A</v>
          </cell>
        </row>
      </sheetData>
      <sheetData sheetId="10161">
        <row r="9">
          <cell r="A9" t="str">
            <v>A</v>
          </cell>
        </row>
      </sheetData>
      <sheetData sheetId="10162">
        <row r="9">
          <cell r="A9" t="str">
            <v>A</v>
          </cell>
        </row>
      </sheetData>
      <sheetData sheetId="10163">
        <row r="9">
          <cell r="A9" t="str">
            <v>A</v>
          </cell>
        </row>
      </sheetData>
      <sheetData sheetId="10164">
        <row r="9">
          <cell r="A9" t="str">
            <v>A</v>
          </cell>
        </row>
      </sheetData>
      <sheetData sheetId="10165">
        <row r="9">
          <cell r="A9" t="str">
            <v>A</v>
          </cell>
        </row>
      </sheetData>
      <sheetData sheetId="10166">
        <row r="9">
          <cell r="A9" t="str">
            <v>A</v>
          </cell>
        </row>
      </sheetData>
      <sheetData sheetId="10167">
        <row r="9">
          <cell r="A9" t="str">
            <v>A</v>
          </cell>
        </row>
      </sheetData>
      <sheetData sheetId="10168">
        <row r="9">
          <cell r="A9" t="str">
            <v>A</v>
          </cell>
        </row>
      </sheetData>
      <sheetData sheetId="10169">
        <row r="9">
          <cell r="A9" t="str">
            <v>A</v>
          </cell>
        </row>
      </sheetData>
      <sheetData sheetId="10170">
        <row r="9">
          <cell r="A9" t="str">
            <v>A</v>
          </cell>
        </row>
      </sheetData>
      <sheetData sheetId="10171">
        <row r="9">
          <cell r="A9" t="str">
            <v>A</v>
          </cell>
        </row>
      </sheetData>
      <sheetData sheetId="10172">
        <row r="9">
          <cell r="A9" t="str">
            <v>A</v>
          </cell>
        </row>
      </sheetData>
      <sheetData sheetId="10173">
        <row r="9">
          <cell r="A9" t="str">
            <v>A</v>
          </cell>
        </row>
      </sheetData>
      <sheetData sheetId="10174">
        <row r="9">
          <cell r="A9" t="str">
            <v>A</v>
          </cell>
        </row>
      </sheetData>
      <sheetData sheetId="10175">
        <row r="9">
          <cell r="A9" t="str">
            <v>A</v>
          </cell>
        </row>
      </sheetData>
      <sheetData sheetId="10176">
        <row r="9">
          <cell r="A9" t="str">
            <v>A</v>
          </cell>
        </row>
      </sheetData>
      <sheetData sheetId="10177">
        <row r="9">
          <cell r="A9" t="str">
            <v>A</v>
          </cell>
        </row>
      </sheetData>
      <sheetData sheetId="10178">
        <row r="9">
          <cell r="A9" t="str">
            <v>A</v>
          </cell>
        </row>
      </sheetData>
      <sheetData sheetId="10179">
        <row r="9">
          <cell r="A9" t="str">
            <v>A</v>
          </cell>
        </row>
      </sheetData>
      <sheetData sheetId="10180">
        <row r="9">
          <cell r="A9" t="str">
            <v>A</v>
          </cell>
        </row>
      </sheetData>
      <sheetData sheetId="10181">
        <row r="9">
          <cell r="A9" t="str">
            <v>A</v>
          </cell>
        </row>
      </sheetData>
      <sheetData sheetId="10182">
        <row r="9">
          <cell r="A9" t="str">
            <v>A</v>
          </cell>
        </row>
      </sheetData>
      <sheetData sheetId="10183">
        <row r="9">
          <cell r="A9" t="str">
            <v>A</v>
          </cell>
        </row>
      </sheetData>
      <sheetData sheetId="10184">
        <row r="9">
          <cell r="A9" t="str">
            <v>A</v>
          </cell>
        </row>
      </sheetData>
      <sheetData sheetId="10185">
        <row r="9">
          <cell r="A9" t="str">
            <v>A</v>
          </cell>
        </row>
      </sheetData>
      <sheetData sheetId="10186">
        <row r="9">
          <cell r="A9" t="str">
            <v>A</v>
          </cell>
        </row>
      </sheetData>
      <sheetData sheetId="10187">
        <row r="9">
          <cell r="A9" t="str">
            <v>A</v>
          </cell>
        </row>
      </sheetData>
      <sheetData sheetId="10188">
        <row r="9">
          <cell r="A9" t="str">
            <v>A</v>
          </cell>
        </row>
      </sheetData>
      <sheetData sheetId="10189">
        <row r="9">
          <cell r="A9" t="str">
            <v>A</v>
          </cell>
        </row>
      </sheetData>
      <sheetData sheetId="10190">
        <row r="9">
          <cell r="A9" t="str">
            <v>A</v>
          </cell>
        </row>
      </sheetData>
      <sheetData sheetId="10191">
        <row r="9">
          <cell r="A9" t="str">
            <v>A</v>
          </cell>
        </row>
      </sheetData>
      <sheetData sheetId="10192">
        <row r="9">
          <cell r="A9" t="str">
            <v>A</v>
          </cell>
        </row>
      </sheetData>
      <sheetData sheetId="10193">
        <row r="9">
          <cell r="A9" t="str">
            <v>A</v>
          </cell>
        </row>
      </sheetData>
      <sheetData sheetId="10194">
        <row r="9">
          <cell r="A9" t="str">
            <v>A</v>
          </cell>
        </row>
      </sheetData>
      <sheetData sheetId="10195">
        <row r="9">
          <cell r="A9" t="str">
            <v>A</v>
          </cell>
        </row>
      </sheetData>
      <sheetData sheetId="10196">
        <row r="9">
          <cell r="A9" t="str">
            <v>A</v>
          </cell>
        </row>
      </sheetData>
      <sheetData sheetId="10197">
        <row r="9">
          <cell r="A9" t="str">
            <v>A</v>
          </cell>
        </row>
      </sheetData>
      <sheetData sheetId="10198">
        <row r="9">
          <cell r="A9" t="str">
            <v>A</v>
          </cell>
        </row>
      </sheetData>
      <sheetData sheetId="10199">
        <row r="9">
          <cell r="A9" t="str">
            <v>A</v>
          </cell>
        </row>
      </sheetData>
      <sheetData sheetId="10200">
        <row r="9">
          <cell r="A9" t="str">
            <v>A</v>
          </cell>
        </row>
      </sheetData>
      <sheetData sheetId="10201">
        <row r="9">
          <cell r="A9" t="str">
            <v>A</v>
          </cell>
        </row>
      </sheetData>
      <sheetData sheetId="10202">
        <row r="9">
          <cell r="A9" t="str">
            <v>A</v>
          </cell>
        </row>
      </sheetData>
      <sheetData sheetId="10203">
        <row r="9">
          <cell r="A9" t="str">
            <v>A</v>
          </cell>
        </row>
      </sheetData>
      <sheetData sheetId="10204">
        <row r="9">
          <cell r="A9" t="str">
            <v>A</v>
          </cell>
        </row>
      </sheetData>
      <sheetData sheetId="10205">
        <row r="9">
          <cell r="A9" t="str">
            <v>A</v>
          </cell>
        </row>
      </sheetData>
      <sheetData sheetId="10206">
        <row r="9">
          <cell r="A9" t="str">
            <v>A</v>
          </cell>
        </row>
      </sheetData>
      <sheetData sheetId="10207">
        <row r="9">
          <cell r="A9" t="str">
            <v>A</v>
          </cell>
        </row>
      </sheetData>
      <sheetData sheetId="10208">
        <row r="9">
          <cell r="A9" t="str">
            <v>A</v>
          </cell>
        </row>
      </sheetData>
      <sheetData sheetId="10209">
        <row r="9">
          <cell r="A9" t="str">
            <v>A</v>
          </cell>
        </row>
      </sheetData>
      <sheetData sheetId="10210">
        <row r="9">
          <cell r="A9" t="str">
            <v>A</v>
          </cell>
        </row>
      </sheetData>
      <sheetData sheetId="10211">
        <row r="9">
          <cell r="A9" t="str">
            <v>A</v>
          </cell>
        </row>
      </sheetData>
      <sheetData sheetId="10212">
        <row r="9">
          <cell r="A9" t="str">
            <v>A</v>
          </cell>
        </row>
      </sheetData>
      <sheetData sheetId="10213">
        <row r="9">
          <cell r="A9" t="str">
            <v>A</v>
          </cell>
        </row>
      </sheetData>
      <sheetData sheetId="10214">
        <row r="9">
          <cell r="A9" t="str">
            <v>A</v>
          </cell>
        </row>
      </sheetData>
      <sheetData sheetId="10215">
        <row r="9">
          <cell r="A9" t="str">
            <v>A</v>
          </cell>
        </row>
      </sheetData>
      <sheetData sheetId="10216">
        <row r="9">
          <cell r="A9" t="str">
            <v>A</v>
          </cell>
        </row>
      </sheetData>
      <sheetData sheetId="10217">
        <row r="9">
          <cell r="A9" t="str">
            <v>A</v>
          </cell>
        </row>
      </sheetData>
      <sheetData sheetId="10218">
        <row r="9">
          <cell r="A9" t="str">
            <v>A</v>
          </cell>
        </row>
      </sheetData>
      <sheetData sheetId="10219">
        <row r="9">
          <cell r="A9" t="str">
            <v>A</v>
          </cell>
        </row>
      </sheetData>
      <sheetData sheetId="10220">
        <row r="9">
          <cell r="A9" t="str">
            <v>A</v>
          </cell>
        </row>
      </sheetData>
      <sheetData sheetId="10221">
        <row r="9">
          <cell r="A9" t="str">
            <v>A</v>
          </cell>
        </row>
      </sheetData>
      <sheetData sheetId="10222">
        <row r="9">
          <cell r="A9" t="str">
            <v>A</v>
          </cell>
        </row>
      </sheetData>
      <sheetData sheetId="10223">
        <row r="9">
          <cell r="A9" t="str">
            <v>A</v>
          </cell>
        </row>
      </sheetData>
      <sheetData sheetId="10224">
        <row r="9">
          <cell r="A9" t="str">
            <v>A</v>
          </cell>
        </row>
      </sheetData>
      <sheetData sheetId="10225">
        <row r="9">
          <cell r="A9" t="str">
            <v>A</v>
          </cell>
        </row>
      </sheetData>
      <sheetData sheetId="10226">
        <row r="9">
          <cell r="A9" t="str">
            <v>A</v>
          </cell>
        </row>
      </sheetData>
      <sheetData sheetId="10227">
        <row r="9">
          <cell r="A9" t="str">
            <v>A</v>
          </cell>
        </row>
      </sheetData>
      <sheetData sheetId="10228">
        <row r="9">
          <cell r="A9" t="str">
            <v>A</v>
          </cell>
        </row>
      </sheetData>
      <sheetData sheetId="10229">
        <row r="9">
          <cell r="A9" t="str">
            <v>A</v>
          </cell>
        </row>
      </sheetData>
      <sheetData sheetId="10230">
        <row r="9">
          <cell r="A9" t="str">
            <v>A</v>
          </cell>
        </row>
      </sheetData>
      <sheetData sheetId="10231">
        <row r="9">
          <cell r="A9" t="str">
            <v>A</v>
          </cell>
        </row>
      </sheetData>
      <sheetData sheetId="10232">
        <row r="9">
          <cell r="A9" t="str">
            <v>A</v>
          </cell>
        </row>
      </sheetData>
      <sheetData sheetId="10233">
        <row r="9">
          <cell r="A9" t="str">
            <v>A</v>
          </cell>
        </row>
      </sheetData>
      <sheetData sheetId="10234">
        <row r="9">
          <cell r="A9" t="str">
            <v>A</v>
          </cell>
        </row>
      </sheetData>
      <sheetData sheetId="10235">
        <row r="9">
          <cell r="A9" t="str">
            <v>A</v>
          </cell>
        </row>
      </sheetData>
      <sheetData sheetId="10236">
        <row r="9">
          <cell r="A9" t="str">
            <v>A</v>
          </cell>
        </row>
      </sheetData>
      <sheetData sheetId="10237">
        <row r="9">
          <cell r="A9" t="str">
            <v>A</v>
          </cell>
        </row>
      </sheetData>
      <sheetData sheetId="10238">
        <row r="9">
          <cell r="A9" t="str">
            <v>A</v>
          </cell>
        </row>
      </sheetData>
      <sheetData sheetId="10239">
        <row r="9">
          <cell r="A9" t="str">
            <v>A</v>
          </cell>
        </row>
      </sheetData>
      <sheetData sheetId="10240">
        <row r="9">
          <cell r="A9" t="str">
            <v>A</v>
          </cell>
        </row>
      </sheetData>
      <sheetData sheetId="10241">
        <row r="9">
          <cell r="A9" t="str">
            <v>A</v>
          </cell>
        </row>
      </sheetData>
      <sheetData sheetId="10242">
        <row r="9">
          <cell r="A9" t="str">
            <v>A</v>
          </cell>
        </row>
      </sheetData>
      <sheetData sheetId="10243">
        <row r="9">
          <cell r="A9" t="str">
            <v>A</v>
          </cell>
        </row>
      </sheetData>
      <sheetData sheetId="10244">
        <row r="9">
          <cell r="A9" t="str">
            <v>A</v>
          </cell>
        </row>
      </sheetData>
      <sheetData sheetId="10245">
        <row r="9">
          <cell r="A9" t="str">
            <v>A</v>
          </cell>
        </row>
      </sheetData>
      <sheetData sheetId="10246">
        <row r="9">
          <cell r="A9" t="str">
            <v>A</v>
          </cell>
        </row>
      </sheetData>
      <sheetData sheetId="10247">
        <row r="9">
          <cell r="A9" t="str">
            <v>A</v>
          </cell>
        </row>
      </sheetData>
      <sheetData sheetId="10248">
        <row r="9">
          <cell r="A9" t="str">
            <v>A</v>
          </cell>
        </row>
      </sheetData>
      <sheetData sheetId="10249">
        <row r="9">
          <cell r="A9" t="str">
            <v>A</v>
          </cell>
        </row>
      </sheetData>
      <sheetData sheetId="10250">
        <row r="9">
          <cell r="A9" t="str">
            <v>A</v>
          </cell>
        </row>
      </sheetData>
      <sheetData sheetId="10251">
        <row r="9">
          <cell r="A9" t="str">
            <v>A</v>
          </cell>
        </row>
      </sheetData>
      <sheetData sheetId="10252">
        <row r="9">
          <cell r="A9" t="str">
            <v>A</v>
          </cell>
        </row>
      </sheetData>
      <sheetData sheetId="10253">
        <row r="9">
          <cell r="A9" t="str">
            <v>A</v>
          </cell>
        </row>
      </sheetData>
      <sheetData sheetId="10254">
        <row r="9">
          <cell r="A9" t="str">
            <v>A</v>
          </cell>
        </row>
      </sheetData>
      <sheetData sheetId="10255">
        <row r="9">
          <cell r="A9" t="str">
            <v>A</v>
          </cell>
        </row>
      </sheetData>
      <sheetData sheetId="10256">
        <row r="9">
          <cell r="A9" t="str">
            <v>A</v>
          </cell>
        </row>
      </sheetData>
      <sheetData sheetId="10257">
        <row r="9">
          <cell r="A9" t="str">
            <v>A</v>
          </cell>
        </row>
      </sheetData>
      <sheetData sheetId="10258">
        <row r="9">
          <cell r="A9" t="str">
            <v>A</v>
          </cell>
        </row>
      </sheetData>
      <sheetData sheetId="10259">
        <row r="9">
          <cell r="A9" t="str">
            <v>A</v>
          </cell>
        </row>
      </sheetData>
      <sheetData sheetId="10260">
        <row r="9">
          <cell r="A9" t="str">
            <v>A</v>
          </cell>
        </row>
      </sheetData>
      <sheetData sheetId="10261">
        <row r="9">
          <cell r="A9" t="str">
            <v>A</v>
          </cell>
        </row>
      </sheetData>
      <sheetData sheetId="10262">
        <row r="9">
          <cell r="A9" t="str">
            <v>A</v>
          </cell>
        </row>
      </sheetData>
      <sheetData sheetId="10263">
        <row r="9">
          <cell r="A9" t="str">
            <v>A</v>
          </cell>
        </row>
      </sheetData>
      <sheetData sheetId="10264">
        <row r="9">
          <cell r="A9" t="str">
            <v>A</v>
          </cell>
        </row>
      </sheetData>
      <sheetData sheetId="10265">
        <row r="9">
          <cell r="A9" t="str">
            <v>A</v>
          </cell>
        </row>
      </sheetData>
      <sheetData sheetId="10266">
        <row r="9">
          <cell r="A9" t="str">
            <v>A</v>
          </cell>
        </row>
      </sheetData>
      <sheetData sheetId="10267">
        <row r="9">
          <cell r="A9" t="str">
            <v>A</v>
          </cell>
        </row>
      </sheetData>
      <sheetData sheetId="10268">
        <row r="9">
          <cell r="A9" t="str">
            <v>A</v>
          </cell>
        </row>
      </sheetData>
      <sheetData sheetId="10269">
        <row r="9">
          <cell r="A9" t="str">
            <v>A</v>
          </cell>
        </row>
      </sheetData>
      <sheetData sheetId="10270">
        <row r="9">
          <cell r="A9" t="str">
            <v>A</v>
          </cell>
        </row>
      </sheetData>
      <sheetData sheetId="10271">
        <row r="9">
          <cell r="A9" t="str">
            <v>A</v>
          </cell>
        </row>
      </sheetData>
      <sheetData sheetId="10272">
        <row r="9">
          <cell r="A9" t="str">
            <v>A</v>
          </cell>
        </row>
      </sheetData>
      <sheetData sheetId="10273">
        <row r="9">
          <cell r="A9" t="str">
            <v>A</v>
          </cell>
        </row>
      </sheetData>
      <sheetData sheetId="10274">
        <row r="9">
          <cell r="A9" t="str">
            <v>A</v>
          </cell>
        </row>
      </sheetData>
      <sheetData sheetId="10275">
        <row r="9">
          <cell r="A9" t="str">
            <v>A</v>
          </cell>
        </row>
      </sheetData>
      <sheetData sheetId="10276">
        <row r="9">
          <cell r="A9" t="str">
            <v>A</v>
          </cell>
        </row>
      </sheetData>
      <sheetData sheetId="10277">
        <row r="9">
          <cell r="A9" t="str">
            <v>A</v>
          </cell>
        </row>
      </sheetData>
      <sheetData sheetId="10278">
        <row r="9">
          <cell r="A9" t="str">
            <v>A</v>
          </cell>
        </row>
      </sheetData>
      <sheetData sheetId="10279">
        <row r="9">
          <cell r="A9" t="str">
            <v>A</v>
          </cell>
        </row>
      </sheetData>
      <sheetData sheetId="10280">
        <row r="9">
          <cell r="A9" t="str">
            <v>A</v>
          </cell>
        </row>
      </sheetData>
      <sheetData sheetId="10281">
        <row r="9">
          <cell r="A9" t="str">
            <v>A</v>
          </cell>
        </row>
      </sheetData>
      <sheetData sheetId="10282">
        <row r="9">
          <cell r="A9" t="str">
            <v>A</v>
          </cell>
        </row>
      </sheetData>
      <sheetData sheetId="10283">
        <row r="9">
          <cell r="A9" t="str">
            <v>A</v>
          </cell>
        </row>
      </sheetData>
      <sheetData sheetId="10284">
        <row r="9">
          <cell r="A9" t="str">
            <v>A</v>
          </cell>
        </row>
      </sheetData>
      <sheetData sheetId="10285">
        <row r="9">
          <cell r="A9" t="str">
            <v>A</v>
          </cell>
        </row>
      </sheetData>
      <sheetData sheetId="10286">
        <row r="9">
          <cell r="A9" t="str">
            <v>A</v>
          </cell>
        </row>
      </sheetData>
      <sheetData sheetId="10287">
        <row r="9">
          <cell r="A9" t="str">
            <v>A</v>
          </cell>
        </row>
      </sheetData>
      <sheetData sheetId="10288">
        <row r="9">
          <cell r="A9" t="str">
            <v>A</v>
          </cell>
        </row>
      </sheetData>
      <sheetData sheetId="10289">
        <row r="9">
          <cell r="A9" t="str">
            <v>A</v>
          </cell>
        </row>
      </sheetData>
      <sheetData sheetId="10290">
        <row r="9">
          <cell r="A9" t="str">
            <v>A</v>
          </cell>
        </row>
      </sheetData>
      <sheetData sheetId="10291">
        <row r="9">
          <cell r="A9" t="str">
            <v>A</v>
          </cell>
        </row>
      </sheetData>
      <sheetData sheetId="10292">
        <row r="9">
          <cell r="A9" t="str">
            <v>A</v>
          </cell>
        </row>
      </sheetData>
      <sheetData sheetId="10293">
        <row r="9">
          <cell r="A9" t="str">
            <v>A</v>
          </cell>
        </row>
      </sheetData>
      <sheetData sheetId="10294">
        <row r="9">
          <cell r="A9" t="str">
            <v>A</v>
          </cell>
        </row>
      </sheetData>
      <sheetData sheetId="10295">
        <row r="9">
          <cell r="A9" t="str">
            <v>A</v>
          </cell>
        </row>
      </sheetData>
      <sheetData sheetId="10296">
        <row r="9">
          <cell r="A9" t="str">
            <v>A</v>
          </cell>
        </row>
      </sheetData>
      <sheetData sheetId="10297">
        <row r="9">
          <cell r="A9" t="str">
            <v>A</v>
          </cell>
        </row>
      </sheetData>
      <sheetData sheetId="10298">
        <row r="9">
          <cell r="A9" t="str">
            <v>A</v>
          </cell>
        </row>
      </sheetData>
      <sheetData sheetId="10299">
        <row r="9">
          <cell r="A9" t="str">
            <v>A</v>
          </cell>
        </row>
      </sheetData>
      <sheetData sheetId="10300">
        <row r="9">
          <cell r="A9" t="str">
            <v>A</v>
          </cell>
        </row>
      </sheetData>
      <sheetData sheetId="10301">
        <row r="9">
          <cell r="A9" t="str">
            <v>A</v>
          </cell>
        </row>
      </sheetData>
      <sheetData sheetId="10302">
        <row r="9">
          <cell r="A9" t="str">
            <v>A</v>
          </cell>
        </row>
      </sheetData>
      <sheetData sheetId="10303">
        <row r="9">
          <cell r="A9" t="str">
            <v>A</v>
          </cell>
        </row>
      </sheetData>
      <sheetData sheetId="10304">
        <row r="9">
          <cell r="A9" t="str">
            <v>A</v>
          </cell>
        </row>
      </sheetData>
      <sheetData sheetId="10305">
        <row r="9">
          <cell r="A9" t="str">
            <v>A</v>
          </cell>
        </row>
      </sheetData>
      <sheetData sheetId="10306">
        <row r="9">
          <cell r="A9" t="str">
            <v>A</v>
          </cell>
        </row>
      </sheetData>
      <sheetData sheetId="10307">
        <row r="9">
          <cell r="A9" t="str">
            <v>A</v>
          </cell>
        </row>
      </sheetData>
      <sheetData sheetId="10308">
        <row r="9">
          <cell r="A9" t="str">
            <v>A</v>
          </cell>
        </row>
      </sheetData>
      <sheetData sheetId="10309">
        <row r="9">
          <cell r="A9" t="str">
            <v>A</v>
          </cell>
        </row>
      </sheetData>
      <sheetData sheetId="10310">
        <row r="9">
          <cell r="A9" t="str">
            <v>A</v>
          </cell>
        </row>
      </sheetData>
      <sheetData sheetId="10311">
        <row r="9">
          <cell r="A9" t="str">
            <v>A</v>
          </cell>
        </row>
      </sheetData>
      <sheetData sheetId="10312">
        <row r="9">
          <cell r="A9" t="str">
            <v>A</v>
          </cell>
        </row>
      </sheetData>
      <sheetData sheetId="10313">
        <row r="9">
          <cell r="A9" t="str">
            <v>A</v>
          </cell>
        </row>
      </sheetData>
      <sheetData sheetId="10314">
        <row r="9">
          <cell r="A9" t="str">
            <v>A</v>
          </cell>
        </row>
      </sheetData>
      <sheetData sheetId="10315">
        <row r="9">
          <cell r="A9" t="str">
            <v>A</v>
          </cell>
        </row>
      </sheetData>
      <sheetData sheetId="10316">
        <row r="9">
          <cell r="A9" t="str">
            <v>A</v>
          </cell>
        </row>
      </sheetData>
      <sheetData sheetId="10317">
        <row r="9">
          <cell r="A9" t="str">
            <v>A</v>
          </cell>
        </row>
      </sheetData>
      <sheetData sheetId="10318">
        <row r="9">
          <cell r="A9" t="str">
            <v>A</v>
          </cell>
        </row>
      </sheetData>
      <sheetData sheetId="10319">
        <row r="9">
          <cell r="A9" t="str">
            <v>A</v>
          </cell>
        </row>
      </sheetData>
      <sheetData sheetId="10320">
        <row r="9">
          <cell r="A9" t="str">
            <v>A</v>
          </cell>
        </row>
      </sheetData>
      <sheetData sheetId="10321">
        <row r="9">
          <cell r="A9" t="str">
            <v>A</v>
          </cell>
        </row>
      </sheetData>
      <sheetData sheetId="10322">
        <row r="9">
          <cell r="A9" t="str">
            <v>A</v>
          </cell>
        </row>
      </sheetData>
      <sheetData sheetId="10323">
        <row r="9">
          <cell r="A9" t="str">
            <v>A</v>
          </cell>
        </row>
      </sheetData>
      <sheetData sheetId="10324">
        <row r="9">
          <cell r="A9" t="str">
            <v>A</v>
          </cell>
        </row>
      </sheetData>
      <sheetData sheetId="10325">
        <row r="9">
          <cell r="A9" t="str">
            <v>A</v>
          </cell>
        </row>
      </sheetData>
      <sheetData sheetId="10326">
        <row r="9">
          <cell r="A9" t="str">
            <v>A</v>
          </cell>
        </row>
      </sheetData>
      <sheetData sheetId="10327">
        <row r="9">
          <cell r="A9" t="str">
            <v>A</v>
          </cell>
        </row>
      </sheetData>
      <sheetData sheetId="10328">
        <row r="9">
          <cell r="A9" t="str">
            <v>A</v>
          </cell>
        </row>
      </sheetData>
      <sheetData sheetId="10329">
        <row r="9">
          <cell r="A9" t="str">
            <v>A</v>
          </cell>
        </row>
      </sheetData>
      <sheetData sheetId="10330">
        <row r="9">
          <cell r="A9" t="str">
            <v>A</v>
          </cell>
        </row>
      </sheetData>
      <sheetData sheetId="10331">
        <row r="9">
          <cell r="A9" t="str">
            <v>A</v>
          </cell>
        </row>
      </sheetData>
      <sheetData sheetId="10332">
        <row r="9">
          <cell r="A9" t="str">
            <v>A</v>
          </cell>
        </row>
      </sheetData>
      <sheetData sheetId="10333">
        <row r="9">
          <cell r="A9" t="str">
            <v>A</v>
          </cell>
        </row>
      </sheetData>
      <sheetData sheetId="10334">
        <row r="9">
          <cell r="A9" t="str">
            <v>A</v>
          </cell>
        </row>
      </sheetData>
      <sheetData sheetId="10335">
        <row r="9">
          <cell r="A9" t="str">
            <v>A</v>
          </cell>
        </row>
      </sheetData>
      <sheetData sheetId="10336">
        <row r="9">
          <cell r="A9" t="str">
            <v>A</v>
          </cell>
        </row>
      </sheetData>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ow r="9">
          <cell r="A9" t="str">
            <v>A</v>
          </cell>
        </row>
      </sheetData>
      <sheetData sheetId="10356">
        <row r="9">
          <cell r="A9" t="str">
            <v>A</v>
          </cell>
        </row>
      </sheetData>
      <sheetData sheetId="10357">
        <row r="9">
          <cell r="A9" t="str">
            <v>A</v>
          </cell>
        </row>
      </sheetData>
      <sheetData sheetId="10358">
        <row r="9">
          <cell r="A9" t="str">
            <v>A</v>
          </cell>
        </row>
      </sheetData>
      <sheetData sheetId="10359">
        <row r="9">
          <cell r="A9" t="str">
            <v>A</v>
          </cell>
        </row>
      </sheetData>
      <sheetData sheetId="10360">
        <row r="9">
          <cell r="A9" t="str">
            <v>A</v>
          </cell>
        </row>
      </sheetData>
      <sheetData sheetId="10361">
        <row r="9">
          <cell r="A9" t="str">
            <v>A</v>
          </cell>
        </row>
      </sheetData>
      <sheetData sheetId="10362">
        <row r="9">
          <cell r="A9" t="str">
            <v>A</v>
          </cell>
        </row>
      </sheetData>
      <sheetData sheetId="10363">
        <row r="9">
          <cell r="A9" t="str">
            <v>A</v>
          </cell>
        </row>
      </sheetData>
      <sheetData sheetId="10364">
        <row r="9">
          <cell r="A9" t="str">
            <v>A</v>
          </cell>
        </row>
      </sheetData>
      <sheetData sheetId="10365">
        <row r="9">
          <cell r="A9" t="str">
            <v>A</v>
          </cell>
        </row>
      </sheetData>
      <sheetData sheetId="10366">
        <row r="9">
          <cell r="A9" t="str">
            <v>A</v>
          </cell>
        </row>
      </sheetData>
      <sheetData sheetId="10367">
        <row r="9">
          <cell r="A9" t="str">
            <v>A</v>
          </cell>
        </row>
      </sheetData>
      <sheetData sheetId="10368">
        <row r="9">
          <cell r="A9" t="str">
            <v>A</v>
          </cell>
        </row>
      </sheetData>
      <sheetData sheetId="10369">
        <row r="9">
          <cell r="A9" t="str">
            <v>A</v>
          </cell>
        </row>
      </sheetData>
      <sheetData sheetId="10370">
        <row r="9">
          <cell r="A9" t="str">
            <v>A</v>
          </cell>
        </row>
      </sheetData>
      <sheetData sheetId="10371">
        <row r="9">
          <cell r="A9" t="str">
            <v>A</v>
          </cell>
        </row>
      </sheetData>
      <sheetData sheetId="10372">
        <row r="9">
          <cell r="A9" t="str">
            <v>A</v>
          </cell>
        </row>
      </sheetData>
      <sheetData sheetId="10373">
        <row r="9">
          <cell r="A9" t="str">
            <v>A</v>
          </cell>
        </row>
      </sheetData>
      <sheetData sheetId="10374">
        <row r="9">
          <cell r="A9" t="str">
            <v>A</v>
          </cell>
        </row>
      </sheetData>
      <sheetData sheetId="10375">
        <row r="9">
          <cell r="A9" t="str">
            <v>A</v>
          </cell>
        </row>
      </sheetData>
      <sheetData sheetId="10376">
        <row r="9">
          <cell r="A9" t="str">
            <v>A</v>
          </cell>
        </row>
      </sheetData>
      <sheetData sheetId="10377">
        <row r="9">
          <cell r="A9" t="str">
            <v>A</v>
          </cell>
        </row>
      </sheetData>
      <sheetData sheetId="10378">
        <row r="9">
          <cell r="A9" t="str">
            <v>A</v>
          </cell>
        </row>
      </sheetData>
      <sheetData sheetId="10379">
        <row r="9">
          <cell r="A9" t="str">
            <v>A</v>
          </cell>
        </row>
      </sheetData>
      <sheetData sheetId="10380">
        <row r="9">
          <cell r="A9" t="str">
            <v>A</v>
          </cell>
        </row>
      </sheetData>
      <sheetData sheetId="10381">
        <row r="9">
          <cell r="A9" t="str">
            <v>A</v>
          </cell>
        </row>
      </sheetData>
      <sheetData sheetId="10382">
        <row r="9">
          <cell r="A9" t="str">
            <v>A</v>
          </cell>
        </row>
      </sheetData>
      <sheetData sheetId="10383">
        <row r="9">
          <cell r="A9" t="str">
            <v>A</v>
          </cell>
        </row>
      </sheetData>
      <sheetData sheetId="10384">
        <row r="9">
          <cell r="A9" t="str">
            <v>A</v>
          </cell>
        </row>
      </sheetData>
      <sheetData sheetId="10385">
        <row r="9">
          <cell r="A9" t="str">
            <v>A</v>
          </cell>
        </row>
      </sheetData>
      <sheetData sheetId="10386">
        <row r="9">
          <cell r="A9" t="str">
            <v>A</v>
          </cell>
        </row>
      </sheetData>
      <sheetData sheetId="10387">
        <row r="9">
          <cell r="A9" t="str">
            <v>A</v>
          </cell>
        </row>
      </sheetData>
      <sheetData sheetId="10388">
        <row r="9">
          <cell r="A9" t="str">
            <v>A</v>
          </cell>
        </row>
      </sheetData>
      <sheetData sheetId="10389">
        <row r="9">
          <cell r="A9" t="str">
            <v>A</v>
          </cell>
        </row>
      </sheetData>
      <sheetData sheetId="10390">
        <row r="9">
          <cell r="A9" t="str">
            <v>A</v>
          </cell>
        </row>
      </sheetData>
      <sheetData sheetId="10391">
        <row r="9">
          <cell r="A9" t="str">
            <v>A</v>
          </cell>
        </row>
      </sheetData>
      <sheetData sheetId="10392">
        <row r="9">
          <cell r="A9" t="str">
            <v>A</v>
          </cell>
        </row>
      </sheetData>
      <sheetData sheetId="10393">
        <row r="9">
          <cell r="A9" t="str">
            <v>A</v>
          </cell>
        </row>
      </sheetData>
      <sheetData sheetId="10394">
        <row r="9">
          <cell r="A9" t="str">
            <v>A</v>
          </cell>
        </row>
      </sheetData>
      <sheetData sheetId="10395">
        <row r="9">
          <cell r="A9" t="str">
            <v>A</v>
          </cell>
        </row>
      </sheetData>
      <sheetData sheetId="10396">
        <row r="9">
          <cell r="A9" t="str">
            <v>A</v>
          </cell>
        </row>
      </sheetData>
      <sheetData sheetId="10397">
        <row r="9">
          <cell r="A9" t="str">
            <v>A</v>
          </cell>
        </row>
      </sheetData>
      <sheetData sheetId="10398">
        <row r="9">
          <cell r="A9" t="str">
            <v>A</v>
          </cell>
        </row>
      </sheetData>
      <sheetData sheetId="10399">
        <row r="9">
          <cell r="A9" t="str">
            <v>A</v>
          </cell>
        </row>
      </sheetData>
      <sheetData sheetId="10400">
        <row r="9">
          <cell r="A9" t="str">
            <v>A</v>
          </cell>
        </row>
      </sheetData>
      <sheetData sheetId="10401">
        <row r="9">
          <cell r="A9" t="str">
            <v>A</v>
          </cell>
        </row>
      </sheetData>
      <sheetData sheetId="10402">
        <row r="9">
          <cell r="A9" t="str">
            <v>A</v>
          </cell>
        </row>
      </sheetData>
      <sheetData sheetId="10403">
        <row r="9">
          <cell r="A9" t="str">
            <v>A</v>
          </cell>
        </row>
      </sheetData>
      <sheetData sheetId="10404">
        <row r="9">
          <cell r="A9" t="str">
            <v>A</v>
          </cell>
        </row>
      </sheetData>
      <sheetData sheetId="10405">
        <row r="9">
          <cell r="A9" t="str">
            <v>A</v>
          </cell>
        </row>
      </sheetData>
      <sheetData sheetId="10406">
        <row r="9">
          <cell r="A9" t="str">
            <v>A</v>
          </cell>
        </row>
      </sheetData>
      <sheetData sheetId="10407">
        <row r="9">
          <cell r="A9" t="str">
            <v>A</v>
          </cell>
        </row>
      </sheetData>
      <sheetData sheetId="10408">
        <row r="9">
          <cell r="A9" t="str">
            <v>A</v>
          </cell>
        </row>
      </sheetData>
      <sheetData sheetId="10409">
        <row r="9">
          <cell r="A9" t="str">
            <v>A</v>
          </cell>
        </row>
      </sheetData>
      <sheetData sheetId="10410">
        <row r="9">
          <cell r="A9" t="str">
            <v>A</v>
          </cell>
        </row>
      </sheetData>
      <sheetData sheetId="10411">
        <row r="9">
          <cell r="A9" t="str">
            <v>A</v>
          </cell>
        </row>
      </sheetData>
      <sheetData sheetId="10412">
        <row r="9">
          <cell r="A9" t="str">
            <v>A</v>
          </cell>
        </row>
      </sheetData>
      <sheetData sheetId="10413">
        <row r="9">
          <cell r="A9" t="str">
            <v>A</v>
          </cell>
        </row>
      </sheetData>
      <sheetData sheetId="10414">
        <row r="9">
          <cell r="A9" t="str">
            <v>A</v>
          </cell>
        </row>
      </sheetData>
      <sheetData sheetId="10415">
        <row r="9">
          <cell r="A9" t="str">
            <v>A</v>
          </cell>
        </row>
      </sheetData>
      <sheetData sheetId="10416">
        <row r="9">
          <cell r="A9" t="str">
            <v>A</v>
          </cell>
        </row>
      </sheetData>
      <sheetData sheetId="10417">
        <row r="9">
          <cell r="A9" t="str">
            <v>A</v>
          </cell>
        </row>
      </sheetData>
      <sheetData sheetId="10418">
        <row r="9">
          <cell r="A9" t="str">
            <v>A</v>
          </cell>
        </row>
      </sheetData>
      <sheetData sheetId="10419">
        <row r="9">
          <cell r="A9" t="str">
            <v>A</v>
          </cell>
        </row>
      </sheetData>
      <sheetData sheetId="10420">
        <row r="9">
          <cell r="A9" t="str">
            <v>A</v>
          </cell>
        </row>
      </sheetData>
      <sheetData sheetId="10421">
        <row r="9">
          <cell r="A9" t="str">
            <v>A</v>
          </cell>
        </row>
      </sheetData>
      <sheetData sheetId="10422">
        <row r="9">
          <cell r="A9" t="str">
            <v>A</v>
          </cell>
        </row>
      </sheetData>
      <sheetData sheetId="10423">
        <row r="9">
          <cell r="A9" t="str">
            <v>A</v>
          </cell>
        </row>
      </sheetData>
      <sheetData sheetId="10424">
        <row r="9">
          <cell r="A9" t="str">
            <v>A</v>
          </cell>
        </row>
      </sheetData>
      <sheetData sheetId="10425">
        <row r="9">
          <cell r="A9" t="str">
            <v>A</v>
          </cell>
        </row>
      </sheetData>
      <sheetData sheetId="10426">
        <row r="9">
          <cell r="A9" t="str">
            <v>A</v>
          </cell>
        </row>
      </sheetData>
      <sheetData sheetId="10427">
        <row r="9">
          <cell r="A9" t="str">
            <v>A</v>
          </cell>
        </row>
      </sheetData>
      <sheetData sheetId="10428">
        <row r="9">
          <cell r="A9" t="str">
            <v>A</v>
          </cell>
        </row>
      </sheetData>
      <sheetData sheetId="10429">
        <row r="9">
          <cell r="A9" t="str">
            <v>A</v>
          </cell>
        </row>
      </sheetData>
      <sheetData sheetId="10430">
        <row r="9">
          <cell r="A9" t="str">
            <v>A</v>
          </cell>
        </row>
      </sheetData>
      <sheetData sheetId="10431">
        <row r="9">
          <cell r="A9" t="str">
            <v>A</v>
          </cell>
        </row>
      </sheetData>
      <sheetData sheetId="10432">
        <row r="9">
          <cell r="A9" t="str">
            <v>A</v>
          </cell>
        </row>
      </sheetData>
      <sheetData sheetId="10433">
        <row r="9">
          <cell r="A9" t="str">
            <v>A</v>
          </cell>
        </row>
      </sheetData>
      <sheetData sheetId="10434">
        <row r="9">
          <cell r="A9" t="str">
            <v>A</v>
          </cell>
        </row>
      </sheetData>
      <sheetData sheetId="10435">
        <row r="9">
          <cell r="A9" t="str">
            <v>A</v>
          </cell>
        </row>
      </sheetData>
      <sheetData sheetId="10436">
        <row r="9">
          <cell r="A9" t="str">
            <v>A</v>
          </cell>
        </row>
      </sheetData>
      <sheetData sheetId="10437">
        <row r="9">
          <cell r="A9" t="str">
            <v>A</v>
          </cell>
        </row>
      </sheetData>
      <sheetData sheetId="10438">
        <row r="9">
          <cell r="A9" t="str">
            <v>A</v>
          </cell>
        </row>
      </sheetData>
      <sheetData sheetId="10439">
        <row r="9">
          <cell r="A9" t="str">
            <v>A</v>
          </cell>
        </row>
      </sheetData>
      <sheetData sheetId="10440">
        <row r="9">
          <cell r="A9" t="str">
            <v>A</v>
          </cell>
        </row>
      </sheetData>
      <sheetData sheetId="10441">
        <row r="9">
          <cell r="A9" t="str">
            <v>A</v>
          </cell>
        </row>
      </sheetData>
      <sheetData sheetId="10442">
        <row r="9">
          <cell r="A9" t="str">
            <v>A</v>
          </cell>
        </row>
      </sheetData>
      <sheetData sheetId="10443">
        <row r="9">
          <cell r="A9" t="str">
            <v>A</v>
          </cell>
        </row>
      </sheetData>
      <sheetData sheetId="10444">
        <row r="9">
          <cell r="A9" t="str">
            <v>A</v>
          </cell>
        </row>
      </sheetData>
      <sheetData sheetId="10445">
        <row r="9">
          <cell r="A9" t="str">
            <v>A</v>
          </cell>
        </row>
      </sheetData>
      <sheetData sheetId="10446">
        <row r="9">
          <cell r="A9" t="str">
            <v>A</v>
          </cell>
        </row>
      </sheetData>
      <sheetData sheetId="10447">
        <row r="9">
          <cell r="A9" t="str">
            <v>A</v>
          </cell>
        </row>
      </sheetData>
      <sheetData sheetId="10448">
        <row r="9">
          <cell r="A9" t="str">
            <v>A</v>
          </cell>
        </row>
      </sheetData>
      <sheetData sheetId="10449">
        <row r="9">
          <cell r="A9" t="str">
            <v>A</v>
          </cell>
        </row>
      </sheetData>
      <sheetData sheetId="10450">
        <row r="9">
          <cell r="A9" t="str">
            <v>A</v>
          </cell>
        </row>
      </sheetData>
      <sheetData sheetId="10451">
        <row r="9">
          <cell r="A9" t="str">
            <v>A</v>
          </cell>
        </row>
      </sheetData>
      <sheetData sheetId="10452">
        <row r="9">
          <cell r="A9" t="str">
            <v>A</v>
          </cell>
        </row>
      </sheetData>
      <sheetData sheetId="10453">
        <row r="9">
          <cell r="A9" t="str">
            <v>A</v>
          </cell>
        </row>
      </sheetData>
      <sheetData sheetId="10454">
        <row r="9">
          <cell r="A9" t="str">
            <v>A</v>
          </cell>
        </row>
      </sheetData>
      <sheetData sheetId="10455">
        <row r="9">
          <cell r="A9" t="str">
            <v>A</v>
          </cell>
        </row>
      </sheetData>
      <sheetData sheetId="10456">
        <row r="9">
          <cell r="A9" t="str">
            <v>A</v>
          </cell>
        </row>
      </sheetData>
      <sheetData sheetId="10457">
        <row r="9">
          <cell r="A9" t="str">
            <v>A</v>
          </cell>
        </row>
      </sheetData>
      <sheetData sheetId="10458">
        <row r="9">
          <cell r="A9" t="str">
            <v>A</v>
          </cell>
        </row>
      </sheetData>
      <sheetData sheetId="10459">
        <row r="9">
          <cell r="A9" t="str">
            <v>A</v>
          </cell>
        </row>
      </sheetData>
      <sheetData sheetId="10460">
        <row r="9">
          <cell r="A9" t="str">
            <v>A</v>
          </cell>
        </row>
      </sheetData>
      <sheetData sheetId="10461">
        <row r="9">
          <cell r="A9" t="str">
            <v>A</v>
          </cell>
        </row>
      </sheetData>
      <sheetData sheetId="10462">
        <row r="9">
          <cell r="A9" t="str">
            <v>A</v>
          </cell>
        </row>
      </sheetData>
      <sheetData sheetId="10463">
        <row r="9">
          <cell r="A9" t="str">
            <v>A</v>
          </cell>
        </row>
      </sheetData>
      <sheetData sheetId="10464">
        <row r="9">
          <cell r="A9" t="str">
            <v>A</v>
          </cell>
        </row>
      </sheetData>
      <sheetData sheetId="10465">
        <row r="9">
          <cell r="A9" t="str">
            <v>A</v>
          </cell>
        </row>
      </sheetData>
      <sheetData sheetId="10466">
        <row r="9">
          <cell r="A9" t="str">
            <v>A</v>
          </cell>
        </row>
      </sheetData>
      <sheetData sheetId="10467">
        <row r="9">
          <cell r="A9" t="str">
            <v>A</v>
          </cell>
        </row>
      </sheetData>
      <sheetData sheetId="10468">
        <row r="9">
          <cell r="A9" t="str">
            <v>A</v>
          </cell>
        </row>
      </sheetData>
      <sheetData sheetId="10469">
        <row r="9">
          <cell r="A9" t="str">
            <v>A</v>
          </cell>
        </row>
      </sheetData>
      <sheetData sheetId="10470">
        <row r="9">
          <cell r="A9" t="str">
            <v>A</v>
          </cell>
        </row>
      </sheetData>
      <sheetData sheetId="10471">
        <row r="9">
          <cell r="A9" t="str">
            <v>A</v>
          </cell>
        </row>
      </sheetData>
      <sheetData sheetId="10472">
        <row r="9">
          <cell r="A9" t="str">
            <v>A</v>
          </cell>
        </row>
      </sheetData>
      <sheetData sheetId="10473">
        <row r="9">
          <cell r="A9" t="str">
            <v>A</v>
          </cell>
        </row>
      </sheetData>
      <sheetData sheetId="10474">
        <row r="9">
          <cell r="A9" t="str">
            <v>A</v>
          </cell>
        </row>
      </sheetData>
      <sheetData sheetId="10475">
        <row r="9">
          <cell r="A9" t="str">
            <v>A</v>
          </cell>
        </row>
      </sheetData>
      <sheetData sheetId="10476">
        <row r="9">
          <cell r="A9" t="str">
            <v>A</v>
          </cell>
        </row>
      </sheetData>
      <sheetData sheetId="10477">
        <row r="9">
          <cell r="A9" t="str">
            <v>A</v>
          </cell>
        </row>
      </sheetData>
      <sheetData sheetId="10478">
        <row r="9">
          <cell r="A9" t="str">
            <v>A</v>
          </cell>
        </row>
      </sheetData>
      <sheetData sheetId="10479">
        <row r="9">
          <cell r="A9" t="str">
            <v>A</v>
          </cell>
        </row>
      </sheetData>
      <sheetData sheetId="10480">
        <row r="9">
          <cell r="A9" t="str">
            <v>A</v>
          </cell>
        </row>
      </sheetData>
      <sheetData sheetId="10481">
        <row r="9">
          <cell r="A9" t="str">
            <v>A</v>
          </cell>
        </row>
      </sheetData>
      <sheetData sheetId="10482">
        <row r="9">
          <cell r="A9" t="str">
            <v>A</v>
          </cell>
        </row>
      </sheetData>
      <sheetData sheetId="10483">
        <row r="9">
          <cell r="A9" t="str">
            <v>A</v>
          </cell>
        </row>
      </sheetData>
      <sheetData sheetId="10484">
        <row r="9">
          <cell r="A9" t="str">
            <v>A</v>
          </cell>
        </row>
      </sheetData>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row r="9">
          <cell r="A9" t="str">
            <v>A</v>
          </cell>
        </row>
      </sheetData>
      <sheetData sheetId="10508">
        <row r="9">
          <cell r="A9" t="str">
            <v>A</v>
          </cell>
        </row>
      </sheetData>
      <sheetData sheetId="10509">
        <row r="9">
          <cell r="A9" t="str">
            <v>A</v>
          </cell>
        </row>
      </sheetData>
      <sheetData sheetId="10510">
        <row r="9">
          <cell r="A9" t="str">
            <v>A</v>
          </cell>
        </row>
      </sheetData>
      <sheetData sheetId="10511">
        <row r="9">
          <cell r="A9" t="str">
            <v>A</v>
          </cell>
        </row>
      </sheetData>
      <sheetData sheetId="10512">
        <row r="9">
          <cell r="A9" t="str">
            <v>A</v>
          </cell>
        </row>
      </sheetData>
      <sheetData sheetId="10513">
        <row r="9">
          <cell r="A9" t="str">
            <v>A</v>
          </cell>
        </row>
      </sheetData>
      <sheetData sheetId="10514">
        <row r="9">
          <cell r="A9" t="str">
            <v>A</v>
          </cell>
        </row>
      </sheetData>
      <sheetData sheetId="10515">
        <row r="9">
          <cell r="A9" t="str">
            <v>A</v>
          </cell>
        </row>
      </sheetData>
      <sheetData sheetId="10516">
        <row r="9">
          <cell r="A9" t="str">
            <v>A</v>
          </cell>
        </row>
      </sheetData>
      <sheetData sheetId="10517">
        <row r="9">
          <cell r="A9" t="str">
            <v>A</v>
          </cell>
        </row>
      </sheetData>
      <sheetData sheetId="10518">
        <row r="9">
          <cell r="A9" t="str">
            <v>A</v>
          </cell>
        </row>
      </sheetData>
      <sheetData sheetId="10519">
        <row r="9">
          <cell r="A9" t="str">
            <v>A</v>
          </cell>
        </row>
      </sheetData>
      <sheetData sheetId="10520">
        <row r="9">
          <cell r="A9" t="str">
            <v>A</v>
          </cell>
        </row>
      </sheetData>
      <sheetData sheetId="10521">
        <row r="9">
          <cell r="A9" t="str">
            <v>A</v>
          </cell>
        </row>
      </sheetData>
      <sheetData sheetId="10522">
        <row r="9">
          <cell r="A9" t="str">
            <v>A</v>
          </cell>
        </row>
      </sheetData>
      <sheetData sheetId="10523">
        <row r="9">
          <cell r="A9" t="str">
            <v>A</v>
          </cell>
        </row>
      </sheetData>
      <sheetData sheetId="10524">
        <row r="9">
          <cell r="A9" t="str">
            <v>A</v>
          </cell>
        </row>
      </sheetData>
      <sheetData sheetId="10525">
        <row r="9">
          <cell r="A9" t="str">
            <v>A</v>
          </cell>
        </row>
      </sheetData>
      <sheetData sheetId="10526">
        <row r="9">
          <cell r="A9" t="str">
            <v>A</v>
          </cell>
        </row>
      </sheetData>
      <sheetData sheetId="10527">
        <row r="9">
          <cell r="A9" t="str">
            <v>A</v>
          </cell>
        </row>
      </sheetData>
      <sheetData sheetId="10528">
        <row r="9">
          <cell r="A9" t="str">
            <v>A</v>
          </cell>
        </row>
      </sheetData>
      <sheetData sheetId="10529">
        <row r="9">
          <cell r="A9" t="str">
            <v>A</v>
          </cell>
        </row>
      </sheetData>
      <sheetData sheetId="10530">
        <row r="9">
          <cell r="A9" t="str">
            <v>A</v>
          </cell>
        </row>
      </sheetData>
      <sheetData sheetId="10531">
        <row r="9">
          <cell r="A9" t="str">
            <v>A</v>
          </cell>
        </row>
      </sheetData>
      <sheetData sheetId="10532">
        <row r="9">
          <cell r="A9" t="str">
            <v>A</v>
          </cell>
        </row>
      </sheetData>
      <sheetData sheetId="10533">
        <row r="9">
          <cell r="A9" t="str">
            <v>A</v>
          </cell>
        </row>
      </sheetData>
      <sheetData sheetId="10534">
        <row r="9">
          <cell r="A9" t="str">
            <v>A</v>
          </cell>
        </row>
      </sheetData>
      <sheetData sheetId="10535">
        <row r="9">
          <cell r="A9" t="str">
            <v>A</v>
          </cell>
        </row>
      </sheetData>
      <sheetData sheetId="10536">
        <row r="9">
          <cell r="A9" t="str">
            <v>A</v>
          </cell>
        </row>
      </sheetData>
      <sheetData sheetId="10537">
        <row r="9">
          <cell r="A9" t="str">
            <v>A</v>
          </cell>
        </row>
      </sheetData>
      <sheetData sheetId="10538">
        <row r="9">
          <cell r="A9" t="str">
            <v>A</v>
          </cell>
        </row>
      </sheetData>
      <sheetData sheetId="10539">
        <row r="9">
          <cell r="A9" t="str">
            <v>A</v>
          </cell>
        </row>
      </sheetData>
      <sheetData sheetId="10540">
        <row r="9">
          <cell r="A9" t="str">
            <v>A</v>
          </cell>
        </row>
      </sheetData>
      <sheetData sheetId="10541">
        <row r="9">
          <cell r="A9" t="str">
            <v>A</v>
          </cell>
        </row>
      </sheetData>
      <sheetData sheetId="10542">
        <row r="9">
          <cell r="A9" t="str">
            <v>A</v>
          </cell>
        </row>
      </sheetData>
      <sheetData sheetId="10543">
        <row r="9">
          <cell r="A9" t="str">
            <v>A</v>
          </cell>
        </row>
      </sheetData>
      <sheetData sheetId="10544">
        <row r="9">
          <cell r="A9" t="str">
            <v>A</v>
          </cell>
        </row>
      </sheetData>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ow r="9">
          <cell r="A9" t="str">
            <v>A</v>
          </cell>
        </row>
      </sheetData>
      <sheetData sheetId="10560">
        <row r="9">
          <cell r="A9" t="str">
            <v>A</v>
          </cell>
        </row>
      </sheetData>
      <sheetData sheetId="10561">
        <row r="9">
          <cell r="A9" t="str">
            <v>A</v>
          </cell>
        </row>
      </sheetData>
      <sheetData sheetId="10562">
        <row r="9">
          <cell r="A9" t="str">
            <v>A</v>
          </cell>
        </row>
      </sheetData>
      <sheetData sheetId="10563">
        <row r="9">
          <cell r="A9" t="str">
            <v>A</v>
          </cell>
        </row>
      </sheetData>
      <sheetData sheetId="10564">
        <row r="9">
          <cell r="A9" t="str">
            <v>A</v>
          </cell>
        </row>
      </sheetData>
      <sheetData sheetId="10565">
        <row r="9">
          <cell r="A9" t="str">
            <v>A</v>
          </cell>
        </row>
      </sheetData>
      <sheetData sheetId="10566">
        <row r="9">
          <cell r="A9" t="str">
            <v>A</v>
          </cell>
        </row>
      </sheetData>
      <sheetData sheetId="10567">
        <row r="9">
          <cell r="A9" t="str">
            <v>A</v>
          </cell>
        </row>
      </sheetData>
      <sheetData sheetId="10568">
        <row r="9">
          <cell r="A9" t="str">
            <v>A</v>
          </cell>
        </row>
      </sheetData>
      <sheetData sheetId="10569">
        <row r="9">
          <cell r="A9" t="str">
            <v>A</v>
          </cell>
        </row>
      </sheetData>
      <sheetData sheetId="10570">
        <row r="9">
          <cell r="A9" t="str">
            <v>A</v>
          </cell>
        </row>
      </sheetData>
      <sheetData sheetId="10571">
        <row r="9">
          <cell r="A9" t="str">
            <v>A</v>
          </cell>
        </row>
      </sheetData>
      <sheetData sheetId="10572">
        <row r="9">
          <cell r="A9" t="str">
            <v>A</v>
          </cell>
        </row>
      </sheetData>
      <sheetData sheetId="10573">
        <row r="9">
          <cell r="A9" t="str">
            <v>A</v>
          </cell>
        </row>
      </sheetData>
      <sheetData sheetId="10574">
        <row r="9">
          <cell r="A9" t="str">
            <v>A</v>
          </cell>
        </row>
      </sheetData>
      <sheetData sheetId="10575">
        <row r="9">
          <cell r="A9" t="str">
            <v>A</v>
          </cell>
        </row>
      </sheetData>
      <sheetData sheetId="10576">
        <row r="9">
          <cell r="A9" t="str">
            <v>A</v>
          </cell>
        </row>
      </sheetData>
      <sheetData sheetId="10577">
        <row r="9">
          <cell r="A9" t="str">
            <v>A</v>
          </cell>
        </row>
      </sheetData>
      <sheetData sheetId="10578">
        <row r="9">
          <cell r="A9" t="str">
            <v>A</v>
          </cell>
        </row>
      </sheetData>
      <sheetData sheetId="10579">
        <row r="9">
          <cell r="A9" t="str">
            <v>A</v>
          </cell>
        </row>
      </sheetData>
      <sheetData sheetId="10580">
        <row r="9">
          <cell r="A9" t="str">
            <v>A</v>
          </cell>
        </row>
      </sheetData>
      <sheetData sheetId="10581">
        <row r="9">
          <cell r="A9" t="str">
            <v>A</v>
          </cell>
        </row>
      </sheetData>
      <sheetData sheetId="10582">
        <row r="9">
          <cell r="A9" t="str">
            <v>A</v>
          </cell>
        </row>
      </sheetData>
      <sheetData sheetId="10583">
        <row r="9">
          <cell r="A9" t="str">
            <v>A</v>
          </cell>
        </row>
      </sheetData>
      <sheetData sheetId="10584">
        <row r="9">
          <cell r="A9" t="str">
            <v>A</v>
          </cell>
        </row>
      </sheetData>
      <sheetData sheetId="10585">
        <row r="9">
          <cell r="A9" t="str">
            <v>A</v>
          </cell>
        </row>
      </sheetData>
      <sheetData sheetId="10586">
        <row r="9">
          <cell r="A9" t="str">
            <v>A</v>
          </cell>
        </row>
      </sheetData>
      <sheetData sheetId="10587">
        <row r="9">
          <cell r="A9" t="str">
            <v>A</v>
          </cell>
        </row>
      </sheetData>
      <sheetData sheetId="10588">
        <row r="9">
          <cell r="A9" t="str">
            <v>A</v>
          </cell>
        </row>
      </sheetData>
      <sheetData sheetId="10589">
        <row r="9">
          <cell r="A9" t="str">
            <v>A</v>
          </cell>
        </row>
      </sheetData>
      <sheetData sheetId="10590">
        <row r="9">
          <cell r="A9" t="str">
            <v>A</v>
          </cell>
        </row>
      </sheetData>
      <sheetData sheetId="10591">
        <row r="9">
          <cell r="A9" t="str">
            <v>A</v>
          </cell>
        </row>
      </sheetData>
      <sheetData sheetId="10592">
        <row r="9">
          <cell r="A9" t="str">
            <v>A</v>
          </cell>
        </row>
      </sheetData>
      <sheetData sheetId="10593">
        <row r="9">
          <cell r="A9" t="str">
            <v>A</v>
          </cell>
        </row>
      </sheetData>
      <sheetData sheetId="10594">
        <row r="9">
          <cell r="A9" t="str">
            <v>A</v>
          </cell>
        </row>
      </sheetData>
      <sheetData sheetId="10595">
        <row r="9">
          <cell r="A9" t="str">
            <v>A</v>
          </cell>
        </row>
      </sheetData>
      <sheetData sheetId="10596">
        <row r="9">
          <cell r="A9" t="str">
            <v>A</v>
          </cell>
        </row>
      </sheetData>
      <sheetData sheetId="10597">
        <row r="9">
          <cell r="A9" t="str">
            <v>A</v>
          </cell>
        </row>
      </sheetData>
      <sheetData sheetId="10598">
        <row r="9">
          <cell r="A9" t="str">
            <v>A</v>
          </cell>
        </row>
      </sheetData>
      <sheetData sheetId="10599">
        <row r="9">
          <cell r="A9" t="str">
            <v>A</v>
          </cell>
        </row>
      </sheetData>
      <sheetData sheetId="10600">
        <row r="9">
          <cell r="A9" t="str">
            <v>A</v>
          </cell>
        </row>
      </sheetData>
      <sheetData sheetId="10601">
        <row r="9">
          <cell r="A9" t="str">
            <v>A</v>
          </cell>
        </row>
      </sheetData>
      <sheetData sheetId="10602">
        <row r="9">
          <cell r="A9" t="str">
            <v>A</v>
          </cell>
        </row>
      </sheetData>
      <sheetData sheetId="10603">
        <row r="9">
          <cell r="A9" t="str">
            <v>A</v>
          </cell>
        </row>
      </sheetData>
      <sheetData sheetId="10604">
        <row r="9">
          <cell r="A9" t="str">
            <v>A</v>
          </cell>
        </row>
      </sheetData>
      <sheetData sheetId="10605">
        <row r="9">
          <cell r="A9" t="str">
            <v>A</v>
          </cell>
        </row>
      </sheetData>
      <sheetData sheetId="10606">
        <row r="9">
          <cell r="A9" t="str">
            <v>A</v>
          </cell>
        </row>
      </sheetData>
      <sheetData sheetId="10607">
        <row r="9">
          <cell r="A9" t="str">
            <v>A</v>
          </cell>
        </row>
      </sheetData>
      <sheetData sheetId="10608">
        <row r="9">
          <cell r="A9" t="str">
            <v>A</v>
          </cell>
        </row>
      </sheetData>
      <sheetData sheetId="10609">
        <row r="9">
          <cell r="A9" t="str">
            <v>A</v>
          </cell>
        </row>
      </sheetData>
      <sheetData sheetId="10610">
        <row r="9">
          <cell r="A9" t="str">
            <v>A</v>
          </cell>
        </row>
      </sheetData>
      <sheetData sheetId="10611">
        <row r="9">
          <cell r="A9" t="str">
            <v>A</v>
          </cell>
        </row>
      </sheetData>
      <sheetData sheetId="10612">
        <row r="9">
          <cell r="A9" t="str">
            <v>A</v>
          </cell>
        </row>
      </sheetData>
      <sheetData sheetId="10613">
        <row r="9">
          <cell r="A9" t="str">
            <v>A</v>
          </cell>
        </row>
      </sheetData>
      <sheetData sheetId="10614">
        <row r="9">
          <cell r="A9" t="str">
            <v>A</v>
          </cell>
        </row>
      </sheetData>
      <sheetData sheetId="10615">
        <row r="9">
          <cell r="A9" t="str">
            <v>A</v>
          </cell>
        </row>
      </sheetData>
      <sheetData sheetId="10616">
        <row r="9">
          <cell r="A9" t="str">
            <v>A</v>
          </cell>
        </row>
      </sheetData>
      <sheetData sheetId="10617">
        <row r="9">
          <cell r="A9" t="str">
            <v>A</v>
          </cell>
        </row>
      </sheetData>
      <sheetData sheetId="10618">
        <row r="9">
          <cell r="A9" t="str">
            <v>A</v>
          </cell>
        </row>
      </sheetData>
      <sheetData sheetId="10619">
        <row r="9">
          <cell r="A9" t="str">
            <v>A</v>
          </cell>
        </row>
      </sheetData>
      <sheetData sheetId="10620">
        <row r="9">
          <cell r="A9" t="str">
            <v>A</v>
          </cell>
        </row>
      </sheetData>
      <sheetData sheetId="10621">
        <row r="9">
          <cell r="A9" t="str">
            <v>A</v>
          </cell>
        </row>
      </sheetData>
      <sheetData sheetId="10622">
        <row r="9">
          <cell r="A9" t="str">
            <v>A</v>
          </cell>
        </row>
      </sheetData>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row r="9">
          <cell r="A9" t="str">
            <v>A</v>
          </cell>
        </row>
      </sheetData>
      <sheetData sheetId="10646">
        <row r="9">
          <cell r="A9" t="str">
            <v>A</v>
          </cell>
        </row>
      </sheetData>
      <sheetData sheetId="10647">
        <row r="9">
          <cell r="A9" t="str">
            <v>A</v>
          </cell>
        </row>
      </sheetData>
      <sheetData sheetId="10648">
        <row r="9">
          <cell r="A9" t="str">
            <v>A</v>
          </cell>
        </row>
      </sheetData>
      <sheetData sheetId="10649">
        <row r="9">
          <cell r="A9" t="str">
            <v>A</v>
          </cell>
        </row>
      </sheetData>
      <sheetData sheetId="10650">
        <row r="9">
          <cell r="A9" t="str">
            <v>A</v>
          </cell>
        </row>
      </sheetData>
      <sheetData sheetId="10651">
        <row r="9">
          <cell r="A9" t="str">
            <v>A</v>
          </cell>
        </row>
      </sheetData>
      <sheetData sheetId="10652">
        <row r="9">
          <cell r="A9" t="str">
            <v>A</v>
          </cell>
        </row>
      </sheetData>
      <sheetData sheetId="10653">
        <row r="9">
          <cell r="A9" t="str">
            <v>A</v>
          </cell>
        </row>
      </sheetData>
      <sheetData sheetId="10654">
        <row r="9">
          <cell r="A9" t="str">
            <v>A</v>
          </cell>
        </row>
      </sheetData>
      <sheetData sheetId="10655">
        <row r="9">
          <cell r="A9" t="str">
            <v>A</v>
          </cell>
        </row>
      </sheetData>
      <sheetData sheetId="10656">
        <row r="9">
          <cell r="A9" t="str">
            <v>A</v>
          </cell>
        </row>
      </sheetData>
      <sheetData sheetId="10657">
        <row r="9">
          <cell r="A9" t="str">
            <v>A</v>
          </cell>
        </row>
      </sheetData>
      <sheetData sheetId="10658">
        <row r="9">
          <cell r="A9" t="str">
            <v>A</v>
          </cell>
        </row>
      </sheetData>
      <sheetData sheetId="10659">
        <row r="9">
          <cell r="A9" t="str">
            <v>A</v>
          </cell>
        </row>
      </sheetData>
      <sheetData sheetId="10660">
        <row r="9">
          <cell r="A9" t="str">
            <v>A</v>
          </cell>
        </row>
      </sheetData>
      <sheetData sheetId="10661">
        <row r="9">
          <cell r="A9" t="str">
            <v>A</v>
          </cell>
        </row>
      </sheetData>
      <sheetData sheetId="10662">
        <row r="9">
          <cell r="A9" t="str">
            <v>A</v>
          </cell>
        </row>
      </sheetData>
      <sheetData sheetId="10663">
        <row r="9">
          <cell r="A9" t="str">
            <v>A</v>
          </cell>
        </row>
      </sheetData>
      <sheetData sheetId="10664">
        <row r="9">
          <cell r="A9" t="str">
            <v>A</v>
          </cell>
        </row>
      </sheetData>
      <sheetData sheetId="10665">
        <row r="9">
          <cell r="A9" t="str">
            <v>A</v>
          </cell>
        </row>
      </sheetData>
      <sheetData sheetId="10666">
        <row r="9">
          <cell r="A9" t="str">
            <v>A</v>
          </cell>
        </row>
      </sheetData>
      <sheetData sheetId="10667">
        <row r="9">
          <cell r="A9" t="str">
            <v>A</v>
          </cell>
        </row>
      </sheetData>
      <sheetData sheetId="10668">
        <row r="9">
          <cell r="A9" t="str">
            <v>A</v>
          </cell>
        </row>
      </sheetData>
      <sheetData sheetId="10669">
        <row r="9">
          <cell r="A9" t="str">
            <v>A</v>
          </cell>
        </row>
      </sheetData>
      <sheetData sheetId="10670">
        <row r="9">
          <cell r="A9" t="str">
            <v>A</v>
          </cell>
        </row>
      </sheetData>
      <sheetData sheetId="10671">
        <row r="9">
          <cell r="A9" t="str">
            <v>A</v>
          </cell>
        </row>
      </sheetData>
      <sheetData sheetId="10672">
        <row r="9">
          <cell r="A9" t="str">
            <v>A</v>
          </cell>
        </row>
      </sheetData>
      <sheetData sheetId="10673">
        <row r="9">
          <cell r="A9" t="str">
            <v>A</v>
          </cell>
        </row>
      </sheetData>
      <sheetData sheetId="10674">
        <row r="9">
          <cell r="A9" t="str">
            <v>A</v>
          </cell>
        </row>
      </sheetData>
      <sheetData sheetId="10675">
        <row r="9">
          <cell r="A9" t="str">
            <v>A</v>
          </cell>
        </row>
      </sheetData>
      <sheetData sheetId="10676">
        <row r="9">
          <cell r="A9" t="str">
            <v>A</v>
          </cell>
        </row>
      </sheetData>
      <sheetData sheetId="10677">
        <row r="9">
          <cell r="A9" t="str">
            <v>A</v>
          </cell>
        </row>
      </sheetData>
      <sheetData sheetId="10678">
        <row r="9">
          <cell r="A9" t="str">
            <v>A</v>
          </cell>
        </row>
      </sheetData>
      <sheetData sheetId="10679">
        <row r="9">
          <cell r="A9" t="str">
            <v>A</v>
          </cell>
        </row>
      </sheetData>
      <sheetData sheetId="10680">
        <row r="9">
          <cell r="A9" t="str">
            <v>A</v>
          </cell>
        </row>
      </sheetData>
      <sheetData sheetId="10681">
        <row r="9">
          <cell r="A9" t="str">
            <v>A</v>
          </cell>
        </row>
      </sheetData>
      <sheetData sheetId="10682">
        <row r="9">
          <cell r="A9" t="str">
            <v>A</v>
          </cell>
        </row>
      </sheetData>
      <sheetData sheetId="10683">
        <row r="9">
          <cell r="A9" t="str">
            <v>A</v>
          </cell>
        </row>
      </sheetData>
      <sheetData sheetId="10684">
        <row r="9">
          <cell r="A9" t="str">
            <v>A</v>
          </cell>
        </row>
      </sheetData>
      <sheetData sheetId="10685">
        <row r="9">
          <cell r="A9" t="str">
            <v>A</v>
          </cell>
        </row>
      </sheetData>
      <sheetData sheetId="10686">
        <row r="9">
          <cell r="A9" t="str">
            <v>A</v>
          </cell>
        </row>
      </sheetData>
      <sheetData sheetId="10687">
        <row r="9">
          <cell r="A9" t="str">
            <v>A</v>
          </cell>
        </row>
      </sheetData>
      <sheetData sheetId="10688">
        <row r="9">
          <cell r="A9" t="str">
            <v>A</v>
          </cell>
        </row>
      </sheetData>
      <sheetData sheetId="10689">
        <row r="9">
          <cell r="A9" t="str">
            <v>A</v>
          </cell>
        </row>
      </sheetData>
      <sheetData sheetId="10690">
        <row r="9">
          <cell r="A9" t="str">
            <v>A</v>
          </cell>
        </row>
      </sheetData>
      <sheetData sheetId="10691">
        <row r="9">
          <cell r="A9" t="str">
            <v>A</v>
          </cell>
        </row>
      </sheetData>
      <sheetData sheetId="10692">
        <row r="9">
          <cell r="A9" t="str">
            <v>A</v>
          </cell>
        </row>
      </sheetData>
      <sheetData sheetId="10693">
        <row r="9">
          <cell r="A9" t="str">
            <v>A</v>
          </cell>
        </row>
      </sheetData>
      <sheetData sheetId="10694">
        <row r="9">
          <cell r="A9" t="str">
            <v>A</v>
          </cell>
        </row>
      </sheetData>
      <sheetData sheetId="10695">
        <row r="9">
          <cell r="A9" t="str">
            <v>A</v>
          </cell>
        </row>
      </sheetData>
      <sheetData sheetId="10696">
        <row r="9">
          <cell r="A9" t="str">
            <v>A</v>
          </cell>
        </row>
      </sheetData>
      <sheetData sheetId="10697">
        <row r="9">
          <cell r="A9" t="str">
            <v>A</v>
          </cell>
        </row>
      </sheetData>
      <sheetData sheetId="10698">
        <row r="9">
          <cell r="A9" t="str">
            <v>A</v>
          </cell>
        </row>
      </sheetData>
      <sheetData sheetId="10699">
        <row r="9">
          <cell r="A9" t="str">
            <v>A</v>
          </cell>
        </row>
      </sheetData>
      <sheetData sheetId="10700">
        <row r="9">
          <cell r="A9" t="str">
            <v>A</v>
          </cell>
        </row>
      </sheetData>
      <sheetData sheetId="10701">
        <row r="9">
          <cell r="A9" t="str">
            <v>A</v>
          </cell>
        </row>
      </sheetData>
      <sheetData sheetId="10702">
        <row r="9">
          <cell r="A9" t="str">
            <v>A</v>
          </cell>
        </row>
      </sheetData>
      <sheetData sheetId="10703">
        <row r="9">
          <cell r="A9" t="str">
            <v>A</v>
          </cell>
        </row>
      </sheetData>
      <sheetData sheetId="10704">
        <row r="9">
          <cell r="A9" t="str">
            <v>A</v>
          </cell>
        </row>
      </sheetData>
      <sheetData sheetId="10705">
        <row r="9">
          <cell r="A9" t="str">
            <v>A</v>
          </cell>
        </row>
      </sheetData>
      <sheetData sheetId="10706">
        <row r="9">
          <cell r="A9" t="str">
            <v>A</v>
          </cell>
        </row>
      </sheetData>
      <sheetData sheetId="10707">
        <row r="9">
          <cell r="A9" t="str">
            <v>A</v>
          </cell>
        </row>
      </sheetData>
      <sheetData sheetId="10708">
        <row r="9">
          <cell r="A9" t="str">
            <v>A</v>
          </cell>
        </row>
      </sheetData>
      <sheetData sheetId="10709">
        <row r="9">
          <cell r="A9" t="str">
            <v>A</v>
          </cell>
        </row>
      </sheetData>
      <sheetData sheetId="10710">
        <row r="9">
          <cell r="A9" t="str">
            <v>A</v>
          </cell>
        </row>
      </sheetData>
      <sheetData sheetId="10711">
        <row r="9">
          <cell r="A9" t="str">
            <v>A</v>
          </cell>
        </row>
      </sheetData>
      <sheetData sheetId="10712">
        <row r="9">
          <cell r="A9" t="str">
            <v>A</v>
          </cell>
        </row>
      </sheetData>
      <sheetData sheetId="10713">
        <row r="9">
          <cell r="A9" t="str">
            <v>A</v>
          </cell>
        </row>
      </sheetData>
      <sheetData sheetId="10714">
        <row r="9">
          <cell r="A9" t="str">
            <v>A</v>
          </cell>
        </row>
      </sheetData>
      <sheetData sheetId="10715">
        <row r="9">
          <cell r="A9" t="str">
            <v>A</v>
          </cell>
        </row>
      </sheetData>
      <sheetData sheetId="10716">
        <row r="9">
          <cell r="A9" t="str">
            <v>A</v>
          </cell>
        </row>
      </sheetData>
      <sheetData sheetId="10717">
        <row r="9">
          <cell r="A9" t="str">
            <v>A</v>
          </cell>
        </row>
      </sheetData>
      <sheetData sheetId="10718">
        <row r="9">
          <cell r="A9" t="str">
            <v>A</v>
          </cell>
        </row>
      </sheetData>
      <sheetData sheetId="10719">
        <row r="9">
          <cell r="A9" t="str">
            <v>A</v>
          </cell>
        </row>
      </sheetData>
      <sheetData sheetId="10720">
        <row r="9">
          <cell r="A9" t="str">
            <v>A</v>
          </cell>
        </row>
      </sheetData>
      <sheetData sheetId="10721">
        <row r="9">
          <cell r="A9" t="str">
            <v>A</v>
          </cell>
        </row>
      </sheetData>
      <sheetData sheetId="10722">
        <row r="9">
          <cell r="A9" t="str">
            <v>A</v>
          </cell>
        </row>
      </sheetData>
      <sheetData sheetId="10723">
        <row r="9">
          <cell r="A9" t="str">
            <v>A</v>
          </cell>
        </row>
      </sheetData>
      <sheetData sheetId="10724">
        <row r="9">
          <cell r="A9" t="str">
            <v>A</v>
          </cell>
        </row>
      </sheetData>
      <sheetData sheetId="10725">
        <row r="9">
          <cell r="A9" t="str">
            <v>A</v>
          </cell>
        </row>
      </sheetData>
      <sheetData sheetId="10726">
        <row r="9">
          <cell r="A9" t="str">
            <v>A</v>
          </cell>
        </row>
      </sheetData>
      <sheetData sheetId="10727">
        <row r="9">
          <cell r="A9" t="str">
            <v>A</v>
          </cell>
        </row>
      </sheetData>
      <sheetData sheetId="10728">
        <row r="9">
          <cell r="A9" t="str">
            <v>A</v>
          </cell>
        </row>
      </sheetData>
      <sheetData sheetId="10729">
        <row r="9">
          <cell r="A9" t="str">
            <v>A</v>
          </cell>
        </row>
      </sheetData>
      <sheetData sheetId="10730">
        <row r="9">
          <cell r="A9" t="str">
            <v>A</v>
          </cell>
        </row>
      </sheetData>
      <sheetData sheetId="10731">
        <row r="9">
          <cell r="A9" t="str">
            <v>A</v>
          </cell>
        </row>
      </sheetData>
      <sheetData sheetId="10732">
        <row r="9">
          <cell r="A9" t="str">
            <v>A</v>
          </cell>
        </row>
      </sheetData>
      <sheetData sheetId="10733">
        <row r="9">
          <cell r="A9" t="str">
            <v>A</v>
          </cell>
        </row>
      </sheetData>
      <sheetData sheetId="10734">
        <row r="9">
          <cell r="A9" t="str">
            <v>A</v>
          </cell>
        </row>
      </sheetData>
      <sheetData sheetId="10735">
        <row r="9">
          <cell r="A9" t="str">
            <v>A</v>
          </cell>
        </row>
      </sheetData>
      <sheetData sheetId="10736">
        <row r="9">
          <cell r="A9" t="str">
            <v>A</v>
          </cell>
        </row>
      </sheetData>
      <sheetData sheetId="10737">
        <row r="9">
          <cell r="A9" t="str">
            <v>A</v>
          </cell>
        </row>
      </sheetData>
      <sheetData sheetId="10738">
        <row r="9">
          <cell r="A9" t="str">
            <v>A</v>
          </cell>
        </row>
      </sheetData>
      <sheetData sheetId="10739">
        <row r="9">
          <cell r="A9" t="str">
            <v>A</v>
          </cell>
        </row>
      </sheetData>
      <sheetData sheetId="10740">
        <row r="9">
          <cell r="A9" t="str">
            <v>A</v>
          </cell>
        </row>
      </sheetData>
      <sheetData sheetId="10741">
        <row r="9">
          <cell r="A9" t="str">
            <v>A</v>
          </cell>
        </row>
      </sheetData>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ow r="9">
          <cell r="A9" t="str">
            <v>A</v>
          </cell>
        </row>
      </sheetData>
      <sheetData sheetId="10786">
        <row r="9">
          <cell r="A9" t="str">
            <v>A</v>
          </cell>
        </row>
      </sheetData>
      <sheetData sheetId="10787">
        <row r="9">
          <cell r="A9" t="str">
            <v>A</v>
          </cell>
        </row>
      </sheetData>
      <sheetData sheetId="10788">
        <row r="9">
          <cell r="A9" t="str">
            <v>A</v>
          </cell>
        </row>
      </sheetData>
      <sheetData sheetId="10789">
        <row r="9">
          <cell r="A9" t="str">
            <v>A</v>
          </cell>
        </row>
      </sheetData>
      <sheetData sheetId="10790">
        <row r="9">
          <cell r="A9" t="str">
            <v>A</v>
          </cell>
        </row>
      </sheetData>
      <sheetData sheetId="10791">
        <row r="9">
          <cell r="A9" t="str">
            <v>A</v>
          </cell>
        </row>
      </sheetData>
      <sheetData sheetId="10792">
        <row r="9">
          <cell r="A9" t="str">
            <v>A</v>
          </cell>
        </row>
      </sheetData>
      <sheetData sheetId="10793">
        <row r="9">
          <cell r="A9" t="str">
            <v>A</v>
          </cell>
        </row>
      </sheetData>
      <sheetData sheetId="10794">
        <row r="9">
          <cell r="A9" t="str">
            <v>A</v>
          </cell>
        </row>
      </sheetData>
      <sheetData sheetId="10795">
        <row r="9">
          <cell r="A9" t="str">
            <v>A</v>
          </cell>
        </row>
      </sheetData>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ow r="9">
          <cell r="A9" t="str">
            <v>A</v>
          </cell>
        </row>
      </sheetData>
      <sheetData sheetId="10803">
        <row r="9">
          <cell r="A9" t="str">
            <v>A</v>
          </cell>
        </row>
      </sheetData>
      <sheetData sheetId="10804">
        <row r="9">
          <cell r="A9" t="str">
            <v>A</v>
          </cell>
        </row>
      </sheetData>
      <sheetData sheetId="10805">
        <row r="9">
          <cell r="A9" t="str">
            <v>A</v>
          </cell>
        </row>
      </sheetData>
      <sheetData sheetId="10806">
        <row r="9">
          <cell r="A9" t="str">
            <v>A</v>
          </cell>
        </row>
      </sheetData>
      <sheetData sheetId="10807">
        <row r="9">
          <cell r="A9" t="str">
            <v>A</v>
          </cell>
        </row>
      </sheetData>
      <sheetData sheetId="10808">
        <row r="9">
          <cell r="A9" t="str">
            <v>A</v>
          </cell>
        </row>
      </sheetData>
      <sheetData sheetId="10809">
        <row r="9">
          <cell r="A9" t="str">
            <v>A</v>
          </cell>
        </row>
      </sheetData>
      <sheetData sheetId="10810">
        <row r="9">
          <cell r="A9" t="str">
            <v>A</v>
          </cell>
        </row>
      </sheetData>
      <sheetData sheetId="10811">
        <row r="9">
          <cell r="A9" t="str">
            <v>A</v>
          </cell>
        </row>
      </sheetData>
      <sheetData sheetId="10812">
        <row r="9">
          <cell r="A9" t="str">
            <v>A</v>
          </cell>
        </row>
      </sheetData>
      <sheetData sheetId="10813">
        <row r="9">
          <cell r="A9" t="str">
            <v>A</v>
          </cell>
        </row>
      </sheetData>
      <sheetData sheetId="10814">
        <row r="9">
          <cell r="A9" t="str">
            <v>A</v>
          </cell>
        </row>
      </sheetData>
      <sheetData sheetId="10815">
        <row r="9">
          <cell r="A9" t="str">
            <v>A</v>
          </cell>
        </row>
      </sheetData>
      <sheetData sheetId="10816">
        <row r="9">
          <cell r="A9" t="str">
            <v>A</v>
          </cell>
        </row>
      </sheetData>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ow r="9">
          <cell r="A9" t="str">
            <v>A</v>
          </cell>
        </row>
      </sheetData>
      <sheetData sheetId="10826">
        <row r="9">
          <cell r="A9" t="str">
            <v>A</v>
          </cell>
        </row>
      </sheetData>
      <sheetData sheetId="10827">
        <row r="9">
          <cell r="A9" t="str">
            <v>A</v>
          </cell>
        </row>
      </sheetData>
      <sheetData sheetId="10828">
        <row r="9">
          <cell r="A9" t="str">
            <v>A</v>
          </cell>
        </row>
      </sheetData>
      <sheetData sheetId="10829">
        <row r="9">
          <cell r="A9" t="str">
            <v>A</v>
          </cell>
        </row>
      </sheetData>
      <sheetData sheetId="10830">
        <row r="9">
          <cell r="A9" t="str">
            <v>A</v>
          </cell>
        </row>
      </sheetData>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ow r="9">
          <cell r="A9" t="str">
            <v>A</v>
          </cell>
        </row>
      </sheetData>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ow r="9">
          <cell r="A9" t="str">
            <v>A</v>
          </cell>
        </row>
      </sheetData>
      <sheetData sheetId="10847">
        <row r="9">
          <cell r="A9" t="str">
            <v>A</v>
          </cell>
        </row>
      </sheetData>
      <sheetData sheetId="10848">
        <row r="9">
          <cell r="A9" t="str">
            <v>A</v>
          </cell>
        </row>
      </sheetData>
      <sheetData sheetId="10849">
        <row r="9">
          <cell r="A9" t="str">
            <v>A</v>
          </cell>
        </row>
      </sheetData>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row r="9">
          <cell r="A9" t="str">
            <v>A</v>
          </cell>
        </row>
      </sheetData>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ow r="9">
          <cell r="A9" t="str">
            <v>A</v>
          </cell>
        </row>
      </sheetData>
      <sheetData sheetId="10956">
        <row r="9">
          <cell r="A9" t="str">
            <v>A</v>
          </cell>
        </row>
      </sheetData>
      <sheetData sheetId="10957">
        <row r="9">
          <cell r="A9" t="str">
            <v>A</v>
          </cell>
        </row>
      </sheetData>
      <sheetData sheetId="10958">
        <row r="9">
          <cell r="A9" t="str">
            <v>A</v>
          </cell>
        </row>
      </sheetData>
      <sheetData sheetId="10959">
        <row r="9">
          <cell r="A9" t="str">
            <v>A</v>
          </cell>
        </row>
      </sheetData>
      <sheetData sheetId="10960">
        <row r="9">
          <cell r="A9" t="str">
            <v>A</v>
          </cell>
        </row>
      </sheetData>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ow r="9">
          <cell r="A9" t="str">
            <v>A</v>
          </cell>
        </row>
      </sheetData>
      <sheetData sheetId="11254">
        <row r="9">
          <cell r="A9" t="str">
            <v>A</v>
          </cell>
        </row>
      </sheetData>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sheetData sheetId="11328"/>
      <sheetData sheetId="11329"/>
      <sheetData sheetId="11330"/>
      <sheetData sheetId="11331"/>
      <sheetData sheetId="11332"/>
      <sheetData sheetId="11333"/>
      <sheetData sheetId="11334"/>
      <sheetData sheetId="11335"/>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efreshError="1"/>
      <sheetData sheetId="11460">
        <row r="9">
          <cell r="A9" t="str">
            <v>A</v>
          </cell>
        </row>
      </sheetData>
      <sheetData sheetId="11461" refreshError="1"/>
      <sheetData sheetId="11462"/>
      <sheetData sheetId="11463"/>
      <sheetData sheetId="11464"/>
      <sheetData sheetId="11465">
        <row r="9">
          <cell r="A9" t="str">
            <v>A</v>
          </cell>
        </row>
      </sheetData>
      <sheetData sheetId="11466"/>
      <sheetData sheetId="11467"/>
      <sheetData sheetId="11468"/>
      <sheetData sheetId="11469"/>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ow r="9">
          <cell r="A9" t="str">
            <v>A</v>
          </cell>
        </row>
      </sheetData>
      <sheetData sheetId="11496">
        <row r="9">
          <cell r="A9" t="str">
            <v>A</v>
          </cell>
        </row>
      </sheetData>
      <sheetData sheetId="11497">
        <row r="9">
          <cell r="A9" t="str">
            <v>A</v>
          </cell>
        </row>
      </sheetData>
      <sheetData sheetId="11498"/>
      <sheetData sheetId="11499"/>
      <sheetData sheetId="11500"/>
      <sheetData sheetId="11501"/>
      <sheetData sheetId="11502"/>
      <sheetData sheetId="11503">
        <row r="9">
          <cell r="A9" t="str">
            <v>A</v>
          </cell>
        </row>
      </sheetData>
      <sheetData sheetId="11504"/>
      <sheetData sheetId="11505"/>
      <sheetData sheetId="11506"/>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ow r="9">
          <cell r="A9" t="str">
            <v>A</v>
          </cell>
        </row>
      </sheetData>
      <sheetData sheetId="11523">
        <row r="9">
          <cell r="A9" t="str">
            <v>A</v>
          </cell>
        </row>
      </sheetData>
      <sheetData sheetId="11524" refreshError="1"/>
      <sheetData sheetId="11525" refreshError="1"/>
      <sheetData sheetId="11526" refreshError="1"/>
      <sheetData sheetId="11527" refreshError="1"/>
      <sheetData sheetId="11528" refreshError="1"/>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efreshError="1"/>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sheetData sheetId="11629"/>
      <sheetData sheetId="11630"/>
      <sheetData sheetId="11631"/>
      <sheetData sheetId="11632"/>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efreshError="1"/>
      <sheetData sheetId="11657" refreshError="1"/>
      <sheetData sheetId="11658" refreshError="1"/>
      <sheetData sheetId="11659"/>
      <sheetData sheetId="11660"/>
      <sheetData sheetId="11661"/>
      <sheetData sheetId="11662">
        <row r="9">
          <cell r="A9" t="str">
            <v>A</v>
          </cell>
        </row>
      </sheetData>
      <sheetData sheetId="11663">
        <row r="9">
          <cell r="A9" t="str">
            <v>A</v>
          </cell>
        </row>
      </sheetData>
      <sheetData sheetId="11664" refreshError="1"/>
      <sheetData sheetId="11665">
        <row r="9">
          <cell r="A9" t="str">
            <v>A</v>
          </cell>
        </row>
      </sheetData>
      <sheetData sheetId="11666">
        <row r="9">
          <cell r="A9" t="str">
            <v>A</v>
          </cell>
        </row>
      </sheetData>
      <sheetData sheetId="11667" refreshError="1"/>
      <sheetData sheetId="11668" refreshError="1"/>
      <sheetData sheetId="11669" refreshError="1"/>
      <sheetData sheetId="11670" refreshError="1"/>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ow r="9">
          <cell r="A9" t="str">
            <v>A</v>
          </cell>
        </row>
      </sheetData>
      <sheetData sheetId="11691">
        <row r="9">
          <cell r="A9" t="str">
            <v>A</v>
          </cell>
        </row>
      </sheetData>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ow r="9">
          <cell r="A9" t="str">
            <v>A</v>
          </cell>
        </row>
      </sheetData>
      <sheetData sheetId="11705">
        <row r="9">
          <cell r="A9" t="str">
            <v>A</v>
          </cell>
        </row>
      </sheetData>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ow r="9">
          <cell r="A9" t="str">
            <v>A</v>
          </cell>
        </row>
      </sheetData>
      <sheetData sheetId="11754">
        <row r="9">
          <cell r="A9" t="str">
            <v>A</v>
          </cell>
        </row>
      </sheetData>
      <sheetData sheetId="11755">
        <row r="9">
          <cell r="A9" t="str">
            <v>A</v>
          </cell>
        </row>
      </sheetData>
      <sheetData sheetId="11756">
        <row r="9">
          <cell r="A9" t="str">
            <v>A</v>
          </cell>
        </row>
      </sheetData>
      <sheetData sheetId="11757">
        <row r="9">
          <cell r="A9" t="str">
            <v>A</v>
          </cell>
        </row>
      </sheetData>
      <sheetData sheetId="11758">
        <row r="9">
          <cell r="A9" t="str">
            <v>A</v>
          </cell>
        </row>
      </sheetData>
      <sheetData sheetId="11759">
        <row r="9">
          <cell r="A9" t="str">
            <v>A</v>
          </cell>
        </row>
      </sheetData>
      <sheetData sheetId="11760">
        <row r="9">
          <cell r="A9" t="str">
            <v>A</v>
          </cell>
        </row>
      </sheetData>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ow r="9">
          <cell r="A9" t="str">
            <v>A</v>
          </cell>
        </row>
      </sheetData>
      <sheetData sheetId="11808">
        <row r="9">
          <cell r="A9" t="str">
            <v>A</v>
          </cell>
        </row>
      </sheetData>
      <sheetData sheetId="11809">
        <row r="9">
          <cell r="A9" t="str">
            <v>A</v>
          </cell>
        </row>
      </sheetData>
      <sheetData sheetId="11810">
        <row r="9">
          <cell r="A9" t="str">
            <v>A</v>
          </cell>
        </row>
      </sheetData>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ow r="9">
          <cell r="A9" t="str">
            <v>A</v>
          </cell>
        </row>
      </sheetData>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ow r="9">
          <cell r="A9" t="str">
            <v>A</v>
          </cell>
        </row>
      </sheetData>
      <sheetData sheetId="11837">
        <row r="9">
          <cell r="A9" t="str">
            <v>A</v>
          </cell>
        </row>
      </sheetData>
      <sheetData sheetId="11838">
        <row r="9">
          <cell r="A9" t="str">
            <v>A</v>
          </cell>
        </row>
      </sheetData>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ow r="9">
          <cell r="A9" t="str">
            <v>A</v>
          </cell>
        </row>
      </sheetData>
      <sheetData sheetId="11848">
        <row r="9">
          <cell r="A9" t="str">
            <v>A</v>
          </cell>
        </row>
      </sheetData>
      <sheetData sheetId="11849">
        <row r="9">
          <cell r="A9" t="str">
            <v>A</v>
          </cell>
        </row>
      </sheetData>
      <sheetData sheetId="11850">
        <row r="9">
          <cell r="A9" t="str">
            <v>A</v>
          </cell>
        </row>
      </sheetData>
      <sheetData sheetId="11851">
        <row r="9">
          <cell r="A9" t="str">
            <v>A</v>
          </cell>
        </row>
      </sheetData>
      <sheetData sheetId="11852">
        <row r="9">
          <cell r="A9" t="str">
            <v>A</v>
          </cell>
        </row>
      </sheetData>
      <sheetData sheetId="11853">
        <row r="9">
          <cell r="A9" t="str">
            <v>A</v>
          </cell>
        </row>
      </sheetData>
      <sheetData sheetId="11854">
        <row r="9">
          <cell r="A9" t="str">
            <v>A</v>
          </cell>
        </row>
      </sheetData>
      <sheetData sheetId="11855">
        <row r="9">
          <cell r="A9" t="str">
            <v>A</v>
          </cell>
        </row>
      </sheetData>
      <sheetData sheetId="11856">
        <row r="9">
          <cell r="A9" t="str">
            <v>A</v>
          </cell>
        </row>
      </sheetData>
      <sheetData sheetId="11857">
        <row r="9">
          <cell r="A9" t="str">
            <v>A</v>
          </cell>
        </row>
      </sheetData>
      <sheetData sheetId="11858">
        <row r="9">
          <cell r="A9" t="str">
            <v>A</v>
          </cell>
        </row>
      </sheetData>
      <sheetData sheetId="11859">
        <row r="9">
          <cell r="A9" t="str">
            <v>A</v>
          </cell>
        </row>
      </sheetData>
      <sheetData sheetId="11860">
        <row r="9">
          <cell r="A9" t="str">
            <v>A</v>
          </cell>
        </row>
      </sheetData>
      <sheetData sheetId="11861">
        <row r="9">
          <cell r="A9" t="str">
            <v>A</v>
          </cell>
        </row>
      </sheetData>
      <sheetData sheetId="11862">
        <row r="9">
          <cell r="A9" t="str">
            <v>A</v>
          </cell>
        </row>
      </sheetData>
      <sheetData sheetId="11863">
        <row r="9">
          <cell r="A9" t="str">
            <v>A</v>
          </cell>
        </row>
      </sheetData>
      <sheetData sheetId="11864">
        <row r="9">
          <cell r="A9" t="str">
            <v>A</v>
          </cell>
        </row>
      </sheetData>
      <sheetData sheetId="11865">
        <row r="9">
          <cell r="A9" t="str">
            <v>A</v>
          </cell>
        </row>
      </sheetData>
      <sheetData sheetId="11866">
        <row r="9">
          <cell r="A9" t="str">
            <v>A</v>
          </cell>
        </row>
      </sheetData>
      <sheetData sheetId="11867">
        <row r="9">
          <cell r="A9" t="str">
            <v>A</v>
          </cell>
        </row>
      </sheetData>
      <sheetData sheetId="11868">
        <row r="9">
          <cell r="A9" t="str">
            <v>A</v>
          </cell>
        </row>
      </sheetData>
      <sheetData sheetId="11869">
        <row r="9">
          <cell r="A9" t="str">
            <v>A</v>
          </cell>
        </row>
      </sheetData>
      <sheetData sheetId="11870">
        <row r="9">
          <cell r="A9" t="str">
            <v>A</v>
          </cell>
        </row>
      </sheetData>
      <sheetData sheetId="11871">
        <row r="9">
          <cell r="A9" t="str">
            <v>A</v>
          </cell>
        </row>
      </sheetData>
      <sheetData sheetId="11872">
        <row r="9">
          <cell r="A9" t="str">
            <v>A</v>
          </cell>
        </row>
      </sheetData>
      <sheetData sheetId="11873">
        <row r="9">
          <cell r="A9" t="str">
            <v>A</v>
          </cell>
        </row>
      </sheetData>
      <sheetData sheetId="11874">
        <row r="9">
          <cell r="A9" t="str">
            <v>A</v>
          </cell>
        </row>
      </sheetData>
      <sheetData sheetId="11875">
        <row r="9">
          <cell r="A9" t="str">
            <v>A</v>
          </cell>
        </row>
      </sheetData>
      <sheetData sheetId="11876">
        <row r="9">
          <cell r="A9" t="str">
            <v>A</v>
          </cell>
        </row>
      </sheetData>
      <sheetData sheetId="11877">
        <row r="9">
          <cell r="A9" t="str">
            <v>A</v>
          </cell>
        </row>
      </sheetData>
      <sheetData sheetId="11878">
        <row r="9">
          <cell r="A9" t="str">
            <v>A</v>
          </cell>
        </row>
      </sheetData>
      <sheetData sheetId="11879">
        <row r="9">
          <cell r="A9" t="str">
            <v>A</v>
          </cell>
        </row>
      </sheetData>
      <sheetData sheetId="11880">
        <row r="9">
          <cell r="A9" t="str">
            <v>A</v>
          </cell>
        </row>
      </sheetData>
      <sheetData sheetId="11881">
        <row r="9">
          <cell r="A9" t="str">
            <v>A</v>
          </cell>
        </row>
      </sheetData>
      <sheetData sheetId="11882">
        <row r="9">
          <cell r="A9" t="str">
            <v>A</v>
          </cell>
        </row>
      </sheetData>
      <sheetData sheetId="11883">
        <row r="9">
          <cell r="A9" t="str">
            <v>A</v>
          </cell>
        </row>
      </sheetData>
      <sheetData sheetId="11884">
        <row r="9">
          <cell r="A9" t="str">
            <v>A</v>
          </cell>
        </row>
      </sheetData>
      <sheetData sheetId="11885">
        <row r="9">
          <cell r="A9" t="str">
            <v>A</v>
          </cell>
        </row>
      </sheetData>
      <sheetData sheetId="11886">
        <row r="9">
          <cell r="A9" t="str">
            <v>A</v>
          </cell>
        </row>
      </sheetData>
      <sheetData sheetId="11887">
        <row r="9">
          <cell r="A9" t="str">
            <v>A</v>
          </cell>
        </row>
      </sheetData>
      <sheetData sheetId="11888">
        <row r="9">
          <cell r="A9" t="str">
            <v>A</v>
          </cell>
        </row>
      </sheetData>
      <sheetData sheetId="11889">
        <row r="9">
          <cell r="A9" t="str">
            <v>A</v>
          </cell>
        </row>
      </sheetData>
      <sheetData sheetId="11890">
        <row r="9">
          <cell r="A9" t="str">
            <v>A</v>
          </cell>
        </row>
      </sheetData>
      <sheetData sheetId="11891">
        <row r="9">
          <cell r="A9" t="str">
            <v>A</v>
          </cell>
        </row>
      </sheetData>
      <sheetData sheetId="11892">
        <row r="9">
          <cell r="A9" t="str">
            <v>A</v>
          </cell>
        </row>
      </sheetData>
      <sheetData sheetId="11893">
        <row r="9">
          <cell r="A9" t="str">
            <v>A</v>
          </cell>
        </row>
      </sheetData>
      <sheetData sheetId="11894">
        <row r="9">
          <cell r="A9" t="str">
            <v>A</v>
          </cell>
        </row>
      </sheetData>
      <sheetData sheetId="11895">
        <row r="9">
          <cell r="A9" t="str">
            <v>A</v>
          </cell>
        </row>
      </sheetData>
      <sheetData sheetId="11896">
        <row r="9">
          <cell r="A9" t="str">
            <v>A</v>
          </cell>
        </row>
      </sheetData>
      <sheetData sheetId="11897">
        <row r="9">
          <cell r="A9" t="str">
            <v>A</v>
          </cell>
        </row>
      </sheetData>
      <sheetData sheetId="11898">
        <row r="9">
          <cell r="A9" t="str">
            <v>A</v>
          </cell>
        </row>
      </sheetData>
      <sheetData sheetId="11899">
        <row r="9">
          <cell r="A9" t="str">
            <v>A</v>
          </cell>
        </row>
      </sheetData>
      <sheetData sheetId="11900">
        <row r="9">
          <cell r="A9" t="str">
            <v>A</v>
          </cell>
        </row>
      </sheetData>
      <sheetData sheetId="11901">
        <row r="9">
          <cell r="A9" t="str">
            <v>A</v>
          </cell>
        </row>
      </sheetData>
      <sheetData sheetId="11902">
        <row r="9">
          <cell r="A9" t="str">
            <v>A</v>
          </cell>
        </row>
      </sheetData>
      <sheetData sheetId="11903">
        <row r="9">
          <cell r="A9" t="str">
            <v>A</v>
          </cell>
        </row>
      </sheetData>
      <sheetData sheetId="11904">
        <row r="9">
          <cell r="A9" t="str">
            <v>A</v>
          </cell>
        </row>
      </sheetData>
      <sheetData sheetId="11905">
        <row r="9">
          <cell r="A9" t="str">
            <v>A</v>
          </cell>
        </row>
      </sheetData>
      <sheetData sheetId="11906">
        <row r="9">
          <cell r="A9" t="str">
            <v>A</v>
          </cell>
        </row>
      </sheetData>
      <sheetData sheetId="11907">
        <row r="9">
          <cell r="A9" t="str">
            <v>A</v>
          </cell>
        </row>
      </sheetData>
      <sheetData sheetId="11908">
        <row r="9">
          <cell r="A9" t="str">
            <v>A</v>
          </cell>
        </row>
      </sheetData>
      <sheetData sheetId="11909">
        <row r="9">
          <cell r="A9" t="str">
            <v>A</v>
          </cell>
        </row>
      </sheetData>
      <sheetData sheetId="11910">
        <row r="9">
          <cell r="A9" t="str">
            <v>A</v>
          </cell>
        </row>
      </sheetData>
      <sheetData sheetId="11911">
        <row r="9">
          <cell r="A9" t="str">
            <v>A</v>
          </cell>
        </row>
      </sheetData>
      <sheetData sheetId="11912">
        <row r="9">
          <cell r="A9" t="str">
            <v>A</v>
          </cell>
        </row>
      </sheetData>
      <sheetData sheetId="11913">
        <row r="9">
          <cell r="A9" t="str">
            <v>A</v>
          </cell>
        </row>
      </sheetData>
      <sheetData sheetId="11914">
        <row r="9">
          <cell r="A9" t="str">
            <v>A</v>
          </cell>
        </row>
      </sheetData>
      <sheetData sheetId="11915">
        <row r="9">
          <cell r="A9" t="str">
            <v>A</v>
          </cell>
        </row>
      </sheetData>
      <sheetData sheetId="11916">
        <row r="9">
          <cell r="A9" t="str">
            <v>A</v>
          </cell>
        </row>
      </sheetData>
      <sheetData sheetId="11917">
        <row r="9">
          <cell r="A9" t="str">
            <v>A</v>
          </cell>
        </row>
      </sheetData>
      <sheetData sheetId="11918">
        <row r="9">
          <cell r="A9" t="str">
            <v>A</v>
          </cell>
        </row>
      </sheetData>
      <sheetData sheetId="11919">
        <row r="9">
          <cell r="A9" t="str">
            <v>A</v>
          </cell>
        </row>
      </sheetData>
      <sheetData sheetId="11920">
        <row r="9">
          <cell r="A9" t="str">
            <v>A</v>
          </cell>
        </row>
      </sheetData>
      <sheetData sheetId="11921">
        <row r="9">
          <cell r="A9" t="str">
            <v>A</v>
          </cell>
        </row>
      </sheetData>
      <sheetData sheetId="11922">
        <row r="9">
          <cell r="A9" t="str">
            <v>A</v>
          </cell>
        </row>
      </sheetData>
      <sheetData sheetId="11923">
        <row r="9">
          <cell r="A9" t="str">
            <v>A</v>
          </cell>
        </row>
      </sheetData>
      <sheetData sheetId="11924">
        <row r="9">
          <cell r="A9" t="str">
            <v>A</v>
          </cell>
        </row>
      </sheetData>
      <sheetData sheetId="11925">
        <row r="9">
          <cell r="A9" t="str">
            <v>A</v>
          </cell>
        </row>
      </sheetData>
      <sheetData sheetId="11926">
        <row r="9">
          <cell r="A9" t="str">
            <v>A</v>
          </cell>
        </row>
      </sheetData>
      <sheetData sheetId="11927">
        <row r="9">
          <cell r="A9" t="str">
            <v>A</v>
          </cell>
        </row>
      </sheetData>
      <sheetData sheetId="11928">
        <row r="9">
          <cell r="A9" t="str">
            <v>A</v>
          </cell>
        </row>
      </sheetData>
      <sheetData sheetId="11929">
        <row r="9">
          <cell r="A9" t="str">
            <v>A</v>
          </cell>
        </row>
      </sheetData>
      <sheetData sheetId="11930">
        <row r="9">
          <cell r="A9" t="str">
            <v>A</v>
          </cell>
        </row>
      </sheetData>
      <sheetData sheetId="11931">
        <row r="9">
          <cell r="A9" t="str">
            <v>A</v>
          </cell>
        </row>
      </sheetData>
      <sheetData sheetId="11932">
        <row r="9">
          <cell r="A9" t="str">
            <v>A</v>
          </cell>
        </row>
      </sheetData>
      <sheetData sheetId="11933">
        <row r="9">
          <cell r="A9" t="str">
            <v>A</v>
          </cell>
        </row>
      </sheetData>
      <sheetData sheetId="11934">
        <row r="9">
          <cell r="A9" t="str">
            <v>A</v>
          </cell>
        </row>
      </sheetData>
      <sheetData sheetId="11935">
        <row r="9">
          <cell r="A9" t="str">
            <v>A</v>
          </cell>
        </row>
      </sheetData>
      <sheetData sheetId="11936">
        <row r="9">
          <cell r="A9" t="str">
            <v>A</v>
          </cell>
        </row>
      </sheetData>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row r="9">
          <cell r="A9" t="str">
            <v>A</v>
          </cell>
        </row>
      </sheetData>
      <sheetData sheetId="11959">
        <row r="9">
          <cell r="A9" t="str">
            <v>A</v>
          </cell>
        </row>
      </sheetData>
      <sheetData sheetId="11960">
        <row r="9">
          <cell r="A9" t="str">
            <v>A</v>
          </cell>
        </row>
      </sheetData>
      <sheetData sheetId="11961">
        <row r="9">
          <cell r="A9" t="str">
            <v>A</v>
          </cell>
        </row>
      </sheetData>
      <sheetData sheetId="11962">
        <row r="9">
          <cell r="A9" t="str">
            <v>A</v>
          </cell>
        </row>
      </sheetData>
      <sheetData sheetId="11963">
        <row r="9">
          <cell r="A9" t="str">
            <v>A</v>
          </cell>
        </row>
      </sheetData>
      <sheetData sheetId="11964">
        <row r="9">
          <cell r="A9" t="str">
            <v>A</v>
          </cell>
        </row>
      </sheetData>
      <sheetData sheetId="11965">
        <row r="9">
          <cell r="A9" t="str">
            <v>A</v>
          </cell>
        </row>
      </sheetData>
      <sheetData sheetId="11966">
        <row r="9">
          <cell r="A9" t="str">
            <v>A</v>
          </cell>
        </row>
      </sheetData>
      <sheetData sheetId="11967">
        <row r="9">
          <cell r="A9" t="str">
            <v>A</v>
          </cell>
        </row>
      </sheetData>
      <sheetData sheetId="11968">
        <row r="9">
          <cell r="A9" t="str">
            <v>A</v>
          </cell>
        </row>
      </sheetData>
      <sheetData sheetId="11969">
        <row r="9">
          <cell r="A9" t="str">
            <v>A</v>
          </cell>
        </row>
      </sheetData>
      <sheetData sheetId="11970">
        <row r="9">
          <cell r="A9" t="str">
            <v>A</v>
          </cell>
        </row>
      </sheetData>
      <sheetData sheetId="11971">
        <row r="9">
          <cell r="A9" t="str">
            <v>A</v>
          </cell>
        </row>
      </sheetData>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ow r="9">
          <cell r="A9" t="str">
            <v>A</v>
          </cell>
        </row>
      </sheetData>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ow r="9">
          <cell r="A9" t="str">
            <v>A</v>
          </cell>
        </row>
      </sheetData>
      <sheetData sheetId="12053">
        <row r="9">
          <cell r="A9" t="str">
            <v>A</v>
          </cell>
        </row>
      </sheetData>
      <sheetData sheetId="12054">
        <row r="9">
          <cell r="A9" t="str">
            <v>A</v>
          </cell>
        </row>
      </sheetData>
      <sheetData sheetId="12055">
        <row r="9">
          <cell r="A9" t="str">
            <v>A</v>
          </cell>
        </row>
      </sheetData>
      <sheetData sheetId="12056">
        <row r="9">
          <cell r="A9" t="str">
            <v>A</v>
          </cell>
        </row>
      </sheetData>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ow r="9">
          <cell r="A9" t="str">
            <v>A</v>
          </cell>
        </row>
      </sheetData>
      <sheetData sheetId="12074">
        <row r="9">
          <cell r="A9" t="str">
            <v>A</v>
          </cell>
        </row>
      </sheetData>
      <sheetData sheetId="12075">
        <row r="9">
          <cell r="A9" t="str">
            <v>A</v>
          </cell>
        </row>
      </sheetData>
      <sheetData sheetId="12076">
        <row r="9">
          <cell r="A9" t="str">
            <v>A</v>
          </cell>
        </row>
      </sheetData>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ow r="9">
          <cell r="A9" t="str">
            <v>A</v>
          </cell>
        </row>
      </sheetData>
      <sheetData sheetId="12087">
        <row r="9">
          <cell r="A9" t="str">
            <v>A</v>
          </cell>
        </row>
      </sheetData>
      <sheetData sheetId="12088">
        <row r="9">
          <cell r="A9" t="str">
            <v>A</v>
          </cell>
        </row>
      </sheetData>
      <sheetData sheetId="12089">
        <row r="9">
          <cell r="A9" t="str">
            <v>A</v>
          </cell>
        </row>
      </sheetData>
      <sheetData sheetId="12090">
        <row r="9">
          <cell r="A9" t="str">
            <v>A</v>
          </cell>
        </row>
      </sheetData>
      <sheetData sheetId="12091">
        <row r="9">
          <cell r="A9" t="str">
            <v>A</v>
          </cell>
        </row>
      </sheetData>
      <sheetData sheetId="12092">
        <row r="9">
          <cell r="A9" t="str">
            <v>A</v>
          </cell>
        </row>
      </sheetData>
      <sheetData sheetId="12093">
        <row r="9">
          <cell r="A9" t="str">
            <v>A</v>
          </cell>
        </row>
      </sheetData>
      <sheetData sheetId="12094">
        <row r="9">
          <cell r="A9" t="str">
            <v>A</v>
          </cell>
        </row>
      </sheetData>
      <sheetData sheetId="12095">
        <row r="9">
          <cell r="A9" t="str">
            <v>A</v>
          </cell>
        </row>
      </sheetData>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ow r="9">
          <cell r="A9" t="str">
            <v>A</v>
          </cell>
        </row>
      </sheetData>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row r="9">
          <cell r="A9" t="str">
            <v>A</v>
          </cell>
        </row>
      </sheetData>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ow r="9">
          <cell r="A9" t="str">
            <v>A</v>
          </cell>
        </row>
      </sheetData>
      <sheetData sheetId="12204">
        <row r="9">
          <cell r="A9" t="str">
            <v>A</v>
          </cell>
        </row>
      </sheetData>
      <sheetData sheetId="12205">
        <row r="9">
          <cell r="A9" t="str">
            <v>A</v>
          </cell>
        </row>
      </sheetData>
      <sheetData sheetId="12206">
        <row r="9">
          <cell r="A9" t="str">
            <v>A</v>
          </cell>
        </row>
      </sheetData>
      <sheetData sheetId="12207">
        <row r="9">
          <cell r="A9" t="str">
            <v>A</v>
          </cell>
        </row>
      </sheetData>
      <sheetData sheetId="12208">
        <row r="9">
          <cell r="A9" t="str">
            <v>A</v>
          </cell>
        </row>
      </sheetData>
      <sheetData sheetId="12209">
        <row r="9">
          <cell r="A9" t="str">
            <v>A</v>
          </cell>
        </row>
      </sheetData>
      <sheetData sheetId="12210">
        <row r="9">
          <cell r="A9" t="str">
            <v>A</v>
          </cell>
        </row>
      </sheetData>
      <sheetData sheetId="12211">
        <row r="9">
          <cell r="A9" t="str">
            <v>A</v>
          </cell>
        </row>
      </sheetData>
      <sheetData sheetId="12212">
        <row r="9">
          <cell r="A9" t="str">
            <v>A</v>
          </cell>
        </row>
      </sheetData>
      <sheetData sheetId="12213">
        <row r="9">
          <cell r="A9" t="str">
            <v>A</v>
          </cell>
        </row>
      </sheetData>
      <sheetData sheetId="12214">
        <row r="9">
          <cell r="A9" t="str">
            <v>A</v>
          </cell>
        </row>
      </sheetData>
      <sheetData sheetId="12215">
        <row r="9">
          <cell r="A9" t="str">
            <v>A</v>
          </cell>
        </row>
      </sheetData>
      <sheetData sheetId="12216">
        <row r="9">
          <cell r="A9" t="str">
            <v>A</v>
          </cell>
        </row>
      </sheetData>
      <sheetData sheetId="12217">
        <row r="9">
          <cell r="A9" t="str">
            <v>A</v>
          </cell>
        </row>
      </sheetData>
      <sheetData sheetId="12218">
        <row r="9">
          <cell r="A9" t="str">
            <v>A</v>
          </cell>
        </row>
      </sheetData>
      <sheetData sheetId="12219">
        <row r="9">
          <cell r="A9" t="str">
            <v>A</v>
          </cell>
        </row>
      </sheetData>
      <sheetData sheetId="12220">
        <row r="9">
          <cell r="A9" t="str">
            <v>A</v>
          </cell>
        </row>
      </sheetData>
      <sheetData sheetId="12221">
        <row r="9">
          <cell r="A9" t="str">
            <v>A</v>
          </cell>
        </row>
      </sheetData>
      <sheetData sheetId="12222">
        <row r="9">
          <cell r="A9" t="str">
            <v>A</v>
          </cell>
        </row>
      </sheetData>
      <sheetData sheetId="12223">
        <row r="9">
          <cell r="A9" t="str">
            <v>A</v>
          </cell>
        </row>
      </sheetData>
      <sheetData sheetId="12224">
        <row r="9">
          <cell r="A9" t="str">
            <v>A</v>
          </cell>
        </row>
      </sheetData>
      <sheetData sheetId="12225">
        <row r="9">
          <cell r="A9" t="str">
            <v>A</v>
          </cell>
        </row>
      </sheetData>
      <sheetData sheetId="12226">
        <row r="9">
          <cell r="A9" t="str">
            <v>A</v>
          </cell>
        </row>
      </sheetData>
      <sheetData sheetId="12227">
        <row r="9">
          <cell r="A9" t="str">
            <v>A</v>
          </cell>
        </row>
      </sheetData>
      <sheetData sheetId="12228">
        <row r="9">
          <cell r="A9" t="str">
            <v>A</v>
          </cell>
        </row>
      </sheetData>
      <sheetData sheetId="12229">
        <row r="9">
          <cell r="A9" t="str">
            <v>A</v>
          </cell>
        </row>
      </sheetData>
      <sheetData sheetId="12230">
        <row r="9">
          <cell r="A9" t="str">
            <v>A</v>
          </cell>
        </row>
      </sheetData>
      <sheetData sheetId="12231">
        <row r="9">
          <cell r="A9" t="str">
            <v>A</v>
          </cell>
        </row>
      </sheetData>
      <sheetData sheetId="12232">
        <row r="9">
          <cell r="A9" t="str">
            <v>A</v>
          </cell>
        </row>
      </sheetData>
      <sheetData sheetId="12233">
        <row r="9">
          <cell r="A9" t="str">
            <v>A</v>
          </cell>
        </row>
      </sheetData>
      <sheetData sheetId="12234">
        <row r="9">
          <cell r="A9" t="str">
            <v>A</v>
          </cell>
        </row>
      </sheetData>
      <sheetData sheetId="12235">
        <row r="9">
          <cell r="A9" t="str">
            <v>A</v>
          </cell>
        </row>
      </sheetData>
      <sheetData sheetId="12236">
        <row r="9">
          <cell r="A9" t="str">
            <v>A</v>
          </cell>
        </row>
      </sheetData>
      <sheetData sheetId="12237">
        <row r="9">
          <cell r="A9" t="str">
            <v>A</v>
          </cell>
        </row>
      </sheetData>
      <sheetData sheetId="12238">
        <row r="9">
          <cell r="A9" t="str">
            <v>A</v>
          </cell>
        </row>
      </sheetData>
      <sheetData sheetId="12239">
        <row r="9">
          <cell r="A9" t="str">
            <v>A</v>
          </cell>
        </row>
      </sheetData>
      <sheetData sheetId="12240">
        <row r="9">
          <cell r="A9" t="str">
            <v>A</v>
          </cell>
        </row>
      </sheetData>
      <sheetData sheetId="12241">
        <row r="9">
          <cell r="A9" t="str">
            <v>A</v>
          </cell>
        </row>
      </sheetData>
      <sheetData sheetId="12242">
        <row r="9">
          <cell r="A9" t="str">
            <v>A</v>
          </cell>
        </row>
      </sheetData>
      <sheetData sheetId="12243">
        <row r="9">
          <cell r="A9" t="str">
            <v>A</v>
          </cell>
        </row>
      </sheetData>
      <sheetData sheetId="12244">
        <row r="9">
          <cell r="A9" t="str">
            <v>A</v>
          </cell>
        </row>
      </sheetData>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ow r="9">
          <cell r="A9" t="str">
            <v>A</v>
          </cell>
        </row>
      </sheetData>
      <sheetData sheetId="12268">
        <row r="9">
          <cell r="A9" t="str">
            <v>A</v>
          </cell>
        </row>
      </sheetData>
      <sheetData sheetId="12269">
        <row r="9">
          <cell r="A9" t="str">
            <v>A</v>
          </cell>
        </row>
      </sheetData>
      <sheetData sheetId="12270">
        <row r="9">
          <cell r="A9" t="str">
            <v>A</v>
          </cell>
        </row>
      </sheetData>
      <sheetData sheetId="12271">
        <row r="9">
          <cell r="A9" t="str">
            <v>A</v>
          </cell>
        </row>
      </sheetData>
      <sheetData sheetId="12272">
        <row r="9">
          <cell r="A9" t="str">
            <v>A</v>
          </cell>
        </row>
      </sheetData>
      <sheetData sheetId="12273">
        <row r="9">
          <cell r="A9" t="str">
            <v>A</v>
          </cell>
        </row>
      </sheetData>
      <sheetData sheetId="12274">
        <row r="9">
          <cell r="A9" t="str">
            <v>A</v>
          </cell>
        </row>
      </sheetData>
      <sheetData sheetId="12275">
        <row r="9">
          <cell r="A9" t="str">
            <v>A</v>
          </cell>
        </row>
      </sheetData>
      <sheetData sheetId="12276">
        <row r="9">
          <cell r="A9" t="str">
            <v>A</v>
          </cell>
        </row>
      </sheetData>
      <sheetData sheetId="12277">
        <row r="9">
          <cell r="A9" t="str">
            <v>A</v>
          </cell>
        </row>
      </sheetData>
      <sheetData sheetId="12278">
        <row r="9">
          <cell r="A9" t="str">
            <v>A</v>
          </cell>
        </row>
      </sheetData>
      <sheetData sheetId="12279">
        <row r="9">
          <cell r="A9" t="str">
            <v>A</v>
          </cell>
        </row>
      </sheetData>
      <sheetData sheetId="12280">
        <row r="9">
          <cell r="A9" t="str">
            <v>A</v>
          </cell>
        </row>
      </sheetData>
      <sheetData sheetId="12281">
        <row r="9">
          <cell r="A9" t="str">
            <v>A</v>
          </cell>
        </row>
      </sheetData>
      <sheetData sheetId="12282">
        <row r="9">
          <cell r="A9" t="str">
            <v>A</v>
          </cell>
        </row>
      </sheetData>
      <sheetData sheetId="12283">
        <row r="9">
          <cell r="A9" t="str">
            <v>A</v>
          </cell>
        </row>
      </sheetData>
      <sheetData sheetId="12284">
        <row r="9">
          <cell r="A9" t="str">
            <v>A</v>
          </cell>
        </row>
      </sheetData>
      <sheetData sheetId="12285">
        <row r="9">
          <cell r="A9" t="str">
            <v>A</v>
          </cell>
        </row>
      </sheetData>
      <sheetData sheetId="12286">
        <row r="9">
          <cell r="A9" t="str">
            <v>A</v>
          </cell>
        </row>
      </sheetData>
      <sheetData sheetId="12287">
        <row r="9">
          <cell r="A9" t="str">
            <v>A</v>
          </cell>
        </row>
      </sheetData>
      <sheetData sheetId="12288">
        <row r="9">
          <cell r="A9" t="str">
            <v>A</v>
          </cell>
        </row>
      </sheetData>
      <sheetData sheetId="12289">
        <row r="9">
          <cell r="A9" t="str">
            <v>A</v>
          </cell>
        </row>
      </sheetData>
      <sheetData sheetId="12290">
        <row r="9">
          <cell r="A9" t="str">
            <v>A</v>
          </cell>
        </row>
      </sheetData>
      <sheetData sheetId="12291">
        <row r="9">
          <cell r="A9" t="str">
            <v>A</v>
          </cell>
        </row>
      </sheetData>
      <sheetData sheetId="12292">
        <row r="9">
          <cell r="A9" t="str">
            <v>A</v>
          </cell>
        </row>
      </sheetData>
      <sheetData sheetId="12293">
        <row r="9">
          <cell r="A9" t="str">
            <v>A</v>
          </cell>
        </row>
      </sheetData>
      <sheetData sheetId="12294">
        <row r="9">
          <cell r="A9" t="str">
            <v>A</v>
          </cell>
        </row>
      </sheetData>
      <sheetData sheetId="12295">
        <row r="9">
          <cell r="A9" t="str">
            <v>A</v>
          </cell>
        </row>
      </sheetData>
      <sheetData sheetId="12296">
        <row r="9">
          <cell r="A9" t="str">
            <v>A</v>
          </cell>
        </row>
      </sheetData>
      <sheetData sheetId="12297">
        <row r="9">
          <cell r="A9" t="str">
            <v>A</v>
          </cell>
        </row>
      </sheetData>
      <sheetData sheetId="12298">
        <row r="9">
          <cell r="A9" t="str">
            <v>A</v>
          </cell>
        </row>
      </sheetData>
      <sheetData sheetId="12299">
        <row r="9">
          <cell r="A9" t="str">
            <v>A</v>
          </cell>
        </row>
      </sheetData>
      <sheetData sheetId="12300">
        <row r="9">
          <cell r="A9" t="str">
            <v>A</v>
          </cell>
        </row>
      </sheetData>
      <sheetData sheetId="12301">
        <row r="9">
          <cell r="A9" t="str">
            <v>A</v>
          </cell>
        </row>
      </sheetData>
      <sheetData sheetId="12302">
        <row r="9">
          <cell r="A9" t="str">
            <v>A</v>
          </cell>
        </row>
      </sheetData>
      <sheetData sheetId="12303">
        <row r="9">
          <cell r="A9" t="str">
            <v>A</v>
          </cell>
        </row>
      </sheetData>
      <sheetData sheetId="12304">
        <row r="9">
          <cell r="A9" t="str">
            <v>A</v>
          </cell>
        </row>
      </sheetData>
      <sheetData sheetId="12305">
        <row r="9">
          <cell r="A9" t="str">
            <v>A</v>
          </cell>
        </row>
      </sheetData>
      <sheetData sheetId="12306">
        <row r="9">
          <cell r="A9" t="str">
            <v>A</v>
          </cell>
        </row>
      </sheetData>
      <sheetData sheetId="12307">
        <row r="9">
          <cell r="A9" t="str">
            <v>A</v>
          </cell>
        </row>
      </sheetData>
      <sheetData sheetId="12308">
        <row r="9">
          <cell r="A9" t="str">
            <v>A</v>
          </cell>
        </row>
      </sheetData>
      <sheetData sheetId="12309">
        <row r="9">
          <cell r="A9" t="str">
            <v>A</v>
          </cell>
        </row>
      </sheetData>
      <sheetData sheetId="12310">
        <row r="9">
          <cell r="A9" t="str">
            <v>A</v>
          </cell>
        </row>
      </sheetData>
      <sheetData sheetId="12311">
        <row r="9">
          <cell r="A9" t="str">
            <v>A</v>
          </cell>
        </row>
      </sheetData>
      <sheetData sheetId="12312">
        <row r="9">
          <cell r="A9" t="str">
            <v>A</v>
          </cell>
        </row>
      </sheetData>
      <sheetData sheetId="12313">
        <row r="9">
          <cell r="A9" t="str">
            <v>A</v>
          </cell>
        </row>
      </sheetData>
      <sheetData sheetId="12314">
        <row r="9">
          <cell r="A9" t="str">
            <v>A</v>
          </cell>
        </row>
      </sheetData>
      <sheetData sheetId="12315">
        <row r="9">
          <cell r="A9" t="str">
            <v>A</v>
          </cell>
        </row>
      </sheetData>
      <sheetData sheetId="12316">
        <row r="9">
          <cell r="A9" t="str">
            <v>A</v>
          </cell>
        </row>
      </sheetData>
      <sheetData sheetId="12317">
        <row r="9">
          <cell r="A9" t="str">
            <v>A</v>
          </cell>
        </row>
      </sheetData>
      <sheetData sheetId="12318">
        <row r="9">
          <cell r="A9" t="str">
            <v>A</v>
          </cell>
        </row>
      </sheetData>
      <sheetData sheetId="12319">
        <row r="9">
          <cell r="A9" t="str">
            <v>A</v>
          </cell>
        </row>
      </sheetData>
      <sheetData sheetId="12320">
        <row r="9">
          <cell r="A9" t="str">
            <v>A</v>
          </cell>
        </row>
      </sheetData>
      <sheetData sheetId="12321">
        <row r="9">
          <cell r="A9" t="str">
            <v>A</v>
          </cell>
        </row>
      </sheetData>
      <sheetData sheetId="12322">
        <row r="9">
          <cell r="A9" t="str">
            <v>A</v>
          </cell>
        </row>
      </sheetData>
      <sheetData sheetId="12323">
        <row r="9">
          <cell r="A9" t="str">
            <v>A</v>
          </cell>
        </row>
      </sheetData>
      <sheetData sheetId="12324">
        <row r="9">
          <cell r="A9" t="str">
            <v>A</v>
          </cell>
        </row>
      </sheetData>
      <sheetData sheetId="12325">
        <row r="9">
          <cell r="A9" t="str">
            <v>A</v>
          </cell>
        </row>
      </sheetData>
      <sheetData sheetId="12326">
        <row r="9">
          <cell r="A9" t="str">
            <v>A</v>
          </cell>
        </row>
      </sheetData>
      <sheetData sheetId="12327">
        <row r="9">
          <cell r="A9" t="str">
            <v>A</v>
          </cell>
        </row>
      </sheetData>
      <sheetData sheetId="12328">
        <row r="9">
          <cell r="A9" t="str">
            <v>A</v>
          </cell>
        </row>
      </sheetData>
      <sheetData sheetId="12329">
        <row r="9">
          <cell r="A9" t="str">
            <v>A</v>
          </cell>
        </row>
      </sheetData>
      <sheetData sheetId="12330">
        <row r="9">
          <cell r="A9" t="str">
            <v>A</v>
          </cell>
        </row>
      </sheetData>
      <sheetData sheetId="12331">
        <row r="9">
          <cell r="A9" t="str">
            <v>A</v>
          </cell>
        </row>
      </sheetData>
      <sheetData sheetId="12332">
        <row r="9">
          <cell r="A9" t="str">
            <v>A</v>
          </cell>
        </row>
      </sheetData>
      <sheetData sheetId="12333">
        <row r="9">
          <cell r="A9" t="str">
            <v>A</v>
          </cell>
        </row>
      </sheetData>
      <sheetData sheetId="12334">
        <row r="9">
          <cell r="A9" t="str">
            <v>A</v>
          </cell>
        </row>
      </sheetData>
      <sheetData sheetId="12335">
        <row r="9">
          <cell r="A9" t="str">
            <v>A</v>
          </cell>
        </row>
      </sheetData>
      <sheetData sheetId="12336">
        <row r="9">
          <cell r="A9" t="str">
            <v>A</v>
          </cell>
        </row>
      </sheetData>
      <sheetData sheetId="12337">
        <row r="9">
          <cell r="A9" t="str">
            <v>A</v>
          </cell>
        </row>
      </sheetData>
      <sheetData sheetId="12338">
        <row r="9">
          <cell r="A9" t="str">
            <v>A</v>
          </cell>
        </row>
      </sheetData>
      <sheetData sheetId="12339">
        <row r="9">
          <cell r="A9" t="str">
            <v>A</v>
          </cell>
        </row>
      </sheetData>
      <sheetData sheetId="12340">
        <row r="9">
          <cell r="A9" t="str">
            <v>A</v>
          </cell>
        </row>
      </sheetData>
      <sheetData sheetId="12341">
        <row r="9">
          <cell r="A9" t="str">
            <v>A</v>
          </cell>
        </row>
      </sheetData>
      <sheetData sheetId="12342">
        <row r="9">
          <cell r="A9" t="str">
            <v>A</v>
          </cell>
        </row>
      </sheetData>
      <sheetData sheetId="12343">
        <row r="9">
          <cell r="A9" t="str">
            <v>A</v>
          </cell>
        </row>
      </sheetData>
      <sheetData sheetId="12344">
        <row r="9">
          <cell r="A9" t="str">
            <v>A</v>
          </cell>
        </row>
      </sheetData>
      <sheetData sheetId="12345">
        <row r="9">
          <cell r="A9" t="str">
            <v>A</v>
          </cell>
        </row>
      </sheetData>
      <sheetData sheetId="12346">
        <row r="9">
          <cell r="A9" t="str">
            <v>A</v>
          </cell>
        </row>
      </sheetData>
      <sheetData sheetId="12347">
        <row r="9">
          <cell r="A9" t="str">
            <v>A</v>
          </cell>
        </row>
      </sheetData>
      <sheetData sheetId="12348">
        <row r="9">
          <cell r="A9" t="str">
            <v>A</v>
          </cell>
        </row>
      </sheetData>
      <sheetData sheetId="12349">
        <row r="9">
          <cell r="A9" t="str">
            <v>A</v>
          </cell>
        </row>
      </sheetData>
      <sheetData sheetId="12350">
        <row r="9">
          <cell r="A9" t="str">
            <v>A</v>
          </cell>
        </row>
      </sheetData>
      <sheetData sheetId="12351">
        <row r="9">
          <cell r="A9" t="str">
            <v>A</v>
          </cell>
        </row>
      </sheetData>
      <sheetData sheetId="12352">
        <row r="9">
          <cell r="A9" t="str">
            <v>A</v>
          </cell>
        </row>
      </sheetData>
      <sheetData sheetId="12353">
        <row r="9">
          <cell r="A9" t="str">
            <v>A</v>
          </cell>
        </row>
      </sheetData>
      <sheetData sheetId="12354">
        <row r="9">
          <cell r="A9" t="str">
            <v>A</v>
          </cell>
        </row>
      </sheetData>
      <sheetData sheetId="12355">
        <row r="9">
          <cell r="A9" t="str">
            <v>A</v>
          </cell>
        </row>
      </sheetData>
      <sheetData sheetId="12356">
        <row r="9">
          <cell r="A9" t="str">
            <v>A</v>
          </cell>
        </row>
      </sheetData>
      <sheetData sheetId="12357">
        <row r="9">
          <cell r="A9" t="str">
            <v>A</v>
          </cell>
        </row>
      </sheetData>
      <sheetData sheetId="12358">
        <row r="9">
          <cell r="A9" t="str">
            <v>A</v>
          </cell>
        </row>
      </sheetData>
      <sheetData sheetId="12359">
        <row r="9">
          <cell r="A9" t="str">
            <v>A</v>
          </cell>
        </row>
      </sheetData>
      <sheetData sheetId="12360">
        <row r="9">
          <cell r="A9" t="str">
            <v>A</v>
          </cell>
        </row>
      </sheetData>
      <sheetData sheetId="12361">
        <row r="9">
          <cell r="A9" t="str">
            <v>A</v>
          </cell>
        </row>
      </sheetData>
      <sheetData sheetId="12362">
        <row r="9">
          <cell r="A9" t="str">
            <v>A</v>
          </cell>
        </row>
      </sheetData>
      <sheetData sheetId="12363">
        <row r="9">
          <cell r="A9" t="str">
            <v>A</v>
          </cell>
        </row>
      </sheetData>
      <sheetData sheetId="12364">
        <row r="9">
          <cell r="A9" t="str">
            <v>A</v>
          </cell>
        </row>
      </sheetData>
      <sheetData sheetId="12365">
        <row r="9">
          <cell r="A9" t="str">
            <v>A</v>
          </cell>
        </row>
      </sheetData>
      <sheetData sheetId="12366">
        <row r="9">
          <cell r="A9" t="str">
            <v>A</v>
          </cell>
        </row>
      </sheetData>
      <sheetData sheetId="12367">
        <row r="9">
          <cell r="A9" t="str">
            <v>A</v>
          </cell>
        </row>
      </sheetData>
      <sheetData sheetId="12368">
        <row r="9">
          <cell r="A9" t="str">
            <v>A</v>
          </cell>
        </row>
      </sheetData>
      <sheetData sheetId="12369">
        <row r="9">
          <cell r="A9" t="str">
            <v>A</v>
          </cell>
        </row>
      </sheetData>
      <sheetData sheetId="12370">
        <row r="9">
          <cell r="A9" t="str">
            <v>A</v>
          </cell>
        </row>
      </sheetData>
      <sheetData sheetId="12371">
        <row r="9">
          <cell r="A9" t="str">
            <v>A</v>
          </cell>
        </row>
      </sheetData>
      <sheetData sheetId="12372">
        <row r="9">
          <cell r="A9" t="str">
            <v>A</v>
          </cell>
        </row>
      </sheetData>
      <sheetData sheetId="12373">
        <row r="9">
          <cell r="A9" t="str">
            <v>A</v>
          </cell>
        </row>
      </sheetData>
      <sheetData sheetId="12374">
        <row r="9">
          <cell r="A9" t="str">
            <v>A</v>
          </cell>
        </row>
      </sheetData>
      <sheetData sheetId="12375">
        <row r="9">
          <cell r="A9" t="str">
            <v>A</v>
          </cell>
        </row>
      </sheetData>
      <sheetData sheetId="12376">
        <row r="9">
          <cell r="A9" t="str">
            <v>A</v>
          </cell>
        </row>
      </sheetData>
      <sheetData sheetId="12377">
        <row r="9">
          <cell r="A9" t="str">
            <v>A</v>
          </cell>
        </row>
      </sheetData>
      <sheetData sheetId="12378">
        <row r="9">
          <cell r="A9" t="str">
            <v>A</v>
          </cell>
        </row>
      </sheetData>
      <sheetData sheetId="12379">
        <row r="9">
          <cell r="A9" t="str">
            <v>A</v>
          </cell>
        </row>
      </sheetData>
      <sheetData sheetId="12380">
        <row r="9">
          <cell r="A9" t="str">
            <v>A</v>
          </cell>
        </row>
      </sheetData>
      <sheetData sheetId="12381">
        <row r="9">
          <cell r="A9" t="str">
            <v>A</v>
          </cell>
        </row>
      </sheetData>
      <sheetData sheetId="12382">
        <row r="9">
          <cell r="A9" t="str">
            <v>A</v>
          </cell>
        </row>
      </sheetData>
      <sheetData sheetId="12383">
        <row r="9">
          <cell r="A9" t="str">
            <v>A</v>
          </cell>
        </row>
      </sheetData>
      <sheetData sheetId="12384">
        <row r="9">
          <cell r="A9" t="str">
            <v>A</v>
          </cell>
        </row>
      </sheetData>
      <sheetData sheetId="12385">
        <row r="9">
          <cell r="A9" t="str">
            <v>A</v>
          </cell>
        </row>
      </sheetData>
      <sheetData sheetId="12386">
        <row r="9">
          <cell r="A9" t="str">
            <v>A</v>
          </cell>
        </row>
      </sheetData>
      <sheetData sheetId="12387">
        <row r="9">
          <cell r="A9" t="str">
            <v>A</v>
          </cell>
        </row>
      </sheetData>
      <sheetData sheetId="12388">
        <row r="9">
          <cell r="A9" t="str">
            <v>A</v>
          </cell>
        </row>
      </sheetData>
      <sheetData sheetId="12389">
        <row r="9">
          <cell r="A9" t="str">
            <v>A</v>
          </cell>
        </row>
      </sheetData>
      <sheetData sheetId="12390">
        <row r="9">
          <cell r="A9" t="str">
            <v>A</v>
          </cell>
        </row>
      </sheetData>
      <sheetData sheetId="12391">
        <row r="9">
          <cell r="A9" t="str">
            <v>A</v>
          </cell>
        </row>
      </sheetData>
      <sheetData sheetId="12392">
        <row r="9">
          <cell r="A9" t="str">
            <v>A</v>
          </cell>
        </row>
      </sheetData>
      <sheetData sheetId="12393">
        <row r="9">
          <cell r="A9" t="str">
            <v>A</v>
          </cell>
        </row>
      </sheetData>
      <sheetData sheetId="12394">
        <row r="9">
          <cell r="A9" t="str">
            <v>A</v>
          </cell>
        </row>
      </sheetData>
      <sheetData sheetId="12395">
        <row r="9">
          <cell r="A9" t="str">
            <v>A</v>
          </cell>
        </row>
      </sheetData>
      <sheetData sheetId="12396">
        <row r="9">
          <cell r="A9" t="str">
            <v>A</v>
          </cell>
        </row>
      </sheetData>
      <sheetData sheetId="12397">
        <row r="9">
          <cell r="A9" t="str">
            <v>A</v>
          </cell>
        </row>
      </sheetData>
      <sheetData sheetId="12398">
        <row r="9">
          <cell r="A9" t="str">
            <v>A</v>
          </cell>
        </row>
      </sheetData>
      <sheetData sheetId="12399">
        <row r="9">
          <cell r="A9" t="str">
            <v>A</v>
          </cell>
        </row>
      </sheetData>
      <sheetData sheetId="12400">
        <row r="9">
          <cell r="A9" t="str">
            <v>A</v>
          </cell>
        </row>
      </sheetData>
      <sheetData sheetId="12401">
        <row r="9">
          <cell r="A9" t="str">
            <v>A</v>
          </cell>
        </row>
      </sheetData>
      <sheetData sheetId="12402">
        <row r="9">
          <cell r="A9" t="str">
            <v>A</v>
          </cell>
        </row>
      </sheetData>
      <sheetData sheetId="12403">
        <row r="9">
          <cell r="A9" t="str">
            <v>A</v>
          </cell>
        </row>
      </sheetData>
      <sheetData sheetId="12404">
        <row r="9">
          <cell r="A9" t="str">
            <v>A</v>
          </cell>
        </row>
      </sheetData>
      <sheetData sheetId="12405">
        <row r="9">
          <cell r="A9" t="str">
            <v>A</v>
          </cell>
        </row>
      </sheetData>
      <sheetData sheetId="12406">
        <row r="9">
          <cell r="A9" t="str">
            <v>A</v>
          </cell>
        </row>
      </sheetData>
      <sheetData sheetId="12407">
        <row r="9">
          <cell r="A9" t="str">
            <v>A</v>
          </cell>
        </row>
      </sheetData>
      <sheetData sheetId="12408">
        <row r="9">
          <cell r="A9" t="str">
            <v>A</v>
          </cell>
        </row>
      </sheetData>
      <sheetData sheetId="12409">
        <row r="9">
          <cell r="A9" t="str">
            <v>A</v>
          </cell>
        </row>
      </sheetData>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ow r="9">
          <cell r="A9" t="str">
            <v>A</v>
          </cell>
        </row>
      </sheetData>
      <sheetData sheetId="12461">
        <row r="9">
          <cell r="A9" t="str">
            <v>A</v>
          </cell>
        </row>
      </sheetData>
      <sheetData sheetId="12462">
        <row r="9">
          <cell r="A9" t="str">
            <v>A</v>
          </cell>
        </row>
      </sheetData>
      <sheetData sheetId="12463">
        <row r="9">
          <cell r="A9" t="str">
            <v>A</v>
          </cell>
        </row>
      </sheetData>
      <sheetData sheetId="12464">
        <row r="9">
          <cell r="A9" t="str">
            <v>A</v>
          </cell>
        </row>
      </sheetData>
      <sheetData sheetId="12465">
        <row r="9">
          <cell r="A9" t="str">
            <v>A</v>
          </cell>
        </row>
      </sheetData>
      <sheetData sheetId="12466">
        <row r="9">
          <cell r="A9" t="str">
            <v>A</v>
          </cell>
        </row>
      </sheetData>
      <sheetData sheetId="12467">
        <row r="9">
          <cell r="A9" t="str">
            <v>A</v>
          </cell>
        </row>
      </sheetData>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ow r="9">
          <cell r="A9" t="str">
            <v>A</v>
          </cell>
        </row>
      </sheetData>
      <sheetData sheetId="12478">
        <row r="9">
          <cell r="A9" t="str">
            <v>A</v>
          </cell>
        </row>
      </sheetData>
      <sheetData sheetId="12479">
        <row r="9">
          <cell r="A9" t="str">
            <v>A</v>
          </cell>
        </row>
      </sheetData>
      <sheetData sheetId="12480">
        <row r="9">
          <cell r="A9" t="str">
            <v>A</v>
          </cell>
        </row>
      </sheetData>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ow r="9">
          <cell r="A9" t="str">
            <v>A</v>
          </cell>
        </row>
      </sheetData>
      <sheetData sheetId="12487">
        <row r="9">
          <cell r="A9" t="str">
            <v>A</v>
          </cell>
        </row>
      </sheetData>
      <sheetData sheetId="12488">
        <row r="9">
          <cell r="A9" t="str">
            <v>A</v>
          </cell>
        </row>
      </sheetData>
      <sheetData sheetId="12489">
        <row r="9">
          <cell r="A9" t="str">
            <v>A</v>
          </cell>
        </row>
      </sheetData>
      <sheetData sheetId="12490">
        <row r="9">
          <cell r="A9" t="str">
            <v>A</v>
          </cell>
        </row>
      </sheetData>
      <sheetData sheetId="12491">
        <row r="9">
          <cell r="A9" t="str">
            <v>A</v>
          </cell>
        </row>
      </sheetData>
      <sheetData sheetId="12492">
        <row r="9">
          <cell r="A9" t="str">
            <v>A</v>
          </cell>
        </row>
      </sheetData>
      <sheetData sheetId="12493">
        <row r="9">
          <cell r="A9" t="str">
            <v>A</v>
          </cell>
        </row>
      </sheetData>
      <sheetData sheetId="12494">
        <row r="9">
          <cell r="A9" t="str">
            <v>A</v>
          </cell>
        </row>
      </sheetData>
      <sheetData sheetId="12495">
        <row r="9">
          <cell r="A9" t="str">
            <v>A</v>
          </cell>
        </row>
      </sheetData>
      <sheetData sheetId="12496">
        <row r="9">
          <cell r="A9" t="str">
            <v>A</v>
          </cell>
        </row>
      </sheetData>
      <sheetData sheetId="12497">
        <row r="9">
          <cell r="A9" t="str">
            <v>A</v>
          </cell>
        </row>
      </sheetData>
      <sheetData sheetId="12498">
        <row r="9">
          <cell r="A9" t="str">
            <v>A</v>
          </cell>
        </row>
      </sheetData>
      <sheetData sheetId="12499">
        <row r="9">
          <cell r="A9" t="str">
            <v>A</v>
          </cell>
        </row>
      </sheetData>
      <sheetData sheetId="12500">
        <row r="9">
          <cell r="A9" t="str">
            <v>A</v>
          </cell>
        </row>
      </sheetData>
      <sheetData sheetId="12501">
        <row r="9">
          <cell r="A9" t="str">
            <v>A</v>
          </cell>
        </row>
      </sheetData>
      <sheetData sheetId="12502">
        <row r="9">
          <cell r="A9" t="str">
            <v>A</v>
          </cell>
        </row>
      </sheetData>
      <sheetData sheetId="12503">
        <row r="9">
          <cell r="A9" t="str">
            <v>A</v>
          </cell>
        </row>
      </sheetData>
      <sheetData sheetId="12504">
        <row r="9">
          <cell r="A9" t="str">
            <v>A</v>
          </cell>
        </row>
      </sheetData>
      <sheetData sheetId="12505">
        <row r="9">
          <cell r="A9" t="str">
            <v>A</v>
          </cell>
        </row>
      </sheetData>
      <sheetData sheetId="12506">
        <row r="9">
          <cell r="A9" t="str">
            <v>A</v>
          </cell>
        </row>
      </sheetData>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sheetData sheetId="12561"/>
      <sheetData sheetId="12562"/>
      <sheetData sheetId="12563"/>
      <sheetData sheetId="12564"/>
      <sheetData sheetId="12565"/>
      <sheetData sheetId="12566"/>
      <sheetData sheetId="12567"/>
      <sheetData sheetId="12568"/>
      <sheetData sheetId="12569"/>
      <sheetData sheetId="12570"/>
      <sheetData sheetId="12571" refreshError="1"/>
      <sheetData sheetId="12572">
        <row r="9">
          <cell r="A9" t="str">
            <v>A</v>
          </cell>
        </row>
      </sheetData>
      <sheetData sheetId="12573">
        <row r="9">
          <cell r="A9" t="str">
            <v>A</v>
          </cell>
        </row>
      </sheetData>
      <sheetData sheetId="12574">
        <row r="9">
          <cell r="A9" t="str">
            <v>A</v>
          </cell>
        </row>
      </sheetData>
      <sheetData sheetId="12575" refreshError="1"/>
      <sheetData sheetId="12576" refreshError="1"/>
      <sheetData sheetId="12577" refreshError="1"/>
      <sheetData sheetId="12578" refreshError="1"/>
      <sheetData sheetId="12579" refreshError="1"/>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efreshError="1"/>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efreshError="1"/>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efreshError="1"/>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sheetData sheetId="12681"/>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efreshError="1"/>
      <sheetData sheetId="12690" refreshError="1"/>
      <sheetData sheetId="12691"/>
      <sheetData sheetId="12692"/>
      <sheetData sheetId="12693"/>
      <sheetData sheetId="12694"/>
      <sheetData sheetId="12695" refreshError="1"/>
      <sheetData sheetId="12696" refreshError="1"/>
      <sheetData sheetId="12697" refreshError="1"/>
      <sheetData sheetId="12698" refreshError="1"/>
      <sheetData sheetId="12699"/>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efreshError="1"/>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sheetData sheetId="12809"/>
      <sheetData sheetId="12810"/>
      <sheetData sheetId="12811"/>
      <sheetData sheetId="12812"/>
      <sheetData sheetId="12813"/>
      <sheetData sheetId="12814"/>
      <sheetData sheetId="12815"/>
      <sheetData sheetId="12816"/>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sheetData sheetId="12839"/>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sheetData sheetId="12851">
        <row r="9">
          <cell r="A9" t="str">
            <v>A</v>
          </cell>
        </row>
      </sheetData>
      <sheetData sheetId="12852"/>
      <sheetData sheetId="12853"/>
      <sheetData sheetId="12854"/>
      <sheetData sheetId="12855" refreshError="1"/>
      <sheetData sheetId="12856" refreshError="1"/>
      <sheetData sheetId="12857" refreshError="1"/>
      <sheetData sheetId="12858" refreshError="1"/>
      <sheetData sheetId="12859" refreshError="1"/>
      <sheetData sheetId="12860">
        <row r="9">
          <cell r="A9" t="str">
            <v>A</v>
          </cell>
        </row>
      </sheetData>
      <sheetData sheetId="12861" refreshError="1"/>
      <sheetData sheetId="12862" refreshError="1"/>
      <sheetData sheetId="12863" refreshError="1"/>
      <sheetData sheetId="12864" refreshError="1"/>
      <sheetData sheetId="12865"/>
      <sheetData sheetId="12866" refreshError="1"/>
      <sheetData sheetId="12867" refreshError="1"/>
      <sheetData sheetId="12868" refreshError="1"/>
      <sheetData sheetId="12869"/>
      <sheetData sheetId="12870" refreshError="1"/>
      <sheetData sheetId="12871" refreshError="1"/>
      <sheetData sheetId="12872" refreshError="1"/>
      <sheetData sheetId="12873" refreshError="1"/>
      <sheetData sheetId="12874" refreshError="1"/>
      <sheetData sheetId="12875"/>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ow r="9">
          <cell r="A9" t="str">
            <v>A</v>
          </cell>
        </row>
      </sheetData>
      <sheetData sheetId="13028"/>
      <sheetData sheetId="13029">
        <row r="9">
          <cell r="A9" t="str">
            <v>A</v>
          </cell>
        </row>
      </sheetData>
      <sheetData sheetId="13030">
        <row r="9">
          <cell r="A9" t="str">
            <v>A</v>
          </cell>
        </row>
      </sheetData>
      <sheetData sheetId="13031">
        <row r="9">
          <cell r="A9" t="str">
            <v>A</v>
          </cell>
        </row>
      </sheetData>
      <sheetData sheetId="13032"/>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efreshError="1"/>
      <sheetData sheetId="13038">
        <row r="9">
          <cell r="A9" t="str">
            <v>A</v>
          </cell>
        </row>
      </sheetData>
      <sheetData sheetId="13039">
        <row r="9">
          <cell r="A9" t="str">
            <v>A</v>
          </cell>
        </row>
      </sheetData>
      <sheetData sheetId="13040">
        <row r="9">
          <cell r="A9" t="str">
            <v>A</v>
          </cell>
        </row>
      </sheetData>
      <sheetData sheetId="13041" refreshError="1"/>
      <sheetData sheetId="13042">
        <row r="9">
          <cell r="A9" t="str">
            <v>A</v>
          </cell>
        </row>
      </sheetData>
      <sheetData sheetId="13043">
        <row r="9">
          <cell r="A9" t="str">
            <v>A</v>
          </cell>
        </row>
      </sheetData>
      <sheetData sheetId="13044"/>
      <sheetData sheetId="13045"/>
      <sheetData sheetId="13046"/>
      <sheetData sheetId="13047"/>
      <sheetData sheetId="13048"/>
      <sheetData sheetId="13049"/>
      <sheetData sheetId="13050">
        <row r="9">
          <cell r="A9" t="str">
            <v>A</v>
          </cell>
        </row>
      </sheetData>
      <sheetData sheetId="13051">
        <row r="9">
          <cell r="A9" t="str">
            <v>A</v>
          </cell>
        </row>
      </sheetData>
      <sheetData sheetId="13052">
        <row r="9">
          <cell r="A9" t="str">
            <v>A</v>
          </cell>
        </row>
      </sheetData>
      <sheetData sheetId="13053" refreshError="1"/>
      <sheetData sheetId="13054" refreshError="1"/>
      <sheetData sheetId="13055" refreshError="1"/>
      <sheetData sheetId="13056" refreshError="1"/>
      <sheetData sheetId="13057" refreshError="1"/>
      <sheetData sheetId="13058" refreshError="1"/>
      <sheetData sheetId="13059"/>
      <sheetData sheetId="13060"/>
      <sheetData sheetId="13061"/>
      <sheetData sheetId="13062"/>
      <sheetData sheetId="13063" refreshError="1"/>
      <sheetData sheetId="13064" refreshError="1"/>
      <sheetData sheetId="13065">
        <row r="9">
          <cell r="A9" t="str">
            <v>A</v>
          </cell>
        </row>
      </sheetData>
      <sheetData sheetId="13066">
        <row r="9">
          <cell r="A9" t="str">
            <v>A</v>
          </cell>
        </row>
      </sheetData>
      <sheetData sheetId="13067">
        <row r="9">
          <cell r="A9" t="str">
            <v>A</v>
          </cell>
        </row>
      </sheetData>
      <sheetData sheetId="13068" refreshError="1"/>
      <sheetData sheetId="13069" refreshError="1"/>
      <sheetData sheetId="13070" refreshError="1"/>
      <sheetData sheetId="13071" refreshError="1"/>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efreshError="1"/>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sheetData sheetId="13086"/>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efreshError="1"/>
      <sheetData sheetId="13095" refreshError="1"/>
      <sheetData sheetId="13096">
        <row r="9">
          <cell r="A9" t="str">
            <v>A</v>
          </cell>
        </row>
      </sheetData>
      <sheetData sheetId="13097">
        <row r="9">
          <cell r="A9" t="str">
            <v>A</v>
          </cell>
        </row>
      </sheetData>
      <sheetData sheetId="13098">
        <row r="9">
          <cell r="A9" t="str">
            <v>A</v>
          </cell>
        </row>
      </sheetData>
      <sheetData sheetId="13099"/>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efreshError="1"/>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sheetData sheetId="13114"/>
      <sheetData sheetId="13115"/>
      <sheetData sheetId="13116"/>
      <sheetData sheetId="13117"/>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efreshError="1"/>
      <sheetData sheetId="13123" refreshError="1"/>
      <sheetData sheetId="13124" refreshError="1"/>
      <sheetData sheetId="13125" refreshError="1"/>
      <sheetData sheetId="13126" refreshError="1"/>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sheetData sheetId="13194">
        <row r="9">
          <cell r="A9" t="str">
            <v>A</v>
          </cell>
        </row>
      </sheetData>
      <sheetData sheetId="13195"/>
      <sheetData sheetId="13196"/>
      <sheetData sheetId="13197"/>
      <sheetData sheetId="13198"/>
      <sheetData sheetId="13199">
        <row r="9">
          <cell r="A9" t="str">
            <v>A</v>
          </cell>
        </row>
      </sheetData>
      <sheetData sheetId="13200">
        <row r="9">
          <cell r="A9" t="str">
            <v>A</v>
          </cell>
        </row>
      </sheetData>
      <sheetData sheetId="13201">
        <row r="9">
          <cell r="A9" t="str">
            <v>A</v>
          </cell>
        </row>
      </sheetData>
      <sheetData sheetId="13202" refreshError="1"/>
      <sheetData sheetId="13203">
        <row r="9">
          <cell r="A9" t="str">
            <v>A</v>
          </cell>
        </row>
      </sheetData>
      <sheetData sheetId="13204" refreshError="1"/>
      <sheetData sheetId="13205" refreshError="1"/>
      <sheetData sheetId="13206" refreshError="1"/>
      <sheetData sheetId="13207" refreshError="1"/>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sheetData sheetId="13228"/>
      <sheetData sheetId="13229"/>
      <sheetData sheetId="13230"/>
      <sheetData sheetId="13231"/>
      <sheetData sheetId="13232"/>
      <sheetData sheetId="13233"/>
      <sheetData sheetId="13234"/>
      <sheetData sheetId="13235"/>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ow r="9">
          <cell r="A9" t="str">
            <v>A</v>
          </cell>
        </row>
      </sheetData>
      <sheetData sheetId="13247" refreshError="1"/>
      <sheetData sheetId="13248" refreshError="1"/>
      <sheetData sheetId="13249"/>
      <sheetData sheetId="13250"/>
      <sheetData sheetId="13251"/>
      <sheetData sheetId="13252"/>
      <sheetData sheetId="13253"/>
      <sheetData sheetId="13254"/>
      <sheetData sheetId="13255"/>
      <sheetData sheetId="13256"/>
      <sheetData sheetId="13257"/>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sheetData sheetId="13281"/>
      <sheetData sheetId="13282"/>
      <sheetData sheetId="13283"/>
      <sheetData sheetId="13284"/>
      <sheetData sheetId="13285"/>
      <sheetData sheetId="13286"/>
      <sheetData sheetId="13287"/>
      <sheetData sheetId="13288"/>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ow r="9">
          <cell r="A9" t="str">
            <v>A</v>
          </cell>
        </row>
      </sheetData>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ow r="9">
          <cell r="A9" t="str">
            <v>A</v>
          </cell>
        </row>
      </sheetData>
      <sheetData sheetId="13688">
        <row r="9">
          <cell r="A9" t="str">
            <v>A</v>
          </cell>
        </row>
      </sheetData>
      <sheetData sheetId="13689">
        <row r="9">
          <cell r="A9" t="str">
            <v>A</v>
          </cell>
        </row>
      </sheetData>
      <sheetData sheetId="13690">
        <row r="9">
          <cell r="A9" t="str">
            <v>A</v>
          </cell>
        </row>
      </sheetData>
      <sheetData sheetId="13691">
        <row r="9">
          <cell r="A9" t="str">
            <v>A</v>
          </cell>
        </row>
      </sheetData>
      <sheetData sheetId="13692">
        <row r="9">
          <cell r="A9" t="str">
            <v>A</v>
          </cell>
        </row>
      </sheetData>
      <sheetData sheetId="13693">
        <row r="9">
          <cell r="A9" t="str">
            <v>A</v>
          </cell>
        </row>
      </sheetData>
      <sheetData sheetId="13694">
        <row r="9">
          <cell r="A9" t="str">
            <v>A</v>
          </cell>
        </row>
      </sheetData>
      <sheetData sheetId="13695">
        <row r="9">
          <cell r="A9" t="str">
            <v>A</v>
          </cell>
        </row>
      </sheetData>
      <sheetData sheetId="13696">
        <row r="9">
          <cell r="A9" t="str">
            <v>A</v>
          </cell>
        </row>
      </sheetData>
      <sheetData sheetId="13697">
        <row r="9">
          <cell r="A9" t="str">
            <v>A</v>
          </cell>
        </row>
      </sheetData>
      <sheetData sheetId="13698">
        <row r="9">
          <cell r="A9" t="str">
            <v>A</v>
          </cell>
        </row>
      </sheetData>
      <sheetData sheetId="13699">
        <row r="9">
          <cell r="A9" t="str">
            <v>A</v>
          </cell>
        </row>
      </sheetData>
      <sheetData sheetId="13700">
        <row r="9">
          <cell r="A9" t="str">
            <v>A</v>
          </cell>
        </row>
      </sheetData>
      <sheetData sheetId="13701">
        <row r="9">
          <cell r="A9" t="str">
            <v>A</v>
          </cell>
        </row>
      </sheetData>
      <sheetData sheetId="13702">
        <row r="9">
          <cell r="A9" t="str">
            <v>A</v>
          </cell>
        </row>
      </sheetData>
      <sheetData sheetId="13703">
        <row r="9">
          <cell r="A9" t="str">
            <v>A</v>
          </cell>
        </row>
      </sheetData>
      <sheetData sheetId="13704">
        <row r="9">
          <cell r="A9" t="str">
            <v>A</v>
          </cell>
        </row>
      </sheetData>
      <sheetData sheetId="13705">
        <row r="9">
          <cell r="A9" t="str">
            <v>A</v>
          </cell>
        </row>
      </sheetData>
      <sheetData sheetId="13706">
        <row r="9">
          <cell r="A9" t="str">
            <v>A</v>
          </cell>
        </row>
      </sheetData>
      <sheetData sheetId="13707">
        <row r="9">
          <cell r="A9" t="str">
            <v>A</v>
          </cell>
        </row>
      </sheetData>
      <sheetData sheetId="13708">
        <row r="9">
          <cell r="A9" t="str">
            <v>A</v>
          </cell>
        </row>
      </sheetData>
      <sheetData sheetId="13709">
        <row r="9">
          <cell r="A9" t="str">
            <v>A</v>
          </cell>
        </row>
      </sheetData>
      <sheetData sheetId="13710">
        <row r="9">
          <cell r="A9" t="str">
            <v>A</v>
          </cell>
        </row>
      </sheetData>
      <sheetData sheetId="13711">
        <row r="9">
          <cell r="A9" t="str">
            <v>A</v>
          </cell>
        </row>
      </sheetData>
      <sheetData sheetId="13712">
        <row r="9">
          <cell r="A9" t="str">
            <v>A</v>
          </cell>
        </row>
      </sheetData>
      <sheetData sheetId="13713">
        <row r="9">
          <cell r="A9" t="str">
            <v>A</v>
          </cell>
        </row>
      </sheetData>
      <sheetData sheetId="13714">
        <row r="9">
          <cell r="A9" t="str">
            <v>A</v>
          </cell>
        </row>
      </sheetData>
      <sheetData sheetId="13715">
        <row r="9">
          <cell r="A9" t="str">
            <v>A</v>
          </cell>
        </row>
      </sheetData>
      <sheetData sheetId="13716">
        <row r="9">
          <cell r="A9" t="str">
            <v>A</v>
          </cell>
        </row>
      </sheetData>
      <sheetData sheetId="13717">
        <row r="9">
          <cell r="A9" t="str">
            <v>A</v>
          </cell>
        </row>
      </sheetData>
      <sheetData sheetId="13718">
        <row r="9">
          <cell r="A9" t="str">
            <v>A</v>
          </cell>
        </row>
      </sheetData>
      <sheetData sheetId="13719">
        <row r="9">
          <cell r="A9" t="str">
            <v>A</v>
          </cell>
        </row>
      </sheetData>
      <sheetData sheetId="13720">
        <row r="9">
          <cell r="A9" t="str">
            <v>A</v>
          </cell>
        </row>
      </sheetData>
      <sheetData sheetId="13721">
        <row r="9">
          <cell r="A9" t="str">
            <v>A</v>
          </cell>
        </row>
      </sheetData>
      <sheetData sheetId="13722">
        <row r="9">
          <cell r="A9" t="str">
            <v>A</v>
          </cell>
        </row>
      </sheetData>
      <sheetData sheetId="13723">
        <row r="9">
          <cell r="A9" t="str">
            <v>A</v>
          </cell>
        </row>
      </sheetData>
      <sheetData sheetId="13724">
        <row r="9">
          <cell r="A9" t="str">
            <v>A</v>
          </cell>
        </row>
      </sheetData>
      <sheetData sheetId="13725">
        <row r="9">
          <cell r="A9" t="str">
            <v>A</v>
          </cell>
        </row>
      </sheetData>
      <sheetData sheetId="13726">
        <row r="9">
          <cell r="A9" t="str">
            <v>A</v>
          </cell>
        </row>
      </sheetData>
      <sheetData sheetId="13727">
        <row r="9">
          <cell r="A9" t="str">
            <v>A</v>
          </cell>
        </row>
      </sheetData>
      <sheetData sheetId="13728">
        <row r="9">
          <cell r="A9" t="str">
            <v>A</v>
          </cell>
        </row>
      </sheetData>
      <sheetData sheetId="13729">
        <row r="9">
          <cell r="A9" t="str">
            <v>A</v>
          </cell>
        </row>
      </sheetData>
      <sheetData sheetId="13730">
        <row r="9">
          <cell r="A9" t="str">
            <v>A</v>
          </cell>
        </row>
      </sheetData>
      <sheetData sheetId="13731">
        <row r="9">
          <cell r="A9" t="str">
            <v>A</v>
          </cell>
        </row>
      </sheetData>
      <sheetData sheetId="13732">
        <row r="9">
          <cell r="A9" t="str">
            <v>A</v>
          </cell>
        </row>
      </sheetData>
      <sheetData sheetId="13733">
        <row r="9">
          <cell r="A9" t="str">
            <v>A</v>
          </cell>
        </row>
      </sheetData>
      <sheetData sheetId="13734">
        <row r="9">
          <cell r="A9" t="str">
            <v>A</v>
          </cell>
        </row>
      </sheetData>
      <sheetData sheetId="13735">
        <row r="9">
          <cell r="A9" t="str">
            <v>A</v>
          </cell>
        </row>
      </sheetData>
      <sheetData sheetId="13736">
        <row r="9">
          <cell r="A9" t="str">
            <v>A</v>
          </cell>
        </row>
      </sheetData>
      <sheetData sheetId="13737">
        <row r="9">
          <cell r="A9" t="str">
            <v>A</v>
          </cell>
        </row>
      </sheetData>
      <sheetData sheetId="13738">
        <row r="9">
          <cell r="A9" t="str">
            <v>A</v>
          </cell>
        </row>
      </sheetData>
      <sheetData sheetId="13739">
        <row r="9">
          <cell r="A9" t="str">
            <v>A</v>
          </cell>
        </row>
      </sheetData>
      <sheetData sheetId="13740">
        <row r="9">
          <cell r="A9" t="str">
            <v>A</v>
          </cell>
        </row>
      </sheetData>
      <sheetData sheetId="13741">
        <row r="9">
          <cell r="A9" t="str">
            <v>A</v>
          </cell>
        </row>
      </sheetData>
      <sheetData sheetId="13742">
        <row r="9">
          <cell r="A9" t="str">
            <v>A</v>
          </cell>
        </row>
      </sheetData>
      <sheetData sheetId="13743">
        <row r="9">
          <cell r="A9" t="str">
            <v>A</v>
          </cell>
        </row>
      </sheetData>
      <sheetData sheetId="13744">
        <row r="9">
          <cell r="A9" t="str">
            <v>A</v>
          </cell>
        </row>
      </sheetData>
      <sheetData sheetId="13745">
        <row r="9">
          <cell r="A9" t="str">
            <v>A</v>
          </cell>
        </row>
      </sheetData>
      <sheetData sheetId="13746">
        <row r="9">
          <cell r="A9" t="str">
            <v>A</v>
          </cell>
        </row>
      </sheetData>
      <sheetData sheetId="13747">
        <row r="9">
          <cell r="A9" t="str">
            <v>A</v>
          </cell>
        </row>
      </sheetData>
      <sheetData sheetId="13748">
        <row r="9">
          <cell r="A9" t="str">
            <v>A</v>
          </cell>
        </row>
      </sheetData>
      <sheetData sheetId="13749">
        <row r="9">
          <cell r="A9" t="str">
            <v>A</v>
          </cell>
        </row>
      </sheetData>
      <sheetData sheetId="13750">
        <row r="9">
          <cell r="A9" t="str">
            <v>A</v>
          </cell>
        </row>
      </sheetData>
      <sheetData sheetId="13751">
        <row r="9">
          <cell r="A9" t="str">
            <v>A</v>
          </cell>
        </row>
      </sheetData>
      <sheetData sheetId="13752">
        <row r="9">
          <cell r="A9" t="str">
            <v>A</v>
          </cell>
        </row>
      </sheetData>
      <sheetData sheetId="13753">
        <row r="9">
          <cell r="A9" t="str">
            <v>A</v>
          </cell>
        </row>
      </sheetData>
      <sheetData sheetId="13754">
        <row r="9">
          <cell r="A9" t="str">
            <v>A</v>
          </cell>
        </row>
      </sheetData>
      <sheetData sheetId="13755">
        <row r="9">
          <cell r="A9" t="str">
            <v>A</v>
          </cell>
        </row>
      </sheetData>
      <sheetData sheetId="13756">
        <row r="9">
          <cell r="A9" t="str">
            <v>A</v>
          </cell>
        </row>
      </sheetData>
      <sheetData sheetId="13757">
        <row r="9">
          <cell r="A9" t="str">
            <v>A</v>
          </cell>
        </row>
      </sheetData>
      <sheetData sheetId="13758">
        <row r="9">
          <cell r="A9" t="str">
            <v>A</v>
          </cell>
        </row>
      </sheetData>
      <sheetData sheetId="13759">
        <row r="9">
          <cell r="A9" t="str">
            <v>A</v>
          </cell>
        </row>
      </sheetData>
      <sheetData sheetId="13760">
        <row r="9">
          <cell r="A9" t="str">
            <v>A</v>
          </cell>
        </row>
      </sheetData>
      <sheetData sheetId="13761">
        <row r="9">
          <cell r="A9" t="str">
            <v>A</v>
          </cell>
        </row>
      </sheetData>
      <sheetData sheetId="13762">
        <row r="9">
          <cell r="A9" t="str">
            <v>A</v>
          </cell>
        </row>
      </sheetData>
      <sheetData sheetId="13763">
        <row r="9">
          <cell r="A9" t="str">
            <v>A</v>
          </cell>
        </row>
      </sheetData>
      <sheetData sheetId="13764">
        <row r="9">
          <cell r="A9" t="str">
            <v>A</v>
          </cell>
        </row>
      </sheetData>
      <sheetData sheetId="13765">
        <row r="9">
          <cell r="A9" t="str">
            <v>A</v>
          </cell>
        </row>
      </sheetData>
      <sheetData sheetId="13766">
        <row r="9">
          <cell r="A9" t="str">
            <v>A</v>
          </cell>
        </row>
      </sheetData>
      <sheetData sheetId="13767">
        <row r="9">
          <cell r="A9" t="str">
            <v>A</v>
          </cell>
        </row>
      </sheetData>
      <sheetData sheetId="13768">
        <row r="9">
          <cell r="A9" t="str">
            <v>A</v>
          </cell>
        </row>
      </sheetData>
      <sheetData sheetId="13769">
        <row r="9">
          <cell r="A9" t="str">
            <v>A</v>
          </cell>
        </row>
      </sheetData>
      <sheetData sheetId="13770">
        <row r="9">
          <cell r="A9" t="str">
            <v>A</v>
          </cell>
        </row>
      </sheetData>
      <sheetData sheetId="13771">
        <row r="9">
          <cell r="A9" t="str">
            <v>A</v>
          </cell>
        </row>
      </sheetData>
      <sheetData sheetId="13772">
        <row r="9">
          <cell r="A9" t="str">
            <v>A</v>
          </cell>
        </row>
      </sheetData>
      <sheetData sheetId="13773">
        <row r="9">
          <cell r="A9" t="str">
            <v>A</v>
          </cell>
        </row>
      </sheetData>
      <sheetData sheetId="13774">
        <row r="9">
          <cell r="A9" t="str">
            <v>A</v>
          </cell>
        </row>
      </sheetData>
      <sheetData sheetId="13775">
        <row r="9">
          <cell r="A9" t="str">
            <v>A</v>
          </cell>
        </row>
      </sheetData>
      <sheetData sheetId="13776">
        <row r="9">
          <cell r="A9" t="str">
            <v>A</v>
          </cell>
        </row>
      </sheetData>
      <sheetData sheetId="13777">
        <row r="9">
          <cell r="A9" t="str">
            <v>A</v>
          </cell>
        </row>
      </sheetData>
      <sheetData sheetId="13778">
        <row r="9">
          <cell r="A9" t="str">
            <v>A</v>
          </cell>
        </row>
      </sheetData>
      <sheetData sheetId="13779">
        <row r="9">
          <cell r="A9" t="str">
            <v>A</v>
          </cell>
        </row>
      </sheetData>
      <sheetData sheetId="13780">
        <row r="9">
          <cell r="A9" t="str">
            <v>A</v>
          </cell>
        </row>
      </sheetData>
      <sheetData sheetId="13781">
        <row r="9">
          <cell r="A9" t="str">
            <v>A</v>
          </cell>
        </row>
      </sheetData>
      <sheetData sheetId="13782">
        <row r="9">
          <cell r="A9" t="str">
            <v>A</v>
          </cell>
        </row>
      </sheetData>
      <sheetData sheetId="13783">
        <row r="9">
          <cell r="A9" t="str">
            <v>A</v>
          </cell>
        </row>
      </sheetData>
      <sheetData sheetId="13784">
        <row r="9">
          <cell r="A9" t="str">
            <v>A</v>
          </cell>
        </row>
      </sheetData>
      <sheetData sheetId="13785">
        <row r="9">
          <cell r="A9" t="str">
            <v>A</v>
          </cell>
        </row>
      </sheetData>
      <sheetData sheetId="13786">
        <row r="9">
          <cell r="A9" t="str">
            <v>A</v>
          </cell>
        </row>
      </sheetData>
      <sheetData sheetId="13787">
        <row r="9">
          <cell r="A9" t="str">
            <v>A</v>
          </cell>
        </row>
      </sheetData>
      <sheetData sheetId="13788">
        <row r="9">
          <cell r="A9" t="str">
            <v>A</v>
          </cell>
        </row>
      </sheetData>
      <sheetData sheetId="13789">
        <row r="9">
          <cell r="A9" t="str">
            <v>A</v>
          </cell>
        </row>
      </sheetData>
      <sheetData sheetId="13790">
        <row r="9">
          <cell r="A9" t="str">
            <v>A</v>
          </cell>
        </row>
      </sheetData>
      <sheetData sheetId="13791">
        <row r="9">
          <cell r="A9" t="str">
            <v>A</v>
          </cell>
        </row>
      </sheetData>
      <sheetData sheetId="13792">
        <row r="9">
          <cell r="A9" t="str">
            <v>A</v>
          </cell>
        </row>
      </sheetData>
      <sheetData sheetId="13793">
        <row r="9">
          <cell r="A9" t="str">
            <v>A</v>
          </cell>
        </row>
      </sheetData>
      <sheetData sheetId="13794">
        <row r="9">
          <cell r="A9" t="str">
            <v>A</v>
          </cell>
        </row>
      </sheetData>
      <sheetData sheetId="13795">
        <row r="9">
          <cell r="A9" t="str">
            <v>A</v>
          </cell>
        </row>
      </sheetData>
      <sheetData sheetId="13796">
        <row r="9">
          <cell r="A9" t="str">
            <v>A</v>
          </cell>
        </row>
      </sheetData>
      <sheetData sheetId="13797">
        <row r="9">
          <cell r="A9" t="str">
            <v>A</v>
          </cell>
        </row>
      </sheetData>
      <sheetData sheetId="13798">
        <row r="9">
          <cell r="A9" t="str">
            <v>A</v>
          </cell>
        </row>
      </sheetData>
      <sheetData sheetId="13799">
        <row r="9">
          <cell r="A9" t="str">
            <v>A</v>
          </cell>
        </row>
      </sheetData>
      <sheetData sheetId="13800">
        <row r="9">
          <cell r="A9" t="str">
            <v>A</v>
          </cell>
        </row>
      </sheetData>
      <sheetData sheetId="13801">
        <row r="9">
          <cell r="A9" t="str">
            <v>A</v>
          </cell>
        </row>
      </sheetData>
      <sheetData sheetId="13802">
        <row r="9">
          <cell r="A9" t="str">
            <v>A</v>
          </cell>
        </row>
      </sheetData>
      <sheetData sheetId="13803">
        <row r="9">
          <cell r="A9" t="str">
            <v>A</v>
          </cell>
        </row>
      </sheetData>
      <sheetData sheetId="13804">
        <row r="9">
          <cell r="A9" t="str">
            <v>A</v>
          </cell>
        </row>
      </sheetData>
      <sheetData sheetId="13805">
        <row r="9">
          <cell r="A9" t="str">
            <v>A</v>
          </cell>
        </row>
      </sheetData>
      <sheetData sheetId="13806">
        <row r="9">
          <cell r="A9" t="str">
            <v>A</v>
          </cell>
        </row>
      </sheetData>
      <sheetData sheetId="13807">
        <row r="9">
          <cell r="A9" t="str">
            <v>A</v>
          </cell>
        </row>
      </sheetData>
      <sheetData sheetId="13808">
        <row r="9">
          <cell r="A9" t="str">
            <v>A</v>
          </cell>
        </row>
      </sheetData>
      <sheetData sheetId="13809">
        <row r="9">
          <cell r="A9" t="str">
            <v>A</v>
          </cell>
        </row>
      </sheetData>
      <sheetData sheetId="13810">
        <row r="9">
          <cell r="A9" t="str">
            <v>A</v>
          </cell>
        </row>
      </sheetData>
      <sheetData sheetId="13811">
        <row r="9">
          <cell r="A9" t="str">
            <v>A</v>
          </cell>
        </row>
      </sheetData>
      <sheetData sheetId="13812">
        <row r="9">
          <cell r="A9" t="str">
            <v>A</v>
          </cell>
        </row>
      </sheetData>
      <sheetData sheetId="13813">
        <row r="9">
          <cell r="A9" t="str">
            <v>A</v>
          </cell>
        </row>
      </sheetData>
      <sheetData sheetId="13814">
        <row r="9">
          <cell r="A9" t="str">
            <v>A</v>
          </cell>
        </row>
      </sheetData>
      <sheetData sheetId="13815">
        <row r="9">
          <cell r="A9" t="str">
            <v>A</v>
          </cell>
        </row>
      </sheetData>
      <sheetData sheetId="13816">
        <row r="9">
          <cell r="A9" t="str">
            <v>A</v>
          </cell>
        </row>
      </sheetData>
      <sheetData sheetId="13817">
        <row r="9">
          <cell r="A9" t="str">
            <v>A</v>
          </cell>
        </row>
      </sheetData>
      <sheetData sheetId="13818">
        <row r="9">
          <cell r="A9" t="str">
            <v>A</v>
          </cell>
        </row>
      </sheetData>
      <sheetData sheetId="13819">
        <row r="9">
          <cell r="A9" t="str">
            <v>A</v>
          </cell>
        </row>
      </sheetData>
      <sheetData sheetId="13820">
        <row r="9">
          <cell r="A9" t="str">
            <v>A</v>
          </cell>
        </row>
      </sheetData>
      <sheetData sheetId="13821">
        <row r="9">
          <cell r="A9" t="str">
            <v>A</v>
          </cell>
        </row>
      </sheetData>
      <sheetData sheetId="13822">
        <row r="9">
          <cell r="A9" t="str">
            <v>A</v>
          </cell>
        </row>
      </sheetData>
      <sheetData sheetId="13823">
        <row r="9">
          <cell r="A9" t="str">
            <v>A</v>
          </cell>
        </row>
      </sheetData>
      <sheetData sheetId="13824">
        <row r="9">
          <cell r="A9" t="str">
            <v>A</v>
          </cell>
        </row>
      </sheetData>
      <sheetData sheetId="13825">
        <row r="9">
          <cell r="A9" t="str">
            <v>A</v>
          </cell>
        </row>
      </sheetData>
      <sheetData sheetId="13826">
        <row r="9">
          <cell r="A9" t="str">
            <v>A</v>
          </cell>
        </row>
      </sheetData>
      <sheetData sheetId="13827">
        <row r="9">
          <cell r="A9" t="str">
            <v>A</v>
          </cell>
        </row>
      </sheetData>
      <sheetData sheetId="13828">
        <row r="9">
          <cell r="A9" t="str">
            <v>A</v>
          </cell>
        </row>
      </sheetData>
      <sheetData sheetId="13829">
        <row r="9">
          <cell r="A9" t="str">
            <v>A</v>
          </cell>
        </row>
      </sheetData>
      <sheetData sheetId="13830">
        <row r="9">
          <cell r="A9" t="str">
            <v>A</v>
          </cell>
        </row>
      </sheetData>
      <sheetData sheetId="13831">
        <row r="9">
          <cell r="A9" t="str">
            <v>A</v>
          </cell>
        </row>
      </sheetData>
      <sheetData sheetId="13832">
        <row r="9">
          <cell r="A9" t="str">
            <v>A</v>
          </cell>
        </row>
      </sheetData>
      <sheetData sheetId="13833">
        <row r="9">
          <cell r="A9" t="str">
            <v>A</v>
          </cell>
        </row>
      </sheetData>
      <sheetData sheetId="13834">
        <row r="9">
          <cell r="A9" t="str">
            <v>A</v>
          </cell>
        </row>
      </sheetData>
      <sheetData sheetId="13835">
        <row r="9">
          <cell r="A9" t="str">
            <v>A</v>
          </cell>
        </row>
      </sheetData>
      <sheetData sheetId="13836">
        <row r="9">
          <cell r="A9" t="str">
            <v>A</v>
          </cell>
        </row>
      </sheetData>
      <sheetData sheetId="13837">
        <row r="9">
          <cell r="A9" t="str">
            <v>A</v>
          </cell>
        </row>
      </sheetData>
      <sheetData sheetId="13838">
        <row r="9">
          <cell r="A9" t="str">
            <v>A</v>
          </cell>
        </row>
      </sheetData>
      <sheetData sheetId="13839">
        <row r="9">
          <cell r="A9" t="str">
            <v>A</v>
          </cell>
        </row>
      </sheetData>
      <sheetData sheetId="13840">
        <row r="9">
          <cell r="A9" t="str">
            <v>A</v>
          </cell>
        </row>
      </sheetData>
      <sheetData sheetId="13841">
        <row r="9">
          <cell r="A9" t="str">
            <v>A</v>
          </cell>
        </row>
      </sheetData>
      <sheetData sheetId="13842">
        <row r="9">
          <cell r="A9" t="str">
            <v>A</v>
          </cell>
        </row>
      </sheetData>
      <sheetData sheetId="13843">
        <row r="9">
          <cell r="A9" t="str">
            <v>A</v>
          </cell>
        </row>
      </sheetData>
      <sheetData sheetId="13844">
        <row r="9">
          <cell r="A9" t="str">
            <v>A</v>
          </cell>
        </row>
      </sheetData>
      <sheetData sheetId="13845">
        <row r="9">
          <cell r="A9" t="str">
            <v>A</v>
          </cell>
        </row>
      </sheetData>
      <sheetData sheetId="13846">
        <row r="9">
          <cell r="A9" t="str">
            <v>A</v>
          </cell>
        </row>
      </sheetData>
      <sheetData sheetId="13847">
        <row r="9">
          <cell r="A9" t="str">
            <v>A</v>
          </cell>
        </row>
      </sheetData>
      <sheetData sheetId="13848">
        <row r="9">
          <cell r="A9" t="str">
            <v>A</v>
          </cell>
        </row>
      </sheetData>
      <sheetData sheetId="13849">
        <row r="9">
          <cell r="A9" t="str">
            <v>A</v>
          </cell>
        </row>
      </sheetData>
      <sheetData sheetId="13850">
        <row r="9">
          <cell r="A9" t="str">
            <v>A</v>
          </cell>
        </row>
      </sheetData>
      <sheetData sheetId="13851">
        <row r="9">
          <cell r="A9" t="str">
            <v>A</v>
          </cell>
        </row>
      </sheetData>
      <sheetData sheetId="13852">
        <row r="9">
          <cell r="A9" t="str">
            <v>A</v>
          </cell>
        </row>
      </sheetData>
      <sheetData sheetId="13853">
        <row r="9">
          <cell r="A9" t="str">
            <v>A</v>
          </cell>
        </row>
      </sheetData>
      <sheetData sheetId="13854">
        <row r="9">
          <cell r="A9" t="str">
            <v>A</v>
          </cell>
        </row>
      </sheetData>
      <sheetData sheetId="13855">
        <row r="9">
          <cell r="A9" t="str">
            <v>A</v>
          </cell>
        </row>
      </sheetData>
      <sheetData sheetId="13856">
        <row r="9">
          <cell r="A9" t="str">
            <v>A</v>
          </cell>
        </row>
      </sheetData>
      <sheetData sheetId="13857">
        <row r="9">
          <cell r="A9" t="str">
            <v>A</v>
          </cell>
        </row>
      </sheetData>
      <sheetData sheetId="13858">
        <row r="9">
          <cell r="A9" t="str">
            <v>A</v>
          </cell>
        </row>
      </sheetData>
      <sheetData sheetId="13859">
        <row r="9">
          <cell r="A9" t="str">
            <v>A</v>
          </cell>
        </row>
      </sheetData>
      <sheetData sheetId="13860">
        <row r="9">
          <cell r="A9" t="str">
            <v>A</v>
          </cell>
        </row>
      </sheetData>
      <sheetData sheetId="13861">
        <row r="9">
          <cell r="A9" t="str">
            <v>A</v>
          </cell>
        </row>
      </sheetData>
      <sheetData sheetId="13862">
        <row r="9">
          <cell r="A9" t="str">
            <v>A</v>
          </cell>
        </row>
      </sheetData>
      <sheetData sheetId="13863">
        <row r="9">
          <cell r="A9" t="str">
            <v>A</v>
          </cell>
        </row>
      </sheetData>
      <sheetData sheetId="13864">
        <row r="9">
          <cell r="A9" t="str">
            <v>A</v>
          </cell>
        </row>
      </sheetData>
      <sheetData sheetId="13865">
        <row r="9">
          <cell r="A9" t="str">
            <v>A</v>
          </cell>
        </row>
      </sheetData>
      <sheetData sheetId="13866">
        <row r="9">
          <cell r="A9" t="str">
            <v>A</v>
          </cell>
        </row>
      </sheetData>
      <sheetData sheetId="13867">
        <row r="9">
          <cell r="A9" t="str">
            <v>A</v>
          </cell>
        </row>
      </sheetData>
      <sheetData sheetId="13868">
        <row r="9">
          <cell r="A9" t="str">
            <v>A</v>
          </cell>
        </row>
      </sheetData>
      <sheetData sheetId="13869">
        <row r="9">
          <cell r="A9" t="str">
            <v>A</v>
          </cell>
        </row>
      </sheetData>
      <sheetData sheetId="13870">
        <row r="9">
          <cell r="A9" t="str">
            <v>A</v>
          </cell>
        </row>
      </sheetData>
      <sheetData sheetId="13871">
        <row r="9">
          <cell r="A9" t="str">
            <v>A</v>
          </cell>
        </row>
      </sheetData>
      <sheetData sheetId="13872">
        <row r="9">
          <cell r="A9" t="str">
            <v>A</v>
          </cell>
        </row>
      </sheetData>
      <sheetData sheetId="13873">
        <row r="9">
          <cell r="A9" t="str">
            <v>A</v>
          </cell>
        </row>
      </sheetData>
      <sheetData sheetId="13874">
        <row r="9">
          <cell r="A9" t="str">
            <v>A</v>
          </cell>
        </row>
      </sheetData>
      <sheetData sheetId="13875">
        <row r="9">
          <cell r="A9" t="str">
            <v>A</v>
          </cell>
        </row>
      </sheetData>
      <sheetData sheetId="13876">
        <row r="9">
          <cell r="A9" t="str">
            <v>A</v>
          </cell>
        </row>
      </sheetData>
      <sheetData sheetId="13877">
        <row r="9">
          <cell r="A9" t="str">
            <v>A</v>
          </cell>
        </row>
      </sheetData>
      <sheetData sheetId="13878">
        <row r="9">
          <cell r="A9" t="str">
            <v>A</v>
          </cell>
        </row>
      </sheetData>
      <sheetData sheetId="13879">
        <row r="9">
          <cell r="A9" t="str">
            <v>A</v>
          </cell>
        </row>
      </sheetData>
      <sheetData sheetId="13880">
        <row r="9">
          <cell r="A9" t="str">
            <v>A</v>
          </cell>
        </row>
      </sheetData>
      <sheetData sheetId="13881">
        <row r="9">
          <cell r="A9" t="str">
            <v>A</v>
          </cell>
        </row>
      </sheetData>
      <sheetData sheetId="13882">
        <row r="9">
          <cell r="A9" t="str">
            <v>A</v>
          </cell>
        </row>
      </sheetData>
      <sheetData sheetId="13883">
        <row r="9">
          <cell r="A9" t="str">
            <v>A</v>
          </cell>
        </row>
      </sheetData>
      <sheetData sheetId="13884">
        <row r="9">
          <cell r="A9" t="str">
            <v>A</v>
          </cell>
        </row>
      </sheetData>
      <sheetData sheetId="13885">
        <row r="9">
          <cell r="A9" t="str">
            <v>A</v>
          </cell>
        </row>
      </sheetData>
      <sheetData sheetId="13886">
        <row r="9">
          <cell r="A9" t="str">
            <v>A</v>
          </cell>
        </row>
      </sheetData>
      <sheetData sheetId="13887">
        <row r="9">
          <cell r="A9" t="str">
            <v>A</v>
          </cell>
        </row>
      </sheetData>
      <sheetData sheetId="13888">
        <row r="9">
          <cell r="A9" t="str">
            <v>A</v>
          </cell>
        </row>
      </sheetData>
      <sheetData sheetId="13889">
        <row r="9">
          <cell r="A9" t="str">
            <v>A</v>
          </cell>
        </row>
      </sheetData>
      <sheetData sheetId="13890">
        <row r="9">
          <cell r="A9" t="str">
            <v>A</v>
          </cell>
        </row>
      </sheetData>
      <sheetData sheetId="13891">
        <row r="9">
          <cell r="A9" t="str">
            <v>A</v>
          </cell>
        </row>
      </sheetData>
      <sheetData sheetId="13892">
        <row r="9">
          <cell r="A9" t="str">
            <v>A</v>
          </cell>
        </row>
      </sheetData>
      <sheetData sheetId="13893">
        <row r="9">
          <cell r="A9" t="str">
            <v>A</v>
          </cell>
        </row>
      </sheetData>
      <sheetData sheetId="13894">
        <row r="9">
          <cell r="A9" t="str">
            <v>A</v>
          </cell>
        </row>
      </sheetData>
      <sheetData sheetId="13895">
        <row r="9">
          <cell r="A9" t="str">
            <v>A</v>
          </cell>
        </row>
      </sheetData>
      <sheetData sheetId="13896">
        <row r="9">
          <cell r="A9" t="str">
            <v>A</v>
          </cell>
        </row>
      </sheetData>
      <sheetData sheetId="13897">
        <row r="9">
          <cell r="A9" t="str">
            <v>A</v>
          </cell>
        </row>
      </sheetData>
      <sheetData sheetId="13898">
        <row r="9">
          <cell r="A9" t="str">
            <v>A</v>
          </cell>
        </row>
      </sheetData>
      <sheetData sheetId="13899">
        <row r="9">
          <cell r="A9" t="str">
            <v>A</v>
          </cell>
        </row>
      </sheetData>
      <sheetData sheetId="13900">
        <row r="9">
          <cell r="A9" t="str">
            <v>A</v>
          </cell>
        </row>
      </sheetData>
      <sheetData sheetId="13901">
        <row r="9">
          <cell r="A9" t="str">
            <v>A</v>
          </cell>
        </row>
      </sheetData>
      <sheetData sheetId="13902">
        <row r="9">
          <cell r="A9" t="str">
            <v>A</v>
          </cell>
        </row>
      </sheetData>
      <sheetData sheetId="13903">
        <row r="9">
          <cell r="A9" t="str">
            <v>A</v>
          </cell>
        </row>
      </sheetData>
      <sheetData sheetId="13904">
        <row r="9">
          <cell r="A9" t="str">
            <v>A</v>
          </cell>
        </row>
      </sheetData>
      <sheetData sheetId="13905">
        <row r="9">
          <cell r="A9" t="str">
            <v>A</v>
          </cell>
        </row>
      </sheetData>
      <sheetData sheetId="13906">
        <row r="9">
          <cell r="A9" t="str">
            <v>A</v>
          </cell>
        </row>
      </sheetData>
      <sheetData sheetId="13907">
        <row r="9">
          <cell r="A9" t="str">
            <v>A</v>
          </cell>
        </row>
      </sheetData>
      <sheetData sheetId="13908">
        <row r="9">
          <cell r="A9" t="str">
            <v>A</v>
          </cell>
        </row>
      </sheetData>
      <sheetData sheetId="13909">
        <row r="9">
          <cell r="A9" t="str">
            <v>A</v>
          </cell>
        </row>
      </sheetData>
      <sheetData sheetId="13910">
        <row r="9">
          <cell r="A9" t="str">
            <v>A</v>
          </cell>
        </row>
      </sheetData>
      <sheetData sheetId="13911">
        <row r="9">
          <cell r="A9" t="str">
            <v>A</v>
          </cell>
        </row>
      </sheetData>
      <sheetData sheetId="13912">
        <row r="9">
          <cell r="A9" t="str">
            <v>A</v>
          </cell>
        </row>
      </sheetData>
      <sheetData sheetId="13913">
        <row r="9">
          <cell r="A9" t="str">
            <v>A</v>
          </cell>
        </row>
      </sheetData>
      <sheetData sheetId="13914">
        <row r="9">
          <cell r="A9" t="str">
            <v>A</v>
          </cell>
        </row>
      </sheetData>
      <sheetData sheetId="13915">
        <row r="9">
          <cell r="A9" t="str">
            <v>A</v>
          </cell>
        </row>
      </sheetData>
      <sheetData sheetId="13916">
        <row r="9">
          <cell r="A9" t="str">
            <v>A</v>
          </cell>
        </row>
      </sheetData>
      <sheetData sheetId="13917">
        <row r="9">
          <cell r="A9" t="str">
            <v>A</v>
          </cell>
        </row>
      </sheetData>
      <sheetData sheetId="13918">
        <row r="9">
          <cell r="A9" t="str">
            <v>A</v>
          </cell>
        </row>
      </sheetData>
      <sheetData sheetId="13919">
        <row r="9">
          <cell r="A9" t="str">
            <v>A</v>
          </cell>
        </row>
      </sheetData>
      <sheetData sheetId="13920">
        <row r="9">
          <cell r="A9" t="str">
            <v>A</v>
          </cell>
        </row>
      </sheetData>
      <sheetData sheetId="13921">
        <row r="9">
          <cell r="A9" t="str">
            <v>A</v>
          </cell>
        </row>
      </sheetData>
      <sheetData sheetId="13922">
        <row r="9">
          <cell r="A9" t="str">
            <v>A</v>
          </cell>
        </row>
      </sheetData>
      <sheetData sheetId="13923">
        <row r="9">
          <cell r="A9" t="str">
            <v>A</v>
          </cell>
        </row>
      </sheetData>
      <sheetData sheetId="13924">
        <row r="9">
          <cell r="A9" t="str">
            <v>A</v>
          </cell>
        </row>
      </sheetData>
      <sheetData sheetId="13925">
        <row r="9">
          <cell r="A9" t="str">
            <v>A</v>
          </cell>
        </row>
      </sheetData>
      <sheetData sheetId="13926">
        <row r="9">
          <cell r="A9" t="str">
            <v>A</v>
          </cell>
        </row>
      </sheetData>
      <sheetData sheetId="13927">
        <row r="9">
          <cell r="A9" t="str">
            <v>A</v>
          </cell>
        </row>
      </sheetData>
      <sheetData sheetId="13928">
        <row r="9">
          <cell r="A9" t="str">
            <v>A</v>
          </cell>
        </row>
      </sheetData>
      <sheetData sheetId="13929">
        <row r="9">
          <cell r="A9" t="str">
            <v>A</v>
          </cell>
        </row>
      </sheetData>
      <sheetData sheetId="13930">
        <row r="9">
          <cell r="A9" t="str">
            <v>A</v>
          </cell>
        </row>
      </sheetData>
      <sheetData sheetId="13931">
        <row r="9">
          <cell r="A9" t="str">
            <v>A</v>
          </cell>
        </row>
      </sheetData>
      <sheetData sheetId="13932">
        <row r="9">
          <cell r="A9" t="str">
            <v>A</v>
          </cell>
        </row>
      </sheetData>
      <sheetData sheetId="13933">
        <row r="9">
          <cell r="A9" t="str">
            <v>A</v>
          </cell>
        </row>
      </sheetData>
      <sheetData sheetId="13934">
        <row r="9">
          <cell r="A9" t="str">
            <v>A</v>
          </cell>
        </row>
      </sheetData>
      <sheetData sheetId="13935">
        <row r="9">
          <cell r="A9" t="str">
            <v>A</v>
          </cell>
        </row>
      </sheetData>
      <sheetData sheetId="13936">
        <row r="9">
          <cell r="A9" t="str">
            <v>A</v>
          </cell>
        </row>
      </sheetData>
      <sheetData sheetId="13937">
        <row r="9">
          <cell r="A9" t="str">
            <v>A</v>
          </cell>
        </row>
      </sheetData>
      <sheetData sheetId="13938">
        <row r="9">
          <cell r="A9" t="str">
            <v>A</v>
          </cell>
        </row>
      </sheetData>
      <sheetData sheetId="13939">
        <row r="9">
          <cell r="A9" t="str">
            <v>A</v>
          </cell>
        </row>
      </sheetData>
      <sheetData sheetId="13940">
        <row r="9">
          <cell r="A9" t="str">
            <v>A</v>
          </cell>
        </row>
      </sheetData>
      <sheetData sheetId="13941">
        <row r="9">
          <cell r="A9" t="str">
            <v>A</v>
          </cell>
        </row>
      </sheetData>
      <sheetData sheetId="13942">
        <row r="9">
          <cell r="A9" t="str">
            <v>A</v>
          </cell>
        </row>
      </sheetData>
      <sheetData sheetId="13943">
        <row r="9">
          <cell r="A9" t="str">
            <v>A</v>
          </cell>
        </row>
      </sheetData>
      <sheetData sheetId="13944">
        <row r="9">
          <cell r="A9" t="str">
            <v>A</v>
          </cell>
        </row>
      </sheetData>
      <sheetData sheetId="13945">
        <row r="9">
          <cell r="A9" t="str">
            <v>A</v>
          </cell>
        </row>
      </sheetData>
      <sheetData sheetId="13946">
        <row r="9">
          <cell r="A9" t="str">
            <v>A</v>
          </cell>
        </row>
      </sheetData>
      <sheetData sheetId="13947">
        <row r="9">
          <cell r="A9" t="str">
            <v>A</v>
          </cell>
        </row>
      </sheetData>
      <sheetData sheetId="13948">
        <row r="9">
          <cell r="A9" t="str">
            <v>A</v>
          </cell>
        </row>
      </sheetData>
      <sheetData sheetId="13949">
        <row r="9">
          <cell r="A9" t="str">
            <v>A</v>
          </cell>
        </row>
      </sheetData>
      <sheetData sheetId="13950">
        <row r="9">
          <cell r="A9" t="str">
            <v>A</v>
          </cell>
        </row>
      </sheetData>
      <sheetData sheetId="13951">
        <row r="9">
          <cell r="A9" t="str">
            <v>A</v>
          </cell>
        </row>
      </sheetData>
      <sheetData sheetId="13952">
        <row r="9">
          <cell r="A9" t="str">
            <v>A</v>
          </cell>
        </row>
      </sheetData>
      <sheetData sheetId="13953">
        <row r="9">
          <cell r="A9" t="str">
            <v>A</v>
          </cell>
        </row>
      </sheetData>
      <sheetData sheetId="13954">
        <row r="9">
          <cell r="A9" t="str">
            <v>A</v>
          </cell>
        </row>
      </sheetData>
      <sheetData sheetId="13955">
        <row r="9">
          <cell r="A9" t="str">
            <v>A</v>
          </cell>
        </row>
      </sheetData>
      <sheetData sheetId="13956">
        <row r="9">
          <cell r="A9" t="str">
            <v>A</v>
          </cell>
        </row>
      </sheetData>
      <sheetData sheetId="13957">
        <row r="9">
          <cell r="A9" t="str">
            <v>A</v>
          </cell>
        </row>
      </sheetData>
      <sheetData sheetId="13958">
        <row r="9">
          <cell r="A9" t="str">
            <v>A</v>
          </cell>
        </row>
      </sheetData>
      <sheetData sheetId="13959">
        <row r="9">
          <cell r="A9" t="str">
            <v>A</v>
          </cell>
        </row>
      </sheetData>
      <sheetData sheetId="13960">
        <row r="9">
          <cell r="A9" t="str">
            <v>A</v>
          </cell>
        </row>
      </sheetData>
      <sheetData sheetId="13961">
        <row r="9">
          <cell r="A9" t="str">
            <v>A</v>
          </cell>
        </row>
      </sheetData>
      <sheetData sheetId="13962">
        <row r="9">
          <cell r="A9" t="str">
            <v>A</v>
          </cell>
        </row>
      </sheetData>
      <sheetData sheetId="13963">
        <row r="9">
          <cell r="A9" t="str">
            <v>A</v>
          </cell>
        </row>
      </sheetData>
      <sheetData sheetId="13964">
        <row r="9">
          <cell r="A9" t="str">
            <v>A</v>
          </cell>
        </row>
      </sheetData>
      <sheetData sheetId="13965">
        <row r="9">
          <cell r="A9" t="str">
            <v>A</v>
          </cell>
        </row>
      </sheetData>
      <sheetData sheetId="13966">
        <row r="9">
          <cell r="A9" t="str">
            <v>A</v>
          </cell>
        </row>
      </sheetData>
      <sheetData sheetId="13967">
        <row r="9">
          <cell r="A9" t="str">
            <v>A</v>
          </cell>
        </row>
      </sheetData>
      <sheetData sheetId="13968">
        <row r="9">
          <cell r="A9" t="str">
            <v>A</v>
          </cell>
        </row>
      </sheetData>
      <sheetData sheetId="13969">
        <row r="9">
          <cell r="A9" t="str">
            <v>A</v>
          </cell>
        </row>
      </sheetData>
      <sheetData sheetId="13970">
        <row r="9">
          <cell r="A9" t="str">
            <v>A</v>
          </cell>
        </row>
      </sheetData>
      <sheetData sheetId="13971">
        <row r="9">
          <cell r="A9" t="str">
            <v>A</v>
          </cell>
        </row>
      </sheetData>
      <sheetData sheetId="13972">
        <row r="9">
          <cell r="A9" t="str">
            <v>A</v>
          </cell>
        </row>
      </sheetData>
      <sheetData sheetId="13973">
        <row r="9">
          <cell r="A9" t="str">
            <v>A</v>
          </cell>
        </row>
      </sheetData>
      <sheetData sheetId="13974">
        <row r="9">
          <cell r="A9" t="str">
            <v>A</v>
          </cell>
        </row>
      </sheetData>
      <sheetData sheetId="13975">
        <row r="9">
          <cell r="A9" t="str">
            <v>A</v>
          </cell>
        </row>
      </sheetData>
      <sheetData sheetId="13976">
        <row r="9">
          <cell r="A9" t="str">
            <v>A</v>
          </cell>
        </row>
      </sheetData>
      <sheetData sheetId="13977">
        <row r="9">
          <cell r="A9" t="str">
            <v>A</v>
          </cell>
        </row>
      </sheetData>
      <sheetData sheetId="13978">
        <row r="9">
          <cell r="A9" t="str">
            <v>A</v>
          </cell>
        </row>
      </sheetData>
      <sheetData sheetId="13979">
        <row r="9">
          <cell r="A9" t="str">
            <v>A</v>
          </cell>
        </row>
      </sheetData>
      <sheetData sheetId="13980">
        <row r="9">
          <cell r="A9" t="str">
            <v>A</v>
          </cell>
        </row>
      </sheetData>
      <sheetData sheetId="13981">
        <row r="9">
          <cell r="A9" t="str">
            <v>A</v>
          </cell>
        </row>
      </sheetData>
      <sheetData sheetId="13982">
        <row r="9">
          <cell r="A9" t="str">
            <v>A</v>
          </cell>
        </row>
      </sheetData>
      <sheetData sheetId="13983">
        <row r="9">
          <cell r="A9" t="str">
            <v>A</v>
          </cell>
        </row>
      </sheetData>
      <sheetData sheetId="13984">
        <row r="9">
          <cell r="A9" t="str">
            <v>A</v>
          </cell>
        </row>
      </sheetData>
      <sheetData sheetId="13985">
        <row r="9">
          <cell r="A9" t="str">
            <v>A</v>
          </cell>
        </row>
      </sheetData>
      <sheetData sheetId="13986">
        <row r="9">
          <cell r="A9" t="str">
            <v>A</v>
          </cell>
        </row>
      </sheetData>
      <sheetData sheetId="13987">
        <row r="9">
          <cell r="A9" t="str">
            <v>A</v>
          </cell>
        </row>
      </sheetData>
      <sheetData sheetId="13988">
        <row r="9">
          <cell r="A9" t="str">
            <v>A</v>
          </cell>
        </row>
      </sheetData>
      <sheetData sheetId="13989">
        <row r="9">
          <cell r="A9" t="str">
            <v>A</v>
          </cell>
        </row>
      </sheetData>
      <sheetData sheetId="13990"/>
      <sheetData sheetId="13991"/>
      <sheetData sheetId="13992"/>
      <sheetData sheetId="13993"/>
      <sheetData sheetId="13994"/>
      <sheetData sheetId="13995"/>
      <sheetData sheetId="13996"/>
      <sheetData sheetId="13997">
        <row r="9">
          <cell r="A9" t="str">
            <v>A</v>
          </cell>
        </row>
      </sheetData>
      <sheetData sheetId="13998"/>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ow r="9">
          <cell r="A9" t="str">
            <v>A</v>
          </cell>
        </row>
      </sheetData>
      <sheetData sheetId="14007" refreshError="1"/>
      <sheetData sheetId="14008">
        <row r="9">
          <cell r="A9" t="str">
            <v>A</v>
          </cell>
        </row>
      </sheetData>
      <sheetData sheetId="14009">
        <row r="9">
          <cell r="A9" t="str">
            <v>A</v>
          </cell>
        </row>
      </sheetData>
      <sheetData sheetId="14010">
        <row r="9">
          <cell r="A9" t="str">
            <v>A</v>
          </cell>
        </row>
      </sheetData>
      <sheetData sheetId="14011"/>
      <sheetData sheetId="14012"/>
      <sheetData sheetId="14013"/>
      <sheetData sheetId="14014">
        <row r="9">
          <cell r="A9" t="str">
            <v>A</v>
          </cell>
        </row>
      </sheetData>
      <sheetData sheetId="14015">
        <row r="9">
          <cell r="A9" t="str">
            <v>A</v>
          </cell>
        </row>
      </sheetData>
      <sheetData sheetId="14016"/>
      <sheetData sheetId="14017">
        <row r="9">
          <cell r="A9" t="str">
            <v>A</v>
          </cell>
        </row>
      </sheetData>
      <sheetData sheetId="14018">
        <row r="9">
          <cell r="A9" t="str">
            <v>A</v>
          </cell>
        </row>
      </sheetData>
      <sheetData sheetId="14019">
        <row r="9">
          <cell r="A9" t="str">
            <v>A</v>
          </cell>
        </row>
      </sheetData>
      <sheetData sheetId="14020" refreshError="1"/>
      <sheetData sheetId="14021" refreshError="1"/>
      <sheetData sheetId="14022" refreshError="1"/>
      <sheetData sheetId="14023"/>
      <sheetData sheetId="14024"/>
      <sheetData sheetId="14025" refreshError="1"/>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sheetData sheetId="14048">
        <row r="9">
          <cell r="A9" t="str">
            <v>A</v>
          </cell>
        </row>
      </sheetData>
      <sheetData sheetId="14049"/>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sheetData sheetId="14055"/>
      <sheetData sheetId="14056"/>
      <sheetData sheetId="14057">
        <row r="9">
          <cell r="A9" t="str">
            <v>A</v>
          </cell>
        </row>
      </sheetData>
      <sheetData sheetId="14058" refreshError="1"/>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efreshError="1"/>
      <sheetData sheetId="14064" refreshError="1"/>
      <sheetData sheetId="14065" refreshError="1"/>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sheetData sheetId="14083"/>
      <sheetData sheetId="14084"/>
      <sheetData sheetId="14085"/>
      <sheetData sheetId="14086"/>
      <sheetData sheetId="14087"/>
      <sheetData sheetId="14088"/>
      <sheetData sheetId="14089"/>
      <sheetData sheetId="14090"/>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sheetData sheetId="14133">
        <row r="9">
          <cell r="A9" t="str">
            <v>A</v>
          </cell>
        </row>
      </sheetData>
      <sheetData sheetId="14134"/>
      <sheetData sheetId="14135"/>
      <sheetData sheetId="14136"/>
      <sheetData sheetId="14137"/>
      <sheetData sheetId="14138">
        <row r="9">
          <cell r="A9" t="str">
            <v>A</v>
          </cell>
        </row>
      </sheetData>
      <sheetData sheetId="14139" refreshError="1"/>
      <sheetData sheetId="14140" refreshError="1"/>
      <sheetData sheetId="14141" refreshError="1"/>
      <sheetData sheetId="14142"/>
      <sheetData sheetId="14143" refreshError="1"/>
      <sheetData sheetId="14144" refreshError="1"/>
      <sheetData sheetId="14145" refreshError="1"/>
      <sheetData sheetId="14146" refreshError="1"/>
      <sheetData sheetId="14147"/>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sheetData sheetId="14298"/>
      <sheetData sheetId="14299"/>
      <sheetData sheetId="14300"/>
      <sheetData sheetId="14301"/>
      <sheetData sheetId="14302"/>
      <sheetData sheetId="14303"/>
      <sheetData sheetId="14304">
        <row r="9">
          <cell r="A9" t="str">
            <v>A</v>
          </cell>
        </row>
      </sheetData>
      <sheetData sheetId="14305">
        <row r="9">
          <cell r="A9" t="str">
            <v>A</v>
          </cell>
        </row>
      </sheetData>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ow r="9">
          <cell r="A9" t="str">
            <v>A</v>
          </cell>
        </row>
      </sheetData>
      <sheetData sheetId="14314">
        <row r="9">
          <cell r="A9" t="str">
            <v>A</v>
          </cell>
        </row>
      </sheetData>
      <sheetData sheetId="14315">
        <row r="9">
          <cell r="A9" t="str">
            <v>A</v>
          </cell>
        </row>
      </sheetData>
      <sheetData sheetId="14316" refreshError="1"/>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row r="9">
          <cell r="A9" t="str">
            <v>A</v>
          </cell>
        </row>
      </sheetData>
      <sheetData sheetId="14333">
        <row r="9">
          <cell r="A9" t="str">
            <v>A</v>
          </cell>
        </row>
      </sheetData>
      <sheetData sheetId="14334">
        <row r="9">
          <cell r="A9" t="str">
            <v>A</v>
          </cell>
        </row>
      </sheetData>
      <sheetData sheetId="14335"/>
      <sheetData sheetId="14336"/>
      <sheetData sheetId="14337"/>
      <sheetData sheetId="14338"/>
      <sheetData sheetId="14339"/>
      <sheetData sheetId="14340"/>
      <sheetData sheetId="14341"/>
      <sheetData sheetId="14342"/>
      <sheetData sheetId="14343"/>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ow r="9">
          <cell r="A9" t="str">
            <v>A</v>
          </cell>
        </row>
      </sheetData>
      <sheetData sheetId="14413" refreshError="1"/>
      <sheetData sheetId="14414" refreshError="1"/>
      <sheetData sheetId="14415" refreshError="1"/>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efreshError="1"/>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sheetData sheetId="14435">
        <row r="9">
          <cell r="A9" t="str">
            <v>A</v>
          </cell>
        </row>
      </sheetData>
      <sheetData sheetId="14436">
        <row r="9">
          <cell r="A9" t="str">
            <v>A</v>
          </cell>
        </row>
      </sheetData>
      <sheetData sheetId="14437">
        <row r="9">
          <cell r="A9" t="str">
            <v>A</v>
          </cell>
        </row>
      </sheetData>
      <sheetData sheetId="14438">
        <row r="9">
          <cell r="A9" t="str">
            <v>A</v>
          </cell>
        </row>
      </sheetData>
      <sheetData sheetId="14439">
        <row r="9">
          <cell r="A9" t="str">
            <v>A</v>
          </cell>
        </row>
      </sheetData>
      <sheetData sheetId="14440">
        <row r="9">
          <cell r="A9" t="str">
            <v>A</v>
          </cell>
        </row>
      </sheetData>
      <sheetData sheetId="14441">
        <row r="9">
          <cell r="A9" t="str">
            <v>A</v>
          </cell>
        </row>
      </sheetData>
      <sheetData sheetId="14442">
        <row r="9">
          <cell r="A9" t="str">
            <v>A</v>
          </cell>
        </row>
      </sheetData>
      <sheetData sheetId="14443" refreshError="1"/>
      <sheetData sheetId="14444"/>
      <sheetData sheetId="14445">
        <row r="9">
          <cell r="A9" t="str">
            <v>A</v>
          </cell>
        </row>
      </sheetData>
      <sheetData sheetId="14446">
        <row r="9">
          <cell r="A9" t="str">
            <v>A</v>
          </cell>
        </row>
      </sheetData>
      <sheetData sheetId="14447">
        <row r="9">
          <cell r="A9" t="str">
            <v>A</v>
          </cell>
        </row>
      </sheetData>
      <sheetData sheetId="14448">
        <row r="9">
          <cell r="A9" t="str">
            <v>A</v>
          </cell>
        </row>
      </sheetData>
      <sheetData sheetId="14449">
        <row r="9">
          <cell r="A9" t="str">
            <v>A</v>
          </cell>
        </row>
      </sheetData>
      <sheetData sheetId="14450">
        <row r="9">
          <cell r="A9" t="str">
            <v>A</v>
          </cell>
        </row>
      </sheetData>
      <sheetData sheetId="14451">
        <row r="9">
          <cell r="A9" t="str">
            <v>A</v>
          </cell>
        </row>
      </sheetData>
      <sheetData sheetId="14452">
        <row r="9">
          <cell r="A9" t="str">
            <v>A</v>
          </cell>
        </row>
      </sheetData>
      <sheetData sheetId="14453">
        <row r="9">
          <cell r="A9" t="str">
            <v>A</v>
          </cell>
        </row>
      </sheetData>
      <sheetData sheetId="14454" refreshError="1"/>
      <sheetData sheetId="14455">
        <row r="9">
          <cell r="A9" t="str">
            <v>A</v>
          </cell>
        </row>
      </sheetData>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ow r="9">
          <cell r="A9" t="str">
            <v>A</v>
          </cell>
        </row>
      </sheetData>
      <sheetData sheetId="14646">
        <row r="9">
          <cell r="A9" t="str">
            <v>A</v>
          </cell>
        </row>
      </sheetData>
      <sheetData sheetId="14647">
        <row r="9">
          <cell r="A9" t="str">
            <v>A</v>
          </cell>
        </row>
      </sheetData>
      <sheetData sheetId="14648">
        <row r="9">
          <cell r="A9" t="str">
            <v>A</v>
          </cell>
        </row>
      </sheetData>
      <sheetData sheetId="14649">
        <row r="9">
          <cell r="A9" t="str">
            <v>A</v>
          </cell>
        </row>
      </sheetData>
      <sheetData sheetId="14650">
        <row r="9">
          <cell r="A9" t="str">
            <v>A</v>
          </cell>
        </row>
      </sheetData>
      <sheetData sheetId="14651">
        <row r="9">
          <cell r="A9" t="str">
            <v>A</v>
          </cell>
        </row>
      </sheetData>
      <sheetData sheetId="14652">
        <row r="9">
          <cell r="A9" t="str">
            <v>A</v>
          </cell>
        </row>
      </sheetData>
      <sheetData sheetId="14653">
        <row r="9">
          <cell r="A9" t="str">
            <v>A</v>
          </cell>
        </row>
      </sheetData>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ow r="9">
          <cell r="A9" t="str">
            <v>A</v>
          </cell>
        </row>
      </sheetData>
      <sheetData sheetId="14668">
        <row r="9">
          <cell r="A9" t="str">
            <v>A</v>
          </cell>
        </row>
      </sheetData>
      <sheetData sheetId="14669">
        <row r="9">
          <cell r="A9" t="str">
            <v>A</v>
          </cell>
        </row>
      </sheetData>
      <sheetData sheetId="14670">
        <row r="9">
          <cell r="A9" t="str">
            <v>A</v>
          </cell>
        </row>
      </sheetData>
      <sheetData sheetId="14671">
        <row r="9">
          <cell r="A9" t="str">
            <v>A</v>
          </cell>
        </row>
      </sheetData>
      <sheetData sheetId="14672">
        <row r="9">
          <cell r="A9" t="str">
            <v>A</v>
          </cell>
        </row>
      </sheetData>
      <sheetData sheetId="14673">
        <row r="9">
          <cell r="A9" t="str">
            <v>A</v>
          </cell>
        </row>
      </sheetData>
      <sheetData sheetId="14674">
        <row r="9">
          <cell r="A9" t="str">
            <v>A</v>
          </cell>
        </row>
      </sheetData>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row r="9">
          <cell r="A9" t="str">
            <v>A</v>
          </cell>
        </row>
      </sheetData>
      <sheetData sheetId="14683">
        <row r="9">
          <cell r="A9" t="str">
            <v>A</v>
          </cell>
        </row>
      </sheetData>
      <sheetData sheetId="14684">
        <row r="9">
          <cell r="A9" t="str">
            <v>A</v>
          </cell>
        </row>
      </sheetData>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sheetData sheetId="14699"/>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sheetData sheetId="14719"/>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sheetData sheetId="14751">
        <row r="9">
          <cell r="A9" t="str">
            <v>A</v>
          </cell>
        </row>
      </sheetData>
      <sheetData sheetId="14752"/>
      <sheetData sheetId="14753"/>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sheetData sheetId="14764"/>
      <sheetData sheetId="14765"/>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sheetData sheetId="14808"/>
      <sheetData sheetId="14809"/>
      <sheetData sheetId="14810">
        <row r="9">
          <cell r="A9" t="str">
            <v>A</v>
          </cell>
        </row>
      </sheetData>
      <sheetData sheetId="14811">
        <row r="9">
          <cell r="A9" t="str">
            <v>A</v>
          </cell>
        </row>
      </sheetData>
      <sheetData sheetId="14812">
        <row r="9">
          <cell r="A9" t="str">
            <v>A</v>
          </cell>
        </row>
      </sheetData>
      <sheetData sheetId="14813">
        <row r="9">
          <cell r="A9" t="str">
            <v>A</v>
          </cell>
        </row>
      </sheetData>
      <sheetData sheetId="14814">
        <row r="9">
          <cell r="A9" t="str">
            <v>A</v>
          </cell>
        </row>
      </sheetData>
      <sheetData sheetId="14815">
        <row r="9">
          <cell r="A9" t="str">
            <v>A</v>
          </cell>
        </row>
      </sheetData>
      <sheetData sheetId="14816">
        <row r="9">
          <cell r="A9" t="str">
            <v>A</v>
          </cell>
        </row>
      </sheetData>
      <sheetData sheetId="14817">
        <row r="9">
          <cell r="A9" t="str">
            <v>A</v>
          </cell>
        </row>
      </sheetData>
      <sheetData sheetId="14818"/>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sheetData sheetId="14828">
        <row r="9">
          <cell r="A9" t="str">
            <v>A</v>
          </cell>
        </row>
      </sheetData>
      <sheetData sheetId="14829">
        <row r="9">
          <cell r="A9" t="str">
            <v>A</v>
          </cell>
        </row>
      </sheetData>
      <sheetData sheetId="14830">
        <row r="9">
          <cell r="A9" t="str">
            <v>A</v>
          </cell>
        </row>
      </sheetData>
      <sheetData sheetId="14831">
        <row r="9">
          <cell r="A9" t="str">
            <v>A</v>
          </cell>
        </row>
      </sheetData>
      <sheetData sheetId="14832">
        <row r="9">
          <cell r="A9" t="str">
            <v>A</v>
          </cell>
        </row>
      </sheetData>
      <sheetData sheetId="14833">
        <row r="9">
          <cell r="A9" t="str">
            <v>A</v>
          </cell>
        </row>
      </sheetData>
      <sheetData sheetId="14834">
        <row r="9">
          <cell r="A9" t="str">
            <v>A</v>
          </cell>
        </row>
      </sheetData>
      <sheetData sheetId="14835">
        <row r="9">
          <cell r="A9" t="str">
            <v>A</v>
          </cell>
        </row>
      </sheetData>
      <sheetData sheetId="14836">
        <row r="9">
          <cell r="A9" t="str">
            <v>A</v>
          </cell>
        </row>
      </sheetData>
      <sheetData sheetId="14837">
        <row r="9">
          <cell r="A9" t="str">
            <v>A</v>
          </cell>
        </row>
      </sheetData>
      <sheetData sheetId="14838">
        <row r="9">
          <cell r="A9" t="str">
            <v>A</v>
          </cell>
        </row>
      </sheetData>
      <sheetData sheetId="14839">
        <row r="9">
          <cell r="A9" t="str">
            <v>A</v>
          </cell>
        </row>
      </sheetData>
      <sheetData sheetId="14840">
        <row r="9">
          <cell r="A9" t="str">
            <v>A</v>
          </cell>
        </row>
      </sheetData>
      <sheetData sheetId="14841">
        <row r="9">
          <cell r="A9" t="str">
            <v>A</v>
          </cell>
        </row>
      </sheetData>
      <sheetData sheetId="14842">
        <row r="9">
          <cell r="A9" t="str">
            <v>A</v>
          </cell>
        </row>
      </sheetData>
      <sheetData sheetId="14843">
        <row r="9">
          <cell r="A9" t="str">
            <v>A</v>
          </cell>
        </row>
      </sheetData>
      <sheetData sheetId="14844">
        <row r="9">
          <cell r="A9" t="str">
            <v>A</v>
          </cell>
        </row>
      </sheetData>
      <sheetData sheetId="14845">
        <row r="9">
          <cell r="A9" t="str">
            <v>A</v>
          </cell>
        </row>
      </sheetData>
      <sheetData sheetId="14846">
        <row r="9">
          <cell r="A9" t="str">
            <v>A</v>
          </cell>
        </row>
      </sheetData>
      <sheetData sheetId="14847">
        <row r="9">
          <cell r="A9" t="str">
            <v>A</v>
          </cell>
        </row>
      </sheetData>
      <sheetData sheetId="14848">
        <row r="9">
          <cell r="A9" t="str">
            <v>A</v>
          </cell>
        </row>
      </sheetData>
      <sheetData sheetId="14849">
        <row r="9">
          <cell r="A9" t="str">
            <v>A</v>
          </cell>
        </row>
      </sheetData>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ow r="9">
          <cell r="A9" t="str">
            <v>A</v>
          </cell>
        </row>
      </sheetData>
      <sheetData sheetId="14856">
        <row r="9">
          <cell r="A9" t="str">
            <v>A</v>
          </cell>
        </row>
      </sheetData>
      <sheetData sheetId="14857">
        <row r="9">
          <cell r="A9" t="str">
            <v>A</v>
          </cell>
        </row>
      </sheetData>
      <sheetData sheetId="14858">
        <row r="9">
          <cell r="A9" t="str">
            <v>A</v>
          </cell>
        </row>
      </sheetData>
      <sheetData sheetId="14859"/>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sheetData sheetId="14902"/>
      <sheetData sheetId="14903"/>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sheetData sheetId="14931"/>
      <sheetData sheetId="14932"/>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sheetData sheetId="14954"/>
      <sheetData sheetId="14955"/>
      <sheetData sheetId="14956"/>
      <sheetData sheetId="14957"/>
      <sheetData sheetId="14958"/>
      <sheetData sheetId="14959"/>
      <sheetData sheetId="14960"/>
      <sheetData sheetId="14961"/>
      <sheetData sheetId="14962"/>
      <sheetData sheetId="14963">
        <row r="9">
          <cell r="A9" t="str">
            <v>A</v>
          </cell>
        </row>
      </sheetData>
      <sheetData sheetId="14964">
        <row r="9">
          <cell r="A9" t="str">
            <v>A</v>
          </cell>
        </row>
      </sheetData>
      <sheetData sheetId="14965">
        <row r="9">
          <cell r="A9" t="str">
            <v>A</v>
          </cell>
        </row>
      </sheetData>
      <sheetData sheetId="14966">
        <row r="9">
          <cell r="A9" t="str">
            <v>A</v>
          </cell>
        </row>
      </sheetData>
      <sheetData sheetId="14967">
        <row r="9">
          <cell r="A9" t="str">
            <v>A</v>
          </cell>
        </row>
      </sheetData>
      <sheetData sheetId="14968">
        <row r="9">
          <cell r="A9" t="str">
            <v>A</v>
          </cell>
        </row>
      </sheetData>
      <sheetData sheetId="14969">
        <row r="9">
          <cell r="A9" t="str">
            <v>A</v>
          </cell>
        </row>
      </sheetData>
      <sheetData sheetId="14970">
        <row r="9">
          <cell r="A9" t="str">
            <v>A</v>
          </cell>
        </row>
      </sheetData>
      <sheetData sheetId="14971">
        <row r="9">
          <cell r="A9" t="str">
            <v>A</v>
          </cell>
        </row>
      </sheetData>
      <sheetData sheetId="14972">
        <row r="9">
          <cell r="A9" t="str">
            <v>A</v>
          </cell>
        </row>
      </sheetData>
      <sheetData sheetId="14973">
        <row r="9">
          <cell r="A9" t="str">
            <v>A</v>
          </cell>
        </row>
      </sheetData>
      <sheetData sheetId="14974">
        <row r="9">
          <cell r="A9" t="str">
            <v>A</v>
          </cell>
        </row>
      </sheetData>
      <sheetData sheetId="14975">
        <row r="9">
          <cell r="A9" t="str">
            <v>A</v>
          </cell>
        </row>
      </sheetData>
      <sheetData sheetId="14976">
        <row r="9">
          <cell r="A9" t="str">
            <v>A</v>
          </cell>
        </row>
      </sheetData>
      <sheetData sheetId="14977">
        <row r="9">
          <cell r="A9" t="str">
            <v>A</v>
          </cell>
        </row>
      </sheetData>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row r="9">
          <cell r="A9" t="str">
            <v>A</v>
          </cell>
        </row>
      </sheetData>
      <sheetData sheetId="15103">
        <row r="9">
          <cell r="A9" t="str">
            <v>A</v>
          </cell>
        </row>
      </sheetData>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row r="9">
          <cell r="A9" t="str">
            <v>A</v>
          </cell>
        </row>
      </sheetData>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row r="9">
          <cell r="A9" t="str">
            <v>A</v>
          </cell>
        </row>
      </sheetData>
      <sheetData sheetId="15155">
        <row r="9">
          <cell r="A9" t="str">
            <v>A</v>
          </cell>
        </row>
      </sheetData>
      <sheetData sheetId="15156">
        <row r="9">
          <cell r="A9" t="str">
            <v>A</v>
          </cell>
        </row>
      </sheetData>
      <sheetData sheetId="15157">
        <row r="9">
          <cell r="A9" t="str">
            <v>A</v>
          </cell>
        </row>
      </sheetData>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row r="9">
          <cell r="A9" t="str">
            <v>A</v>
          </cell>
        </row>
      </sheetData>
      <sheetData sheetId="15169">
        <row r="9">
          <cell r="A9" t="str">
            <v>A</v>
          </cell>
        </row>
      </sheetData>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row r="9">
          <cell r="A9" t="str">
            <v>A</v>
          </cell>
        </row>
      </sheetData>
      <sheetData sheetId="15212">
        <row r="9">
          <cell r="A9" t="str">
            <v>A</v>
          </cell>
        </row>
      </sheetData>
      <sheetData sheetId="15213">
        <row r="9">
          <cell r="A9" t="str">
            <v>A</v>
          </cell>
        </row>
      </sheetData>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row r="9">
          <cell r="A9" t="str">
            <v>A</v>
          </cell>
        </row>
      </sheetData>
      <sheetData sheetId="15223">
        <row r="9">
          <cell r="A9" t="str">
            <v>A</v>
          </cell>
        </row>
      </sheetData>
      <sheetData sheetId="15224">
        <row r="9">
          <cell r="A9" t="str">
            <v>A</v>
          </cell>
        </row>
      </sheetData>
      <sheetData sheetId="15225">
        <row r="9">
          <cell r="A9" t="str">
            <v>A</v>
          </cell>
        </row>
      </sheetData>
      <sheetData sheetId="15226">
        <row r="9">
          <cell r="A9" t="str">
            <v>A</v>
          </cell>
        </row>
      </sheetData>
      <sheetData sheetId="15227">
        <row r="9">
          <cell r="A9" t="str">
            <v>A</v>
          </cell>
        </row>
      </sheetData>
      <sheetData sheetId="15228">
        <row r="9">
          <cell r="A9" t="str">
            <v>A</v>
          </cell>
        </row>
      </sheetData>
      <sheetData sheetId="15229">
        <row r="9">
          <cell r="A9" t="str">
            <v>A</v>
          </cell>
        </row>
      </sheetData>
      <sheetData sheetId="15230">
        <row r="9">
          <cell r="A9" t="str">
            <v>A</v>
          </cell>
        </row>
      </sheetData>
      <sheetData sheetId="15231">
        <row r="9">
          <cell r="A9" t="str">
            <v>A</v>
          </cell>
        </row>
      </sheetData>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ow r="9">
          <cell r="A9" t="str">
            <v>A</v>
          </cell>
        </row>
      </sheetData>
      <sheetData sheetId="15251">
        <row r="9">
          <cell r="A9" t="str">
            <v>A</v>
          </cell>
        </row>
      </sheetData>
      <sheetData sheetId="15252">
        <row r="9">
          <cell r="A9" t="str">
            <v>A</v>
          </cell>
        </row>
      </sheetData>
      <sheetData sheetId="15253">
        <row r="9">
          <cell r="A9" t="str">
            <v>A</v>
          </cell>
        </row>
      </sheetData>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row r="9">
          <cell r="A9" t="str">
            <v>A</v>
          </cell>
        </row>
      </sheetData>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ow r="9">
          <cell r="A9" t="str">
            <v>A</v>
          </cell>
        </row>
      </sheetData>
      <sheetData sheetId="15278">
        <row r="9">
          <cell r="A9" t="str">
            <v>A</v>
          </cell>
        </row>
      </sheetData>
      <sheetData sheetId="15279">
        <row r="9">
          <cell r="A9" t="str">
            <v>A</v>
          </cell>
        </row>
      </sheetData>
      <sheetData sheetId="15280">
        <row r="9">
          <cell r="A9" t="str">
            <v>A</v>
          </cell>
        </row>
      </sheetData>
      <sheetData sheetId="15281">
        <row r="9">
          <cell r="A9" t="str">
            <v>A</v>
          </cell>
        </row>
      </sheetData>
      <sheetData sheetId="15282">
        <row r="9">
          <cell r="A9" t="str">
            <v>A</v>
          </cell>
        </row>
      </sheetData>
      <sheetData sheetId="15283">
        <row r="9">
          <cell r="A9" t="str">
            <v>A</v>
          </cell>
        </row>
      </sheetData>
      <sheetData sheetId="15284">
        <row r="9">
          <cell r="A9" t="str">
            <v>A</v>
          </cell>
        </row>
      </sheetData>
      <sheetData sheetId="15285">
        <row r="9">
          <cell r="A9" t="str">
            <v>A</v>
          </cell>
        </row>
      </sheetData>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ow r="9">
          <cell r="A9" t="str">
            <v>A</v>
          </cell>
        </row>
      </sheetData>
      <sheetData sheetId="15296">
        <row r="9">
          <cell r="A9" t="str">
            <v>A</v>
          </cell>
        </row>
      </sheetData>
      <sheetData sheetId="15297">
        <row r="9">
          <cell r="A9" t="str">
            <v>A</v>
          </cell>
        </row>
      </sheetData>
      <sheetData sheetId="15298">
        <row r="9">
          <cell r="A9" t="str">
            <v>A</v>
          </cell>
        </row>
      </sheetData>
      <sheetData sheetId="15299">
        <row r="9">
          <cell r="A9" t="str">
            <v>A</v>
          </cell>
        </row>
      </sheetData>
      <sheetData sheetId="15300">
        <row r="9">
          <cell r="A9" t="str">
            <v>A</v>
          </cell>
        </row>
      </sheetData>
      <sheetData sheetId="15301">
        <row r="9">
          <cell r="A9" t="str">
            <v>A</v>
          </cell>
        </row>
      </sheetData>
      <sheetData sheetId="15302">
        <row r="9">
          <cell r="A9" t="str">
            <v>A</v>
          </cell>
        </row>
      </sheetData>
      <sheetData sheetId="15303">
        <row r="9">
          <cell r="A9" t="str">
            <v>A</v>
          </cell>
        </row>
      </sheetData>
      <sheetData sheetId="15304">
        <row r="9">
          <cell r="A9" t="str">
            <v>A</v>
          </cell>
        </row>
      </sheetData>
      <sheetData sheetId="15305">
        <row r="9">
          <cell r="A9" t="str">
            <v>A</v>
          </cell>
        </row>
      </sheetData>
      <sheetData sheetId="15306">
        <row r="9">
          <cell r="A9" t="str">
            <v>A</v>
          </cell>
        </row>
      </sheetData>
      <sheetData sheetId="15307">
        <row r="9">
          <cell r="A9" t="str">
            <v>A</v>
          </cell>
        </row>
      </sheetData>
      <sheetData sheetId="15308">
        <row r="9">
          <cell r="A9" t="str">
            <v>A</v>
          </cell>
        </row>
      </sheetData>
      <sheetData sheetId="15309">
        <row r="9">
          <cell r="A9" t="str">
            <v>A</v>
          </cell>
        </row>
      </sheetData>
      <sheetData sheetId="15310">
        <row r="9">
          <cell r="A9" t="str">
            <v>A</v>
          </cell>
        </row>
      </sheetData>
      <sheetData sheetId="15311">
        <row r="9">
          <cell r="A9" t="str">
            <v>A</v>
          </cell>
        </row>
      </sheetData>
      <sheetData sheetId="15312">
        <row r="9">
          <cell r="A9" t="str">
            <v>A</v>
          </cell>
        </row>
      </sheetData>
      <sheetData sheetId="15313">
        <row r="9">
          <cell r="A9" t="str">
            <v>A</v>
          </cell>
        </row>
      </sheetData>
      <sheetData sheetId="15314">
        <row r="9">
          <cell r="A9" t="str">
            <v>A</v>
          </cell>
        </row>
      </sheetData>
      <sheetData sheetId="15315"/>
      <sheetData sheetId="15316">
        <row r="9">
          <cell r="A9" t="str">
            <v>A</v>
          </cell>
        </row>
      </sheetData>
      <sheetData sheetId="15317">
        <row r="9">
          <cell r="A9" t="str">
            <v>A</v>
          </cell>
        </row>
      </sheetData>
      <sheetData sheetId="15318">
        <row r="9">
          <cell r="A9" t="str">
            <v>A</v>
          </cell>
        </row>
      </sheetData>
      <sheetData sheetId="15319">
        <row r="9">
          <cell r="A9" t="str">
            <v>A</v>
          </cell>
        </row>
      </sheetData>
      <sheetData sheetId="15320">
        <row r="9">
          <cell r="A9" t="str">
            <v>A</v>
          </cell>
        </row>
      </sheetData>
      <sheetData sheetId="15321">
        <row r="9">
          <cell r="A9" t="str">
            <v>A</v>
          </cell>
        </row>
      </sheetData>
      <sheetData sheetId="15322">
        <row r="9">
          <cell r="A9" t="str">
            <v>A</v>
          </cell>
        </row>
      </sheetData>
      <sheetData sheetId="15323">
        <row r="9">
          <cell r="A9" t="str">
            <v>A</v>
          </cell>
        </row>
      </sheetData>
      <sheetData sheetId="15324"/>
      <sheetData sheetId="15325">
        <row r="9">
          <cell r="A9" t="str">
            <v>A</v>
          </cell>
        </row>
      </sheetData>
      <sheetData sheetId="15326">
        <row r="9">
          <cell r="A9" t="str">
            <v>A</v>
          </cell>
        </row>
      </sheetData>
      <sheetData sheetId="15327">
        <row r="9">
          <cell r="A9" t="str">
            <v>A</v>
          </cell>
        </row>
      </sheetData>
      <sheetData sheetId="15328">
        <row r="9">
          <cell r="A9" t="str">
            <v>A</v>
          </cell>
        </row>
      </sheetData>
      <sheetData sheetId="15329">
        <row r="9">
          <cell r="A9" t="str">
            <v>A</v>
          </cell>
        </row>
      </sheetData>
      <sheetData sheetId="15330">
        <row r="9">
          <cell r="A9" t="str">
            <v>A</v>
          </cell>
        </row>
      </sheetData>
      <sheetData sheetId="15331">
        <row r="9">
          <cell r="A9" t="str">
            <v>A</v>
          </cell>
        </row>
      </sheetData>
      <sheetData sheetId="15332">
        <row r="9">
          <cell r="A9" t="str">
            <v>A</v>
          </cell>
        </row>
      </sheetData>
      <sheetData sheetId="15333">
        <row r="9">
          <cell r="A9" t="str">
            <v>A</v>
          </cell>
        </row>
      </sheetData>
      <sheetData sheetId="15334">
        <row r="9">
          <cell r="A9" t="str">
            <v>A</v>
          </cell>
        </row>
      </sheetData>
      <sheetData sheetId="15335">
        <row r="9">
          <cell r="A9" t="str">
            <v>A</v>
          </cell>
        </row>
      </sheetData>
      <sheetData sheetId="15336">
        <row r="9">
          <cell r="A9" t="str">
            <v>A</v>
          </cell>
        </row>
      </sheetData>
      <sheetData sheetId="15337">
        <row r="9">
          <cell r="A9" t="str">
            <v>A</v>
          </cell>
        </row>
      </sheetData>
      <sheetData sheetId="15338">
        <row r="9">
          <cell r="A9" t="str">
            <v>A</v>
          </cell>
        </row>
      </sheetData>
      <sheetData sheetId="15339">
        <row r="9">
          <cell r="A9" t="str">
            <v>A</v>
          </cell>
        </row>
      </sheetData>
      <sheetData sheetId="15340">
        <row r="9">
          <cell r="A9" t="str">
            <v>A</v>
          </cell>
        </row>
      </sheetData>
      <sheetData sheetId="15341">
        <row r="9">
          <cell r="A9" t="str">
            <v>A</v>
          </cell>
        </row>
      </sheetData>
      <sheetData sheetId="15342">
        <row r="9">
          <cell r="A9" t="str">
            <v>A</v>
          </cell>
        </row>
      </sheetData>
      <sheetData sheetId="15343">
        <row r="9">
          <cell r="A9" t="str">
            <v>A</v>
          </cell>
        </row>
      </sheetData>
      <sheetData sheetId="15344"/>
      <sheetData sheetId="15345"/>
      <sheetData sheetId="15346"/>
      <sheetData sheetId="15347"/>
      <sheetData sheetId="15348"/>
      <sheetData sheetId="15349"/>
      <sheetData sheetId="15350"/>
      <sheetData sheetId="15351"/>
      <sheetData sheetId="15352"/>
      <sheetData sheetId="15353"/>
      <sheetData sheetId="15354"/>
      <sheetData sheetId="15355"/>
      <sheetData sheetId="15356"/>
      <sheetData sheetId="15357"/>
      <sheetData sheetId="15358"/>
      <sheetData sheetId="15359"/>
      <sheetData sheetId="15360">
        <row r="9">
          <cell r="A9" t="str">
            <v>A</v>
          </cell>
        </row>
      </sheetData>
      <sheetData sheetId="15361">
        <row r="9">
          <cell r="A9" t="str">
            <v>A</v>
          </cell>
        </row>
      </sheetData>
      <sheetData sheetId="15362">
        <row r="9">
          <cell r="A9" t="str">
            <v>A</v>
          </cell>
        </row>
      </sheetData>
      <sheetData sheetId="15363">
        <row r="9">
          <cell r="A9" t="str">
            <v>A</v>
          </cell>
        </row>
      </sheetData>
      <sheetData sheetId="15364">
        <row r="9">
          <cell r="A9" t="str">
            <v>A</v>
          </cell>
        </row>
      </sheetData>
      <sheetData sheetId="15365">
        <row r="9">
          <cell r="A9" t="str">
            <v>A</v>
          </cell>
        </row>
      </sheetData>
      <sheetData sheetId="15366">
        <row r="9">
          <cell r="A9" t="str">
            <v>A</v>
          </cell>
        </row>
      </sheetData>
      <sheetData sheetId="15367">
        <row r="9">
          <cell r="A9" t="str">
            <v>A</v>
          </cell>
        </row>
      </sheetData>
      <sheetData sheetId="15368">
        <row r="9">
          <cell r="A9" t="str">
            <v>A</v>
          </cell>
        </row>
      </sheetData>
      <sheetData sheetId="15369">
        <row r="9">
          <cell r="A9" t="str">
            <v>A</v>
          </cell>
        </row>
      </sheetData>
      <sheetData sheetId="15370">
        <row r="9">
          <cell r="A9" t="str">
            <v>A</v>
          </cell>
        </row>
      </sheetData>
      <sheetData sheetId="15371">
        <row r="9">
          <cell r="A9" t="str">
            <v>A</v>
          </cell>
        </row>
      </sheetData>
      <sheetData sheetId="15372">
        <row r="9">
          <cell r="A9" t="str">
            <v>A</v>
          </cell>
        </row>
      </sheetData>
      <sheetData sheetId="15373">
        <row r="9">
          <cell r="A9" t="str">
            <v>A</v>
          </cell>
        </row>
      </sheetData>
      <sheetData sheetId="15374">
        <row r="9">
          <cell r="A9" t="str">
            <v>A</v>
          </cell>
        </row>
      </sheetData>
      <sheetData sheetId="15375">
        <row r="9">
          <cell r="A9" t="str">
            <v>A</v>
          </cell>
        </row>
      </sheetData>
      <sheetData sheetId="15376">
        <row r="9">
          <cell r="A9" t="str">
            <v>A</v>
          </cell>
        </row>
      </sheetData>
      <sheetData sheetId="15377">
        <row r="9">
          <cell r="A9" t="str">
            <v>A</v>
          </cell>
        </row>
      </sheetData>
      <sheetData sheetId="15378">
        <row r="9">
          <cell r="A9" t="str">
            <v>A</v>
          </cell>
        </row>
      </sheetData>
      <sheetData sheetId="15379">
        <row r="9">
          <cell r="A9" t="str">
            <v>A</v>
          </cell>
        </row>
      </sheetData>
      <sheetData sheetId="15380">
        <row r="9">
          <cell r="A9" t="str">
            <v>A</v>
          </cell>
        </row>
      </sheetData>
      <sheetData sheetId="15381">
        <row r="9">
          <cell r="A9" t="str">
            <v>A</v>
          </cell>
        </row>
      </sheetData>
      <sheetData sheetId="15382">
        <row r="9">
          <cell r="A9" t="str">
            <v>A</v>
          </cell>
        </row>
      </sheetData>
      <sheetData sheetId="15383">
        <row r="9">
          <cell r="A9" t="str">
            <v>A</v>
          </cell>
        </row>
      </sheetData>
      <sheetData sheetId="15384">
        <row r="9">
          <cell r="A9" t="str">
            <v>A</v>
          </cell>
        </row>
      </sheetData>
      <sheetData sheetId="15385">
        <row r="9">
          <cell r="A9" t="str">
            <v>A</v>
          </cell>
        </row>
      </sheetData>
      <sheetData sheetId="15386">
        <row r="9">
          <cell r="A9" t="str">
            <v>A</v>
          </cell>
        </row>
      </sheetData>
      <sheetData sheetId="15387">
        <row r="9">
          <cell r="A9" t="str">
            <v>A</v>
          </cell>
        </row>
      </sheetData>
      <sheetData sheetId="15388">
        <row r="9">
          <cell r="A9" t="str">
            <v>A</v>
          </cell>
        </row>
      </sheetData>
      <sheetData sheetId="15389">
        <row r="9">
          <cell r="A9" t="str">
            <v>A</v>
          </cell>
        </row>
      </sheetData>
      <sheetData sheetId="15390">
        <row r="9">
          <cell r="A9" t="str">
            <v>A</v>
          </cell>
        </row>
      </sheetData>
      <sheetData sheetId="15391">
        <row r="9">
          <cell r="A9" t="str">
            <v>A</v>
          </cell>
        </row>
      </sheetData>
      <sheetData sheetId="15392">
        <row r="9">
          <cell r="A9" t="str">
            <v>A</v>
          </cell>
        </row>
      </sheetData>
      <sheetData sheetId="15393"/>
      <sheetData sheetId="15394"/>
      <sheetData sheetId="15395"/>
      <sheetData sheetId="15396"/>
      <sheetData sheetId="15397"/>
      <sheetData sheetId="15398"/>
      <sheetData sheetId="15399"/>
      <sheetData sheetId="15400"/>
      <sheetData sheetId="15401"/>
      <sheetData sheetId="15402"/>
      <sheetData sheetId="15403"/>
      <sheetData sheetId="15404">
        <row r="9">
          <cell r="A9" t="str">
            <v>A</v>
          </cell>
        </row>
      </sheetData>
      <sheetData sheetId="15405">
        <row r="9">
          <cell r="A9" t="str">
            <v>A</v>
          </cell>
        </row>
      </sheetData>
      <sheetData sheetId="15406">
        <row r="9">
          <cell r="A9" t="str">
            <v>A</v>
          </cell>
        </row>
      </sheetData>
      <sheetData sheetId="15407">
        <row r="9">
          <cell r="A9" t="str">
            <v>A</v>
          </cell>
        </row>
      </sheetData>
      <sheetData sheetId="15408">
        <row r="9">
          <cell r="A9" t="str">
            <v>A</v>
          </cell>
        </row>
      </sheetData>
      <sheetData sheetId="15409">
        <row r="9">
          <cell r="A9" t="str">
            <v>A</v>
          </cell>
        </row>
      </sheetData>
      <sheetData sheetId="15410">
        <row r="9">
          <cell r="A9" t="str">
            <v>A</v>
          </cell>
        </row>
      </sheetData>
      <sheetData sheetId="15411">
        <row r="9">
          <cell r="A9" t="str">
            <v>A</v>
          </cell>
        </row>
      </sheetData>
      <sheetData sheetId="15412">
        <row r="9">
          <cell r="A9" t="str">
            <v>A</v>
          </cell>
        </row>
      </sheetData>
      <sheetData sheetId="15413">
        <row r="9">
          <cell r="A9" t="str">
            <v>A</v>
          </cell>
        </row>
      </sheetData>
      <sheetData sheetId="15414">
        <row r="9">
          <cell r="A9" t="str">
            <v>A</v>
          </cell>
        </row>
      </sheetData>
      <sheetData sheetId="15415">
        <row r="9">
          <cell r="A9" t="str">
            <v>A</v>
          </cell>
        </row>
      </sheetData>
      <sheetData sheetId="15416">
        <row r="9">
          <cell r="A9" t="str">
            <v>A</v>
          </cell>
        </row>
      </sheetData>
      <sheetData sheetId="15417">
        <row r="9">
          <cell r="A9" t="str">
            <v>A</v>
          </cell>
        </row>
      </sheetData>
      <sheetData sheetId="15418">
        <row r="9">
          <cell r="A9" t="str">
            <v>A</v>
          </cell>
        </row>
      </sheetData>
      <sheetData sheetId="15419">
        <row r="9">
          <cell r="A9" t="str">
            <v>A</v>
          </cell>
        </row>
      </sheetData>
      <sheetData sheetId="15420">
        <row r="9">
          <cell r="A9" t="str">
            <v>A</v>
          </cell>
        </row>
      </sheetData>
      <sheetData sheetId="15421">
        <row r="9">
          <cell r="A9" t="str">
            <v>A</v>
          </cell>
        </row>
      </sheetData>
      <sheetData sheetId="15422">
        <row r="9">
          <cell r="A9" t="str">
            <v>A</v>
          </cell>
        </row>
      </sheetData>
      <sheetData sheetId="15423">
        <row r="9">
          <cell r="A9" t="str">
            <v>A</v>
          </cell>
        </row>
      </sheetData>
      <sheetData sheetId="15424">
        <row r="9">
          <cell r="A9" t="str">
            <v>A</v>
          </cell>
        </row>
      </sheetData>
      <sheetData sheetId="15425">
        <row r="9">
          <cell r="A9" t="str">
            <v>A</v>
          </cell>
        </row>
      </sheetData>
      <sheetData sheetId="15426">
        <row r="9">
          <cell r="A9" t="str">
            <v>A</v>
          </cell>
        </row>
      </sheetData>
      <sheetData sheetId="15427">
        <row r="9">
          <cell r="A9" t="str">
            <v>A</v>
          </cell>
        </row>
      </sheetData>
      <sheetData sheetId="15428">
        <row r="9">
          <cell r="A9" t="str">
            <v>A</v>
          </cell>
        </row>
      </sheetData>
      <sheetData sheetId="15429">
        <row r="9">
          <cell r="A9" t="str">
            <v>A</v>
          </cell>
        </row>
      </sheetData>
      <sheetData sheetId="15430">
        <row r="9">
          <cell r="A9" t="str">
            <v>A</v>
          </cell>
        </row>
      </sheetData>
      <sheetData sheetId="15431">
        <row r="9">
          <cell r="A9" t="str">
            <v>A</v>
          </cell>
        </row>
      </sheetData>
      <sheetData sheetId="15432">
        <row r="9">
          <cell r="A9" t="str">
            <v>A</v>
          </cell>
        </row>
      </sheetData>
      <sheetData sheetId="15433">
        <row r="9">
          <cell r="A9" t="str">
            <v>A</v>
          </cell>
        </row>
      </sheetData>
      <sheetData sheetId="15434">
        <row r="9">
          <cell r="A9" t="str">
            <v>A</v>
          </cell>
        </row>
      </sheetData>
      <sheetData sheetId="15435">
        <row r="9">
          <cell r="A9" t="str">
            <v>A</v>
          </cell>
        </row>
      </sheetData>
      <sheetData sheetId="15436">
        <row r="9">
          <cell r="A9" t="str">
            <v>A</v>
          </cell>
        </row>
      </sheetData>
      <sheetData sheetId="15437">
        <row r="9">
          <cell r="A9" t="str">
            <v>A</v>
          </cell>
        </row>
      </sheetData>
      <sheetData sheetId="15438">
        <row r="9">
          <cell r="A9" t="str">
            <v>A</v>
          </cell>
        </row>
      </sheetData>
      <sheetData sheetId="15439">
        <row r="9">
          <cell r="A9" t="str">
            <v>A</v>
          </cell>
        </row>
      </sheetData>
      <sheetData sheetId="15440">
        <row r="9">
          <cell r="A9" t="str">
            <v>A</v>
          </cell>
        </row>
      </sheetData>
      <sheetData sheetId="15441">
        <row r="9">
          <cell r="A9" t="str">
            <v>A</v>
          </cell>
        </row>
      </sheetData>
      <sheetData sheetId="15442">
        <row r="9">
          <cell r="A9" t="str">
            <v>A</v>
          </cell>
        </row>
      </sheetData>
      <sheetData sheetId="15443">
        <row r="9">
          <cell r="A9" t="str">
            <v>A</v>
          </cell>
        </row>
      </sheetData>
      <sheetData sheetId="15444">
        <row r="9">
          <cell r="A9" t="str">
            <v>A</v>
          </cell>
        </row>
      </sheetData>
      <sheetData sheetId="15445">
        <row r="9">
          <cell r="A9" t="str">
            <v>A</v>
          </cell>
        </row>
      </sheetData>
      <sheetData sheetId="15446">
        <row r="9">
          <cell r="A9" t="str">
            <v>A</v>
          </cell>
        </row>
      </sheetData>
      <sheetData sheetId="15447">
        <row r="9">
          <cell r="A9" t="str">
            <v>A</v>
          </cell>
        </row>
      </sheetData>
      <sheetData sheetId="15448">
        <row r="9">
          <cell r="A9" t="str">
            <v>A</v>
          </cell>
        </row>
      </sheetData>
      <sheetData sheetId="15449">
        <row r="9">
          <cell r="A9" t="str">
            <v>A</v>
          </cell>
        </row>
      </sheetData>
      <sheetData sheetId="15450">
        <row r="9">
          <cell r="A9" t="str">
            <v>A</v>
          </cell>
        </row>
      </sheetData>
      <sheetData sheetId="15451">
        <row r="9">
          <cell r="A9" t="str">
            <v>A</v>
          </cell>
        </row>
      </sheetData>
      <sheetData sheetId="15452">
        <row r="9">
          <cell r="A9" t="str">
            <v>A</v>
          </cell>
        </row>
      </sheetData>
      <sheetData sheetId="15453">
        <row r="9">
          <cell r="A9" t="str">
            <v>A</v>
          </cell>
        </row>
      </sheetData>
      <sheetData sheetId="15454">
        <row r="9">
          <cell r="A9" t="str">
            <v>A</v>
          </cell>
        </row>
      </sheetData>
      <sheetData sheetId="15455">
        <row r="9">
          <cell r="A9" t="str">
            <v>A</v>
          </cell>
        </row>
      </sheetData>
      <sheetData sheetId="15456">
        <row r="9">
          <cell r="A9" t="str">
            <v>A</v>
          </cell>
        </row>
      </sheetData>
      <sheetData sheetId="15457">
        <row r="9">
          <cell r="A9" t="str">
            <v>A</v>
          </cell>
        </row>
      </sheetData>
      <sheetData sheetId="15458">
        <row r="9">
          <cell r="A9" t="str">
            <v>A</v>
          </cell>
        </row>
      </sheetData>
      <sheetData sheetId="15459">
        <row r="9">
          <cell r="A9" t="str">
            <v>A</v>
          </cell>
        </row>
      </sheetData>
      <sheetData sheetId="15460">
        <row r="9">
          <cell r="A9" t="str">
            <v>A</v>
          </cell>
        </row>
      </sheetData>
      <sheetData sheetId="15461">
        <row r="9">
          <cell r="A9" t="str">
            <v>A</v>
          </cell>
        </row>
      </sheetData>
      <sheetData sheetId="15462">
        <row r="9">
          <cell r="A9" t="str">
            <v>A</v>
          </cell>
        </row>
      </sheetData>
      <sheetData sheetId="15463">
        <row r="9">
          <cell r="A9" t="str">
            <v>A</v>
          </cell>
        </row>
      </sheetData>
      <sheetData sheetId="15464">
        <row r="9">
          <cell r="A9" t="str">
            <v>A</v>
          </cell>
        </row>
      </sheetData>
      <sheetData sheetId="15465">
        <row r="9">
          <cell r="A9" t="str">
            <v>A</v>
          </cell>
        </row>
      </sheetData>
      <sheetData sheetId="15466">
        <row r="9">
          <cell r="A9" t="str">
            <v>A</v>
          </cell>
        </row>
      </sheetData>
      <sheetData sheetId="15467">
        <row r="9">
          <cell r="A9" t="str">
            <v>A</v>
          </cell>
        </row>
      </sheetData>
      <sheetData sheetId="15468">
        <row r="9">
          <cell r="A9" t="str">
            <v>A</v>
          </cell>
        </row>
      </sheetData>
      <sheetData sheetId="15469">
        <row r="9">
          <cell r="A9" t="str">
            <v>A</v>
          </cell>
        </row>
      </sheetData>
      <sheetData sheetId="15470">
        <row r="9">
          <cell r="A9" t="str">
            <v>A</v>
          </cell>
        </row>
      </sheetData>
      <sheetData sheetId="15471">
        <row r="9">
          <cell r="A9" t="str">
            <v>A</v>
          </cell>
        </row>
      </sheetData>
      <sheetData sheetId="15472">
        <row r="9">
          <cell r="A9" t="str">
            <v>A</v>
          </cell>
        </row>
      </sheetData>
      <sheetData sheetId="15473">
        <row r="9">
          <cell r="A9" t="str">
            <v>A</v>
          </cell>
        </row>
      </sheetData>
      <sheetData sheetId="15474">
        <row r="9">
          <cell r="A9" t="str">
            <v>A</v>
          </cell>
        </row>
      </sheetData>
      <sheetData sheetId="15475">
        <row r="9">
          <cell r="A9" t="str">
            <v>A</v>
          </cell>
        </row>
      </sheetData>
      <sheetData sheetId="15476">
        <row r="9">
          <cell r="A9" t="str">
            <v>A</v>
          </cell>
        </row>
      </sheetData>
      <sheetData sheetId="15477">
        <row r="9">
          <cell r="A9" t="str">
            <v>A</v>
          </cell>
        </row>
      </sheetData>
      <sheetData sheetId="15478">
        <row r="9">
          <cell r="A9" t="str">
            <v>A</v>
          </cell>
        </row>
      </sheetData>
      <sheetData sheetId="15479">
        <row r="9">
          <cell r="A9" t="str">
            <v>A</v>
          </cell>
        </row>
      </sheetData>
      <sheetData sheetId="15480">
        <row r="9">
          <cell r="A9" t="str">
            <v>A</v>
          </cell>
        </row>
      </sheetData>
      <sheetData sheetId="15481">
        <row r="9">
          <cell r="A9" t="str">
            <v>A</v>
          </cell>
        </row>
      </sheetData>
      <sheetData sheetId="15482">
        <row r="9">
          <cell r="A9" t="str">
            <v>A</v>
          </cell>
        </row>
      </sheetData>
      <sheetData sheetId="15483">
        <row r="9">
          <cell r="A9" t="str">
            <v>A</v>
          </cell>
        </row>
      </sheetData>
      <sheetData sheetId="15484">
        <row r="9">
          <cell r="A9" t="str">
            <v>A</v>
          </cell>
        </row>
      </sheetData>
      <sheetData sheetId="15485">
        <row r="9">
          <cell r="A9" t="str">
            <v>A</v>
          </cell>
        </row>
      </sheetData>
      <sheetData sheetId="15486">
        <row r="9">
          <cell r="A9" t="str">
            <v>A</v>
          </cell>
        </row>
      </sheetData>
      <sheetData sheetId="15487">
        <row r="9">
          <cell r="A9" t="str">
            <v>A</v>
          </cell>
        </row>
      </sheetData>
      <sheetData sheetId="15488">
        <row r="9">
          <cell r="A9" t="str">
            <v>A</v>
          </cell>
        </row>
      </sheetData>
      <sheetData sheetId="15489">
        <row r="9">
          <cell r="A9" t="str">
            <v>A</v>
          </cell>
        </row>
      </sheetData>
      <sheetData sheetId="15490">
        <row r="9">
          <cell r="A9" t="str">
            <v>A</v>
          </cell>
        </row>
      </sheetData>
      <sheetData sheetId="15491"/>
      <sheetData sheetId="15492"/>
      <sheetData sheetId="15493"/>
      <sheetData sheetId="15494">
        <row r="9">
          <cell r="A9" t="str">
            <v>A</v>
          </cell>
        </row>
      </sheetData>
      <sheetData sheetId="15495">
        <row r="9">
          <cell r="A9" t="str">
            <v>A</v>
          </cell>
        </row>
      </sheetData>
      <sheetData sheetId="15496">
        <row r="9">
          <cell r="A9" t="str">
            <v>A</v>
          </cell>
        </row>
      </sheetData>
      <sheetData sheetId="15497">
        <row r="9">
          <cell r="A9" t="str">
            <v>A</v>
          </cell>
        </row>
      </sheetData>
      <sheetData sheetId="15498">
        <row r="9">
          <cell r="A9" t="str">
            <v>A</v>
          </cell>
        </row>
      </sheetData>
      <sheetData sheetId="15499">
        <row r="9">
          <cell r="A9" t="str">
            <v>A</v>
          </cell>
        </row>
      </sheetData>
      <sheetData sheetId="15500">
        <row r="9">
          <cell r="A9" t="str">
            <v>A</v>
          </cell>
        </row>
      </sheetData>
      <sheetData sheetId="15501">
        <row r="9">
          <cell r="A9" t="str">
            <v>A</v>
          </cell>
        </row>
      </sheetData>
      <sheetData sheetId="15502">
        <row r="9">
          <cell r="A9" t="str">
            <v>A</v>
          </cell>
        </row>
      </sheetData>
      <sheetData sheetId="15503">
        <row r="9">
          <cell r="A9" t="str">
            <v>A</v>
          </cell>
        </row>
      </sheetData>
      <sheetData sheetId="15504">
        <row r="9">
          <cell r="A9" t="str">
            <v>A</v>
          </cell>
        </row>
      </sheetData>
      <sheetData sheetId="15505">
        <row r="9">
          <cell r="A9" t="str">
            <v>A</v>
          </cell>
        </row>
      </sheetData>
      <sheetData sheetId="15506">
        <row r="9">
          <cell r="A9" t="str">
            <v>A</v>
          </cell>
        </row>
      </sheetData>
      <sheetData sheetId="15507">
        <row r="9">
          <cell r="A9" t="str">
            <v>A</v>
          </cell>
        </row>
      </sheetData>
      <sheetData sheetId="15508">
        <row r="9">
          <cell r="A9" t="str">
            <v>A</v>
          </cell>
        </row>
      </sheetData>
      <sheetData sheetId="15509">
        <row r="9">
          <cell r="A9" t="str">
            <v>A</v>
          </cell>
        </row>
      </sheetData>
      <sheetData sheetId="15510">
        <row r="9">
          <cell r="A9" t="str">
            <v>A</v>
          </cell>
        </row>
      </sheetData>
      <sheetData sheetId="15511">
        <row r="9">
          <cell r="A9" t="str">
            <v>A</v>
          </cell>
        </row>
      </sheetData>
      <sheetData sheetId="15512">
        <row r="9">
          <cell r="A9" t="str">
            <v>A</v>
          </cell>
        </row>
      </sheetData>
      <sheetData sheetId="15513"/>
      <sheetData sheetId="15514">
        <row r="9">
          <cell r="A9" t="str">
            <v>A</v>
          </cell>
        </row>
      </sheetData>
      <sheetData sheetId="15515">
        <row r="9">
          <cell r="A9" t="str">
            <v>A</v>
          </cell>
        </row>
      </sheetData>
      <sheetData sheetId="15516"/>
      <sheetData sheetId="15517"/>
      <sheetData sheetId="15518"/>
      <sheetData sheetId="15519"/>
      <sheetData sheetId="15520"/>
      <sheetData sheetId="15521"/>
      <sheetData sheetId="15522"/>
      <sheetData sheetId="15523" refreshError="1"/>
      <sheetData sheetId="15524">
        <row r="9">
          <cell r="A9" t="str">
            <v>A</v>
          </cell>
        </row>
      </sheetData>
      <sheetData sheetId="15525">
        <row r="9">
          <cell r="A9" t="str">
            <v>A</v>
          </cell>
        </row>
      </sheetData>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ow r="9">
          <cell r="A9" t="str">
            <v>A</v>
          </cell>
        </row>
      </sheetData>
      <sheetData sheetId="15534">
        <row r="9">
          <cell r="A9" t="str">
            <v>A</v>
          </cell>
        </row>
      </sheetData>
      <sheetData sheetId="15535">
        <row r="9">
          <cell r="A9" t="str">
            <v>A</v>
          </cell>
        </row>
      </sheetData>
      <sheetData sheetId="15536">
        <row r="9">
          <cell r="A9" t="str">
            <v>A</v>
          </cell>
        </row>
      </sheetData>
      <sheetData sheetId="15537">
        <row r="9">
          <cell r="A9" t="str">
            <v>A</v>
          </cell>
        </row>
      </sheetData>
      <sheetData sheetId="15538">
        <row r="9">
          <cell r="A9" t="str">
            <v>A</v>
          </cell>
        </row>
      </sheetData>
      <sheetData sheetId="15539">
        <row r="9">
          <cell r="A9" t="str">
            <v>A</v>
          </cell>
        </row>
      </sheetData>
      <sheetData sheetId="15540">
        <row r="9">
          <cell r="A9" t="str">
            <v>A</v>
          </cell>
        </row>
      </sheetData>
      <sheetData sheetId="15541">
        <row r="9">
          <cell r="A9" t="str">
            <v>A</v>
          </cell>
        </row>
      </sheetData>
      <sheetData sheetId="15542">
        <row r="9">
          <cell r="A9" t="str">
            <v>A</v>
          </cell>
        </row>
      </sheetData>
      <sheetData sheetId="15543">
        <row r="9">
          <cell r="A9" t="str">
            <v>A</v>
          </cell>
        </row>
      </sheetData>
      <sheetData sheetId="15544">
        <row r="9">
          <cell r="A9" t="str">
            <v>A</v>
          </cell>
        </row>
      </sheetData>
      <sheetData sheetId="15545">
        <row r="9">
          <cell r="A9" t="str">
            <v>A</v>
          </cell>
        </row>
      </sheetData>
      <sheetData sheetId="15546">
        <row r="9">
          <cell r="A9" t="str">
            <v>A</v>
          </cell>
        </row>
      </sheetData>
      <sheetData sheetId="15547">
        <row r="9">
          <cell r="A9" t="str">
            <v>A</v>
          </cell>
        </row>
      </sheetData>
      <sheetData sheetId="15548">
        <row r="9">
          <cell r="A9" t="str">
            <v>A</v>
          </cell>
        </row>
      </sheetData>
      <sheetData sheetId="15549">
        <row r="9">
          <cell r="A9" t="str">
            <v>A</v>
          </cell>
        </row>
      </sheetData>
      <sheetData sheetId="15550">
        <row r="9">
          <cell r="A9" t="str">
            <v>A</v>
          </cell>
        </row>
      </sheetData>
      <sheetData sheetId="15551">
        <row r="9">
          <cell r="A9" t="str">
            <v>A</v>
          </cell>
        </row>
      </sheetData>
      <sheetData sheetId="15552">
        <row r="9">
          <cell r="A9" t="str">
            <v>A</v>
          </cell>
        </row>
      </sheetData>
      <sheetData sheetId="15553">
        <row r="9">
          <cell r="A9" t="str">
            <v>A</v>
          </cell>
        </row>
      </sheetData>
      <sheetData sheetId="15554">
        <row r="9">
          <cell r="A9" t="str">
            <v>A</v>
          </cell>
        </row>
      </sheetData>
      <sheetData sheetId="15555">
        <row r="9">
          <cell r="A9" t="str">
            <v>A</v>
          </cell>
        </row>
      </sheetData>
      <sheetData sheetId="15556">
        <row r="9">
          <cell r="A9" t="str">
            <v>A</v>
          </cell>
        </row>
      </sheetData>
      <sheetData sheetId="15557">
        <row r="9">
          <cell r="A9" t="str">
            <v>A</v>
          </cell>
        </row>
      </sheetData>
      <sheetData sheetId="15558">
        <row r="9">
          <cell r="A9" t="str">
            <v>A</v>
          </cell>
        </row>
      </sheetData>
      <sheetData sheetId="15559">
        <row r="9">
          <cell r="A9" t="str">
            <v>A</v>
          </cell>
        </row>
      </sheetData>
      <sheetData sheetId="15560">
        <row r="9">
          <cell r="A9" t="str">
            <v>A</v>
          </cell>
        </row>
      </sheetData>
      <sheetData sheetId="15561">
        <row r="9">
          <cell r="A9" t="str">
            <v>A</v>
          </cell>
        </row>
      </sheetData>
      <sheetData sheetId="15562">
        <row r="9">
          <cell r="A9" t="str">
            <v>A</v>
          </cell>
        </row>
      </sheetData>
      <sheetData sheetId="15563">
        <row r="9">
          <cell r="A9" t="str">
            <v>A</v>
          </cell>
        </row>
      </sheetData>
      <sheetData sheetId="15564">
        <row r="9">
          <cell r="A9" t="str">
            <v>A</v>
          </cell>
        </row>
      </sheetData>
      <sheetData sheetId="15565">
        <row r="9">
          <cell r="A9" t="str">
            <v>A</v>
          </cell>
        </row>
      </sheetData>
      <sheetData sheetId="15566">
        <row r="9">
          <cell r="A9" t="str">
            <v>A</v>
          </cell>
        </row>
      </sheetData>
      <sheetData sheetId="15567">
        <row r="9">
          <cell r="A9" t="str">
            <v>A</v>
          </cell>
        </row>
      </sheetData>
      <sheetData sheetId="15568">
        <row r="9">
          <cell r="A9" t="str">
            <v>A</v>
          </cell>
        </row>
      </sheetData>
      <sheetData sheetId="15569">
        <row r="9">
          <cell r="A9" t="str">
            <v>A</v>
          </cell>
        </row>
      </sheetData>
      <sheetData sheetId="15570">
        <row r="9">
          <cell r="A9" t="str">
            <v>A</v>
          </cell>
        </row>
      </sheetData>
      <sheetData sheetId="15571">
        <row r="9">
          <cell r="A9" t="str">
            <v>A</v>
          </cell>
        </row>
      </sheetData>
      <sheetData sheetId="15572">
        <row r="9">
          <cell r="A9" t="str">
            <v>A</v>
          </cell>
        </row>
      </sheetData>
      <sheetData sheetId="15573">
        <row r="9">
          <cell r="A9" t="str">
            <v>A</v>
          </cell>
        </row>
      </sheetData>
      <sheetData sheetId="15574">
        <row r="9">
          <cell r="A9" t="str">
            <v>A</v>
          </cell>
        </row>
      </sheetData>
      <sheetData sheetId="15575">
        <row r="9">
          <cell r="A9" t="str">
            <v>A</v>
          </cell>
        </row>
      </sheetData>
      <sheetData sheetId="15576">
        <row r="9">
          <cell r="A9" t="str">
            <v>A</v>
          </cell>
        </row>
      </sheetData>
      <sheetData sheetId="15577">
        <row r="9">
          <cell r="A9" t="str">
            <v>A</v>
          </cell>
        </row>
      </sheetData>
      <sheetData sheetId="15578">
        <row r="9">
          <cell r="A9" t="str">
            <v>A</v>
          </cell>
        </row>
      </sheetData>
      <sheetData sheetId="15579">
        <row r="9">
          <cell r="A9" t="str">
            <v>A</v>
          </cell>
        </row>
      </sheetData>
      <sheetData sheetId="15580">
        <row r="9">
          <cell r="A9" t="str">
            <v>A</v>
          </cell>
        </row>
      </sheetData>
      <sheetData sheetId="15581">
        <row r="9">
          <cell r="A9" t="str">
            <v>A</v>
          </cell>
        </row>
      </sheetData>
      <sheetData sheetId="15582">
        <row r="9">
          <cell r="A9" t="str">
            <v>A</v>
          </cell>
        </row>
      </sheetData>
      <sheetData sheetId="15583">
        <row r="9">
          <cell r="A9" t="str">
            <v>A</v>
          </cell>
        </row>
      </sheetData>
      <sheetData sheetId="15584">
        <row r="9">
          <cell r="A9" t="str">
            <v>A</v>
          </cell>
        </row>
      </sheetData>
      <sheetData sheetId="15585">
        <row r="9">
          <cell r="A9" t="str">
            <v>A</v>
          </cell>
        </row>
      </sheetData>
      <sheetData sheetId="15586">
        <row r="9">
          <cell r="A9" t="str">
            <v>A</v>
          </cell>
        </row>
      </sheetData>
      <sheetData sheetId="15587">
        <row r="9">
          <cell r="A9" t="str">
            <v>A</v>
          </cell>
        </row>
      </sheetData>
      <sheetData sheetId="15588">
        <row r="9">
          <cell r="A9" t="str">
            <v>A</v>
          </cell>
        </row>
      </sheetData>
      <sheetData sheetId="15589">
        <row r="9">
          <cell r="A9" t="str">
            <v>A</v>
          </cell>
        </row>
      </sheetData>
      <sheetData sheetId="15590">
        <row r="9">
          <cell r="A9" t="str">
            <v>A</v>
          </cell>
        </row>
      </sheetData>
      <sheetData sheetId="15591">
        <row r="9">
          <cell r="A9" t="str">
            <v>A</v>
          </cell>
        </row>
      </sheetData>
      <sheetData sheetId="15592">
        <row r="9">
          <cell r="A9" t="str">
            <v>A</v>
          </cell>
        </row>
      </sheetData>
      <sheetData sheetId="15593">
        <row r="9">
          <cell r="A9" t="str">
            <v>A</v>
          </cell>
        </row>
      </sheetData>
      <sheetData sheetId="15594">
        <row r="9">
          <cell r="A9" t="str">
            <v>A</v>
          </cell>
        </row>
      </sheetData>
      <sheetData sheetId="15595">
        <row r="9">
          <cell r="A9" t="str">
            <v>A</v>
          </cell>
        </row>
      </sheetData>
      <sheetData sheetId="15596">
        <row r="9">
          <cell r="A9" t="str">
            <v>A</v>
          </cell>
        </row>
      </sheetData>
      <sheetData sheetId="15597">
        <row r="9">
          <cell r="A9" t="str">
            <v>A</v>
          </cell>
        </row>
      </sheetData>
      <sheetData sheetId="15598">
        <row r="9">
          <cell r="A9" t="str">
            <v>A</v>
          </cell>
        </row>
      </sheetData>
      <sheetData sheetId="15599">
        <row r="9">
          <cell r="A9" t="str">
            <v>A</v>
          </cell>
        </row>
      </sheetData>
      <sheetData sheetId="15600">
        <row r="9">
          <cell r="A9" t="str">
            <v>A</v>
          </cell>
        </row>
      </sheetData>
      <sheetData sheetId="15601">
        <row r="9">
          <cell r="A9" t="str">
            <v>A</v>
          </cell>
        </row>
      </sheetData>
      <sheetData sheetId="15602">
        <row r="9">
          <cell r="A9" t="str">
            <v>A</v>
          </cell>
        </row>
      </sheetData>
      <sheetData sheetId="15603">
        <row r="9">
          <cell r="A9" t="str">
            <v>A</v>
          </cell>
        </row>
      </sheetData>
      <sheetData sheetId="15604">
        <row r="9">
          <cell r="A9" t="str">
            <v>A</v>
          </cell>
        </row>
      </sheetData>
      <sheetData sheetId="15605">
        <row r="9">
          <cell r="A9" t="str">
            <v>A</v>
          </cell>
        </row>
      </sheetData>
      <sheetData sheetId="15606">
        <row r="9">
          <cell r="A9" t="str">
            <v>A</v>
          </cell>
        </row>
      </sheetData>
      <sheetData sheetId="15607">
        <row r="9">
          <cell r="A9" t="str">
            <v>A</v>
          </cell>
        </row>
      </sheetData>
      <sheetData sheetId="15608">
        <row r="9">
          <cell r="A9" t="str">
            <v>A</v>
          </cell>
        </row>
      </sheetData>
      <sheetData sheetId="15609">
        <row r="9">
          <cell r="A9" t="str">
            <v>A</v>
          </cell>
        </row>
      </sheetData>
      <sheetData sheetId="15610">
        <row r="9">
          <cell r="A9" t="str">
            <v>A</v>
          </cell>
        </row>
      </sheetData>
      <sheetData sheetId="15611">
        <row r="9">
          <cell r="A9" t="str">
            <v>A</v>
          </cell>
        </row>
      </sheetData>
      <sheetData sheetId="15612">
        <row r="9">
          <cell r="A9" t="str">
            <v>A</v>
          </cell>
        </row>
      </sheetData>
      <sheetData sheetId="15613">
        <row r="9">
          <cell r="A9" t="str">
            <v>A</v>
          </cell>
        </row>
      </sheetData>
      <sheetData sheetId="15614">
        <row r="9">
          <cell r="A9" t="str">
            <v>A</v>
          </cell>
        </row>
      </sheetData>
      <sheetData sheetId="15615">
        <row r="9">
          <cell r="A9" t="str">
            <v>A</v>
          </cell>
        </row>
      </sheetData>
      <sheetData sheetId="15616">
        <row r="9">
          <cell r="A9" t="str">
            <v>A</v>
          </cell>
        </row>
      </sheetData>
      <sheetData sheetId="15617">
        <row r="9">
          <cell r="A9" t="str">
            <v>A</v>
          </cell>
        </row>
      </sheetData>
      <sheetData sheetId="15618">
        <row r="9">
          <cell r="A9" t="str">
            <v>A</v>
          </cell>
        </row>
      </sheetData>
      <sheetData sheetId="15619">
        <row r="9">
          <cell r="A9" t="str">
            <v>A</v>
          </cell>
        </row>
      </sheetData>
      <sheetData sheetId="15620">
        <row r="9">
          <cell r="A9" t="str">
            <v>A</v>
          </cell>
        </row>
      </sheetData>
      <sheetData sheetId="15621">
        <row r="9">
          <cell r="A9" t="str">
            <v>A</v>
          </cell>
        </row>
      </sheetData>
      <sheetData sheetId="15622">
        <row r="9">
          <cell r="A9" t="str">
            <v>A</v>
          </cell>
        </row>
      </sheetData>
      <sheetData sheetId="15623">
        <row r="9">
          <cell r="A9" t="str">
            <v>A</v>
          </cell>
        </row>
      </sheetData>
      <sheetData sheetId="15624">
        <row r="9">
          <cell r="A9" t="str">
            <v>A</v>
          </cell>
        </row>
      </sheetData>
      <sheetData sheetId="15625">
        <row r="9">
          <cell r="A9" t="str">
            <v>A</v>
          </cell>
        </row>
      </sheetData>
      <sheetData sheetId="15626">
        <row r="9">
          <cell r="A9" t="str">
            <v>A</v>
          </cell>
        </row>
      </sheetData>
      <sheetData sheetId="15627">
        <row r="9">
          <cell r="A9" t="str">
            <v>A</v>
          </cell>
        </row>
      </sheetData>
      <sheetData sheetId="15628">
        <row r="9">
          <cell r="A9" t="str">
            <v>A</v>
          </cell>
        </row>
      </sheetData>
      <sheetData sheetId="15629">
        <row r="9">
          <cell r="A9" t="str">
            <v>A</v>
          </cell>
        </row>
      </sheetData>
      <sheetData sheetId="15630"/>
      <sheetData sheetId="15631">
        <row r="9">
          <cell r="A9" t="str">
            <v>A</v>
          </cell>
        </row>
      </sheetData>
      <sheetData sheetId="15632"/>
      <sheetData sheetId="15633"/>
      <sheetData sheetId="15634"/>
      <sheetData sheetId="15635"/>
      <sheetData sheetId="15636"/>
      <sheetData sheetId="15637"/>
      <sheetData sheetId="15638"/>
      <sheetData sheetId="15639"/>
      <sheetData sheetId="15640" refreshError="1"/>
      <sheetData sheetId="1564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ow r="9">
          <cell r="A9" t="str">
            <v>A</v>
          </cell>
        </row>
      </sheetData>
      <sheetData sheetId="16267">
        <row r="9">
          <cell r="A9" t="str">
            <v>A</v>
          </cell>
        </row>
      </sheetData>
      <sheetData sheetId="16268">
        <row r="9">
          <cell r="A9" t="str">
            <v>A</v>
          </cell>
        </row>
      </sheetData>
      <sheetData sheetId="16269">
        <row r="9">
          <cell r="A9" t="str">
            <v>A</v>
          </cell>
        </row>
      </sheetData>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ow r="9">
          <cell r="A9" t="str">
            <v>A</v>
          </cell>
        </row>
      </sheetData>
      <sheetData sheetId="16301">
        <row r="9">
          <cell r="A9" t="str">
            <v>A</v>
          </cell>
        </row>
      </sheetData>
      <sheetData sheetId="16302">
        <row r="9">
          <cell r="A9" t="str">
            <v>A</v>
          </cell>
        </row>
      </sheetData>
      <sheetData sheetId="16303">
        <row r="9">
          <cell r="A9" t="str">
            <v>A</v>
          </cell>
        </row>
      </sheetData>
      <sheetData sheetId="16304">
        <row r="9">
          <cell r="A9" t="str">
            <v>A</v>
          </cell>
        </row>
      </sheetData>
      <sheetData sheetId="16305">
        <row r="9">
          <cell r="A9" t="str">
            <v>A</v>
          </cell>
        </row>
      </sheetData>
      <sheetData sheetId="16306">
        <row r="9">
          <cell r="A9" t="str">
            <v>A</v>
          </cell>
        </row>
      </sheetData>
      <sheetData sheetId="16307">
        <row r="9">
          <cell r="A9" t="str">
            <v>A</v>
          </cell>
        </row>
      </sheetData>
      <sheetData sheetId="16308">
        <row r="9">
          <cell r="A9" t="str">
            <v>A</v>
          </cell>
        </row>
      </sheetData>
      <sheetData sheetId="16309">
        <row r="9">
          <cell r="A9" t="str">
            <v>A</v>
          </cell>
        </row>
      </sheetData>
      <sheetData sheetId="16310">
        <row r="9">
          <cell r="A9" t="str">
            <v>A</v>
          </cell>
        </row>
      </sheetData>
      <sheetData sheetId="16311">
        <row r="9">
          <cell r="A9" t="str">
            <v>A</v>
          </cell>
        </row>
      </sheetData>
      <sheetData sheetId="16312">
        <row r="9">
          <cell r="A9" t="str">
            <v>A</v>
          </cell>
        </row>
      </sheetData>
      <sheetData sheetId="16313">
        <row r="9">
          <cell r="A9" t="str">
            <v>A</v>
          </cell>
        </row>
      </sheetData>
      <sheetData sheetId="16314">
        <row r="9">
          <cell r="A9" t="str">
            <v>A</v>
          </cell>
        </row>
      </sheetData>
      <sheetData sheetId="16315">
        <row r="9">
          <cell r="A9" t="str">
            <v>A</v>
          </cell>
        </row>
      </sheetData>
      <sheetData sheetId="16316">
        <row r="9">
          <cell r="A9" t="str">
            <v>A</v>
          </cell>
        </row>
      </sheetData>
      <sheetData sheetId="16317">
        <row r="9">
          <cell r="A9" t="str">
            <v>A</v>
          </cell>
        </row>
      </sheetData>
      <sheetData sheetId="16318">
        <row r="9">
          <cell r="A9" t="str">
            <v>A</v>
          </cell>
        </row>
      </sheetData>
      <sheetData sheetId="16319">
        <row r="9">
          <cell r="A9" t="str">
            <v>A</v>
          </cell>
        </row>
      </sheetData>
      <sheetData sheetId="16320">
        <row r="9">
          <cell r="A9" t="str">
            <v>A</v>
          </cell>
        </row>
      </sheetData>
      <sheetData sheetId="16321">
        <row r="9">
          <cell r="A9" t="str">
            <v>A</v>
          </cell>
        </row>
      </sheetData>
      <sheetData sheetId="16322">
        <row r="9">
          <cell r="A9" t="str">
            <v>A</v>
          </cell>
        </row>
      </sheetData>
      <sheetData sheetId="16323">
        <row r="9">
          <cell r="A9" t="str">
            <v>A</v>
          </cell>
        </row>
      </sheetData>
      <sheetData sheetId="16324">
        <row r="9">
          <cell r="A9" t="str">
            <v>A</v>
          </cell>
        </row>
      </sheetData>
      <sheetData sheetId="16325">
        <row r="9">
          <cell r="A9" t="str">
            <v>A</v>
          </cell>
        </row>
      </sheetData>
      <sheetData sheetId="16326">
        <row r="9">
          <cell r="A9" t="str">
            <v>A</v>
          </cell>
        </row>
      </sheetData>
      <sheetData sheetId="16327">
        <row r="9">
          <cell r="A9" t="str">
            <v>A</v>
          </cell>
        </row>
      </sheetData>
      <sheetData sheetId="16328">
        <row r="9">
          <cell r="A9" t="str">
            <v>A</v>
          </cell>
        </row>
      </sheetData>
      <sheetData sheetId="16329">
        <row r="9">
          <cell r="A9" t="str">
            <v>A</v>
          </cell>
        </row>
      </sheetData>
      <sheetData sheetId="16330">
        <row r="9">
          <cell r="A9" t="str">
            <v>A</v>
          </cell>
        </row>
      </sheetData>
      <sheetData sheetId="16331">
        <row r="9">
          <cell r="A9" t="str">
            <v>A</v>
          </cell>
        </row>
      </sheetData>
      <sheetData sheetId="16332">
        <row r="9">
          <cell r="A9" t="str">
            <v>A</v>
          </cell>
        </row>
      </sheetData>
      <sheetData sheetId="16333">
        <row r="9">
          <cell r="A9" t="str">
            <v>A</v>
          </cell>
        </row>
      </sheetData>
      <sheetData sheetId="16334">
        <row r="9">
          <cell r="A9" t="str">
            <v>A</v>
          </cell>
        </row>
      </sheetData>
      <sheetData sheetId="16335">
        <row r="9">
          <cell r="A9" t="str">
            <v>A</v>
          </cell>
        </row>
      </sheetData>
      <sheetData sheetId="16336">
        <row r="9">
          <cell r="A9" t="str">
            <v>A</v>
          </cell>
        </row>
      </sheetData>
      <sheetData sheetId="16337">
        <row r="9">
          <cell r="A9" t="str">
            <v>A</v>
          </cell>
        </row>
      </sheetData>
      <sheetData sheetId="16338">
        <row r="9">
          <cell r="A9" t="str">
            <v>A</v>
          </cell>
        </row>
      </sheetData>
      <sheetData sheetId="16339">
        <row r="9">
          <cell r="A9" t="str">
            <v>A</v>
          </cell>
        </row>
      </sheetData>
      <sheetData sheetId="16340">
        <row r="9">
          <cell r="A9" t="str">
            <v>A</v>
          </cell>
        </row>
      </sheetData>
      <sheetData sheetId="16341">
        <row r="9">
          <cell r="A9" t="str">
            <v>A</v>
          </cell>
        </row>
      </sheetData>
      <sheetData sheetId="16342">
        <row r="9">
          <cell r="A9" t="str">
            <v>A</v>
          </cell>
        </row>
      </sheetData>
      <sheetData sheetId="16343">
        <row r="9">
          <cell r="A9" t="str">
            <v>A</v>
          </cell>
        </row>
      </sheetData>
      <sheetData sheetId="16344">
        <row r="9">
          <cell r="A9" t="str">
            <v>A</v>
          </cell>
        </row>
      </sheetData>
      <sheetData sheetId="16345">
        <row r="9">
          <cell r="A9" t="str">
            <v>A</v>
          </cell>
        </row>
      </sheetData>
      <sheetData sheetId="16346">
        <row r="9">
          <cell r="A9" t="str">
            <v>A</v>
          </cell>
        </row>
      </sheetData>
      <sheetData sheetId="16347">
        <row r="9">
          <cell r="A9" t="str">
            <v>A</v>
          </cell>
        </row>
      </sheetData>
      <sheetData sheetId="16348">
        <row r="9">
          <cell r="A9" t="str">
            <v>A</v>
          </cell>
        </row>
      </sheetData>
      <sheetData sheetId="16349">
        <row r="9">
          <cell r="A9" t="str">
            <v>A</v>
          </cell>
        </row>
      </sheetData>
      <sheetData sheetId="16350">
        <row r="9">
          <cell r="A9" t="str">
            <v>A</v>
          </cell>
        </row>
      </sheetData>
      <sheetData sheetId="16351">
        <row r="9">
          <cell r="A9" t="str">
            <v>A</v>
          </cell>
        </row>
      </sheetData>
      <sheetData sheetId="16352">
        <row r="9">
          <cell r="A9" t="str">
            <v>A</v>
          </cell>
        </row>
      </sheetData>
      <sheetData sheetId="16353">
        <row r="9">
          <cell r="A9" t="str">
            <v>A</v>
          </cell>
        </row>
      </sheetData>
      <sheetData sheetId="16354">
        <row r="9">
          <cell r="A9" t="str">
            <v>A</v>
          </cell>
        </row>
      </sheetData>
      <sheetData sheetId="16355">
        <row r="9">
          <cell r="A9" t="str">
            <v>A</v>
          </cell>
        </row>
      </sheetData>
      <sheetData sheetId="16356">
        <row r="9">
          <cell r="A9" t="str">
            <v>A</v>
          </cell>
        </row>
      </sheetData>
      <sheetData sheetId="16357">
        <row r="9">
          <cell r="A9" t="str">
            <v>A</v>
          </cell>
        </row>
      </sheetData>
      <sheetData sheetId="16358">
        <row r="9">
          <cell r="A9" t="str">
            <v>A</v>
          </cell>
        </row>
      </sheetData>
      <sheetData sheetId="16359">
        <row r="9">
          <cell r="A9" t="str">
            <v>A</v>
          </cell>
        </row>
      </sheetData>
      <sheetData sheetId="16360">
        <row r="9">
          <cell r="A9" t="str">
            <v>A</v>
          </cell>
        </row>
      </sheetData>
      <sheetData sheetId="16361">
        <row r="9">
          <cell r="A9" t="str">
            <v>A</v>
          </cell>
        </row>
      </sheetData>
      <sheetData sheetId="16362">
        <row r="9">
          <cell r="A9" t="str">
            <v>A</v>
          </cell>
        </row>
      </sheetData>
      <sheetData sheetId="16363">
        <row r="9">
          <cell r="A9" t="str">
            <v>A</v>
          </cell>
        </row>
      </sheetData>
      <sheetData sheetId="16364">
        <row r="9">
          <cell r="A9" t="str">
            <v>A</v>
          </cell>
        </row>
      </sheetData>
      <sheetData sheetId="16365">
        <row r="9">
          <cell r="A9" t="str">
            <v>A</v>
          </cell>
        </row>
      </sheetData>
      <sheetData sheetId="16366">
        <row r="9">
          <cell r="A9" t="str">
            <v>A</v>
          </cell>
        </row>
      </sheetData>
      <sheetData sheetId="16367">
        <row r="9">
          <cell r="A9" t="str">
            <v>A</v>
          </cell>
        </row>
      </sheetData>
      <sheetData sheetId="16368">
        <row r="9">
          <cell r="A9" t="str">
            <v>A</v>
          </cell>
        </row>
      </sheetData>
      <sheetData sheetId="16369">
        <row r="9">
          <cell r="A9" t="str">
            <v>A</v>
          </cell>
        </row>
      </sheetData>
      <sheetData sheetId="16370">
        <row r="9">
          <cell r="A9" t="str">
            <v>A</v>
          </cell>
        </row>
      </sheetData>
      <sheetData sheetId="16371">
        <row r="9">
          <cell r="A9" t="str">
            <v>A</v>
          </cell>
        </row>
      </sheetData>
      <sheetData sheetId="16372">
        <row r="9">
          <cell r="A9" t="str">
            <v>A</v>
          </cell>
        </row>
      </sheetData>
      <sheetData sheetId="16373">
        <row r="9">
          <cell r="A9" t="str">
            <v>A</v>
          </cell>
        </row>
      </sheetData>
      <sheetData sheetId="16374">
        <row r="9">
          <cell r="A9" t="str">
            <v>A</v>
          </cell>
        </row>
      </sheetData>
      <sheetData sheetId="16375">
        <row r="9">
          <cell r="A9" t="str">
            <v>A</v>
          </cell>
        </row>
      </sheetData>
      <sheetData sheetId="16376">
        <row r="9">
          <cell r="A9" t="str">
            <v>A</v>
          </cell>
        </row>
      </sheetData>
      <sheetData sheetId="16377">
        <row r="9">
          <cell r="A9" t="str">
            <v>A</v>
          </cell>
        </row>
      </sheetData>
      <sheetData sheetId="16378">
        <row r="9">
          <cell r="A9" t="str">
            <v>A</v>
          </cell>
        </row>
      </sheetData>
      <sheetData sheetId="16379">
        <row r="9">
          <cell r="A9" t="str">
            <v>A</v>
          </cell>
        </row>
      </sheetData>
      <sheetData sheetId="16380">
        <row r="9">
          <cell r="A9" t="str">
            <v>A</v>
          </cell>
        </row>
      </sheetData>
      <sheetData sheetId="16381">
        <row r="9">
          <cell r="A9" t="str">
            <v>A</v>
          </cell>
        </row>
      </sheetData>
      <sheetData sheetId="16382">
        <row r="9">
          <cell r="A9" t="str">
            <v>A</v>
          </cell>
        </row>
      </sheetData>
      <sheetData sheetId="16383">
        <row r="9">
          <cell r="A9" t="str">
            <v>A</v>
          </cell>
        </row>
      </sheetData>
      <sheetData sheetId="16384">
        <row r="9">
          <cell r="A9" t="str">
            <v>A</v>
          </cell>
        </row>
      </sheetData>
      <sheetData sheetId="16385">
        <row r="9">
          <cell r="A9" t="str">
            <v>A</v>
          </cell>
        </row>
      </sheetData>
      <sheetData sheetId="16386">
        <row r="9">
          <cell r="A9" t="str">
            <v>A</v>
          </cell>
        </row>
      </sheetData>
      <sheetData sheetId="16387">
        <row r="9">
          <cell r="A9" t="str">
            <v>A</v>
          </cell>
        </row>
      </sheetData>
      <sheetData sheetId="16388">
        <row r="9">
          <cell r="A9" t="str">
            <v>A</v>
          </cell>
        </row>
      </sheetData>
      <sheetData sheetId="16389">
        <row r="9">
          <cell r="A9" t="str">
            <v>A</v>
          </cell>
        </row>
      </sheetData>
      <sheetData sheetId="16390">
        <row r="9">
          <cell r="A9" t="str">
            <v>A</v>
          </cell>
        </row>
      </sheetData>
      <sheetData sheetId="16391">
        <row r="9">
          <cell r="A9" t="str">
            <v>A</v>
          </cell>
        </row>
      </sheetData>
      <sheetData sheetId="16392">
        <row r="9">
          <cell r="A9" t="str">
            <v>A</v>
          </cell>
        </row>
      </sheetData>
      <sheetData sheetId="16393">
        <row r="9">
          <cell r="A9" t="str">
            <v>A</v>
          </cell>
        </row>
      </sheetData>
      <sheetData sheetId="16394">
        <row r="9">
          <cell r="A9" t="str">
            <v>A</v>
          </cell>
        </row>
      </sheetData>
      <sheetData sheetId="16395">
        <row r="9">
          <cell r="A9" t="str">
            <v>A</v>
          </cell>
        </row>
      </sheetData>
      <sheetData sheetId="16396">
        <row r="9">
          <cell r="A9" t="str">
            <v>A</v>
          </cell>
        </row>
      </sheetData>
      <sheetData sheetId="16397">
        <row r="9">
          <cell r="A9" t="str">
            <v>A</v>
          </cell>
        </row>
      </sheetData>
      <sheetData sheetId="16398">
        <row r="9">
          <cell r="A9" t="str">
            <v>A</v>
          </cell>
        </row>
      </sheetData>
      <sheetData sheetId="16399">
        <row r="9">
          <cell r="A9" t="str">
            <v>A</v>
          </cell>
        </row>
      </sheetData>
      <sheetData sheetId="16400">
        <row r="9">
          <cell r="A9" t="str">
            <v>A</v>
          </cell>
        </row>
      </sheetData>
      <sheetData sheetId="16401">
        <row r="9">
          <cell r="A9" t="str">
            <v>A</v>
          </cell>
        </row>
      </sheetData>
      <sheetData sheetId="16402">
        <row r="9">
          <cell r="A9" t="str">
            <v>A</v>
          </cell>
        </row>
      </sheetData>
      <sheetData sheetId="16403">
        <row r="9">
          <cell r="A9" t="str">
            <v>A</v>
          </cell>
        </row>
      </sheetData>
      <sheetData sheetId="16404">
        <row r="9">
          <cell r="A9" t="str">
            <v>A</v>
          </cell>
        </row>
      </sheetData>
      <sheetData sheetId="16405">
        <row r="9">
          <cell r="A9" t="str">
            <v>A</v>
          </cell>
        </row>
      </sheetData>
      <sheetData sheetId="16406">
        <row r="9">
          <cell r="A9" t="str">
            <v>A</v>
          </cell>
        </row>
      </sheetData>
      <sheetData sheetId="16407">
        <row r="9">
          <cell r="A9" t="str">
            <v>A</v>
          </cell>
        </row>
      </sheetData>
      <sheetData sheetId="16408">
        <row r="9">
          <cell r="A9" t="str">
            <v>A</v>
          </cell>
        </row>
      </sheetData>
      <sheetData sheetId="16409">
        <row r="9">
          <cell r="A9" t="str">
            <v>A</v>
          </cell>
        </row>
      </sheetData>
      <sheetData sheetId="16410">
        <row r="9">
          <cell r="A9" t="str">
            <v>A</v>
          </cell>
        </row>
      </sheetData>
      <sheetData sheetId="16411">
        <row r="9">
          <cell r="A9" t="str">
            <v>A</v>
          </cell>
        </row>
      </sheetData>
      <sheetData sheetId="16412">
        <row r="9">
          <cell r="A9" t="str">
            <v>A</v>
          </cell>
        </row>
      </sheetData>
      <sheetData sheetId="16413">
        <row r="9">
          <cell r="A9" t="str">
            <v>A</v>
          </cell>
        </row>
      </sheetData>
      <sheetData sheetId="16414">
        <row r="9">
          <cell r="A9" t="str">
            <v>A</v>
          </cell>
        </row>
      </sheetData>
      <sheetData sheetId="16415">
        <row r="9">
          <cell r="A9" t="str">
            <v>A</v>
          </cell>
        </row>
      </sheetData>
      <sheetData sheetId="16416">
        <row r="9">
          <cell r="A9" t="str">
            <v>A</v>
          </cell>
        </row>
      </sheetData>
      <sheetData sheetId="16417">
        <row r="9">
          <cell r="A9" t="str">
            <v>A</v>
          </cell>
        </row>
      </sheetData>
      <sheetData sheetId="16418">
        <row r="9">
          <cell r="A9" t="str">
            <v>A</v>
          </cell>
        </row>
      </sheetData>
      <sheetData sheetId="16419">
        <row r="9">
          <cell r="A9" t="str">
            <v>A</v>
          </cell>
        </row>
      </sheetData>
      <sheetData sheetId="16420">
        <row r="9">
          <cell r="A9" t="str">
            <v>A</v>
          </cell>
        </row>
      </sheetData>
      <sheetData sheetId="16421">
        <row r="9">
          <cell r="A9" t="str">
            <v>A</v>
          </cell>
        </row>
      </sheetData>
      <sheetData sheetId="16422">
        <row r="9">
          <cell r="A9" t="str">
            <v>A</v>
          </cell>
        </row>
      </sheetData>
      <sheetData sheetId="16423">
        <row r="9">
          <cell r="A9" t="str">
            <v>A</v>
          </cell>
        </row>
      </sheetData>
      <sheetData sheetId="16424">
        <row r="9">
          <cell r="A9" t="str">
            <v>A</v>
          </cell>
        </row>
      </sheetData>
      <sheetData sheetId="16425">
        <row r="9">
          <cell r="A9" t="str">
            <v>A</v>
          </cell>
        </row>
      </sheetData>
      <sheetData sheetId="16426">
        <row r="9">
          <cell r="A9" t="str">
            <v>A</v>
          </cell>
        </row>
      </sheetData>
      <sheetData sheetId="16427">
        <row r="9">
          <cell r="A9" t="str">
            <v>A</v>
          </cell>
        </row>
      </sheetData>
      <sheetData sheetId="16428">
        <row r="9">
          <cell r="A9" t="str">
            <v>A</v>
          </cell>
        </row>
      </sheetData>
      <sheetData sheetId="16429">
        <row r="9">
          <cell r="A9" t="str">
            <v>A</v>
          </cell>
        </row>
      </sheetData>
      <sheetData sheetId="16430">
        <row r="9">
          <cell r="A9" t="str">
            <v>A</v>
          </cell>
        </row>
      </sheetData>
      <sheetData sheetId="16431">
        <row r="9">
          <cell r="A9" t="str">
            <v>A</v>
          </cell>
        </row>
      </sheetData>
      <sheetData sheetId="16432">
        <row r="9">
          <cell r="A9" t="str">
            <v>A</v>
          </cell>
        </row>
      </sheetData>
      <sheetData sheetId="16433">
        <row r="9">
          <cell r="A9" t="str">
            <v>A</v>
          </cell>
        </row>
      </sheetData>
      <sheetData sheetId="16434">
        <row r="9">
          <cell r="A9" t="str">
            <v>A</v>
          </cell>
        </row>
      </sheetData>
      <sheetData sheetId="16435">
        <row r="9">
          <cell r="A9" t="str">
            <v>A</v>
          </cell>
        </row>
      </sheetData>
      <sheetData sheetId="16436">
        <row r="9">
          <cell r="A9" t="str">
            <v>A</v>
          </cell>
        </row>
      </sheetData>
      <sheetData sheetId="16437">
        <row r="9">
          <cell r="A9" t="str">
            <v>A</v>
          </cell>
        </row>
      </sheetData>
      <sheetData sheetId="16438">
        <row r="9">
          <cell r="A9" t="str">
            <v>A</v>
          </cell>
        </row>
      </sheetData>
      <sheetData sheetId="16439">
        <row r="9">
          <cell r="A9" t="str">
            <v>A</v>
          </cell>
        </row>
      </sheetData>
      <sheetData sheetId="16440">
        <row r="9">
          <cell r="A9" t="str">
            <v>A</v>
          </cell>
        </row>
      </sheetData>
      <sheetData sheetId="16441">
        <row r="9">
          <cell r="A9" t="str">
            <v>A</v>
          </cell>
        </row>
      </sheetData>
      <sheetData sheetId="16442">
        <row r="9">
          <cell r="A9" t="str">
            <v>A</v>
          </cell>
        </row>
      </sheetData>
      <sheetData sheetId="16443">
        <row r="9">
          <cell r="A9" t="str">
            <v>A</v>
          </cell>
        </row>
      </sheetData>
      <sheetData sheetId="16444">
        <row r="9">
          <cell r="A9" t="str">
            <v>A</v>
          </cell>
        </row>
      </sheetData>
      <sheetData sheetId="16445">
        <row r="9">
          <cell r="A9" t="str">
            <v>A</v>
          </cell>
        </row>
      </sheetData>
      <sheetData sheetId="16446">
        <row r="9">
          <cell r="A9" t="str">
            <v>A</v>
          </cell>
        </row>
      </sheetData>
      <sheetData sheetId="16447">
        <row r="9">
          <cell r="A9" t="str">
            <v>A</v>
          </cell>
        </row>
      </sheetData>
      <sheetData sheetId="16448">
        <row r="9">
          <cell r="A9" t="str">
            <v>A</v>
          </cell>
        </row>
      </sheetData>
      <sheetData sheetId="16449">
        <row r="9">
          <cell r="A9" t="str">
            <v>A</v>
          </cell>
        </row>
      </sheetData>
      <sheetData sheetId="16450">
        <row r="9">
          <cell r="A9" t="str">
            <v>A</v>
          </cell>
        </row>
      </sheetData>
      <sheetData sheetId="16451">
        <row r="9">
          <cell r="A9" t="str">
            <v>A</v>
          </cell>
        </row>
      </sheetData>
      <sheetData sheetId="16452"/>
      <sheetData sheetId="16453">
        <row r="9">
          <cell r="A9" t="str">
            <v>A</v>
          </cell>
        </row>
      </sheetData>
      <sheetData sheetId="16454">
        <row r="9">
          <cell r="A9" t="str">
            <v>A</v>
          </cell>
        </row>
      </sheetData>
      <sheetData sheetId="16455">
        <row r="9">
          <cell r="A9" t="str">
            <v>A</v>
          </cell>
        </row>
      </sheetData>
      <sheetData sheetId="16456">
        <row r="9">
          <cell r="A9" t="str">
            <v>A</v>
          </cell>
        </row>
      </sheetData>
      <sheetData sheetId="16457">
        <row r="9">
          <cell r="A9" t="str">
            <v>A</v>
          </cell>
        </row>
      </sheetData>
      <sheetData sheetId="16458">
        <row r="9">
          <cell r="A9" t="str">
            <v>A</v>
          </cell>
        </row>
      </sheetData>
      <sheetData sheetId="16459">
        <row r="9">
          <cell r="A9" t="str">
            <v>A</v>
          </cell>
        </row>
      </sheetData>
      <sheetData sheetId="16460">
        <row r="9">
          <cell r="A9" t="str">
            <v>A</v>
          </cell>
        </row>
      </sheetData>
      <sheetData sheetId="16461">
        <row r="9">
          <cell r="A9" t="str">
            <v>A</v>
          </cell>
        </row>
      </sheetData>
      <sheetData sheetId="16462" refreshError="1"/>
      <sheetData sheetId="16463">
        <row r="9">
          <cell r="A9" t="str">
            <v>A</v>
          </cell>
        </row>
      </sheetData>
      <sheetData sheetId="16464">
        <row r="9">
          <cell r="A9" t="str">
            <v>A</v>
          </cell>
        </row>
      </sheetData>
      <sheetData sheetId="16465">
        <row r="9">
          <cell r="A9" t="str">
            <v>A</v>
          </cell>
        </row>
      </sheetData>
      <sheetData sheetId="16466">
        <row r="9">
          <cell r="A9" t="str">
            <v>A</v>
          </cell>
        </row>
      </sheetData>
      <sheetData sheetId="16467">
        <row r="9">
          <cell r="A9" t="str">
            <v>A</v>
          </cell>
        </row>
      </sheetData>
      <sheetData sheetId="16468">
        <row r="9">
          <cell r="A9" t="str">
            <v>A</v>
          </cell>
        </row>
      </sheetData>
      <sheetData sheetId="16469">
        <row r="9">
          <cell r="A9" t="str">
            <v>A</v>
          </cell>
        </row>
      </sheetData>
      <sheetData sheetId="16470">
        <row r="9">
          <cell r="A9" t="str">
            <v>A</v>
          </cell>
        </row>
      </sheetData>
      <sheetData sheetId="16471">
        <row r="9">
          <cell r="A9" t="str">
            <v>A</v>
          </cell>
        </row>
      </sheetData>
      <sheetData sheetId="16472">
        <row r="9">
          <cell r="A9" t="str">
            <v>A</v>
          </cell>
        </row>
      </sheetData>
      <sheetData sheetId="16473">
        <row r="9">
          <cell r="A9" t="str">
            <v>A</v>
          </cell>
        </row>
      </sheetData>
      <sheetData sheetId="16474">
        <row r="9">
          <cell r="A9" t="str">
            <v>A</v>
          </cell>
        </row>
      </sheetData>
      <sheetData sheetId="16475">
        <row r="9">
          <cell r="A9" t="str">
            <v>A</v>
          </cell>
        </row>
      </sheetData>
      <sheetData sheetId="16476">
        <row r="9">
          <cell r="A9" t="str">
            <v>A</v>
          </cell>
        </row>
      </sheetData>
      <sheetData sheetId="16477">
        <row r="9">
          <cell r="A9" t="str">
            <v>A</v>
          </cell>
        </row>
      </sheetData>
      <sheetData sheetId="16478">
        <row r="9">
          <cell r="A9" t="str">
            <v>A</v>
          </cell>
        </row>
      </sheetData>
      <sheetData sheetId="16479">
        <row r="9">
          <cell r="A9" t="str">
            <v>A</v>
          </cell>
        </row>
      </sheetData>
      <sheetData sheetId="16480">
        <row r="9">
          <cell r="A9" t="str">
            <v>A</v>
          </cell>
        </row>
      </sheetData>
      <sheetData sheetId="16481">
        <row r="9">
          <cell r="A9" t="str">
            <v>A</v>
          </cell>
        </row>
      </sheetData>
      <sheetData sheetId="16482">
        <row r="9">
          <cell r="A9" t="str">
            <v>A</v>
          </cell>
        </row>
      </sheetData>
      <sheetData sheetId="16483">
        <row r="9">
          <cell r="A9" t="str">
            <v>A</v>
          </cell>
        </row>
      </sheetData>
      <sheetData sheetId="16484">
        <row r="9">
          <cell r="A9" t="str">
            <v>A</v>
          </cell>
        </row>
      </sheetData>
      <sheetData sheetId="16485">
        <row r="9">
          <cell r="A9" t="str">
            <v>A</v>
          </cell>
        </row>
      </sheetData>
      <sheetData sheetId="16486">
        <row r="9">
          <cell r="A9" t="str">
            <v>A</v>
          </cell>
        </row>
      </sheetData>
      <sheetData sheetId="16487">
        <row r="9">
          <cell r="A9" t="str">
            <v>A</v>
          </cell>
        </row>
      </sheetData>
      <sheetData sheetId="16488">
        <row r="9">
          <cell r="A9" t="str">
            <v>A</v>
          </cell>
        </row>
      </sheetData>
      <sheetData sheetId="16489">
        <row r="9">
          <cell r="A9" t="str">
            <v>A</v>
          </cell>
        </row>
      </sheetData>
      <sheetData sheetId="16490">
        <row r="9">
          <cell r="A9" t="str">
            <v>A</v>
          </cell>
        </row>
      </sheetData>
      <sheetData sheetId="16491">
        <row r="9">
          <cell r="A9" t="str">
            <v>A</v>
          </cell>
        </row>
      </sheetData>
      <sheetData sheetId="16492">
        <row r="9">
          <cell r="A9" t="str">
            <v>A</v>
          </cell>
        </row>
      </sheetData>
      <sheetData sheetId="16493">
        <row r="9">
          <cell r="A9" t="str">
            <v>A</v>
          </cell>
        </row>
      </sheetData>
      <sheetData sheetId="16494">
        <row r="9">
          <cell r="A9" t="str">
            <v>A</v>
          </cell>
        </row>
      </sheetData>
      <sheetData sheetId="16495">
        <row r="9">
          <cell r="A9" t="str">
            <v>A</v>
          </cell>
        </row>
      </sheetData>
      <sheetData sheetId="16496">
        <row r="9">
          <cell r="A9" t="str">
            <v>A</v>
          </cell>
        </row>
      </sheetData>
      <sheetData sheetId="16497">
        <row r="9">
          <cell r="A9" t="str">
            <v>A</v>
          </cell>
        </row>
      </sheetData>
      <sheetData sheetId="16498">
        <row r="9">
          <cell r="A9" t="str">
            <v>A</v>
          </cell>
        </row>
      </sheetData>
      <sheetData sheetId="16499">
        <row r="9">
          <cell r="A9" t="str">
            <v>A</v>
          </cell>
        </row>
      </sheetData>
      <sheetData sheetId="16500">
        <row r="9">
          <cell r="A9" t="str">
            <v>A</v>
          </cell>
        </row>
      </sheetData>
      <sheetData sheetId="16501">
        <row r="9">
          <cell r="A9" t="str">
            <v>A</v>
          </cell>
        </row>
      </sheetData>
      <sheetData sheetId="16502">
        <row r="9">
          <cell r="A9" t="str">
            <v>A</v>
          </cell>
        </row>
      </sheetData>
      <sheetData sheetId="16503">
        <row r="9">
          <cell r="A9" t="str">
            <v>A</v>
          </cell>
        </row>
      </sheetData>
      <sheetData sheetId="16504">
        <row r="9">
          <cell r="A9" t="str">
            <v>A</v>
          </cell>
        </row>
      </sheetData>
      <sheetData sheetId="16505">
        <row r="9">
          <cell r="A9" t="str">
            <v>A</v>
          </cell>
        </row>
      </sheetData>
      <sheetData sheetId="16506">
        <row r="9">
          <cell r="A9" t="str">
            <v>A</v>
          </cell>
        </row>
      </sheetData>
      <sheetData sheetId="16507">
        <row r="9">
          <cell r="A9" t="str">
            <v>A</v>
          </cell>
        </row>
      </sheetData>
      <sheetData sheetId="16508">
        <row r="9">
          <cell r="A9" t="str">
            <v>A</v>
          </cell>
        </row>
      </sheetData>
      <sheetData sheetId="16509">
        <row r="9">
          <cell r="A9" t="str">
            <v>A</v>
          </cell>
        </row>
      </sheetData>
      <sheetData sheetId="16510">
        <row r="9">
          <cell r="A9" t="str">
            <v>A</v>
          </cell>
        </row>
      </sheetData>
      <sheetData sheetId="16511">
        <row r="9">
          <cell r="A9" t="str">
            <v>A</v>
          </cell>
        </row>
      </sheetData>
      <sheetData sheetId="16512">
        <row r="9">
          <cell r="A9" t="str">
            <v>A</v>
          </cell>
        </row>
      </sheetData>
      <sheetData sheetId="16513">
        <row r="9">
          <cell r="A9" t="str">
            <v>A</v>
          </cell>
        </row>
      </sheetData>
      <sheetData sheetId="16514">
        <row r="9">
          <cell r="A9" t="str">
            <v>A</v>
          </cell>
        </row>
      </sheetData>
      <sheetData sheetId="16515">
        <row r="9">
          <cell r="A9" t="str">
            <v>A</v>
          </cell>
        </row>
      </sheetData>
      <sheetData sheetId="16516">
        <row r="9">
          <cell r="A9" t="str">
            <v>A</v>
          </cell>
        </row>
      </sheetData>
      <sheetData sheetId="16517">
        <row r="9">
          <cell r="A9" t="str">
            <v>A</v>
          </cell>
        </row>
      </sheetData>
      <sheetData sheetId="16518">
        <row r="9">
          <cell r="A9" t="str">
            <v>A</v>
          </cell>
        </row>
      </sheetData>
      <sheetData sheetId="16519">
        <row r="9">
          <cell r="A9" t="str">
            <v>A</v>
          </cell>
        </row>
      </sheetData>
      <sheetData sheetId="16520">
        <row r="9">
          <cell r="A9" t="str">
            <v>A</v>
          </cell>
        </row>
      </sheetData>
      <sheetData sheetId="16521">
        <row r="9">
          <cell r="A9" t="str">
            <v>A</v>
          </cell>
        </row>
      </sheetData>
      <sheetData sheetId="16522">
        <row r="9">
          <cell r="A9" t="str">
            <v>A</v>
          </cell>
        </row>
      </sheetData>
      <sheetData sheetId="16523">
        <row r="9">
          <cell r="A9" t="str">
            <v>A</v>
          </cell>
        </row>
      </sheetData>
      <sheetData sheetId="16524">
        <row r="9">
          <cell r="A9" t="str">
            <v>A</v>
          </cell>
        </row>
      </sheetData>
      <sheetData sheetId="16525">
        <row r="9">
          <cell r="A9" t="str">
            <v>A</v>
          </cell>
        </row>
      </sheetData>
      <sheetData sheetId="16526">
        <row r="9">
          <cell r="A9" t="str">
            <v>A</v>
          </cell>
        </row>
      </sheetData>
      <sheetData sheetId="16527">
        <row r="9">
          <cell r="A9" t="str">
            <v>A</v>
          </cell>
        </row>
      </sheetData>
      <sheetData sheetId="16528">
        <row r="9">
          <cell r="A9" t="str">
            <v>A</v>
          </cell>
        </row>
      </sheetData>
      <sheetData sheetId="16529">
        <row r="9">
          <cell r="A9" t="str">
            <v>A</v>
          </cell>
        </row>
      </sheetData>
      <sheetData sheetId="16530">
        <row r="9">
          <cell r="A9" t="str">
            <v>A</v>
          </cell>
        </row>
      </sheetData>
      <sheetData sheetId="16531">
        <row r="9">
          <cell r="A9" t="str">
            <v>A</v>
          </cell>
        </row>
      </sheetData>
      <sheetData sheetId="16532">
        <row r="9">
          <cell r="A9" t="str">
            <v>A</v>
          </cell>
        </row>
      </sheetData>
      <sheetData sheetId="16533">
        <row r="9">
          <cell r="A9" t="str">
            <v>A</v>
          </cell>
        </row>
      </sheetData>
      <sheetData sheetId="16534">
        <row r="9">
          <cell r="A9" t="str">
            <v>A</v>
          </cell>
        </row>
      </sheetData>
      <sheetData sheetId="16535">
        <row r="9">
          <cell r="A9" t="str">
            <v>A</v>
          </cell>
        </row>
      </sheetData>
      <sheetData sheetId="16536">
        <row r="9">
          <cell r="A9" t="str">
            <v>A</v>
          </cell>
        </row>
      </sheetData>
      <sheetData sheetId="16537">
        <row r="9">
          <cell r="A9" t="str">
            <v>A</v>
          </cell>
        </row>
      </sheetData>
      <sheetData sheetId="16538">
        <row r="9">
          <cell r="A9" t="str">
            <v>A</v>
          </cell>
        </row>
      </sheetData>
      <sheetData sheetId="16539">
        <row r="9">
          <cell r="A9" t="str">
            <v>A</v>
          </cell>
        </row>
      </sheetData>
      <sheetData sheetId="16540">
        <row r="9">
          <cell r="A9" t="str">
            <v>A</v>
          </cell>
        </row>
      </sheetData>
      <sheetData sheetId="16541">
        <row r="9">
          <cell r="A9" t="str">
            <v>A</v>
          </cell>
        </row>
      </sheetData>
      <sheetData sheetId="16542">
        <row r="9">
          <cell r="A9" t="str">
            <v>A</v>
          </cell>
        </row>
      </sheetData>
      <sheetData sheetId="16543">
        <row r="9">
          <cell r="A9" t="str">
            <v>A</v>
          </cell>
        </row>
      </sheetData>
      <sheetData sheetId="16544">
        <row r="9">
          <cell r="A9" t="str">
            <v>A</v>
          </cell>
        </row>
      </sheetData>
      <sheetData sheetId="16545">
        <row r="9">
          <cell r="A9" t="str">
            <v>A</v>
          </cell>
        </row>
      </sheetData>
      <sheetData sheetId="16546">
        <row r="9">
          <cell r="A9" t="str">
            <v>A</v>
          </cell>
        </row>
      </sheetData>
      <sheetData sheetId="16547">
        <row r="9">
          <cell r="A9" t="str">
            <v>A</v>
          </cell>
        </row>
      </sheetData>
      <sheetData sheetId="16548">
        <row r="9">
          <cell r="A9" t="str">
            <v>A</v>
          </cell>
        </row>
      </sheetData>
      <sheetData sheetId="16549">
        <row r="9">
          <cell r="A9" t="str">
            <v>A</v>
          </cell>
        </row>
      </sheetData>
      <sheetData sheetId="16550">
        <row r="9">
          <cell r="A9" t="str">
            <v>A</v>
          </cell>
        </row>
      </sheetData>
      <sheetData sheetId="16551">
        <row r="9">
          <cell r="A9" t="str">
            <v>A</v>
          </cell>
        </row>
      </sheetData>
      <sheetData sheetId="16552">
        <row r="9">
          <cell r="A9" t="str">
            <v>A</v>
          </cell>
        </row>
      </sheetData>
      <sheetData sheetId="16553">
        <row r="9">
          <cell r="A9" t="str">
            <v>A</v>
          </cell>
        </row>
      </sheetData>
      <sheetData sheetId="16554">
        <row r="9">
          <cell r="A9" t="str">
            <v>A</v>
          </cell>
        </row>
      </sheetData>
      <sheetData sheetId="16555">
        <row r="9">
          <cell r="A9" t="str">
            <v>A</v>
          </cell>
        </row>
      </sheetData>
      <sheetData sheetId="16556">
        <row r="9">
          <cell r="A9" t="str">
            <v>A</v>
          </cell>
        </row>
      </sheetData>
      <sheetData sheetId="16557">
        <row r="9">
          <cell r="A9" t="str">
            <v>A</v>
          </cell>
        </row>
      </sheetData>
      <sheetData sheetId="16558">
        <row r="9">
          <cell r="A9" t="str">
            <v>A</v>
          </cell>
        </row>
      </sheetData>
      <sheetData sheetId="16559">
        <row r="9">
          <cell r="A9" t="str">
            <v>A</v>
          </cell>
        </row>
      </sheetData>
      <sheetData sheetId="16560">
        <row r="9">
          <cell r="A9" t="str">
            <v>A</v>
          </cell>
        </row>
      </sheetData>
      <sheetData sheetId="16561">
        <row r="9">
          <cell r="A9" t="str">
            <v>A</v>
          </cell>
        </row>
      </sheetData>
      <sheetData sheetId="16562">
        <row r="9">
          <cell r="A9" t="str">
            <v>A</v>
          </cell>
        </row>
      </sheetData>
      <sheetData sheetId="16563">
        <row r="9">
          <cell r="A9" t="str">
            <v>A</v>
          </cell>
        </row>
      </sheetData>
      <sheetData sheetId="16564">
        <row r="9">
          <cell r="A9" t="str">
            <v>A</v>
          </cell>
        </row>
      </sheetData>
      <sheetData sheetId="16565">
        <row r="9">
          <cell r="A9" t="str">
            <v>A</v>
          </cell>
        </row>
      </sheetData>
      <sheetData sheetId="16566">
        <row r="9">
          <cell r="A9" t="str">
            <v>A</v>
          </cell>
        </row>
      </sheetData>
      <sheetData sheetId="16567">
        <row r="9">
          <cell r="A9" t="str">
            <v>A</v>
          </cell>
        </row>
      </sheetData>
      <sheetData sheetId="16568">
        <row r="9">
          <cell r="A9" t="str">
            <v>A</v>
          </cell>
        </row>
      </sheetData>
      <sheetData sheetId="16569">
        <row r="9">
          <cell r="A9" t="str">
            <v>A</v>
          </cell>
        </row>
      </sheetData>
      <sheetData sheetId="16570">
        <row r="9">
          <cell r="A9" t="str">
            <v>A</v>
          </cell>
        </row>
      </sheetData>
      <sheetData sheetId="16571">
        <row r="9">
          <cell r="A9" t="str">
            <v>A</v>
          </cell>
        </row>
      </sheetData>
      <sheetData sheetId="16572">
        <row r="9">
          <cell r="A9" t="str">
            <v>A</v>
          </cell>
        </row>
      </sheetData>
      <sheetData sheetId="16573">
        <row r="9">
          <cell r="A9" t="str">
            <v>A</v>
          </cell>
        </row>
      </sheetData>
      <sheetData sheetId="16574">
        <row r="9">
          <cell r="A9" t="str">
            <v>A</v>
          </cell>
        </row>
      </sheetData>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row r="9">
          <cell r="A9" t="str">
            <v>A</v>
          </cell>
        </row>
      </sheetData>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row r="9">
          <cell r="A9" t="str">
            <v>A</v>
          </cell>
        </row>
      </sheetData>
      <sheetData sheetId="16608">
        <row r="9">
          <cell r="A9" t="str">
            <v>A</v>
          </cell>
        </row>
      </sheetData>
      <sheetData sheetId="16609">
        <row r="9">
          <cell r="A9" t="str">
            <v>A</v>
          </cell>
        </row>
      </sheetData>
      <sheetData sheetId="16610">
        <row r="9">
          <cell r="A9" t="str">
            <v>A</v>
          </cell>
        </row>
      </sheetData>
      <sheetData sheetId="16611">
        <row r="9">
          <cell r="A9" t="str">
            <v>A</v>
          </cell>
        </row>
      </sheetData>
      <sheetData sheetId="16612">
        <row r="9">
          <cell r="A9" t="str">
            <v>A</v>
          </cell>
        </row>
      </sheetData>
      <sheetData sheetId="16613">
        <row r="9">
          <cell r="A9" t="str">
            <v>A</v>
          </cell>
        </row>
      </sheetData>
      <sheetData sheetId="16614">
        <row r="9">
          <cell r="A9" t="str">
            <v>A</v>
          </cell>
        </row>
      </sheetData>
      <sheetData sheetId="16615">
        <row r="9">
          <cell r="A9" t="str">
            <v>A</v>
          </cell>
        </row>
      </sheetData>
      <sheetData sheetId="16616">
        <row r="9">
          <cell r="A9" t="str">
            <v>A</v>
          </cell>
        </row>
      </sheetData>
      <sheetData sheetId="16617">
        <row r="9">
          <cell r="A9" t="str">
            <v>A</v>
          </cell>
        </row>
      </sheetData>
      <sheetData sheetId="16618">
        <row r="9">
          <cell r="A9" t="str">
            <v>A</v>
          </cell>
        </row>
      </sheetData>
      <sheetData sheetId="16619">
        <row r="9">
          <cell r="A9" t="str">
            <v>A</v>
          </cell>
        </row>
      </sheetData>
      <sheetData sheetId="16620">
        <row r="9">
          <cell r="A9" t="str">
            <v>A</v>
          </cell>
        </row>
      </sheetData>
      <sheetData sheetId="16621">
        <row r="9">
          <cell r="A9" t="str">
            <v>A</v>
          </cell>
        </row>
      </sheetData>
      <sheetData sheetId="16622">
        <row r="9">
          <cell r="A9" t="str">
            <v>A</v>
          </cell>
        </row>
      </sheetData>
      <sheetData sheetId="16623">
        <row r="9">
          <cell r="A9" t="str">
            <v>A</v>
          </cell>
        </row>
      </sheetData>
      <sheetData sheetId="16624">
        <row r="9">
          <cell r="A9" t="str">
            <v>A</v>
          </cell>
        </row>
      </sheetData>
      <sheetData sheetId="16625">
        <row r="9">
          <cell r="A9" t="str">
            <v>A</v>
          </cell>
        </row>
      </sheetData>
      <sheetData sheetId="16626">
        <row r="9">
          <cell r="A9" t="str">
            <v>A</v>
          </cell>
        </row>
      </sheetData>
      <sheetData sheetId="16627">
        <row r="9">
          <cell r="A9" t="str">
            <v>A</v>
          </cell>
        </row>
      </sheetData>
      <sheetData sheetId="16628">
        <row r="9">
          <cell r="A9" t="str">
            <v>A</v>
          </cell>
        </row>
      </sheetData>
      <sheetData sheetId="16629">
        <row r="9">
          <cell r="A9" t="str">
            <v>A</v>
          </cell>
        </row>
      </sheetData>
      <sheetData sheetId="16630">
        <row r="9">
          <cell r="A9" t="str">
            <v>A</v>
          </cell>
        </row>
      </sheetData>
      <sheetData sheetId="16631">
        <row r="9">
          <cell r="A9" t="str">
            <v>A</v>
          </cell>
        </row>
      </sheetData>
      <sheetData sheetId="16632">
        <row r="9">
          <cell r="A9" t="str">
            <v>A</v>
          </cell>
        </row>
      </sheetData>
      <sheetData sheetId="16633">
        <row r="9">
          <cell r="A9" t="str">
            <v>A</v>
          </cell>
        </row>
      </sheetData>
      <sheetData sheetId="16634">
        <row r="9">
          <cell r="A9" t="str">
            <v>A</v>
          </cell>
        </row>
      </sheetData>
      <sheetData sheetId="16635">
        <row r="9">
          <cell r="A9" t="str">
            <v>A</v>
          </cell>
        </row>
      </sheetData>
      <sheetData sheetId="16636">
        <row r="9">
          <cell r="A9" t="str">
            <v>A</v>
          </cell>
        </row>
      </sheetData>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row r="9">
          <cell r="A9" t="str">
            <v>A</v>
          </cell>
        </row>
      </sheetData>
      <sheetData sheetId="16648">
        <row r="9">
          <cell r="A9" t="str">
            <v>A</v>
          </cell>
        </row>
      </sheetData>
      <sheetData sheetId="16649">
        <row r="9">
          <cell r="A9" t="str">
            <v>A</v>
          </cell>
        </row>
      </sheetData>
      <sheetData sheetId="16650">
        <row r="9">
          <cell r="A9" t="str">
            <v>A</v>
          </cell>
        </row>
      </sheetData>
      <sheetData sheetId="16651">
        <row r="9">
          <cell r="A9" t="str">
            <v>A</v>
          </cell>
        </row>
      </sheetData>
      <sheetData sheetId="16652">
        <row r="9">
          <cell r="A9" t="str">
            <v>A</v>
          </cell>
        </row>
      </sheetData>
      <sheetData sheetId="16653">
        <row r="9">
          <cell r="A9" t="str">
            <v>A</v>
          </cell>
        </row>
      </sheetData>
      <sheetData sheetId="16654">
        <row r="9">
          <cell r="A9" t="str">
            <v>A</v>
          </cell>
        </row>
      </sheetData>
      <sheetData sheetId="16655">
        <row r="9">
          <cell r="A9" t="str">
            <v>A</v>
          </cell>
        </row>
      </sheetData>
      <sheetData sheetId="16656">
        <row r="9">
          <cell r="A9" t="str">
            <v>A</v>
          </cell>
        </row>
      </sheetData>
      <sheetData sheetId="16657">
        <row r="9">
          <cell r="A9" t="str">
            <v>A</v>
          </cell>
        </row>
      </sheetData>
      <sheetData sheetId="16658">
        <row r="9">
          <cell r="A9" t="str">
            <v>A</v>
          </cell>
        </row>
      </sheetData>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row r="9">
          <cell r="A9" t="str">
            <v>A</v>
          </cell>
        </row>
      </sheetData>
      <sheetData sheetId="16664">
        <row r="9">
          <cell r="A9" t="str">
            <v>A</v>
          </cell>
        </row>
      </sheetData>
      <sheetData sheetId="16665">
        <row r="9">
          <cell r="A9" t="str">
            <v>A</v>
          </cell>
        </row>
      </sheetData>
      <sheetData sheetId="16666">
        <row r="9">
          <cell r="A9" t="str">
            <v>A</v>
          </cell>
        </row>
      </sheetData>
      <sheetData sheetId="16667">
        <row r="9">
          <cell r="A9" t="str">
            <v>A</v>
          </cell>
        </row>
      </sheetData>
      <sheetData sheetId="16668">
        <row r="9">
          <cell r="A9" t="str">
            <v>A</v>
          </cell>
        </row>
      </sheetData>
      <sheetData sheetId="16669">
        <row r="9">
          <cell r="A9" t="str">
            <v>A</v>
          </cell>
        </row>
      </sheetData>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row r="9">
          <cell r="A9" t="str">
            <v>A</v>
          </cell>
        </row>
      </sheetData>
      <sheetData sheetId="16678">
        <row r="9">
          <cell r="A9" t="str">
            <v>A</v>
          </cell>
        </row>
      </sheetData>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row r="9">
          <cell r="A9" t="str">
            <v>A</v>
          </cell>
        </row>
      </sheetData>
      <sheetData sheetId="16750">
        <row r="9">
          <cell r="A9" t="str">
            <v>A</v>
          </cell>
        </row>
      </sheetData>
      <sheetData sheetId="16751">
        <row r="9">
          <cell r="A9" t="str">
            <v>A</v>
          </cell>
        </row>
      </sheetData>
      <sheetData sheetId="16752">
        <row r="9">
          <cell r="A9" t="str">
            <v>A</v>
          </cell>
        </row>
      </sheetData>
      <sheetData sheetId="16753">
        <row r="9">
          <cell r="A9" t="str">
            <v>A</v>
          </cell>
        </row>
      </sheetData>
      <sheetData sheetId="16754">
        <row r="9">
          <cell r="A9" t="str">
            <v>A</v>
          </cell>
        </row>
      </sheetData>
      <sheetData sheetId="16755">
        <row r="9">
          <cell r="A9" t="str">
            <v>A</v>
          </cell>
        </row>
      </sheetData>
      <sheetData sheetId="16756">
        <row r="9">
          <cell r="A9" t="str">
            <v>A</v>
          </cell>
        </row>
      </sheetData>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row r="9">
          <cell r="A9" t="str">
            <v>A</v>
          </cell>
        </row>
      </sheetData>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row r="9">
          <cell r="A9" t="str">
            <v>A</v>
          </cell>
        </row>
      </sheetData>
      <sheetData sheetId="16773">
        <row r="9">
          <cell r="A9" t="str">
            <v>A</v>
          </cell>
        </row>
      </sheetData>
      <sheetData sheetId="16774">
        <row r="9">
          <cell r="A9" t="str">
            <v>A</v>
          </cell>
        </row>
      </sheetData>
      <sheetData sheetId="16775">
        <row r="9">
          <cell r="A9" t="str">
            <v>A</v>
          </cell>
        </row>
      </sheetData>
      <sheetData sheetId="16776">
        <row r="9">
          <cell r="A9" t="str">
            <v>A</v>
          </cell>
        </row>
      </sheetData>
      <sheetData sheetId="16777">
        <row r="9">
          <cell r="A9" t="str">
            <v>A</v>
          </cell>
        </row>
      </sheetData>
      <sheetData sheetId="16778">
        <row r="9">
          <cell r="A9" t="str">
            <v>A</v>
          </cell>
        </row>
      </sheetData>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row r="9">
          <cell r="A9" t="str">
            <v>A</v>
          </cell>
        </row>
      </sheetData>
      <sheetData sheetId="16787">
        <row r="9">
          <cell r="A9" t="str">
            <v>A</v>
          </cell>
        </row>
      </sheetData>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row r="9">
          <cell r="A9" t="str">
            <v>A</v>
          </cell>
        </row>
      </sheetData>
      <sheetData sheetId="16859">
        <row r="9">
          <cell r="A9" t="str">
            <v>A</v>
          </cell>
        </row>
      </sheetData>
      <sheetData sheetId="16860">
        <row r="9">
          <cell r="A9" t="str">
            <v>A</v>
          </cell>
        </row>
      </sheetData>
      <sheetData sheetId="16861">
        <row r="9">
          <cell r="A9" t="str">
            <v>A</v>
          </cell>
        </row>
      </sheetData>
      <sheetData sheetId="16862">
        <row r="9">
          <cell r="A9" t="str">
            <v>A</v>
          </cell>
        </row>
      </sheetData>
      <sheetData sheetId="16863">
        <row r="9">
          <cell r="A9" t="str">
            <v>A</v>
          </cell>
        </row>
      </sheetData>
      <sheetData sheetId="16864">
        <row r="9">
          <cell r="A9" t="str">
            <v>A</v>
          </cell>
        </row>
      </sheetData>
      <sheetData sheetId="16865">
        <row r="9">
          <cell r="A9" t="str">
            <v>A</v>
          </cell>
        </row>
      </sheetData>
      <sheetData sheetId="16866">
        <row r="9">
          <cell r="A9" t="str">
            <v>A</v>
          </cell>
        </row>
      </sheetData>
      <sheetData sheetId="16867">
        <row r="9">
          <cell r="A9" t="str">
            <v>A</v>
          </cell>
        </row>
      </sheetData>
      <sheetData sheetId="16868">
        <row r="9">
          <cell r="A9" t="str">
            <v>A</v>
          </cell>
        </row>
      </sheetData>
      <sheetData sheetId="16869">
        <row r="9">
          <cell r="A9" t="str">
            <v>A</v>
          </cell>
        </row>
      </sheetData>
      <sheetData sheetId="16870">
        <row r="9">
          <cell r="A9" t="str">
            <v>A</v>
          </cell>
        </row>
      </sheetData>
      <sheetData sheetId="16871">
        <row r="9">
          <cell r="A9" t="str">
            <v>A</v>
          </cell>
        </row>
      </sheetData>
      <sheetData sheetId="16872">
        <row r="9">
          <cell r="A9" t="str">
            <v>A</v>
          </cell>
        </row>
      </sheetData>
      <sheetData sheetId="16873">
        <row r="9">
          <cell r="A9" t="str">
            <v>A</v>
          </cell>
        </row>
      </sheetData>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row r="9">
          <cell r="A9" t="str">
            <v>A</v>
          </cell>
        </row>
      </sheetData>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row r="9">
          <cell r="A9" t="str">
            <v>A</v>
          </cell>
        </row>
      </sheetData>
      <sheetData sheetId="17038">
        <row r="9">
          <cell r="A9" t="str">
            <v>A</v>
          </cell>
        </row>
      </sheetData>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row r="9">
          <cell r="A9" t="str">
            <v>A</v>
          </cell>
        </row>
      </sheetData>
      <sheetData sheetId="17121">
        <row r="9">
          <cell r="A9" t="str">
            <v>A</v>
          </cell>
        </row>
      </sheetData>
      <sheetData sheetId="17122">
        <row r="9">
          <cell r="A9" t="str">
            <v>A</v>
          </cell>
        </row>
      </sheetData>
      <sheetData sheetId="17123">
        <row r="9">
          <cell r="A9" t="str">
            <v>A</v>
          </cell>
        </row>
      </sheetData>
      <sheetData sheetId="17124">
        <row r="9">
          <cell r="A9" t="str">
            <v>A</v>
          </cell>
        </row>
      </sheetData>
      <sheetData sheetId="17125">
        <row r="9">
          <cell r="A9" t="str">
            <v>A</v>
          </cell>
        </row>
      </sheetData>
      <sheetData sheetId="17126">
        <row r="9">
          <cell r="A9" t="str">
            <v>A</v>
          </cell>
        </row>
      </sheetData>
      <sheetData sheetId="17127">
        <row r="9">
          <cell r="A9" t="str">
            <v>A</v>
          </cell>
        </row>
      </sheetData>
      <sheetData sheetId="17128">
        <row r="9">
          <cell r="A9" t="str">
            <v>A</v>
          </cell>
        </row>
      </sheetData>
      <sheetData sheetId="17129">
        <row r="9">
          <cell r="A9" t="str">
            <v>A</v>
          </cell>
        </row>
      </sheetData>
      <sheetData sheetId="17130">
        <row r="9">
          <cell r="A9" t="str">
            <v>A</v>
          </cell>
        </row>
      </sheetData>
      <sheetData sheetId="17131">
        <row r="9">
          <cell r="A9" t="str">
            <v>A</v>
          </cell>
        </row>
      </sheetData>
      <sheetData sheetId="17132">
        <row r="9">
          <cell r="A9" t="str">
            <v>A</v>
          </cell>
        </row>
      </sheetData>
      <sheetData sheetId="17133">
        <row r="9">
          <cell r="A9" t="str">
            <v>A</v>
          </cell>
        </row>
      </sheetData>
      <sheetData sheetId="17134">
        <row r="9">
          <cell r="A9" t="str">
            <v>A</v>
          </cell>
        </row>
      </sheetData>
      <sheetData sheetId="17135">
        <row r="9">
          <cell r="A9" t="str">
            <v>A</v>
          </cell>
        </row>
      </sheetData>
      <sheetData sheetId="17136">
        <row r="9">
          <cell r="A9" t="str">
            <v>A</v>
          </cell>
        </row>
      </sheetData>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sheetData sheetId="17170"/>
      <sheetData sheetId="17171"/>
      <sheetData sheetId="17172"/>
      <sheetData sheetId="17173"/>
      <sheetData sheetId="17174"/>
      <sheetData sheetId="17175"/>
      <sheetData sheetId="17176"/>
      <sheetData sheetId="17177"/>
      <sheetData sheetId="17178"/>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ow r="9">
          <cell r="A9" t="str">
            <v>A</v>
          </cell>
        </row>
      </sheetData>
      <sheetData sheetId="17207">
        <row r="9">
          <cell r="A9" t="str">
            <v>A</v>
          </cell>
        </row>
      </sheetData>
      <sheetData sheetId="17208">
        <row r="9">
          <cell r="A9" t="str">
            <v>A</v>
          </cell>
        </row>
      </sheetData>
      <sheetData sheetId="17209">
        <row r="9">
          <cell r="A9" t="str">
            <v>A</v>
          </cell>
        </row>
      </sheetData>
      <sheetData sheetId="17210">
        <row r="9">
          <cell r="A9" t="str">
            <v>A</v>
          </cell>
        </row>
      </sheetData>
      <sheetData sheetId="17211">
        <row r="9">
          <cell r="A9" t="str">
            <v>A</v>
          </cell>
        </row>
      </sheetData>
      <sheetData sheetId="17212">
        <row r="9">
          <cell r="A9" t="str">
            <v>A</v>
          </cell>
        </row>
      </sheetData>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sheetData sheetId="17219"/>
      <sheetData sheetId="17220"/>
      <sheetData sheetId="17221"/>
      <sheetData sheetId="17222"/>
      <sheetData sheetId="17223"/>
      <sheetData sheetId="17224"/>
      <sheetData sheetId="17225"/>
      <sheetData sheetId="17226"/>
      <sheetData sheetId="17227"/>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sheetData sheetId="17250">
        <row r="9">
          <cell r="A9" t="str">
            <v>A</v>
          </cell>
        </row>
      </sheetData>
      <sheetData sheetId="17251">
        <row r="9">
          <cell r="A9" t="str">
            <v>A</v>
          </cell>
        </row>
      </sheetData>
      <sheetData sheetId="17252"/>
      <sheetData sheetId="17253"/>
      <sheetData sheetId="17254"/>
      <sheetData sheetId="17255"/>
      <sheetData sheetId="17256" refreshError="1"/>
      <sheetData sheetId="17257" refreshError="1"/>
      <sheetData sheetId="17258" refreshError="1"/>
      <sheetData sheetId="17259" refreshError="1"/>
      <sheetData sheetId="17260">
        <row r="9">
          <cell r="A9" t="str">
            <v>A</v>
          </cell>
        </row>
      </sheetData>
      <sheetData sheetId="17261">
        <row r="9">
          <cell r="A9" t="str">
            <v>A</v>
          </cell>
        </row>
      </sheetData>
      <sheetData sheetId="17262" refreshError="1"/>
      <sheetData sheetId="17263" refreshError="1"/>
      <sheetData sheetId="17264" refreshError="1"/>
      <sheetData sheetId="17265" refreshError="1"/>
      <sheetData sheetId="17266">
        <row r="9">
          <cell r="A9" t="str">
            <v>A</v>
          </cell>
        </row>
      </sheetData>
      <sheetData sheetId="17267">
        <row r="9">
          <cell r="A9" t="str">
            <v>A</v>
          </cell>
        </row>
      </sheetData>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ow r="9">
          <cell r="A9" t="str">
            <v>A</v>
          </cell>
        </row>
      </sheetData>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sheetData sheetId="17292"/>
      <sheetData sheetId="17293"/>
      <sheetData sheetId="17294"/>
      <sheetData sheetId="17295"/>
      <sheetData sheetId="17296"/>
      <sheetData sheetId="17297"/>
      <sheetData sheetId="17298">
        <row r="9">
          <cell r="A9" t="str">
            <v>A</v>
          </cell>
        </row>
      </sheetData>
      <sheetData sheetId="17299"/>
      <sheetData sheetId="17300"/>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ow r="9">
          <cell r="A9" t="str">
            <v>A</v>
          </cell>
        </row>
      </sheetData>
      <sheetData sheetId="17326" refreshError="1"/>
      <sheetData sheetId="17327" refreshError="1"/>
      <sheetData sheetId="17328" refreshError="1"/>
      <sheetData sheetId="17329" refreshError="1"/>
      <sheetData sheetId="17330" refreshError="1"/>
      <sheetData sheetId="17331">
        <row r="9">
          <cell r="A9" t="str">
            <v>A</v>
          </cell>
        </row>
      </sheetData>
      <sheetData sheetId="17332">
        <row r="9">
          <cell r="A9" t="str">
            <v>A</v>
          </cell>
        </row>
      </sheetData>
      <sheetData sheetId="17333" refreshError="1"/>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sheetData sheetId="17349"/>
      <sheetData sheetId="17350"/>
      <sheetData sheetId="17351"/>
      <sheetData sheetId="17352"/>
      <sheetData sheetId="17353"/>
      <sheetData sheetId="17354">
        <row r="9">
          <cell r="A9" t="str">
            <v>A</v>
          </cell>
        </row>
      </sheetData>
      <sheetData sheetId="17355">
        <row r="9">
          <cell r="A9" t="str">
            <v>A</v>
          </cell>
        </row>
      </sheetData>
      <sheetData sheetId="17356">
        <row r="9">
          <cell r="A9" t="str">
            <v>A</v>
          </cell>
        </row>
      </sheetData>
      <sheetData sheetId="17357"/>
      <sheetData sheetId="17358" refreshError="1"/>
      <sheetData sheetId="17359" refreshError="1"/>
      <sheetData sheetId="17360" refreshError="1"/>
      <sheetData sheetId="17361" refreshError="1"/>
      <sheetData sheetId="17362" refreshError="1"/>
      <sheetData sheetId="17363" refreshError="1"/>
      <sheetData sheetId="17364">
        <row r="9">
          <cell r="A9" t="str">
            <v>A</v>
          </cell>
        </row>
      </sheetData>
      <sheetData sheetId="17365"/>
      <sheetData sheetId="17366">
        <row r="9">
          <cell r="A9" t="str">
            <v>A</v>
          </cell>
        </row>
      </sheetData>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ow r="9">
          <cell r="A9" t="str">
            <v>A</v>
          </cell>
        </row>
      </sheetData>
      <sheetData sheetId="17375" refreshError="1"/>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ow r="9">
          <cell r="A9" t="str">
            <v>A</v>
          </cell>
        </row>
      </sheetData>
      <sheetData sheetId="17394">
        <row r="9">
          <cell r="A9" t="str">
            <v>A</v>
          </cell>
        </row>
      </sheetData>
      <sheetData sheetId="17395">
        <row r="9">
          <cell r="A9" t="str">
            <v>A</v>
          </cell>
        </row>
      </sheetData>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efreshError="1"/>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efreshError="1"/>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sheetData sheetId="17448"/>
      <sheetData sheetId="17449"/>
      <sheetData sheetId="17450"/>
      <sheetData sheetId="17451"/>
      <sheetData sheetId="17452"/>
      <sheetData sheetId="17453"/>
      <sheetData sheetId="17454"/>
      <sheetData sheetId="17455">
        <row r="9">
          <cell r="A9" t="str">
            <v>A</v>
          </cell>
        </row>
      </sheetData>
      <sheetData sheetId="17456"/>
      <sheetData sheetId="17457"/>
      <sheetData sheetId="17458"/>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sheetData sheetId="17512"/>
      <sheetData sheetId="17513"/>
      <sheetData sheetId="17514"/>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sheetData sheetId="17546" refreshError="1"/>
      <sheetData sheetId="17547" refreshError="1"/>
      <sheetData sheetId="17548">
        <row r="9">
          <cell r="A9" t="str">
            <v>A</v>
          </cell>
        </row>
      </sheetData>
      <sheetData sheetId="17549">
        <row r="9">
          <cell r="A9" t="str">
            <v>A</v>
          </cell>
        </row>
      </sheetData>
      <sheetData sheetId="17550" refreshError="1"/>
      <sheetData sheetId="17551" refreshError="1"/>
      <sheetData sheetId="17552" refreshError="1"/>
      <sheetData sheetId="17553">
        <row r="9">
          <cell r="A9" t="str">
            <v>A</v>
          </cell>
        </row>
      </sheetData>
      <sheetData sheetId="17554" refreshError="1"/>
      <sheetData sheetId="17555">
        <row r="9">
          <cell r="A9" t="str">
            <v>A</v>
          </cell>
        </row>
      </sheetData>
      <sheetData sheetId="17556"/>
      <sheetData sheetId="17557" refreshError="1"/>
      <sheetData sheetId="17558"/>
      <sheetData sheetId="17559"/>
      <sheetData sheetId="17560"/>
      <sheetData sheetId="17561"/>
      <sheetData sheetId="17562">
        <row r="9">
          <cell r="A9" t="str">
            <v>A</v>
          </cell>
        </row>
      </sheetData>
      <sheetData sheetId="17563"/>
      <sheetData sheetId="17564"/>
      <sheetData sheetId="17565"/>
      <sheetData sheetId="17566"/>
      <sheetData sheetId="17567"/>
      <sheetData sheetId="17568" refreshError="1"/>
      <sheetData sheetId="17569" refreshError="1"/>
      <sheetData sheetId="17570" refreshError="1"/>
      <sheetData sheetId="17571" refreshError="1"/>
      <sheetData sheetId="17572" refreshError="1"/>
      <sheetData sheetId="17573" refreshError="1"/>
      <sheetData sheetId="17574">
        <row r="9">
          <cell r="A9" t="str">
            <v>A</v>
          </cell>
        </row>
      </sheetData>
      <sheetData sheetId="17575" refreshError="1"/>
      <sheetData sheetId="17576" refreshError="1"/>
      <sheetData sheetId="17577" refreshError="1"/>
      <sheetData sheetId="17578" refreshError="1"/>
      <sheetData sheetId="17579" refreshError="1"/>
      <sheetData sheetId="17580">
        <row r="9">
          <cell r="A9" t="str">
            <v>A</v>
          </cell>
        </row>
      </sheetData>
      <sheetData sheetId="17581">
        <row r="9">
          <cell r="A9" t="str">
            <v>A</v>
          </cell>
        </row>
      </sheetData>
      <sheetData sheetId="17582">
        <row r="9">
          <cell r="A9" t="str">
            <v>A</v>
          </cell>
        </row>
      </sheetData>
      <sheetData sheetId="17583">
        <row r="9">
          <cell r="A9" t="str">
            <v>A</v>
          </cell>
        </row>
      </sheetData>
      <sheetData sheetId="17584" refreshError="1"/>
      <sheetData sheetId="17585">
        <row r="9">
          <cell r="A9" t="str">
            <v>A</v>
          </cell>
        </row>
      </sheetData>
      <sheetData sheetId="17586"/>
      <sheetData sheetId="17587" refreshError="1"/>
      <sheetData sheetId="17588" refreshError="1"/>
      <sheetData sheetId="17589" refreshError="1"/>
      <sheetData sheetId="17590" refreshError="1"/>
      <sheetData sheetId="17591">
        <row r="9">
          <cell r="A9" t="str">
            <v>A</v>
          </cell>
        </row>
      </sheetData>
      <sheetData sheetId="17592">
        <row r="9">
          <cell r="A9" t="str">
            <v>A</v>
          </cell>
        </row>
      </sheetData>
      <sheetData sheetId="17593">
        <row r="9">
          <cell r="A9" t="str">
            <v>A</v>
          </cell>
        </row>
      </sheetData>
      <sheetData sheetId="17594">
        <row r="9">
          <cell r="A9" t="str">
            <v>A</v>
          </cell>
        </row>
      </sheetData>
      <sheetData sheetId="17595">
        <row r="9">
          <cell r="A9" t="str">
            <v>A</v>
          </cell>
        </row>
      </sheetData>
      <sheetData sheetId="17596">
        <row r="9">
          <cell r="A9" t="str">
            <v>A</v>
          </cell>
        </row>
      </sheetData>
      <sheetData sheetId="17597">
        <row r="9">
          <cell r="A9" t="str">
            <v>A</v>
          </cell>
        </row>
      </sheetData>
      <sheetData sheetId="17598" refreshError="1"/>
      <sheetData sheetId="17599" refreshError="1"/>
      <sheetData sheetId="17600">
        <row r="9">
          <cell r="A9" t="str">
            <v>A</v>
          </cell>
        </row>
      </sheetData>
      <sheetData sheetId="17601">
        <row r="9">
          <cell r="A9" t="str">
            <v>A</v>
          </cell>
        </row>
      </sheetData>
      <sheetData sheetId="17602">
        <row r="9">
          <cell r="A9" t="str">
            <v>A</v>
          </cell>
        </row>
      </sheetData>
      <sheetData sheetId="17603">
        <row r="9">
          <cell r="A9" t="str">
            <v>A</v>
          </cell>
        </row>
      </sheetData>
      <sheetData sheetId="17604">
        <row r="9">
          <cell r="A9" t="str">
            <v>A</v>
          </cell>
        </row>
      </sheetData>
      <sheetData sheetId="17605">
        <row r="9">
          <cell r="A9" t="str">
            <v>A</v>
          </cell>
        </row>
      </sheetData>
      <sheetData sheetId="17606">
        <row r="9">
          <cell r="A9" t="str">
            <v>A</v>
          </cell>
        </row>
      </sheetData>
      <sheetData sheetId="17607">
        <row r="9">
          <cell r="A9" t="str">
            <v>A</v>
          </cell>
        </row>
      </sheetData>
      <sheetData sheetId="17608">
        <row r="9">
          <cell r="A9" t="str">
            <v>A</v>
          </cell>
        </row>
      </sheetData>
      <sheetData sheetId="17609">
        <row r="9">
          <cell r="A9" t="str">
            <v>A</v>
          </cell>
        </row>
      </sheetData>
      <sheetData sheetId="17610">
        <row r="9">
          <cell r="A9" t="str">
            <v>A</v>
          </cell>
        </row>
      </sheetData>
      <sheetData sheetId="17611">
        <row r="9">
          <cell r="A9" t="str">
            <v>A</v>
          </cell>
        </row>
      </sheetData>
      <sheetData sheetId="17612">
        <row r="9">
          <cell r="A9" t="str">
            <v>A</v>
          </cell>
        </row>
      </sheetData>
      <sheetData sheetId="17613">
        <row r="9">
          <cell r="A9" t="str">
            <v>A</v>
          </cell>
        </row>
      </sheetData>
      <sheetData sheetId="17614">
        <row r="9">
          <cell r="A9" t="str">
            <v>A</v>
          </cell>
        </row>
      </sheetData>
      <sheetData sheetId="17615">
        <row r="9">
          <cell r="A9" t="str">
            <v>A</v>
          </cell>
        </row>
      </sheetData>
      <sheetData sheetId="17616">
        <row r="9">
          <cell r="A9" t="str">
            <v>A</v>
          </cell>
        </row>
      </sheetData>
      <sheetData sheetId="17617">
        <row r="9">
          <cell r="A9" t="str">
            <v>A</v>
          </cell>
        </row>
      </sheetData>
      <sheetData sheetId="17618">
        <row r="9">
          <cell r="A9" t="str">
            <v>A</v>
          </cell>
        </row>
      </sheetData>
      <sheetData sheetId="17619">
        <row r="9">
          <cell r="A9" t="str">
            <v>A</v>
          </cell>
        </row>
      </sheetData>
      <sheetData sheetId="17620">
        <row r="9">
          <cell r="A9" t="str">
            <v>A</v>
          </cell>
        </row>
      </sheetData>
      <sheetData sheetId="17621">
        <row r="9">
          <cell r="A9" t="str">
            <v>A</v>
          </cell>
        </row>
      </sheetData>
      <sheetData sheetId="17622">
        <row r="9">
          <cell r="A9" t="str">
            <v>A</v>
          </cell>
        </row>
      </sheetData>
      <sheetData sheetId="17623">
        <row r="9">
          <cell r="A9" t="str">
            <v>A</v>
          </cell>
        </row>
      </sheetData>
      <sheetData sheetId="17624">
        <row r="9">
          <cell r="A9" t="str">
            <v>A</v>
          </cell>
        </row>
      </sheetData>
      <sheetData sheetId="17625">
        <row r="9">
          <cell r="A9" t="str">
            <v>A</v>
          </cell>
        </row>
      </sheetData>
      <sheetData sheetId="17626">
        <row r="9">
          <cell r="A9" t="str">
            <v>A</v>
          </cell>
        </row>
      </sheetData>
      <sheetData sheetId="17627">
        <row r="9">
          <cell r="A9" t="str">
            <v>A</v>
          </cell>
        </row>
      </sheetData>
      <sheetData sheetId="17628">
        <row r="9">
          <cell r="A9" t="str">
            <v>A</v>
          </cell>
        </row>
      </sheetData>
      <sheetData sheetId="17629">
        <row r="9">
          <cell r="A9" t="str">
            <v>A</v>
          </cell>
        </row>
      </sheetData>
      <sheetData sheetId="17630">
        <row r="9">
          <cell r="A9" t="str">
            <v>A</v>
          </cell>
        </row>
      </sheetData>
      <sheetData sheetId="17631">
        <row r="9">
          <cell r="A9" t="str">
            <v>A</v>
          </cell>
        </row>
      </sheetData>
      <sheetData sheetId="17632">
        <row r="9">
          <cell r="A9" t="str">
            <v>A</v>
          </cell>
        </row>
      </sheetData>
      <sheetData sheetId="17633">
        <row r="9">
          <cell r="A9" t="str">
            <v>A</v>
          </cell>
        </row>
      </sheetData>
      <sheetData sheetId="17634">
        <row r="9">
          <cell r="A9" t="str">
            <v>A</v>
          </cell>
        </row>
      </sheetData>
      <sheetData sheetId="17635">
        <row r="9">
          <cell r="A9" t="str">
            <v>A</v>
          </cell>
        </row>
      </sheetData>
      <sheetData sheetId="17636">
        <row r="9">
          <cell r="A9" t="str">
            <v>A</v>
          </cell>
        </row>
      </sheetData>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sheetData sheetId="17659">
        <row r="9">
          <cell r="A9" t="str">
            <v>A</v>
          </cell>
        </row>
      </sheetData>
      <sheetData sheetId="17660"/>
      <sheetData sheetId="17661"/>
      <sheetData sheetId="17662"/>
      <sheetData sheetId="17663">
        <row r="9">
          <cell r="A9" t="str">
            <v>A</v>
          </cell>
        </row>
      </sheetData>
      <sheetData sheetId="17664"/>
      <sheetData sheetId="17665"/>
      <sheetData sheetId="17666">
        <row r="9">
          <cell r="A9" t="str">
            <v>A</v>
          </cell>
        </row>
      </sheetData>
      <sheetData sheetId="17667">
        <row r="9">
          <cell r="A9" t="str">
            <v>A</v>
          </cell>
        </row>
      </sheetData>
      <sheetData sheetId="17668">
        <row r="9">
          <cell r="A9" t="str">
            <v>A</v>
          </cell>
        </row>
      </sheetData>
      <sheetData sheetId="17669">
        <row r="9">
          <cell r="A9" t="str">
            <v>A</v>
          </cell>
        </row>
      </sheetData>
      <sheetData sheetId="17670" refreshError="1"/>
      <sheetData sheetId="17671">
        <row r="9">
          <cell r="A9" t="str">
            <v>A</v>
          </cell>
        </row>
      </sheetData>
      <sheetData sheetId="17672" refreshError="1"/>
      <sheetData sheetId="17673">
        <row r="9">
          <cell r="A9" t="str">
            <v>A</v>
          </cell>
        </row>
      </sheetData>
      <sheetData sheetId="17674">
        <row r="9">
          <cell r="A9" t="str">
            <v>A</v>
          </cell>
        </row>
      </sheetData>
      <sheetData sheetId="17675">
        <row r="9">
          <cell r="A9" t="str">
            <v>A</v>
          </cell>
        </row>
      </sheetData>
      <sheetData sheetId="17676" refreshError="1"/>
      <sheetData sheetId="17677" refreshError="1"/>
      <sheetData sheetId="17678">
        <row r="9">
          <cell r="A9" t="str">
            <v>A</v>
          </cell>
        </row>
      </sheetData>
      <sheetData sheetId="17679">
        <row r="9">
          <cell r="A9" t="str">
            <v>A</v>
          </cell>
        </row>
      </sheetData>
      <sheetData sheetId="17680">
        <row r="9">
          <cell r="A9" t="str">
            <v>A</v>
          </cell>
        </row>
      </sheetData>
      <sheetData sheetId="17681"/>
      <sheetData sheetId="17682">
        <row r="9">
          <cell r="A9" t="str">
            <v>A</v>
          </cell>
        </row>
      </sheetData>
      <sheetData sheetId="17683">
        <row r="9">
          <cell r="A9" t="str">
            <v>A</v>
          </cell>
        </row>
      </sheetData>
      <sheetData sheetId="17684"/>
      <sheetData sheetId="17685"/>
      <sheetData sheetId="17686"/>
      <sheetData sheetId="17687"/>
      <sheetData sheetId="17688" refreshError="1"/>
      <sheetData sheetId="17689">
        <row r="9">
          <cell r="A9" t="str">
            <v>A</v>
          </cell>
        </row>
      </sheetData>
      <sheetData sheetId="17690">
        <row r="9">
          <cell r="A9" t="str">
            <v>A</v>
          </cell>
        </row>
      </sheetData>
      <sheetData sheetId="17691">
        <row r="9">
          <cell r="A9" t="str">
            <v>A</v>
          </cell>
        </row>
      </sheetData>
      <sheetData sheetId="17692">
        <row r="9">
          <cell r="A9" t="str">
            <v>A</v>
          </cell>
        </row>
      </sheetData>
      <sheetData sheetId="17693" refreshError="1"/>
      <sheetData sheetId="17694">
        <row r="9">
          <cell r="A9" t="str">
            <v>A</v>
          </cell>
        </row>
      </sheetData>
      <sheetData sheetId="17695"/>
      <sheetData sheetId="17696" refreshError="1"/>
      <sheetData sheetId="17697" refreshError="1"/>
      <sheetData sheetId="17698" refreshError="1"/>
      <sheetData sheetId="17699" refreshError="1"/>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efreshError="1"/>
      <sheetData sheetId="17708" refreshError="1"/>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ow r="9">
          <cell r="A9" t="str">
            <v>A</v>
          </cell>
        </row>
      </sheetData>
      <sheetData sheetId="17733">
        <row r="9">
          <cell r="A9" t="str">
            <v>A</v>
          </cell>
        </row>
      </sheetData>
      <sheetData sheetId="17734">
        <row r="9">
          <cell r="A9" t="str">
            <v>A</v>
          </cell>
        </row>
      </sheetData>
      <sheetData sheetId="17735">
        <row r="9">
          <cell r="A9" t="str">
            <v>A</v>
          </cell>
        </row>
      </sheetData>
      <sheetData sheetId="17736">
        <row r="9">
          <cell r="A9" t="str">
            <v>A</v>
          </cell>
        </row>
      </sheetData>
      <sheetData sheetId="17737">
        <row r="9">
          <cell r="A9" t="str">
            <v>A</v>
          </cell>
        </row>
      </sheetData>
      <sheetData sheetId="17738">
        <row r="9">
          <cell r="A9" t="str">
            <v>A</v>
          </cell>
        </row>
      </sheetData>
      <sheetData sheetId="17739">
        <row r="9">
          <cell r="A9" t="str">
            <v>A</v>
          </cell>
        </row>
      </sheetData>
      <sheetData sheetId="17740">
        <row r="9">
          <cell r="A9" t="str">
            <v>A</v>
          </cell>
        </row>
      </sheetData>
      <sheetData sheetId="17741">
        <row r="9">
          <cell r="A9" t="str">
            <v>A</v>
          </cell>
        </row>
      </sheetData>
      <sheetData sheetId="17742">
        <row r="9">
          <cell r="A9" t="str">
            <v>A</v>
          </cell>
        </row>
      </sheetData>
      <sheetData sheetId="17743">
        <row r="9">
          <cell r="A9" t="str">
            <v>A</v>
          </cell>
        </row>
      </sheetData>
      <sheetData sheetId="17744">
        <row r="9">
          <cell r="A9" t="str">
            <v>A</v>
          </cell>
        </row>
      </sheetData>
      <sheetData sheetId="17745">
        <row r="9">
          <cell r="A9" t="str">
            <v>A</v>
          </cell>
        </row>
      </sheetData>
      <sheetData sheetId="17746">
        <row r="9">
          <cell r="A9" t="str">
            <v>A</v>
          </cell>
        </row>
      </sheetData>
      <sheetData sheetId="17747">
        <row r="9">
          <cell r="A9" t="str">
            <v>A</v>
          </cell>
        </row>
      </sheetData>
      <sheetData sheetId="17748">
        <row r="9">
          <cell r="A9" t="str">
            <v>A</v>
          </cell>
        </row>
      </sheetData>
      <sheetData sheetId="17749">
        <row r="9">
          <cell r="A9" t="str">
            <v>A</v>
          </cell>
        </row>
      </sheetData>
      <sheetData sheetId="17750">
        <row r="9">
          <cell r="A9" t="str">
            <v>A</v>
          </cell>
        </row>
      </sheetData>
      <sheetData sheetId="17751">
        <row r="9">
          <cell r="A9" t="str">
            <v>A</v>
          </cell>
        </row>
      </sheetData>
      <sheetData sheetId="17752">
        <row r="9">
          <cell r="A9" t="str">
            <v>A</v>
          </cell>
        </row>
      </sheetData>
      <sheetData sheetId="17753">
        <row r="9">
          <cell r="A9" t="str">
            <v>A</v>
          </cell>
        </row>
      </sheetData>
      <sheetData sheetId="17754">
        <row r="9">
          <cell r="A9" t="str">
            <v>A</v>
          </cell>
        </row>
      </sheetData>
      <sheetData sheetId="17755">
        <row r="9">
          <cell r="A9" t="str">
            <v>A</v>
          </cell>
        </row>
      </sheetData>
      <sheetData sheetId="17756">
        <row r="9">
          <cell r="A9" t="str">
            <v>A</v>
          </cell>
        </row>
      </sheetData>
      <sheetData sheetId="17757">
        <row r="9">
          <cell r="A9" t="str">
            <v>A</v>
          </cell>
        </row>
      </sheetData>
      <sheetData sheetId="17758">
        <row r="9">
          <cell r="A9" t="str">
            <v>A</v>
          </cell>
        </row>
      </sheetData>
      <sheetData sheetId="17759">
        <row r="9">
          <cell r="A9" t="str">
            <v>A</v>
          </cell>
        </row>
      </sheetData>
      <sheetData sheetId="17760">
        <row r="9">
          <cell r="A9" t="str">
            <v>A</v>
          </cell>
        </row>
      </sheetData>
      <sheetData sheetId="17761">
        <row r="9">
          <cell r="A9" t="str">
            <v>A</v>
          </cell>
        </row>
      </sheetData>
      <sheetData sheetId="17762">
        <row r="9">
          <cell r="A9" t="str">
            <v>A</v>
          </cell>
        </row>
      </sheetData>
      <sheetData sheetId="17763">
        <row r="9">
          <cell r="A9" t="str">
            <v>A</v>
          </cell>
        </row>
      </sheetData>
      <sheetData sheetId="17764">
        <row r="9">
          <cell r="A9" t="str">
            <v>A</v>
          </cell>
        </row>
      </sheetData>
      <sheetData sheetId="17765">
        <row r="9">
          <cell r="A9" t="str">
            <v>A</v>
          </cell>
        </row>
      </sheetData>
      <sheetData sheetId="17766">
        <row r="9">
          <cell r="A9" t="str">
            <v>A</v>
          </cell>
        </row>
      </sheetData>
      <sheetData sheetId="17767"/>
      <sheetData sheetId="17768"/>
      <sheetData sheetId="17769"/>
      <sheetData sheetId="17770"/>
      <sheetData sheetId="17771"/>
      <sheetData sheetId="17772"/>
      <sheetData sheetId="17773">
        <row r="9">
          <cell r="A9" t="str">
            <v>A</v>
          </cell>
        </row>
      </sheetData>
      <sheetData sheetId="17774"/>
      <sheetData sheetId="17775"/>
      <sheetData sheetId="17776"/>
      <sheetData sheetId="17777"/>
      <sheetData sheetId="17778"/>
      <sheetData sheetId="17779" refreshError="1"/>
      <sheetData sheetId="17780" refreshError="1"/>
      <sheetData sheetId="17781" refreshError="1"/>
      <sheetData sheetId="17782" refreshError="1"/>
      <sheetData sheetId="17783" refreshError="1"/>
      <sheetData sheetId="17784" refreshError="1"/>
      <sheetData sheetId="17785"/>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sheetData sheetId="17828"/>
      <sheetData sheetId="17829"/>
      <sheetData sheetId="17830"/>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row r="9">
          <cell r="A9" t="str">
            <v>A</v>
          </cell>
        </row>
      </sheetData>
      <sheetData sheetId="17855">
        <row r="9">
          <cell r="A9" t="str">
            <v>A</v>
          </cell>
        </row>
      </sheetData>
      <sheetData sheetId="17856">
        <row r="9">
          <cell r="A9" t="str">
            <v>A</v>
          </cell>
        </row>
      </sheetData>
      <sheetData sheetId="17857">
        <row r="9">
          <cell r="A9" t="str">
            <v>A</v>
          </cell>
        </row>
      </sheetData>
      <sheetData sheetId="17858">
        <row r="9">
          <cell r="A9" t="str">
            <v>A</v>
          </cell>
        </row>
      </sheetData>
      <sheetData sheetId="17859">
        <row r="9">
          <cell r="A9" t="str">
            <v>A</v>
          </cell>
        </row>
      </sheetData>
      <sheetData sheetId="17860">
        <row r="9">
          <cell r="A9" t="str">
            <v>A</v>
          </cell>
        </row>
      </sheetData>
      <sheetData sheetId="17861">
        <row r="9">
          <cell r="A9" t="str">
            <v>A</v>
          </cell>
        </row>
      </sheetData>
      <sheetData sheetId="17862">
        <row r="9">
          <cell r="A9" t="str">
            <v>A</v>
          </cell>
        </row>
      </sheetData>
      <sheetData sheetId="17863">
        <row r="9">
          <cell r="A9" t="str">
            <v>A</v>
          </cell>
        </row>
      </sheetData>
      <sheetData sheetId="17864">
        <row r="9">
          <cell r="A9" t="str">
            <v>A</v>
          </cell>
        </row>
      </sheetData>
      <sheetData sheetId="17865">
        <row r="9">
          <cell r="A9" t="str">
            <v>A</v>
          </cell>
        </row>
      </sheetData>
      <sheetData sheetId="17866">
        <row r="9">
          <cell r="A9" t="str">
            <v>A</v>
          </cell>
        </row>
      </sheetData>
      <sheetData sheetId="17867">
        <row r="9">
          <cell r="A9" t="str">
            <v>A</v>
          </cell>
        </row>
      </sheetData>
      <sheetData sheetId="17868">
        <row r="9">
          <cell r="A9" t="str">
            <v>A</v>
          </cell>
        </row>
      </sheetData>
      <sheetData sheetId="17869">
        <row r="9">
          <cell r="A9" t="str">
            <v>A</v>
          </cell>
        </row>
      </sheetData>
      <sheetData sheetId="17870">
        <row r="9">
          <cell r="A9" t="str">
            <v>A</v>
          </cell>
        </row>
      </sheetData>
      <sheetData sheetId="17871">
        <row r="9">
          <cell r="A9" t="str">
            <v>A</v>
          </cell>
        </row>
      </sheetData>
      <sheetData sheetId="17872">
        <row r="9">
          <cell r="A9" t="str">
            <v>A</v>
          </cell>
        </row>
      </sheetData>
      <sheetData sheetId="17873">
        <row r="9">
          <cell r="A9" t="str">
            <v>A</v>
          </cell>
        </row>
      </sheetData>
      <sheetData sheetId="17874">
        <row r="9">
          <cell r="A9" t="str">
            <v>A</v>
          </cell>
        </row>
      </sheetData>
      <sheetData sheetId="17875">
        <row r="9">
          <cell r="A9" t="str">
            <v>A</v>
          </cell>
        </row>
      </sheetData>
      <sheetData sheetId="17876">
        <row r="9">
          <cell r="A9" t="str">
            <v>A</v>
          </cell>
        </row>
      </sheetData>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ow r="9">
          <cell r="A9" t="str">
            <v>A</v>
          </cell>
        </row>
      </sheetData>
      <sheetData sheetId="17883">
        <row r="9">
          <cell r="A9" t="str">
            <v>A</v>
          </cell>
        </row>
      </sheetData>
      <sheetData sheetId="17884">
        <row r="9">
          <cell r="A9" t="str">
            <v>A</v>
          </cell>
        </row>
      </sheetData>
      <sheetData sheetId="17885">
        <row r="9">
          <cell r="A9" t="str">
            <v>A</v>
          </cell>
        </row>
      </sheetData>
      <sheetData sheetId="17886">
        <row r="9">
          <cell r="A9" t="str">
            <v>A</v>
          </cell>
        </row>
      </sheetData>
      <sheetData sheetId="17887">
        <row r="9">
          <cell r="A9" t="str">
            <v>A</v>
          </cell>
        </row>
      </sheetData>
      <sheetData sheetId="17888">
        <row r="9">
          <cell r="A9" t="str">
            <v>A</v>
          </cell>
        </row>
      </sheetData>
      <sheetData sheetId="17889">
        <row r="9">
          <cell r="A9" t="str">
            <v>A</v>
          </cell>
        </row>
      </sheetData>
      <sheetData sheetId="17890">
        <row r="9">
          <cell r="A9" t="str">
            <v>A</v>
          </cell>
        </row>
      </sheetData>
      <sheetData sheetId="17891">
        <row r="9">
          <cell r="A9" t="str">
            <v>A</v>
          </cell>
        </row>
      </sheetData>
      <sheetData sheetId="17892">
        <row r="9">
          <cell r="A9" t="str">
            <v>A</v>
          </cell>
        </row>
      </sheetData>
      <sheetData sheetId="17893">
        <row r="9">
          <cell r="A9" t="str">
            <v>A</v>
          </cell>
        </row>
      </sheetData>
      <sheetData sheetId="17894">
        <row r="9">
          <cell r="A9" t="str">
            <v>A</v>
          </cell>
        </row>
      </sheetData>
      <sheetData sheetId="17895">
        <row r="9">
          <cell r="A9" t="str">
            <v>A</v>
          </cell>
        </row>
      </sheetData>
      <sheetData sheetId="17896">
        <row r="9">
          <cell r="A9" t="str">
            <v>A</v>
          </cell>
        </row>
      </sheetData>
      <sheetData sheetId="17897">
        <row r="9">
          <cell r="A9" t="str">
            <v>A</v>
          </cell>
        </row>
      </sheetData>
      <sheetData sheetId="17898">
        <row r="9">
          <cell r="A9" t="str">
            <v>A</v>
          </cell>
        </row>
      </sheetData>
      <sheetData sheetId="17899">
        <row r="9">
          <cell r="A9" t="str">
            <v>A</v>
          </cell>
        </row>
      </sheetData>
      <sheetData sheetId="17900">
        <row r="9">
          <cell r="A9" t="str">
            <v>A</v>
          </cell>
        </row>
      </sheetData>
      <sheetData sheetId="17901">
        <row r="9">
          <cell r="A9" t="str">
            <v>A</v>
          </cell>
        </row>
      </sheetData>
      <sheetData sheetId="17902">
        <row r="9">
          <cell r="A9" t="str">
            <v>A</v>
          </cell>
        </row>
      </sheetData>
      <sheetData sheetId="17903">
        <row r="9">
          <cell r="A9" t="str">
            <v>A</v>
          </cell>
        </row>
      </sheetData>
      <sheetData sheetId="17904">
        <row r="9">
          <cell r="A9" t="str">
            <v>A</v>
          </cell>
        </row>
      </sheetData>
      <sheetData sheetId="17905">
        <row r="9">
          <cell r="A9" t="str">
            <v>A</v>
          </cell>
        </row>
      </sheetData>
      <sheetData sheetId="17906">
        <row r="9">
          <cell r="A9" t="str">
            <v>A</v>
          </cell>
        </row>
      </sheetData>
      <sheetData sheetId="17907">
        <row r="9">
          <cell r="A9" t="str">
            <v>A</v>
          </cell>
        </row>
      </sheetData>
      <sheetData sheetId="17908">
        <row r="9">
          <cell r="A9" t="str">
            <v>A</v>
          </cell>
        </row>
      </sheetData>
      <sheetData sheetId="17909">
        <row r="9">
          <cell r="A9" t="str">
            <v>A</v>
          </cell>
        </row>
      </sheetData>
      <sheetData sheetId="17910">
        <row r="9">
          <cell r="A9" t="str">
            <v>A</v>
          </cell>
        </row>
      </sheetData>
      <sheetData sheetId="17911">
        <row r="9">
          <cell r="A9" t="str">
            <v>A</v>
          </cell>
        </row>
      </sheetData>
      <sheetData sheetId="17912">
        <row r="9">
          <cell r="A9" t="str">
            <v>A</v>
          </cell>
        </row>
      </sheetData>
      <sheetData sheetId="17913">
        <row r="9">
          <cell r="A9" t="str">
            <v>A</v>
          </cell>
        </row>
      </sheetData>
      <sheetData sheetId="17914">
        <row r="9">
          <cell r="A9" t="str">
            <v>A</v>
          </cell>
        </row>
      </sheetData>
      <sheetData sheetId="17915">
        <row r="9">
          <cell r="A9" t="str">
            <v>A</v>
          </cell>
        </row>
      </sheetData>
      <sheetData sheetId="17916">
        <row r="9">
          <cell r="A9" t="str">
            <v>A</v>
          </cell>
        </row>
      </sheetData>
      <sheetData sheetId="17917">
        <row r="9">
          <cell r="A9" t="str">
            <v>A</v>
          </cell>
        </row>
      </sheetData>
      <sheetData sheetId="17918">
        <row r="9">
          <cell r="A9" t="str">
            <v>A</v>
          </cell>
        </row>
      </sheetData>
      <sheetData sheetId="17919">
        <row r="9">
          <cell r="A9" t="str">
            <v>A</v>
          </cell>
        </row>
      </sheetData>
      <sheetData sheetId="17920">
        <row r="9">
          <cell r="A9" t="str">
            <v>A</v>
          </cell>
        </row>
      </sheetData>
      <sheetData sheetId="17921">
        <row r="9">
          <cell r="A9" t="str">
            <v>A</v>
          </cell>
        </row>
      </sheetData>
      <sheetData sheetId="17922">
        <row r="9">
          <cell r="A9" t="str">
            <v>A</v>
          </cell>
        </row>
      </sheetData>
      <sheetData sheetId="17923">
        <row r="9">
          <cell r="A9" t="str">
            <v>A</v>
          </cell>
        </row>
      </sheetData>
      <sheetData sheetId="17924">
        <row r="9">
          <cell r="A9" t="str">
            <v>A</v>
          </cell>
        </row>
      </sheetData>
      <sheetData sheetId="17925">
        <row r="9">
          <cell r="A9" t="str">
            <v>A</v>
          </cell>
        </row>
      </sheetData>
      <sheetData sheetId="17926">
        <row r="9">
          <cell r="A9" t="str">
            <v>A</v>
          </cell>
        </row>
      </sheetData>
      <sheetData sheetId="17927">
        <row r="9">
          <cell r="A9" t="str">
            <v>A</v>
          </cell>
        </row>
      </sheetData>
      <sheetData sheetId="17928">
        <row r="9">
          <cell r="A9" t="str">
            <v>A</v>
          </cell>
        </row>
      </sheetData>
      <sheetData sheetId="17929">
        <row r="9">
          <cell r="A9" t="str">
            <v>A</v>
          </cell>
        </row>
      </sheetData>
      <sheetData sheetId="17930">
        <row r="9">
          <cell r="A9" t="str">
            <v>A</v>
          </cell>
        </row>
      </sheetData>
      <sheetData sheetId="17931">
        <row r="9">
          <cell r="A9" t="str">
            <v>A</v>
          </cell>
        </row>
      </sheetData>
      <sheetData sheetId="17932">
        <row r="9">
          <cell r="A9" t="str">
            <v>A</v>
          </cell>
        </row>
      </sheetData>
      <sheetData sheetId="17933">
        <row r="9">
          <cell r="A9" t="str">
            <v>A</v>
          </cell>
        </row>
      </sheetData>
      <sheetData sheetId="17934">
        <row r="9">
          <cell r="A9" t="str">
            <v>A</v>
          </cell>
        </row>
      </sheetData>
      <sheetData sheetId="17935">
        <row r="9">
          <cell r="A9" t="str">
            <v>A</v>
          </cell>
        </row>
      </sheetData>
      <sheetData sheetId="17936">
        <row r="9">
          <cell r="A9" t="str">
            <v>A</v>
          </cell>
        </row>
      </sheetData>
      <sheetData sheetId="17937">
        <row r="9">
          <cell r="A9" t="str">
            <v>A</v>
          </cell>
        </row>
      </sheetData>
      <sheetData sheetId="17938">
        <row r="9">
          <cell r="A9" t="str">
            <v>A</v>
          </cell>
        </row>
      </sheetData>
      <sheetData sheetId="17939">
        <row r="9">
          <cell r="A9" t="str">
            <v>A</v>
          </cell>
        </row>
      </sheetData>
      <sheetData sheetId="17940">
        <row r="9">
          <cell r="A9" t="str">
            <v>A</v>
          </cell>
        </row>
      </sheetData>
      <sheetData sheetId="17941">
        <row r="9">
          <cell r="A9" t="str">
            <v>A</v>
          </cell>
        </row>
      </sheetData>
      <sheetData sheetId="17942">
        <row r="9">
          <cell r="A9" t="str">
            <v>A</v>
          </cell>
        </row>
      </sheetData>
      <sheetData sheetId="17943">
        <row r="9">
          <cell r="A9" t="str">
            <v>A</v>
          </cell>
        </row>
      </sheetData>
      <sheetData sheetId="17944">
        <row r="9">
          <cell r="A9" t="str">
            <v>A</v>
          </cell>
        </row>
      </sheetData>
      <sheetData sheetId="17945">
        <row r="9">
          <cell r="A9" t="str">
            <v>A</v>
          </cell>
        </row>
      </sheetData>
      <sheetData sheetId="17946">
        <row r="9">
          <cell r="A9" t="str">
            <v>A</v>
          </cell>
        </row>
      </sheetData>
      <sheetData sheetId="17947">
        <row r="9">
          <cell r="A9" t="str">
            <v>A</v>
          </cell>
        </row>
      </sheetData>
      <sheetData sheetId="17948">
        <row r="9">
          <cell r="A9" t="str">
            <v>A</v>
          </cell>
        </row>
      </sheetData>
      <sheetData sheetId="17949">
        <row r="9">
          <cell r="A9" t="str">
            <v>A</v>
          </cell>
        </row>
      </sheetData>
      <sheetData sheetId="17950">
        <row r="9">
          <cell r="A9" t="str">
            <v>A</v>
          </cell>
        </row>
      </sheetData>
      <sheetData sheetId="17951">
        <row r="9">
          <cell r="A9" t="str">
            <v>A</v>
          </cell>
        </row>
      </sheetData>
      <sheetData sheetId="17952">
        <row r="9">
          <cell r="A9" t="str">
            <v>A</v>
          </cell>
        </row>
      </sheetData>
      <sheetData sheetId="17953">
        <row r="9">
          <cell r="A9" t="str">
            <v>A</v>
          </cell>
        </row>
      </sheetData>
      <sheetData sheetId="17954">
        <row r="9">
          <cell r="A9" t="str">
            <v>A</v>
          </cell>
        </row>
      </sheetData>
      <sheetData sheetId="17955">
        <row r="9">
          <cell r="A9" t="str">
            <v>A</v>
          </cell>
        </row>
      </sheetData>
      <sheetData sheetId="17956">
        <row r="9">
          <cell r="A9" t="str">
            <v>A</v>
          </cell>
        </row>
      </sheetData>
      <sheetData sheetId="17957">
        <row r="9">
          <cell r="A9" t="str">
            <v>A</v>
          </cell>
        </row>
      </sheetData>
      <sheetData sheetId="17958">
        <row r="9">
          <cell r="A9" t="str">
            <v>A</v>
          </cell>
        </row>
      </sheetData>
      <sheetData sheetId="17959">
        <row r="9">
          <cell r="A9" t="str">
            <v>A</v>
          </cell>
        </row>
      </sheetData>
      <sheetData sheetId="17960">
        <row r="9">
          <cell r="A9" t="str">
            <v>A</v>
          </cell>
        </row>
      </sheetData>
      <sheetData sheetId="17961">
        <row r="9">
          <cell r="A9" t="str">
            <v>A</v>
          </cell>
        </row>
      </sheetData>
      <sheetData sheetId="17962">
        <row r="9">
          <cell r="A9" t="str">
            <v>A</v>
          </cell>
        </row>
      </sheetData>
      <sheetData sheetId="17963">
        <row r="9">
          <cell r="A9" t="str">
            <v>A</v>
          </cell>
        </row>
      </sheetData>
      <sheetData sheetId="17964">
        <row r="9">
          <cell r="A9" t="str">
            <v>A</v>
          </cell>
        </row>
      </sheetData>
      <sheetData sheetId="17965">
        <row r="9">
          <cell r="A9" t="str">
            <v>A</v>
          </cell>
        </row>
      </sheetData>
      <sheetData sheetId="17966">
        <row r="9">
          <cell r="A9" t="str">
            <v>A</v>
          </cell>
        </row>
      </sheetData>
      <sheetData sheetId="17967"/>
      <sheetData sheetId="17968">
        <row r="9">
          <cell r="A9" t="str">
            <v>A</v>
          </cell>
        </row>
      </sheetData>
      <sheetData sheetId="17969">
        <row r="9">
          <cell r="A9" t="str">
            <v>A</v>
          </cell>
        </row>
      </sheetData>
      <sheetData sheetId="17970">
        <row r="9">
          <cell r="A9" t="str">
            <v>A</v>
          </cell>
        </row>
      </sheetData>
      <sheetData sheetId="17971">
        <row r="9">
          <cell r="A9" t="str">
            <v>A</v>
          </cell>
        </row>
      </sheetData>
      <sheetData sheetId="17972">
        <row r="9">
          <cell r="A9" t="str">
            <v>A</v>
          </cell>
        </row>
      </sheetData>
      <sheetData sheetId="17973">
        <row r="9">
          <cell r="A9" t="str">
            <v>A</v>
          </cell>
        </row>
      </sheetData>
      <sheetData sheetId="17974">
        <row r="9">
          <cell r="A9" t="str">
            <v>A</v>
          </cell>
        </row>
      </sheetData>
      <sheetData sheetId="17975">
        <row r="9">
          <cell r="A9" t="str">
            <v>A</v>
          </cell>
        </row>
      </sheetData>
      <sheetData sheetId="17976">
        <row r="9">
          <cell r="A9" t="str">
            <v>A</v>
          </cell>
        </row>
      </sheetData>
      <sheetData sheetId="17977">
        <row r="9">
          <cell r="A9" t="str">
            <v>A</v>
          </cell>
        </row>
      </sheetData>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row r="9">
          <cell r="A9" t="str">
            <v>A</v>
          </cell>
        </row>
      </sheetData>
      <sheetData sheetId="17987">
        <row r="9">
          <cell r="A9" t="str">
            <v>A</v>
          </cell>
        </row>
      </sheetData>
      <sheetData sheetId="17988">
        <row r="9">
          <cell r="A9" t="str">
            <v>A</v>
          </cell>
        </row>
      </sheetData>
      <sheetData sheetId="17989">
        <row r="9">
          <cell r="A9" t="str">
            <v>A</v>
          </cell>
        </row>
      </sheetData>
      <sheetData sheetId="17990">
        <row r="9">
          <cell r="A9" t="str">
            <v>A</v>
          </cell>
        </row>
      </sheetData>
      <sheetData sheetId="17991">
        <row r="9">
          <cell r="A9" t="str">
            <v>A</v>
          </cell>
        </row>
      </sheetData>
      <sheetData sheetId="17992">
        <row r="9">
          <cell r="A9" t="str">
            <v>A</v>
          </cell>
        </row>
      </sheetData>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ow r="9">
          <cell r="A9" t="str">
            <v>A</v>
          </cell>
        </row>
      </sheetData>
      <sheetData sheetId="18007">
        <row r="9">
          <cell r="A9" t="str">
            <v>A</v>
          </cell>
        </row>
      </sheetData>
      <sheetData sheetId="18008">
        <row r="9">
          <cell r="A9" t="str">
            <v>A</v>
          </cell>
        </row>
      </sheetData>
      <sheetData sheetId="18009">
        <row r="9">
          <cell r="A9" t="str">
            <v>A</v>
          </cell>
        </row>
      </sheetData>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ow r="9">
          <cell r="A9" t="str">
            <v>A</v>
          </cell>
        </row>
      </sheetData>
      <sheetData sheetId="18015">
        <row r="9">
          <cell r="A9" t="str">
            <v>A</v>
          </cell>
        </row>
      </sheetData>
      <sheetData sheetId="18016">
        <row r="9">
          <cell r="A9" t="str">
            <v>A</v>
          </cell>
        </row>
      </sheetData>
      <sheetData sheetId="18017">
        <row r="9">
          <cell r="A9" t="str">
            <v>A</v>
          </cell>
        </row>
      </sheetData>
      <sheetData sheetId="18018">
        <row r="9">
          <cell r="A9" t="str">
            <v>A</v>
          </cell>
        </row>
      </sheetData>
      <sheetData sheetId="18019">
        <row r="9">
          <cell r="A9" t="str">
            <v>A</v>
          </cell>
        </row>
      </sheetData>
      <sheetData sheetId="18020">
        <row r="9">
          <cell r="A9" t="str">
            <v>A</v>
          </cell>
        </row>
      </sheetData>
      <sheetData sheetId="18021">
        <row r="9">
          <cell r="A9" t="str">
            <v>A</v>
          </cell>
        </row>
      </sheetData>
      <sheetData sheetId="18022">
        <row r="9">
          <cell r="A9" t="str">
            <v>A</v>
          </cell>
        </row>
      </sheetData>
      <sheetData sheetId="18023">
        <row r="9">
          <cell r="A9" t="str">
            <v>A</v>
          </cell>
        </row>
      </sheetData>
      <sheetData sheetId="18024">
        <row r="9">
          <cell r="A9" t="str">
            <v>A</v>
          </cell>
        </row>
      </sheetData>
      <sheetData sheetId="18025">
        <row r="9">
          <cell r="A9" t="str">
            <v>A</v>
          </cell>
        </row>
      </sheetData>
      <sheetData sheetId="18026">
        <row r="9">
          <cell r="A9" t="str">
            <v>A</v>
          </cell>
        </row>
      </sheetData>
      <sheetData sheetId="18027">
        <row r="9">
          <cell r="A9" t="str">
            <v>A</v>
          </cell>
        </row>
      </sheetData>
      <sheetData sheetId="18028">
        <row r="9">
          <cell r="A9" t="str">
            <v>A</v>
          </cell>
        </row>
      </sheetData>
      <sheetData sheetId="18029">
        <row r="9">
          <cell r="A9" t="str">
            <v>A</v>
          </cell>
        </row>
      </sheetData>
      <sheetData sheetId="18030">
        <row r="9">
          <cell r="A9" t="str">
            <v>A</v>
          </cell>
        </row>
      </sheetData>
      <sheetData sheetId="18031">
        <row r="9">
          <cell r="A9" t="str">
            <v>A</v>
          </cell>
        </row>
      </sheetData>
      <sheetData sheetId="18032">
        <row r="9">
          <cell r="A9" t="str">
            <v>A</v>
          </cell>
        </row>
      </sheetData>
      <sheetData sheetId="18033">
        <row r="9">
          <cell r="A9" t="str">
            <v>A</v>
          </cell>
        </row>
      </sheetData>
      <sheetData sheetId="18034">
        <row r="9">
          <cell r="A9" t="str">
            <v>A</v>
          </cell>
        </row>
      </sheetData>
      <sheetData sheetId="18035">
        <row r="9">
          <cell r="A9" t="str">
            <v>A</v>
          </cell>
        </row>
      </sheetData>
      <sheetData sheetId="18036">
        <row r="9">
          <cell r="A9" t="str">
            <v>A</v>
          </cell>
        </row>
      </sheetData>
      <sheetData sheetId="18037">
        <row r="9">
          <cell r="A9" t="str">
            <v>A</v>
          </cell>
        </row>
      </sheetData>
      <sheetData sheetId="18038">
        <row r="9">
          <cell r="A9" t="str">
            <v>A</v>
          </cell>
        </row>
      </sheetData>
      <sheetData sheetId="18039">
        <row r="9">
          <cell r="A9" t="str">
            <v>A</v>
          </cell>
        </row>
      </sheetData>
      <sheetData sheetId="18040">
        <row r="9">
          <cell r="A9" t="str">
            <v>A</v>
          </cell>
        </row>
      </sheetData>
      <sheetData sheetId="18041">
        <row r="9">
          <cell r="A9" t="str">
            <v>A</v>
          </cell>
        </row>
      </sheetData>
      <sheetData sheetId="18042">
        <row r="9">
          <cell r="A9" t="str">
            <v>A</v>
          </cell>
        </row>
      </sheetData>
      <sheetData sheetId="18043">
        <row r="9">
          <cell r="A9" t="str">
            <v>A</v>
          </cell>
        </row>
      </sheetData>
      <sheetData sheetId="18044">
        <row r="9">
          <cell r="A9" t="str">
            <v>A</v>
          </cell>
        </row>
      </sheetData>
      <sheetData sheetId="18045">
        <row r="9">
          <cell r="A9" t="str">
            <v>A</v>
          </cell>
        </row>
      </sheetData>
      <sheetData sheetId="18046">
        <row r="9">
          <cell r="A9" t="str">
            <v>A</v>
          </cell>
        </row>
      </sheetData>
      <sheetData sheetId="18047">
        <row r="9">
          <cell r="A9" t="str">
            <v>A</v>
          </cell>
        </row>
      </sheetData>
      <sheetData sheetId="18048">
        <row r="9">
          <cell r="A9" t="str">
            <v>A</v>
          </cell>
        </row>
      </sheetData>
      <sheetData sheetId="18049">
        <row r="9">
          <cell r="A9" t="str">
            <v>A</v>
          </cell>
        </row>
      </sheetData>
      <sheetData sheetId="18050">
        <row r="9">
          <cell r="A9" t="str">
            <v>A</v>
          </cell>
        </row>
      </sheetData>
      <sheetData sheetId="18051">
        <row r="9">
          <cell r="A9" t="str">
            <v>A</v>
          </cell>
        </row>
      </sheetData>
      <sheetData sheetId="18052">
        <row r="9">
          <cell r="A9" t="str">
            <v>A</v>
          </cell>
        </row>
      </sheetData>
      <sheetData sheetId="18053">
        <row r="9">
          <cell r="A9" t="str">
            <v>A</v>
          </cell>
        </row>
      </sheetData>
      <sheetData sheetId="18054">
        <row r="9">
          <cell r="A9" t="str">
            <v>A</v>
          </cell>
        </row>
      </sheetData>
      <sheetData sheetId="18055">
        <row r="9">
          <cell r="A9" t="str">
            <v>A</v>
          </cell>
        </row>
      </sheetData>
      <sheetData sheetId="18056">
        <row r="9">
          <cell r="A9" t="str">
            <v>A</v>
          </cell>
        </row>
      </sheetData>
      <sheetData sheetId="18057">
        <row r="9">
          <cell r="A9" t="str">
            <v>A</v>
          </cell>
        </row>
      </sheetData>
      <sheetData sheetId="18058">
        <row r="9">
          <cell r="A9" t="str">
            <v>A</v>
          </cell>
        </row>
      </sheetData>
      <sheetData sheetId="18059">
        <row r="9">
          <cell r="A9" t="str">
            <v>A</v>
          </cell>
        </row>
      </sheetData>
      <sheetData sheetId="18060">
        <row r="9">
          <cell r="A9" t="str">
            <v>A</v>
          </cell>
        </row>
      </sheetData>
      <sheetData sheetId="18061">
        <row r="9">
          <cell r="A9" t="str">
            <v>A</v>
          </cell>
        </row>
      </sheetData>
      <sheetData sheetId="18062">
        <row r="9">
          <cell r="A9" t="str">
            <v>A</v>
          </cell>
        </row>
      </sheetData>
      <sheetData sheetId="18063">
        <row r="9">
          <cell r="A9" t="str">
            <v>A</v>
          </cell>
        </row>
      </sheetData>
      <sheetData sheetId="18064">
        <row r="9">
          <cell r="A9" t="str">
            <v>A</v>
          </cell>
        </row>
      </sheetData>
      <sheetData sheetId="18065">
        <row r="9">
          <cell r="A9" t="str">
            <v>A</v>
          </cell>
        </row>
      </sheetData>
      <sheetData sheetId="18066">
        <row r="9">
          <cell r="A9" t="str">
            <v>A</v>
          </cell>
        </row>
      </sheetData>
      <sheetData sheetId="18067">
        <row r="9">
          <cell r="A9" t="str">
            <v>A</v>
          </cell>
        </row>
      </sheetData>
      <sheetData sheetId="18068">
        <row r="9">
          <cell r="A9" t="str">
            <v>A</v>
          </cell>
        </row>
      </sheetData>
      <sheetData sheetId="18069">
        <row r="9">
          <cell r="A9" t="str">
            <v>A</v>
          </cell>
        </row>
      </sheetData>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ow r="9">
          <cell r="A9" t="str">
            <v>A</v>
          </cell>
        </row>
      </sheetData>
      <sheetData sheetId="18257">
        <row r="9">
          <cell r="A9" t="str">
            <v>A</v>
          </cell>
        </row>
      </sheetData>
      <sheetData sheetId="18258">
        <row r="9">
          <cell r="A9" t="str">
            <v>A</v>
          </cell>
        </row>
      </sheetData>
      <sheetData sheetId="18259">
        <row r="9">
          <cell r="A9" t="str">
            <v>A</v>
          </cell>
        </row>
      </sheetData>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ow r="9">
          <cell r="A9" t="str">
            <v>A</v>
          </cell>
        </row>
      </sheetData>
      <sheetData sheetId="18270">
        <row r="9">
          <cell r="A9" t="str">
            <v>A</v>
          </cell>
        </row>
      </sheetData>
      <sheetData sheetId="18271">
        <row r="9">
          <cell r="A9" t="str">
            <v>A</v>
          </cell>
        </row>
      </sheetData>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ow r="9">
          <cell r="A9" t="str">
            <v>A</v>
          </cell>
        </row>
      </sheetData>
      <sheetData sheetId="18305">
        <row r="9">
          <cell r="A9" t="str">
            <v>A</v>
          </cell>
        </row>
      </sheetData>
      <sheetData sheetId="18306">
        <row r="9">
          <cell r="A9" t="str">
            <v>A</v>
          </cell>
        </row>
      </sheetData>
      <sheetData sheetId="18307">
        <row r="9">
          <cell r="A9" t="str">
            <v>A</v>
          </cell>
        </row>
      </sheetData>
      <sheetData sheetId="18308">
        <row r="9">
          <cell r="A9" t="str">
            <v>A</v>
          </cell>
        </row>
      </sheetData>
      <sheetData sheetId="18309">
        <row r="9">
          <cell r="A9" t="str">
            <v>A</v>
          </cell>
        </row>
      </sheetData>
      <sheetData sheetId="18310">
        <row r="9">
          <cell r="A9" t="str">
            <v>A</v>
          </cell>
        </row>
      </sheetData>
      <sheetData sheetId="18311">
        <row r="9">
          <cell r="A9" t="str">
            <v>A</v>
          </cell>
        </row>
      </sheetData>
      <sheetData sheetId="18312">
        <row r="9">
          <cell r="A9" t="str">
            <v>A</v>
          </cell>
        </row>
      </sheetData>
      <sheetData sheetId="18313">
        <row r="9">
          <cell r="A9" t="str">
            <v>A</v>
          </cell>
        </row>
      </sheetData>
      <sheetData sheetId="18314">
        <row r="9">
          <cell r="A9" t="str">
            <v>A</v>
          </cell>
        </row>
      </sheetData>
      <sheetData sheetId="18315">
        <row r="9">
          <cell r="A9" t="str">
            <v>A</v>
          </cell>
        </row>
      </sheetData>
      <sheetData sheetId="18316">
        <row r="9">
          <cell r="A9" t="str">
            <v>A</v>
          </cell>
        </row>
      </sheetData>
      <sheetData sheetId="18317">
        <row r="9">
          <cell r="A9" t="str">
            <v>A</v>
          </cell>
        </row>
      </sheetData>
      <sheetData sheetId="18318">
        <row r="9">
          <cell r="A9" t="str">
            <v>A</v>
          </cell>
        </row>
      </sheetData>
      <sheetData sheetId="18319">
        <row r="9">
          <cell r="A9" t="str">
            <v>A</v>
          </cell>
        </row>
      </sheetData>
      <sheetData sheetId="18320">
        <row r="9">
          <cell r="A9" t="str">
            <v>A</v>
          </cell>
        </row>
      </sheetData>
      <sheetData sheetId="18321">
        <row r="9">
          <cell r="A9" t="str">
            <v>A</v>
          </cell>
        </row>
      </sheetData>
      <sheetData sheetId="18322">
        <row r="9">
          <cell r="A9" t="str">
            <v>A</v>
          </cell>
        </row>
      </sheetData>
      <sheetData sheetId="18323">
        <row r="9">
          <cell r="A9" t="str">
            <v>A</v>
          </cell>
        </row>
      </sheetData>
      <sheetData sheetId="18324">
        <row r="9">
          <cell r="A9" t="str">
            <v>A</v>
          </cell>
        </row>
      </sheetData>
      <sheetData sheetId="18325">
        <row r="9">
          <cell r="A9" t="str">
            <v>A</v>
          </cell>
        </row>
      </sheetData>
      <sheetData sheetId="18326">
        <row r="9">
          <cell r="A9" t="str">
            <v>A</v>
          </cell>
        </row>
      </sheetData>
      <sheetData sheetId="18327">
        <row r="9">
          <cell r="A9" t="str">
            <v>A</v>
          </cell>
        </row>
      </sheetData>
      <sheetData sheetId="18328">
        <row r="9">
          <cell r="A9" t="str">
            <v>A</v>
          </cell>
        </row>
      </sheetData>
      <sheetData sheetId="18329">
        <row r="9">
          <cell r="A9" t="str">
            <v>A</v>
          </cell>
        </row>
      </sheetData>
      <sheetData sheetId="18330">
        <row r="9">
          <cell r="A9" t="str">
            <v>A</v>
          </cell>
        </row>
      </sheetData>
      <sheetData sheetId="18331">
        <row r="9">
          <cell r="A9" t="str">
            <v>A</v>
          </cell>
        </row>
      </sheetData>
      <sheetData sheetId="18332">
        <row r="9">
          <cell r="A9" t="str">
            <v>A</v>
          </cell>
        </row>
      </sheetData>
      <sheetData sheetId="18333">
        <row r="9">
          <cell r="A9" t="str">
            <v>A</v>
          </cell>
        </row>
      </sheetData>
      <sheetData sheetId="18334">
        <row r="9">
          <cell r="A9" t="str">
            <v>A</v>
          </cell>
        </row>
      </sheetData>
      <sheetData sheetId="18335">
        <row r="9">
          <cell r="A9" t="str">
            <v>A</v>
          </cell>
        </row>
      </sheetData>
      <sheetData sheetId="18336">
        <row r="9">
          <cell r="A9" t="str">
            <v>A</v>
          </cell>
        </row>
      </sheetData>
      <sheetData sheetId="18337">
        <row r="9">
          <cell r="A9" t="str">
            <v>A</v>
          </cell>
        </row>
      </sheetData>
      <sheetData sheetId="18338">
        <row r="9">
          <cell r="A9" t="str">
            <v>A</v>
          </cell>
        </row>
      </sheetData>
      <sheetData sheetId="18339">
        <row r="9">
          <cell r="A9" t="str">
            <v>A</v>
          </cell>
        </row>
      </sheetData>
      <sheetData sheetId="18340">
        <row r="9">
          <cell r="A9" t="str">
            <v>A</v>
          </cell>
        </row>
      </sheetData>
      <sheetData sheetId="18341">
        <row r="9">
          <cell r="A9" t="str">
            <v>A</v>
          </cell>
        </row>
      </sheetData>
      <sheetData sheetId="18342">
        <row r="9">
          <cell r="A9" t="str">
            <v>A</v>
          </cell>
        </row>
      </sheetData>
      <sheetData sheetId="18343">
        <row r="9">
          <cell r="A9" t="str">
            <v>A</v>
          </cell>
        </row>
      </sheetData>
      <sheetData sheetId="18344">
        <row r="9">
          <cell r="A9" t="str">
            <v>A</v>
          </cell>
        </row>
      </sheetData>
      <sheetData sheetId="18345">
        <row r="9">
          <cell r="A9" t="str">
            <v>A</v>
          </cell>
        </row>
      </sheetData>
      <sheetData sheetId="18346">
        <row r="9">
          <cell r="A9" t="str">
            <v>A</v>
          </cell>
        </row>
      </sheetData>
      <sheetData sheetId="18347">
        <row r="9">
          <cell r="A9" t="str">
            <v>A</v>
          </cell>
        </row>
      </sheetData>
      <sheetData sheetId="18348">
        <row r="9">
          <cell r="A9" t="str">
            <v>A</v>
          </cell>
        </row>
      </sheetData>
      <sheetData sheetId="18349">
        <row r="9">
          <cell r="A9" t="str">
            <v>A</v>
          </cell>
        </row>
      </sheetData>
      <sheetData sheetId="18350">
        <row r="9">
          <cell r="A9" t="str">
            <v>A</v>
          </cell>
        </row>
      </sheetData>
      <sheetData sheetId="18351">
        <row r="9">
          <cell r="A9" t="str">
            <v>A</v>
          </cell>
        </row>
      </sheetData>
      <sheetData sheetId="18352">
        <row r="9">
          <cell r="A9" t="str">
            <v>A</v>
          </cell>
        </row>
      </sheetData>
      <sheetData sheetId="18353">
        <row r="9">
          <cell r="A9" t="str">
            <v>A</v>
          </cell>
        </row>
      </sheetData>
      <sheetData sheetId="18354">
        <row r="9">
          <cell r="A9" t="str">
            <v>A</v>
          </cell>
        </row>
      </sheetData>
      <sheetData sheetId="18355">
        <row r="9">
          <cell r="A9" t="str">
            <v>A</v>
          </cell>
        </row>
      </sheetData>
      <sheetData sheetId="18356">
        <row r="9">
          <cell r="A9" t="str">
            <v>A</v>
          </cell>
        </row>
      </sheetData>
      <sheetData sheetId="18357">
        <row r="9">
          <cell r="A9" t="str">
            <v>A</v>
          </cell>
        </row>
      </sheetData>
      <sheetData sheetId="18358">
        <row r="9">
          <cell r="A9" t="str">
            <v>A</v>
          </cell>
        </row>
      </sheetData>
      <sheetData sheetId="18359">
        <row r="9">
          <cell r="A9" t="str">
            <v>A</v>
          </cell>
        </row>
      </sheetData>
      <sheetData sheetId="18360">
        <row r="9">
          <cell r="A9" t="str">
            <v>A</v>
          </cell>
        </row>
      </sheetData>
      <sheetData sheetId="18361">
        <row r="9">
          <cell r="A9" t="str">
            <v>A</v>
          </cell>
        </row>
      </sheetData>
      <sheetData sheetId="18362">
        <row r="9">
          <cell r="A9" t="str">
            <v>A</v>
          </cell>
        </row>
      </sheetData>
      <sheetData sheetId="18363">
        <row r="9">
          <cell r="A9" t="str">
            <v>A</v>
          </cell>
        </row>
      </sheetData>
      <sheetData sheetId="18364">
        <row r="9">
          <cell r="A9" t="str">
            <v>A</v>
          </cell>
        </row>
      </sheetData>
      <sheetData sheetId="18365">
        <row r="9">
          <cell r="A9" t="str">
            <v>A</v>
          </cell>
        </row>
      </sheetData>
      <sheetData sheetId="18366">
        <row r="9">
          <cell r="A9" t="str">
            <v>A</v>
          </cell>
        </row>
      </sheetData>
      <sheetData sheetId="18367">
        <row r="9">
          <cell r="A9" t="str">
            <v>A</v>
          </cell>
        </row>
      </sheetData>
      <sheetData sheetId="18368">
        <row r="9">
          <cell r="A9" t="str">
            <v>A</v>
          </cell>
        </row>
      </sheetData>
      <sheetData sheetId="18369">
        <row r="9">
          <cell r="A9" t="str">
            <v>A</v>
          </cell>
        </row>
      </sheetData>
      <sheetData sheetId="18370">
        <row r="9">
          <cell r="A9" t="str">
            <v>A</v>
          </cell>
        </row>
      </sheetData>
      <sheetData sheetId="18371">
        <row r="9">
          <cell r="A9" t="str">
            <v>A</v>
          </cell>
        </row>
      </sheetData>
      <sheetData sheetId="18372">
        <row r="9">
          <cell r="A9" t="str">
            <v>A</v>
          </cell>
        </row>
      </sheetData>
      <sheetData sheetId="18373">
        <row r="9">
          <cell r="A9" t="str">
            <v>A</v>
          </cell>
        </row>
      </sheetData>
      <sheetData sheetId="18374">
        <row r="9">
          <cell r="A9" t="str">
            <v>A</v>
          </cell>
        </row>
      </sheetData>
      <sheetData sheetId="18375">
        <row r="9">
          <cell r="A9" t="str">
            <v>A</v>
          </cell>
        </row>
      </sheetData>
      <sheetData sheetId="18376">
        <row r="9">
          <cell r="A9" t="str">
            <v>A</v>
          </cell>
        </row>
      </sheetData>
      <sheetData sheetId="18377">
        <row r="9">
          <cell r="A9" t="str">
            <v>A</v>
          </cell>
        </row>
      </sheetData>
      <sheetData sheetId="18378">
        <row r="9">
          <cell r="A9" t="str">
            <v>A</v>
          </cell>
        </row>
      </sheetData>
      <sheetData sheetId="18379">
        <row r="9">
          <cell r="A9" t="str">
            <v>A</v>
          </cell>
        </row>
      </sheetData>
      <sheetData sheetId="18380">
        <row r="9">
          <cell r="A9" t="str">
            <v>A</v>
          </cell>
        </row>
      </sheetData>
      <sheetData sheetId="18381">
        <row r="9">
          <cell r="A9" t="str">
            <v>A</v>
          </cell>
        </row>
      </sheetData>
      <sheetData sheetId="18382">
        <row r="9">
          <cell r="A9" t="str">
            <v>A</v>
          </cell>
        </row>
      </sheetData>
      <sheetData sheetId="18383">
        <row r="9">
          <cell r="A9" t="str">
            <v>A</v>
          </cell>
        </row>
      </sheetData>
      <sheetData sheetId="18384">
        <row r="9">
          <cell r="A9" t="str">
            <v>A</v>
          </cell>
        </row>
      </sheetData>
      <sheetData sheetId="18385">
        <row r="9">
          <cell r="A9" t="str">
            <v>A</v>
          </cell>
        </row>
      </sheetData>
      <sheetData sheetId="18386">
        <row r="9">
          <cell r="A9" t="str">
            <v>A</v>
          </cell>
        </row>
      </sheetData>
      <sheetData sheetId="18387">
        <row r="9">
          <cell r="A9" t="str">
            <v>A</v>
          </cell>
        </row>
      </sheetData>
      <sheetData sheetId="18388">
        <row r="9">
          <cell r="A9" t="str">
            <v>A</v>
          </cell>
        </row>
      </sheetData>
      <sheetData sheetId="18389">
        <row r="9">
          <cell r="A9" t="str">
            <v>A</v>
          </cell>
        </row>
      </sheetData>
      <sheetData sheetId="18390">
        <row r="9">
          <cell r="A9" t="str">
            <v>A</v>
          </cell>
        </row>
      </sheetData>
      <sheetData sheetId="18391">
        <row r="9">
          <cell r="A9" t="str">
            <v>A</v>
          </cell>
        </row>
      </sheetData>
      <sheetData sheetId="18392">
        <row r="9">
          <cell r="A9" t="str">
            <v>A</v>
          </cell>
        </row>
      </sheetData>
      <sheetData sheetId="18393">
        <row r="9">
          <cell r="A9" t="str">
            <v>A</v>
          </cell>
        </row>
      </sheetData>
      <sheetData sheetId="18394">
        <row r="9">
          <cell r="A9" t="str">
            <v>A</v>
          </cell>
        </row>
      </sheetData>
      <sheetData sheetId="18395">
        <row r="9">
          <cell r="A9" t="str">
            <v>A</v>
          </cell>
        </row>
      </sheetData>
      <sheetData sheetId="18396">
        <row r="9">
          <cell r="A9" t="str">
            <v>A</v>
          </cell>
        </row>
      </sheetData>
      <sheetData sheetId="18397">
        <row r="9">
          <cell r="A9" t="str">
            <v>A</v>
          </cell>
        </row>
      </sheetData>
      <sheetData sheetId="18398">
        <row r="9">
          <cell r="A9" t="str">
            <v>A</v>
          </cell>
        </row>
      </sheetData>
      <sheetData sheetId="18399">
        <row r="9">
          <cell r="A9" t="str">
            <v>A</v>
          </cell>
        </row>
      </sheetData>
      <sheetData sheetId="18400">
        <row r="9">
          <cell r="A9" t="str">
            <v>A</v>
          </cell>
        </row>
      </sheetData>
      <sheetData sheetId="18401">
        <row r="9">
          <cell r="A9" t="str">
            <v>A</v>
          </cell>
        </row>
      </sheetData>
      <sheetData sheetId="18402">
        <row r="9">
          <cell r="A9" t="str">
            <v>A</v>
          </cell>
        </row>
      </sheetData>
      <sheetData sheetId="18403">
        <row r="9">
          <cell r="A9" t="str">
            <v>A</v>
          </cell>
        </row>
      </sheetData>
      <sheetData sheetId="18404">
        <row r="9">
          <cell r="A9" t="str">
            <v>A</v>
          </cell>
        </row>
      </sheetData>
      <sheetData sheetId="18405">
        <row r="9">
          <cell r="A9" t="str">
            <v>A</v>
          </cell>
        </row>
      </sheetData>
      <sheetData sheetId="18406">
        <row r="9">
          <cell r="A9" t="str">
            <v>A</v>
          </cell>
        </row>
      </sheetData>
      <sheetData sheetId="18407">
        <row r="9">
          <cell r="A9" t="str">
            <v>A</v>
          </cell>
        </row>
      </sheetData>
      <sheetData sheetId="18408">
        <row r="9">
          <cell r="A9" t="str">
            <v>A</v>
          </cell>
        </row>
      </sheetData>
      <sheetData sheetId="18409">
        <row r="9">
          <cell r="A9" t="str">
            <v>A</v>
          </cell>
        </row>
      </sheetData>
      <sheetData sheetId="18410">
        <row r="9">
          <cell r="A9" t="str">
            <v>A</v>
          </cell>
        </row>
      </sheetData>
      <sheetData sheetId="18411">
        <row r="9">
          <cell r="A9" t="str">
            <v>A</v>
          </cell>
        </row>
      </sheetData>
      <sheetData sheetId="18412">
        <row r="9">
          <cell r="A9" t="str">
            <v>A</v>
          </cell>
        </row>
      </sheetData>
      <sheetData sheetId="18413">
        <row r="9">
          <cell r="A9" t="str">
            <v>A</v>
          </cell>
        </row>
      </sheetData>
      <sheetData sheetId="18414">
        <row r="9">
          <cell r="A9" t="str">
            <v>A</v>
          </cell>
        </row>
      </sheetData>
      <sheetData sheetId="18415">
        <row r="9">
          <cell r="A9" t="str">
            <v>A</v>
          </cell>
        </row>
      </sheetData>
      <sheetData sheetId="18416">
        <row r="9">
          <cell r="A9" t="str">
            <v>A</v>
          </cell>
        </row>
      </sheetData>
      <sheetData sheetId="18417">
        <row r="9">
          <cell r="A9" t="str">
            <v>A</v>
          </cell>
        </row>
      </sheetData>
      <sheetData sheetId="18418">
        <row r="9">
          <cell r="A9" t="str">
            <v>A</v>
          </cell>
        </row>
      </sheetData>
      <sheetData sheetId="18419">
        <row r="9">
          <cell r="A9" t="str">
            <v>A</v>
          </cell>
        </row>
      </sheetData>
      <sheetData sheetId="18420">
        <row r="9">
          <cell r="A9" t="str">
            <v>A</v>
          </cell>
        </row>
      </sheetData>
      <sheetData sheetId="18421">
        <row r="9">
          <cell r="A9" t="str">
            <v>A</v>
          </cell>
        </row>
      </sheetData>
      <sheetData sheetId="18422">
        <row r="9">
          <cell r="A9" t="str">
            <v>A</v>
          </cell>
        </row>
      </sheetData>
      <sheetData sheetId="18423">
        <row r="9">
          <cell r="A9" t="str">
            <v>A</v>
          </cell>
        </row>
      </sheetData>
      <sheetData sheetId="18424">
        <row r="9">
          <cell r="A9" t="str">
            <v>A</v>
          </cell>
        </row>
      </sheetData>
      <sheetData sheetId="18425">
        <row r="9">
          <cell r="A9" t="str">
            <v>A</v>
          </cell>
        </row>
      </sheetData>
      <sheetData sheetId="18426">
        <row r="9">
          <cell r="A9" t="str">
            <v>A</v>
          </cell>
        </row>
      </sheetData>
      <sheetData sheetId="18427">
        <row r="9">
          <cell r="A9" t="str">
            <v>A</v>
          </cell>
        </row>
      </sheetData>
      <sheetData sheetId="18428">
        <row r="9">
          <cell r="A9" t="str">
            <v>A</v>
          </cell>
        </row>
      </sheetData>
      <sheetData sheetId="18429">
        <row r="9">
          <cell r="A9" t="str">
            <v>A</v>
          </cell>
        </row>
      </sheetData>
      <sheetData sheetId="18430">
        <row r="9">
          <cell r="A9" t="str">
            <v>A</v>
          </cell>
        </row>
      </sheetData>
      <sheetData sheetId="18431">
        <row r="9">
          <cell r="A9" t="str">
            <v>A</v>
          </cell>
        </row>
      </sheetData>
      <sheetData sheetId="18432">
        <row r="9">
          <cell r="A9" t="str">
            <v>A</v>
          </cell>
        </row>
      </sheetData>
      <sheetData sheetId="18433">
        <row r="9">
          <cell r="A9" t="str">
            <v>A</v>
          </cell>
        </row>
      </sheetData>
      <sheetData sheetId="18434">
        <row r="9">
          <cell r="A9" t="str">
            <v>A</v>
          </cell>
        </row>
      </sheetData>
      <sheetData sheetId="18435">
        <row r="9">
          <cell r="A9" t="str">
            <v>A</v>
          </cell>
        </row>
      </sheetData>
      <sheetData sheetId="18436">
        <row r="9">
          <cell r="A9" t="str">
            <v>A</v>
          </cell>
        </row>
      </sheetData>
      <sheetData sheetId="18437">
        <row r="9">
          <cell r="A9" t="str">
            <v>A</v>
          </cell>
        </row>
      </sheetData>
      <sheetData sheetId="18438">
        <row r="9">
          <cell r="A9" t="str">
            <v>A</v>
          </cell>
        </row>
      </sheetData>
      <sheetData sheetId="18439">
        <row r="9">
          <cell r="A9" t="str">
            <v>A</v>
          </cell>
        </row>
      </sheetData>
      <sheetData sheetId="18440">
        <row r="9">
          <cell r="A9" t="str">
            <v>A</v>
          </cell>
        </row>
      </sheetData>
      <sheetData sheetId="18441">
        <row r="9">
          <cell r="A9" t="str">
            <v>A</v>
          </cell>
        </row>
      </sheetData>
      <sheetData sheetId="18442">
        <row r="9">
          <cell r="A9" t="str">
            <v>A</v>
          </cell>
        </row>
      </sheetData>
      <sheetData sheetId="18443">
        <row r="9">
          <cell r="A9" t="str">
            <v>A</v>
          </cell>
        </row>
      </sheetData>
      <sheetData sheetId="18444">
        <row r="9">
          <cell r="A9" t="str">
            <v>A</v>
          </cell>
        </row>
      </sheetData>
      <sheetData sheetId="18445">
        <row r="9">
          <cell r="A9" t="str">
            <v>A</v>
          </cell>
        </row>
      </sheetData>
      <sheetData sheetId="18446">
        <row r="9">
          <cell r="A9" t="str">
            <v>A</v>
          </cell>
        </row>
      </sheetData>
      <sheetData sheetId="18447">
        <row r="9">
          <cell r="A9" t="str">
            <v>A</v>
          </cell>
        </row>
      </sheetData>
      <sheetData sheetId="18448">
        <row r="9">
          <cell r="A9" t="str">
            <v>A</v>
          </cell>
        </row>
      </sheetData>
      <sheetData sheetId="18449">
        <row r="9">
          <cell r="A9" t="str">
            <v>A</v>
          </cell>
        </row>
      </sheetData>
      <sheetData sheetId="18450">
        <row r="9">
          <cell r="A9" t="str">
            <v>A</v>
          </cell>
        </row>
      </sheetData>
      <sheetData sheetId="18451">
        <row r="9">
          <cell r="A9" t="str">
            <v>A</v>
          </cell>
        </row>
      </sheetData>
      <sheetData sheetId="18452">
        <row r="9">
          <cell r="A9" t="str">
            <v>A</v>
          </cell>
        </row>
      </sheetData>
      <sheetData sheetId="18453">
        <row r="9">
          <cell r="A9" t="str">
            <v>A</v>
          </cell>
        </row>
      </sheetData>
      <sheetData sheetId="18454">
        <row r="9">
          <cell r="A9" t="str">
            <v>A</v>
          </cell>
        </row>
      </sheetData>
      <sheetData sheetId="18455">
        <row r="9">
          <cell r="A9" t="str">
            <v>A</v>
          </cell>
        </row>
      </sheetData>
      <sheetData sheetId="18456">
        <row r="9">
          <cell r="A9" t="str">
            <v>A</v>
          </cell>
        </row>
      </sheetData>
      <sheetData sheetId="18457">
        <row r="9">
          <cell r="A9" t="str">
            <v>A</v>
          </cell>
        </row>
      </sheetData>
      <sheetData sheetId="18458">
        <row r="9">
          <cell r="A9" t="str">
            <v>A</v>
          </cell>
        </row>
      </sheetData>
      <sheetData sheetId="18459">
        <row r="9">
          <cell r="A9" t="str">
            <v>A</v>
          </cell>
        </row>
      </sheetData>
      <sheetData sheetId="18460">
        <row r="9">
          <cell r="A9" t="str">
            <v>A</v>
          </cell>
        </row>
      </sheetData>
      <sheetData sheetId="18461">
        <row r="9">
          <cell r="A9" t="str">
            <v>A</v>
          </cell>
        </row>
      </sheetData>
      <sheetData sheetId="18462">
        <row r="9">
          <cell r="A9" t="str">
            <v>A</v>
          </cell>
        </row>
      </sheetData>
      <sheetData sheetId="18463">
        <row r="9">
          <cell r="A9" t="str">
            <v>A</v>
          </cell>
        </row>
      </sheetData>
      <sheetData sheetId="18464">
        <row r="9">
          <cell r="A9" t="str">
            <v>A</v>
          </cell>
        </row>
      </sheetData>
      <sheetData sheetId="18465">
        <row r="9">
          <cell r="A9" t="str">
            <v>A</v>
          </cell>
        </row>
      </sheetData>
      <sheetData sheetId="18466">
        <row r="9">
          <cell r="A9" t="str">
            <v>A</v>
          </cell>
        </row>
      </sheetData>
      <sheetData sheetId="18467">
        <row r="9">
          <cell r="A9" t="str">
            <v>A</v>
          </cell>
        </row>
      </sheetData>
      <sheetData sheetId="18468">
        <row r="9">
          <cell r="A9" t="str">
            <v>A</v>
          </cell>
        </row>
      </sheetData>
      <sheetData sheetId="18469">
        <row r="9">
          <cell r="A9" t="str">
            <v>A</v>
          </cell>
        </row>
      </sheetData>
      <sheetData sheetId="18470">
        <row r="9">
          <cell r="A9" t="str">
            <v>A</v>
          </cell>
        </row>
      </sheetData>
      <sheetData sheetId="18471">
        <row r="9">
          <cell r="A9" t="str">
            <v>A</v>
          </cell>
        </row>
      </sheetData>
      <sheetData sheetId="18472">
        <row r="9">
          <cell r="A9" t="str">
            <v>A</v>
          </cell>
        </row>
      </sheetData>
      <sheetData sheetId="18473">
        <row r="9">
          <cell r="A9" t="str">
            <v>A</v>
          </cell>
        </row>
      </sheetData>
      <sheetData sheetId="18474">
        <row r="9">
          <cell r="A9" t="str">
            <v>A</v>
          </cell>
        </row>
      </sheetData>
      <sheetData sheetId="18475">
        <row r="9">
          <cell r="A9" t="str">
            <v>A</v>
          </cell>
        </row>
      </sheetData>
      <sheetData sheetId="18476">
        <row r="9">
          <cell r="A9" t="str">
            <v>A</v>
          </cell>
        </row>
      </sheetData>
      <sheetData sheetId="18477">
        <row r="9">
          <cell r="A9" t="str">
            <v>A</v>
          </cell>
        </row>
      </sheetData>
      <sheetData sheetId="18478">
        <row r="9">
          <cell r="A9" t="str">
            <v>A</v>
          </cell>
        </row>
      </sheetData>
      <sheetData sheetId="18479">
        <row r="9">
          <cell r="A9" t="str">
            <v>A</v>
          </cell>
        </row>
      </sheetData>
      <sheetData sheetId="18480">
        <row r="9">
          <cell r="A9" t="str">
            <v>A</v>
          </cell>
        </row>
      </sheetData>
      <sheetData sheetId="18481">
        <row r="9">
          <cell r="A9" t="str">
            <v>A</v>
          </cell>
        </row>
      </sheetData>
      <sheetData sheetId="18482">
        <row r="9">
          <cell r="A9" t="str">
            <v>A</v>
          </cell>
        </row>
      </sheetData>
      <sheetData sheetId="18483">
        <row r="9">
          <cell r="A9" t="str">
            <v>A</v>
          </cell>
        </row>
      </sheetData>
      <sheetData sheetId="18484">
        <row r="9">
          <cell r="A9" t="str">
            <v>A</v>
          </cell>
        </row>
      </sheetData>
      <sheetData sheetId="18485">
        <row r="9">
          <cell r="A9" t="str">
            <v>A</v>
          </cell>
        </row>
      </sheetData>
      <sheetData sheetId="18486">
        <row r="9">
          <cell r="A9" t="str">
            <v>A</v>
          </cell>
        </row>
      </sheetData>
      <sheetData sheetId="18487">
        <row r="9">
          <cell r="A9" t="str">
            <v>A</v>
          </cell>
        </row>
      </sheetData>
      <sheetData sheetId="18488">
        <row r="9">
          <cell r="A9" t="str">
            <v>A</v>
          </cell>
        </row>
      </sheetData>
      <sheetData sheetId="18489">
        <row r="9">
          <cell r="A9" t="str">
            <v>A</v>
          </cell>
        </row>
      </sheetData>
      <sheetData sheetId="18490">
        <row r="9">
          <cell r="A9" t="str">
            <v>A</v>
          </cell>
        </row>
      </sheetData>
      <sheetData sheetId="18491">
        <row r="9">
          <cell r="A9" t="str">
            <v>A</v>
          </cell>
        </row>
      </sheetData>
      <sheetData sheetId="18492">
        <row r="9">
          <cell r="A9" t="str">
            <v>A</v>
          </cell>
        </row>
      </sheetData>
      <sheetData sheetId="18493">
        <row r="9">
          <cell r="A9" t="str">
            <v>A</v>
          </cell>
        </row>
      </sheetData>
      <sheetData sheetId="18494">
        <row r="9">
          <cell r="A9" t="str">
            <v>A</v>
          </cell>
        </row>
      </sheetData>
      <sheetData sheetId="18495">
        <row r="9">
          <cell r="A9" t="str">
            <v>A</v>
          </cell>
        </row>
      </sheetData>
      <sheetData sheetId="18496">
        <row r="9">
          <cell r="A9" t="str">
            <v>A</v>
          </cell>
        </row>
      </sheetData>
      <sheetData sheetId="18497">
        <row r="9">
          <cell r="A9" t="str">
            <v>A</v>
          </cell>
        </row>
      </sheetData>
      <sheetData sheetId="18498">
        <row r="9">
          <cell r="A9" t="str">
            <v>A</v>
          </cell>
        </row>
      </sheetData>
      <sheetData sheetId="18499">
        <row r="9">
          <cell r="A9" t="str">
            <v>A</v>
          </cell>
        </row>
      </sheetData>
      <sheetData sheetId="18500">
        <row r="9">
          <cell r="A9" t="str">
            <v>A</v>
          </cell>
        </row>
      </sheetData>
      <sheetData sheetId="18501">
        <row r="9">
          <cell r="A9" t="str">
            <v>A</v>
          </cell>
        </row>
      </sheetData>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ow r="9">
          <cell r="A9" t="str">
            <v>A</v>
          </cell>
        </row>
      </sheetData>
      <sheetData sheetId="18573">
        <row r="9">
          <cell r="A9" t="str">
            <v>A</v>
          </cell>
        </row>
      </sheetData>
      <sheetData sheetId="18574">
        <row r="9">
          <cell r="A9" t="str">
            <v>A</v>
          </cell>
        </row>
      </sheetData>
      <sheetData sheetId="18575">
        <row r="9">
          <cell r="A9" t="str">
            <v>A</v>
          </cell>
        </row>
      </sheetData>
      <sheetData sheetId="18576">
        <row r="9">
          <cell r="A9" t="str">
            <v>A</v>
          </cell>
        </row>
      </sheetData>
      <sheetData sheetId="18577">
        <row r="9">
          <cell r="A9" t="str">
            <v>A</v>
          </cell>
        </row>
      </sheetData>
      <sheetData sheetId="18578">
        <row r="9">
          <cell r="A9" t="str">
            <v>A</v>
          </cell>
        </row>
      </sheetData>
      <sheetData sheetId="18579">
        <row r="9">
          <cell r="A9" t="str">
            <v>A</v>
          </cell>
        </row>
      </sheetData>
      <sheetData sheetId="18580">
        <row r="9">
          <cell r="A9" t="str">
            <v>A</v>
          </cell>
        </row>
      </sheetData>
      <sheetData sheetId="18581">
        <row r="9">
          <cell r="A9" t="str">
            <v>A</v>
          </cell>
        </row>
      </sheetData>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sheetData sheetId="18857"/>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ow r="9">
          <cell r="A9" t="str">
            <v>A</v>
          </cell>
        </row>
      </sheetData>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ow r="9">
          <cell r="A9" t="str">
            <v>A</v>
          </cell>
        </row>
      </sheetData>
      <sheetData sheetId="19019">
        <row r="9">
          <cell r="A9" t="str">
            <v>A</v>
          </cell>
        </row>
      </sheetData>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sheetData sheetId="19278"/>
      <sheetData sheetId="19279">
        <row r="9">
          <cell r="A9" t="str">
            <v>A</v>
          </cell>
        </row>
      </sheetData>
      <sheetData sheetId="19280">
        <row r="9">
          <cell r="A9" t="str">
            <v>A</v>
          </cell>
        </row>
      </sheetData>
      <sheetData sheetId="19281" refreshError="1"/>
      <sheetData sheetId="19282">
        <row r="9">
          <cell r="A9" t="str">
            <v>A</v>
          </cell>
        </row>
      </sheetData>
      <sheetData sheetId="19283">
        <row r="9">
          <cell r="A9" t="str">
            <v>A</v>
          </cell>
        </row>
      </sheetData>
      <sheetData sheetId="19284"/>
      <sheetData sheetId="19285"/>
      <sheetData sheetId="19286"/>
      <sheetData sheetId="19287"/>
      <sheetData sheetId="19288"/>
      <sheetData sheetId="19289"/>
      <sheetData sheetId="19290" refreshError="1"/>
      <sheetData sheetId="19291" refreshError="1"/>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sheetData sheetId="19371"/>
      <sheetData sheetId="19372"/>
      <sheetData sheetId="19373"/>
      <sheetData sheetId="19374"/>
      <sheetData sheetId="19375"/>
      <sheetData sheetId="19376">
        <row r="9">
          <cell r="A9" t="str">
            <v>A</v>
          </cell>
        </row>
      </sheetData>
      <sheetData sheetId="19377"/>
      <sheetData sheetId="19378"/>
      <sheetData sheetId="19379"/>
      <sheetData sheetId="19380"/>
      <sheetData sheetId="19381"/>
      <sheetData sheetId="19382"/>
      <sheetData sheetId="19383" refreshError="1"/>
      <sheetData sheetId="19384" refreshError="1"/>
      <sheetData sheetId="19385" refreshError="1"/>
      <sheetData sheetId="19386" refreshError="1"/>
      <sheetData sheetId="19387" refreshError="1"/>
      <sheetData sheetId="19388" refreshError="1"/>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ow r="9">
          <cell r="A9" t="str">
            <v>A</v>
          </cell>
        </row>
      </sheetData>
      <sheetData sheetId="19440">
        <row r="9">
          <cell r="A9" t="str">
            <v>A</v>
          </cell>
        </row>
      </sheetData>
      <sheetData sheetId="19441">
        <row r="9">
          <cell r="A9" t="str">
            <v>A</v>
          </cell>
        </row>
      </sheetData>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ow r="9">
          <cell r="A9" t="str">
            <v>A</v>
          </cell>
        </row>
      </sheetData>
      <sheetData sheetId="19447">
        <row r="9">
          <cell r="A9" t="str">
            <v>A</v>
          </cell>
        </row>
      </sheetData>
      <sheetData sheetId="19448">
        <row r="9">
          <cell r="A9" t="str">
            <v>A</v>
          </cell>
        </row>
      </sheetData>
      <sheetData sheetId="19449">
        <row r="9">
          <cell r="A9" t="str">
            <v>A</v>
          </cell>
        </row>
      </sheetData>
      <sheetData sheetId="19450">
        <row r="9">
          <cell r="A9" t="str">
            <v>A</v>
          </cell>
        </row>
      </sheetData>
      <sheetData sheetId="19451">
        <row r="9">
          <cell r="A9" t="str">
            <v>A</v>
          </cell>
        </row>
      </sheetData>
      <sheetData sheetId="19452">
        <row r="9">
          <cell r="A9" t="str">
            <v>A</v>
          </cell>
        </row>
      </sheetData>
      <sheetData sheetId="19453">
        <row r="9">
          <cell r="A9" t="str">
            <v>A</v>
          </cell>
        </row>
      </sheetData>
      <sheetData sheetId="19454">
        <row r="9">
          <cell r="A9" t="str">
            <v>A</v>
          </cell>
        </row>
      </sheetData>
      <sheetData sheetId="19455">
        <row r="9">
          <cell r="A9" t="str">
            <v>A</v>
          </cell>
        </row>
      </sheetData>
      <sheetData sheetId="19456">
        <row r="9">
          <cell r="A9" t="str">
            <v>A</v>
          </cell>
        </row>
      </sheetData>
      <sheetData sheetId="19457">
        <row r="9">
          <cell r="A9" t="str">
            <v>A</v>
          </cell>
        </row>
      </sheetData>
      <sheetData sheetId="19458">
        <row r="9">
          <cell r="A9" t="str">
            <v>A</v>
          </cell>
        </row>
      </sheetData>
      <sheetData sheetId="19459">
        <row r="9">
          <cell r="A9" t="str">
            <v>A</v>
          </cell>
        </row>
      </sheetData>
      <sheetData sheetId="19460">
        <row r="9">
          <cell r="A9" t="str">
            <v>A</v>
          </cell>
        </row>
      </sheetData>
      <sheetData sheetId="19461">
        <row r="9">
          <cell r="A9" t="str">
            <v>A</v>
          </cell>
        </row>
      </sheetData>
      <sheetData sheetId="19462">
        <row r="9">
          <cell r="A9" t="str">
            <v>A</v>
          </cell>
        </row>
      </sheetData>
      <sheetData sheetId="19463">
        <row r="9">
          <cell r="A9" t="str">
            <v>A</v>
          </cell>
        </row>
      </sheetData>
      <sheetData sheetId="19464">
        <row r="9">
          <cell r="A9" t="str">
            <v>A</v>
          </cell>
        </row>
      </sheetData>
      <sheetData sheetId="19465">
        <row r="9">
          <cell r="A9" t="str">
            <v>A</v>
          </cell>
        </row>
      </sheetData>
      <sheetData sheetId="19466">
        <row r="9">
          <cell r="A9" t="str">
            <v>A</v>
          </cell>
        </row>
      </sheetData>
      <sheetData sheetId="19467">
        <row r="9">
          <cell r="A9" t="str">
            <v>A</v>
          </cell>
        </row>
      </sheetData>
      <sheetData sheetId="19468">
        <row r="9">
          <cell r="A9" t="str">
            <v>A</v>
          </cell>
        </row>
      </sheetData>
      <sheetData sheetId="19469">
        <row r="9">
          <cell r="A9" t="str">
            <v>A</v>
          </cell>
        </row>
      </sheetData>
      <sheetData sheetId="19470">
        <row r="9">
          <cell r="A9" t="str">
            <v>A</v>
          </cell>
        </row>
      </sheetData>
      <sheetData sheetId="19471">
        <row r="9">
          <cell r="A9" t="str">
            <v>A</v>
          </cell>
        </row>
      </sheetData>
      <sheetData sheetId="19472">
        <row r="9">
          <cell r="A9" t="str">
            <v>A</v>
          </cell>
        </row>
      </sheetData>
      <sheetData sheetId="19473">
        <row r="9">
          <cell r="A9" t="str">
            <v>A</v>
          </cell>
        </row>
      </sheetData>
      <sheetData sheetId="19474">
        <row r="9">
          <cell r="A9" t="str">
            <v>A</v>
          </cell>
        </row>
      </sheetData>
      <sheetData sheetId="19475">
        <row r="9">
          <cell r="A9" t="str">
            <v>A</v>
          </cell>
        </row>
      </sheetData>
      <sheetData sheetId="19476">
        <row r="9">
          <cell r="A9" t="str">
            <v>A</v>
          </cell>
        </row>
      </sheetData>
      <sheetData sheetId="19477">
        <row r="9">
          <cell r="A9" t="str">
            <v>A</v>
          </cell>
        </row>
      </sheetData>
      <sheetData sheetId="19478">
        <row r="9">
          <cell r="A9" t="str">
            <v>A</v>
          </cell>
        </row>
      </sheetData>
      <sheetData sheetId="19479">
        <row r="9">
          <cell r="A9" t="str">
            <v>A</v>
          </cell>
        </row>
      </sheetData>
      <sheetData sheetId="19480">
        <row r="9">
          <cell r="A9" t="str">
            <v>A</v>
          </cell>
        </row>
      </sheetData>
      <sheetData sheetId="19481">
        <row r="9">
          <cell r="A9" t="str">
            <v>A</v>
          </cell>
        </row>
      </sheetData>
      <sheetData sheetId="19482">
        <row r="9">
          <cell r="A9" t="str">
            <v>A</v>
          </cell>
        </row>
      </sheetData>
      <sheetData sheetId="19483">
        <row r="9">
          <cell r="A9" t="str">
            <v>A</v>
          </cell>
        </row>
      </sheetData>
      <sheetData sheetId="19484">
        <row r="9">
          <cell r="A9" t="str">
            <v>A</v>
          </cell>
        </row>
      </sheetData>
      <sheetData sheetId="19485">
        <row r="9">
          <cell r="A9" t="str">
            <v>A</v>
          </cell>
        </row>
      </sheetData>
      <sheetData sheetId="19486">
        <row r="9">
          <cell r="A9" t="str">
            <v>A</v>
          </cell>
        </row>
      </sheetData>
      <sheetData sheetId="19487">
        <row r="9">
          <cell r="A9" t="str">
            <v>A</v>
          </cell>
        </row>
      </sheetData>
      <sheetData sheetId="19488">
        <row r="9">
          <cell r="A9" t="str">
            <v>A</v>
          </cell>
        </row>
      </sheetData>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ow r="9">
          <cell r="A9" t="str">
            <v>A</v>
          </cell>
        </row>
      </sheetData>
      <sheetData sheetId="19505">
        <row r="9">
          <cell r="A9" t="str">
            <v>A</v>
          </cell>
        </row>
      </sheetData>
      <sheetData sheetId="19506">
        <row r="9">
          <cell r="A9" t="str">
            <v>A</v>
          </cell>
        </row>
      </sheetData>
      <sheetData sheetId="19507">
        <row r="9">
          <cell r="A9" t="str">
            <v>A</v>
          </cell>
        </row>
      </sheetData>
      <sheetData sheetId="19508">
        <row r="9">
          <cell r="A9" t="str">
            <v>A</v>
          </cell>
        </row>
      </sheetData>
      <sheetData sheetId="19509">
        <row r="9">
          <cell r="A9" t="str">
            <v>A</v>
          </cell>
        </row>
      </sheetData>
      <sheetData sheetId="19510">
        <row r="9">
          <cell r="A9" t="str">
            <v>A</v>
          </cell>
        </row>
      </sheetData>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row r="9">
          <cell r="A9" t="str">
            <v>A</v>
          </cell>
        </row>
      </sheetData>
      <sheetData sheetId="19601"/>
      <sheetData sheetId="19602"/>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sheetData sheetId="19671">
        <row r="9">
          <cell r="A9" t="str">
            <v>A</v>
          </cell>
        </row>
      </sheetData>
      <sheetData sheetId="19672">
        <row r="9">
          <cell r="A9" t="str">
            <v>A</v>
          </cell>
        </row>
      </sheetData>
      <sheetData sheetId="19673"/>
      <sheetData sheetId="19674"/>
      <sheetData sheetId="19675">
        <row r="9">
          <cell r="A9" t="str">
            <v>A</v>
          </cell>
        </row>
      </sheetData>
      <sheetData sheetId="19676"/>
      <sheetData sheetId="19677">
        <row r="9">
          <cell r="A9" t="str">
            <v>A</v>
          </cell>
        </row>
      </sheetData>
      <sheetData sheetId="19678">
        <row r="9">
          <cell r="A9" t="str">
            <v>A</v>
          </cell>
        </row>
      </sheetData>
      <sheetData sheetId="19679"/>
      <sheetData sheetId="19680"/>
      <sheetData sheetId="19681"/>
      <sheetData sheetId="19682"/>
      <sheetData sheetId="19683" refreshError="1"/>
      <sheetData sheetId="19684">
        <row r="9">
          <cell r="A9" t="str">
            <v>A</v>
          </cell>
        </row>
      </sheetData>
      <sheetData sheetId="19685"/>
      <sheetData sheetId="19686"/>
      <sheetData sheetId="19687"/>
      <sheetData sheetId="19688"/>
      <sheetData sheetId="19689" refreshError="1"/>
      <sheetData sheetId="19690">
        <row r="9">
          <cell r="A9" t="str">
            <v>A</v>
          </cell>
        </row>
      </sheetData>
      <sheetData sheetId="19691">
        <row r="9">
          <cell r="A9" t="str">
            <v>A</v>
          </cell>
        </row>
      </sheetData>
      <sheetData sheetId="19692" refreshError="1"/>
      <sheetData sheetId="19693" refreshError="1"/>
      <sheetData sheetId="19694" refreshError="1"/>
      <sheetData sheetId="19695" refreshError="1"/>
      <sheetData sheetId="19696"/>
      <sheetData sheetId="19697"/>
      <sheetData sheetId="19698" refreshError="1"/>
      <sheetData sheetId="19699" refreshError="1"/>
      <sheetData sheetId="19700" refreshError="1"/>
      <sheetData sheetId="19701" refreshError="1"/>
      <sheetData sheetId="19702" refreshError="1"/>
      <sheetData sheetId="19703"/>
      <sheetData sheetId="19704"/>
      <sheetData sheetId="19705" refreshError="1"/>
      <sheetData sheetId="19706" refreshError="1"/>
      <sheetData sheetId="19707" refreshError="1"/>
      <sheetData sheetId="19708" refreshError="1"/>
      <sheetData sheetId="19709" refreshError="1"/>
      <sheetData sheetId="19710" refreshError="1"/>
      <sheetData sheetId="19711"/>
      <sheetData sheetId="19712"/>
      <sheetData sheetId="19713"/>
      <sheetData sheetId="19714"/>
      <sheetData sheetId="19715"/>
      <sheetData sheetId="19716"/>
      <sheetData sheetId="19717" refreshError="1"/>
      <sheetData sheetId="19718"/>
      <sheetData sheetId="19719"/>
      <sheetData sheetId="19720">
        <row r="9">
          <cell r="A9" t="str">
            <v>A</v>
          </cell>
        </row>
      </sheetData>
      <sheetData sheetId="19721">
        <row r="9">
          <cell r="A9" t="str">
            <v>A</v>
          </cell>
        </row>
      </sheetData>
      <sheetData sheetId="19722">
        <row r="9">
          <cell r="A9" t="str">
            <v>A</v>
          </cell>
        </row>
      </sheetData>
      <sheetData sheetId="19723">
        <row r="9">
          <cell r="A9" t="str">
            <v>A</v>
          </cell>
        </row>
      </sheetData>
      <sheetData sheetId="19724"/>
      <sheetData sheetId="19725"/>
      <sheetData sheetId="19726">
        <row r="9">
          <cell r="A9" t="str">
            <v>A</v>
          </cell>
        </row>
      </sheetData>
      <sheetData sheetId="19727">
        <row r="9">
          <cell r="A9" t="str">
            <v>A</v>
          </cell>
        </row>
      </sheetData>
      <sheetData sheetId="19728">
        <row r="9">
          <cell r="A9" t="str">
            <v>A</v>
          </cell>
        </row>
      </sheetData>
      <sheetData sheetId="19729">
        <row r="9">
          <cell r="A9" t="str">
            <v>A</v>
          </cell>
        </row>
      </sheetData>
      <sheetData sheetId="19730">
        <row r="9">
          <cell r="A9" t="str">
            <v>A</v>
          </cell>
        </row>
      </sheetData>
      <sheetData sheetId="19731">
        <row r="9">
          <cell r="A9" t="str">
            <v>A</v>
          </cell>
        </row>
      </sheetData>
      <sheetData sheetId="19732"/>
      <sheetData sheetId="19733"/>
      <sheetData sheetId="19734">
        <row r="9">
          <cell r="A9" t="str">
            <v>A</v>
          </cell>
        </row>
      </sheetData>
      <sheetData sheetId="19735"/>
      <sheetData sheetId="19736"/>
      <sheetData sheetId="19737"/>
      <sheetData sheetId="19738"/>
      <sheetData sheetId="19739"/>
      <sheetData sheetId="19740"/>
      <sheetData sheetId="19741"/>
      <sheetData sheetId="19742"/>
      <sheetData sheetId="19743"/>
      <sheetData sheetId="19744"/>
      <sheetData sheetId="19745" refreshError="1"/>
      <sheetData sheetId="19746" refreshError="1"/>
      <sheetData sheetId="19747"/>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ow r="9">
          <cell r="A9" t="str">
            <v>A</v>
          </cell>
        </row>
      </sheetData>
      <sheetData sheetId="19770">
        <row r="9">
          <cell r="A9" t="str">
            <v>A</v>
          </cell>
        </row>
      </sheetData>
      <sheetData sheetId="19771">
        <row r="9">
          <cell r="A9" t="str">
            <v>A</v>
          </cell>
        </row>
      </sheetData>
      <sheetData sheetId="19772">
        <row r="9">
          <cell r="A9" t="str">
            <v>A</v>
          </cell>
        </row>
      </sheetData>
      <sheetData sheetId="19773">
        <row r="9">
          <cell r="A9" t="str">
            <v>A</v>
          </cell>
        </row>
      </sheetData>
      <sheetData sheetId="19774"/>
      <sheetData sheetId="19775"/>
      <sheetData sheetId="19776">
        <row r="9">
          <cell r="A9" t="str">
            <v>A</v>
          </cell>
        </row>
      </sheetData>
      <sheetData sheetId="19777">
        <row r="9">
          <cell r="A9" t="str">
            <v>A</v>
          </cell>
        </row>
      </sheetData>
      <sheetData sheetId="19778">
        <row r="9">
          <cell r="A9" t="str">
            <v>A</v>
          </cell>
        </row>
      </sheetData>
      <sheetData sheetId="19779">
        <row r="9">
          <cell r="A9" t="str">
            <v>A</v>
          </cell>
        </row>
      </sheetData>
      <sheetData sheetId="19780">
        <row r="9">
          <cell r="A9" t="str">
            <v>A</v>
          </cell>
        </row>
      </sheetData>
      <sheetData sheetId="19781">
        <row r="9">
          <cell r="A9" t="str">
            <v>A</v>
          </cell>
        </row>
      </sheetData>
      <sheetData sheetId="19782"/>
      <sheetData sheetId="19783"/>
      <sheetData sheetId="19784">
        <row r="9">
          <cell r="A9" t="str">
            <v>A</v>
          </cell>
        </row>
      </sheetData>
      <sheetData sheetId="19785">
        <row r="9">
          <cell r="A9" t="str">
            <v>A</v>
          </cell>
        </row>
      </sheetData>
      <sheetData sheetId="19786"/>
      <sheetData sheetId="19787">
        <row r="9">
          <cell r="A9" t="str">
            <v>A</v>
          </cell>
        </row>
      </sheetData>
      <sheetData sheetId="19788">
        <row r="9">
          <cell r="A9" t="str">
            <v>A</v>
          </cell>
        </row>
      </sheetData>
      <sheetData sheetId="19789">
        <row r="9">
          <cell r="A9" t="str">
            <v>A</v>
          </cell>
        </row>
      </sheetData>
      <sheetData sheetId="19790">
        <row r="9">
          <cell r="A9" t="str">
            <v>A</v>
          </cell>
        </row>
      </sheetData>
      <sheetData sheetId="19791">
        <row r="9">
          <cell r="A9" t="str">
            <v>A</v>
          </cell>
        </row>
      </sheetData>
      <sheetData sheetId="19792">
        <row r="9">
          <cell r="A9" t="str">
            <v>A</v>
          </cell>
        </row>
      </sheetData>
      <sheetData sheetId="19793">
        <row r="9">
          <cell r="A9" t="str">
            <v>A</v>
          </cell>
        </row>
      </sheetData>
      <sheetData sheetId="19794" refreshError="1"/>
      <sheetData sheetId="19795" refreshError="1"/>
      <sheetData sheetId="19796" refreshError="1"/>
      <sheetData sheetId="19797">
        <row r="9">
          <cell r="A9" t="str">
            <v>A</v>
          </cell>
        </row>
      </sheetData>
      <sheetData sheetId="19798">
        <row r="9">
          <cell r="A9" t="str">
            <v>A</v>
          </cell>
        </row>
      </sheetData>
      <sheetData sheetId="19799" refreshError="1"/>
      <sheetData sheetId="19800" refreshError="1"/>
      <sheetData sheetId="19801">
        <row r="9">
          <cell r="A9" t="str">
            <v>A</v>
          </cell>
        </row>
      </sheetData>
      <sheetData sheetId="19802">
        <row r="9">
          <cell r="A9" t="str">
            <v>A</v>
          </cell>
        </row>
      </sheetData>
      <sheetData sheetId="19803">
        <row r="9">
          <cell r="A9" t="str">
            <v>A</v>
          </cell>
        </row>
      </sheetData>
      <sheetData sheetId="19804">
        <row r="9">
          <cell r="A9" t="str">
            <v>A</v>
          </cell>
        </row>
      </sheetData>
      <sheetData sheetId="19805">
        <row r="9">
          <cell r="A9" t="str">
            <v>A</v>
          </cell>
        </row>
      </sheetData>
      <sheetData sheetId="19806">
        <row r="9">
          <cell r="A9" t="str">
            <v>A</v>
          </cell>
        </row>
      </sheetData>
      <sheetData sheetId="19807">
        <row r="9">
          <cell r="A9" t="str">
            <v>A</v>
          </cell>
        </row>
      </sheetData>
      <sheetData sheetId="19808">
        <row r="9">
          <cell r="A9" t="str">
            <v>A</v>
          </cell>
        </row>
      </sheetData>
      <sheetData sheetId="19809">
        <row r="9">
          <cell r="A9" t="str">
            <v>A</v>
          </cell>
        </row>
      </sheetData>
      <sheetData sheetId="19810">
        <row r="9">
          <cell r="A9" t="str">
            <v>A</v>
          </cell>
        </row>
      </sheetData>
      <sheetData sheetId="19811">
        <row r="9">
          <cell r="A9" t="str">
            <v>A</v>
          </cell>
        </row>
      </sheetData>
      <sheetData sheetId="19812">
        <row r="9">
          <cell r="A9" t="str">
            <v>A</v>
          </cell>
        </row>
      </sheetData>
      <sheetData sheetId="19813">
        <row r="9">
          <cell r="A9" t="str">
            <v>A</v>
          </cell>
        </row>
      </sheetData>
      <sheetData sheetId="19814">
        <row r="9">
          <cell r="A9" t="str">
            <v>A</v>
          </cell>
        </row>
      </sheetData>
      <sheetData sheetId="19815">
        <row r="9">
          <cell r="A9" t="str">
            <v>A</v>
          </cell>
        </row>
      </sheetData>
      <sheetData sheetId="19816">
        <row r="9">
          <cell r="A9" t="str">
            <v>A</v>
          </cell>
        </row>
      </sheetData>
      <sheetData sheetId="19817"/>
      <sheetData sheetId="19818">
        <row r="9">
          <cell r="A9" t="str">
            <v>A</v>
          </cell>
        </row>
      </sheetData>
      <sheetData sheetId="19819">
        <row r="9">
          <cell r="A9" t="str">
            <v>A</v>
          </cell>
        </row>
      </sheetData>
      <sheetData sheetId="19820">
        <row r="9">
          <cell r="A9" t="str">
            <v>A</v>
          </cell>
        </row>
      </sheetData>
      <sheetData sheetId="19821">
        <row r="9">
          <cell r="A9" t="str">
            <v>A</v>
          </cell>
        </row>
      </sheetData>
      <sheetData sheetId="19822">
        <row r="9">
          <cell r="A9" t="str">
            <v>A</v>
          </cell>
        </row>
      </sheetData>
      <sheetData sheetId="19823">
        <row r="9">
          <cell r="A9" t="str">
            <v>A</v>
          </cell>
        </row>
      </sheetData>
      <sheetData sheetId="19824">
        <row r="9">
          <cell r="A9" t="str">
            <v>A</v>
          </cell>
        </row>
      </sheetData>
      <sheetData sheetId="19825">
        <row r="9">
          <cell r="A9" t="str">
            <v>A</v>
          </cell>
        </row>
      </sheetData>
      <sheetData sheetId="19826">
        <row r="9">
          <cell r="A9" t="str">
            <v>A</v>
          </cell>
        </row>
      </sheetData>
      <sheetData sheetId="19827" refreshError="1"/>
      <sheetData sheetId="19828" refreshError="1"/>
      <sheetData sheetId="19829">
        <row r="9">
          <cell r="A9" t="str">
            <v>A</v>
          </cell>
        </row>
      </sheetData>
      <sheetData sheetId="19830">
        <row r="9">
          <cell r="A9" t="str">
            <v>A</v>
          </cell>
        </row>
      </sheetData>
      <sheetData sheetId="19831">
        <row r="9">
          <cell r="A9" t="str">
            <v>A</v>
          </cell>
        </row>
      </sheetData>
      <sheetData sheetId="19832">
        <row r="9">
          <cell r="A9" t="str">
            <v>A</v>
          </cell>
        </row>
      </sheetData>
      <sheetData sheetId="19833">
        <row r="9">
          <cell r="A9" t="str">
            <v>A</v>
          </cell>
        </row>
      </sheetData>
      <sheetData sheetId="19834">
        <row r="9">
          <cell r="A9" t="str">
            <v>A</v>
          </cell>
        </row>
      </sheetData>
      <sheetData sheetId="19835">
        <row r="9">
          <cell r="A9" t="str">
            <v>A</v>
          </cell>
        </row>
      </sheetData>
      <sheetData sheetId="19836">
        <row r="9">
          <cell r="A9" t="str">
            <v>A</v>
          </cell>
        </row>
      </sheetData>
      <sheetData sheetId="19837">
        <row r="9">
          <cell r="A9" t="str">
            <v>A</v>
          </cell>
        </row>
      </sheetData>
      <sheetData sheetId="19838">
        <row r="9">
          <cell r="A9" t="str">
            <v>A</v>
          </cell>
        </row>
      </sheetData>
      <sheetData sheetId="19839">
        <row r="9">
          <cell r="A9" t="str">
            <v>A</v>
          </cell>
        </row>
      </sheetData>
      <sheetData sheetId="19840">
        <row r="9">
          <cell r="A9" t="str">
            <v>A</v>
          </cell>
        </row>
      </sheetData>
      <sheetData sheetId="19841">
        <row r="9">
          <cell r="A9" t="str">
            <v>A</v>
          </cell>
        </row>
      </sheetData>
      <sheetData sheetId="19842">
        <row r="9">
          <cell r="A9" t="str">
            <v>A</v>
          </cell>
        </row>
      </sheetData>
      <sheetData sheetId="19843">
        <row r="9">
          <cell r="A9" t="str">
            <v>A</v>
          </cell>
        </row>
      </sheetData>
      <sheetData sheetId="19844">
        <row r="9">
          <cell r="A9" t="str">
            <v>A</v>
          </cell>
        </row>
      </sheetData>
      <sheetData sheetId="19845">
        <row r="9">
          <cell r="A9" t="str">
            <v>A</v>
          </cell>
        </row>
      </sheetData>
      <sheetData sheetId="19846">
        <row r="9">
          <cell r="A9" t="str">
            <v>A</v>
          </cell>
        </row>
      </sheetData>
      <sheetData sheetId="19847">
        <row r="9">
          <cell r="A9" t="str">
            <v>A</v>
          </cell>
        </row>
      </sheetData>
      <sheetData sheetId="19848">
        <row r="9">
          <cell r="A9" t="str">
            <v>A</v>
          </cell>
        </row>
      </sheetData>
      <sheetData sheetId="19849">
        <row r="9">
          <cell r="A9" t="str">
            <v>A</v>
          </cell>
        </row>
      </sheetData>
      <sheetData sheetId="19850"/>
      <sheetData sheetId="19851">
        <row r="9">
          <cell r="A9" t="str">
            <v>A</v>
          </cell>
        </row>
      </sheetData>
      <sheetData sheetId="19852">
        <row r="9">
          <cell r="A9" t="str">
            <v>A</v>
          </cell>
        </row>
      </sheetData>
      <sheetData sheetId="19853">
        <row r="9">
          <cell r="A9" t="str">
            <v>A</v>
          </cell>
        </row>
      </sheetData>
      <sheetData sheetId="19854">
        <row r="9">
          <cell r="A9" t="str">
            <v>A</v>
          </cell>
        </row>
      </sheetData>
      <sheetData sheetId="19855">
        <row r="9">
          <cell r="A9" t="str">
            <v>A</v>
          </cell>
        </row>
      </sheetData>
      <sheetData sheetId="19856">
        <row r="9">
          <cell r="A9" t="str">
            <v>A</v>
          </cell>
        </row>
      </sheetData>
      <sheetData sheetId="19857">
        <row r="9">
          <cell r="A9" t="str">
            <v>A</v>
          </cell>
        </row>
      </sheetData>
      <sheetData sheetId="19858">
        <row r="9">
          <cell r="A9" t="str">
            <v>A</v>
          </cell>
        </row>
      </sheetData>
      <sheetData sheetId="19859">
        <row r="9">
          <cell r="A9" t="str">
            <v>A</v>
          </cell>
        </row>
      </sheetData>
      <sheetData sheetId="19860">
        <row r="9">
          <cell r="A9" t="str">
            <v>A</v>
          </cell>
        </row>
      </sheetData>
      <sheetData sheetId="19861">
        <row r="9">
          <cell r="A9" t="str">
            <v>A</v>
          </cell>
        </row>
      </sheetData>
      <sheetData sheetId="19862">
        <row r="9">
          <cell r="A9" t="str">
            <v>A</v>
          </cell>
        </row>
      </sheetData>
      <sheetData sheetId="19863" refreshError="1"/>
      <sheetData sheetId="19864">
        <row r="9">
          <cell r="A9" t="str">
            <v>A</v>
          </cell>
        </row>
      </sheetData>
      <sheetData sheetId="19865">
        <row r="9">
          <cell r="A9" t="str">
            <v>A</v>
          </cell>
        </row>
      </sheetData>
      <sheetData sheetId="19866">
        <row r="9">
          <cell r="A9" t="str">
            <v>A</v>
          </cell>
        </row>
      </sheetData>
      <sheetData sheetId="19867">
        <row r="9">
          <cell r="A9" t="str">
            <v>A</v>
          </cell>
        </row>
      </sheetData>
      <sheetData sheetId="19868">
        <row r="9">
          <cell r="A9" t="str">
            <v>A</v>
          </cell>
        </row>
      </sheetData>
      <sheetData sheetId="19869">
        <row r="9">
          <cell r="A9" t="str">
            <v>A</v>
          </cell>
        </row>
      </sheetData>
      <sheetData sheetId="19870">
        <row r="9">
          <cell r="A9" t="str">
            <v>A</v>
          </cell>
        </row>
      </sheetData>
      <sheetData sheetId="19871">
        <row r="9">
          <cell r="A9" t="str">
            <v>A</v>
          </cell>
        </row>
      </sheetData>
      <sheetData sheetId="19872">
        <row r="9">
          <cell r="A9" t="str">
            <v>A</v>
          </cell>
        </row>
      </sheetData>
      <sheetData sheetId="19873">
        <row r="9">
          <cell r="A9" t="str">
            <v>A</v>
          </cell>
        </row>
      </sheetData>
      <sheetData sheetId="19874">
        <row r="9">
          <cell r="A9" t="str">
            <v>A</v>
          </cell>
        </row>
      </sheetData>
      <sheetData sheetId="19875">
        <row r="9">
          <cell r="A9" t="str">
            <v>A</v>
          </cell>
        </row>
      </sheetData>
      <sheetData sheetId="19876"/>
      <sheetData sheetId="19877">
        <row r="9">
          <cell r="A9" t="str">
            <v>A</v>
          </cell>
        </row>
      </sheetData>
      <sheetData sheetId="19878">
        <row r="9">
          <cell r="A9" t="str">
            <v>A</v>
          </cell>
        </row>
      </sheetData>
      <sheetData sheetId="19879">
        <row r="9">
          <cell r="A9" t="str">
            <v>A</v>
          </cell>
        </row>
      </sheetData>
      <sheetData sheetId="19880">
        <row r="9">
          <cell r="A9" t="str">
            <v>A</v>
          </cell>
        </row>
      </sheetData>
      <sheetData sheetId="19881">
        <row r="9">
          <cell r="A9" t="str">
            <v>A</v>
          </cell>
        </row>
      </sheetData>
      <sheetData sheetId="19882">
        <row r="9">
          <cell r="A9" t="str">
            <v>A</v>
          </cell>
        </row>
      </sheetData>
      <sheetData sheetId="19883">
        <row r="9">
          <cell r="A9" t="str">
            <v>A</v>
          </cell>
        </row>
      </sheetData>
      <sheetData sheetId="19884">
        <row r="9">
          <cell r="A9" t="str">
            <v>A</v>
          </cell>
        </row>
      </sheetData>
      <sheetData sheetId="19885">
        <row r="9">
          <cell r="A9" t="str">
            <v>A</v>
          </cell>
        </row>
      </sheetData>
      <sheetData sheetId="19886">
        <row r="9">
          <cell r="A9" t="str">
            <v>A</v>
          </cell>
        </row>
      </sheetData>
      <sheetData sheetId="19887">
        <row r="9">
          <cell r="A9" t="str">
            <v>A</v>
          </cell>
        </row>
      </sheetData>
      <sheetData sheetId="19888">
        <row r="9">
          <cell r="A9" t="str">
            <v>A</v>
          </cell>
        </row>
      </sheetData>
      <sheetData sheetId="19889">
        <row r="9">
          <cell r="A9" t="str">
            <v>A</v>
          </cell>
        </row>
      </sheetData>
      <sheetData sheetId="19890">
        <row r="9">
          <cell r="A9" t="str">
            <v>A</v>
          </cell>
        </row>
      </sheetData>
      <sheetData sheetId="19891">
        <row r="9">
          <cell r="A9" t="str">
            <v>A</v>
          </cell>
        </row>
      </sheetData>
      <sheetData sheetId="19892">
        <row r="9">
          <cell r="A9" t="str">
            <v>A</v>
          </cell>
        </row>
      </sheetData>
      <sheetData sheetId="19893">
        <row r="9">
          <cell r="A9" t="str">
            <v>A</v>
          </cell>
        </row>
      </sheetData>
      <sheetData sheetId="19894">
        <row r="9">
          <cell r="A9" t="str">
            <v>A</v>
          </cell>
        </row>
      </sheetData>
      <sheetData sheetId="19895">
        <row r="9">
          <cell r="A9" t="str">
            <v>A</v>
          </cell>
        </row>
      </sheetData>
      <sheetData sheetId="19896">
        <row r="9">
          <cell r="A9" t="str">
            <v>A</v>
          </cell>
        </row>
      </sheetData>
      <sheetData sheetId="19897">
        <row r="9">
          <cell r="A9" t="str">
            <v>A</v>
          </cell>
        </row>
      </sheetData>
      <sheetData sheetId="19898">
        <row r="9">
          <cell r="A9" t="str">
            <v>A</v>
          </cell>
        </row>
      </sheetData>
      <sheetData sheetId="19899">
        <row r="9">
          <cell r="A9" t="str">
            <v>A</v>
          </cell>
        </row>
      </sheetData>
      <sheetData sheetId="19900" refreshError="1"/>
      <sheetData sheetId="19901"/>
      <sheetData sheetId="19902">
        <row r="9">
          <cell r="A9" t="str">
            <v>A</v>
          </cell>
        </row>
      </sheetData>
      <sheetData sheetId="19903">
        <row r="9">
          <cell r="A9" t="str">
            <v>A</v>
          </cell>
        </row>
      </sheetData>
      <sheetData sheetId="19904">
        <row r="9">
          <cell r="A9" t="str">
            <v>A</v>
          </cell>
        </row>
      </sheetData>
      <sheetData sheetId="19905">
        <row r="9">
          <cell r="A9" t="str">
            <v>A</v>
          </cell>
        </row>
      </sheetData>
      <sheetData sheetId="19906">
        <row r="9">
          <cell r="A9" t="str">
            <v>A</v>
          </cell>
        </row>
      </sheetData>
      <sheetData sheetId="19907">
        <row r="9">
          <cell r="A9" t="str">
            <v>A</v>
          </cell>
        </row>
      </sheetData>
      <sheetData sheetId="19908">
        <row r="9">
          <cell r="A9" t="str">
            <v>A</v>
          </cell>
        </row>
      </sheetData>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efreshError="1"/>
      <sheetData sheetId="19915">
        <row r="9">
          <cell r="A9" t="str">
            <v>A</v>
          </cell>
        </row>
      </sheetData>
      <sheetData sheetId="19916"/>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efreshError="1"/>
      <sheetData sheetId="19924">
        <row r="9">
          <cell r="A9" t="str">
            <v>A</v>
          </cell>
        </row>
      </sheetData>
      <sheetData sheetId="19925">
        <row r="9">
          <cell r="A9" t="str">
            <v>A</v>
          </cell>
        </row>
      </sheetData>
      <sheetData sheetId="19926"/>
      <sheetData sheetId="19927"/>
      <sheetData sheetId="19928"/>
      <sheetData sheetId="19929" refreshError="1"/>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sheetData sheetId="19935"/>
      <sheetData sheetId="19936"/>
      <sheetData sheetId="19937"/>
      <sheetData sheetId="19938"/>
      <sheetData sheetId="19939">
        <row r="9">
          <cell r="A9" t="str">
            <v>A</v>
          </cell>
        </row>
      </sheetData>
      <sheetData sheetId="19940">
        <row r="9">
          <cell r="A9" t="str">
            <v>A</v>
          </cell>
        </row>
      </sheetData>
      <sheetData sheetId="19941"/>
      <sheetData sheetId="19942"/>
      <sheetData sheetId="19943">
        <row r="9">
          <cell r="A9" t="str">
            <v>A</v>
          </cell>
        </row>
      </sheetData>
      <sheetData sheetId="19944">
        <row r="9">
          <cell r="A9" t="str">
            <v>A</v>
          </cell>
        </row>
      </sheetData>
      <sheetData sheetId="19945"/>
      <sheetData sheetId="19946"/>
      <sheetData sheetId="19947"/>
      <sheetData sheetId="19948"/>
      <sheetData sheetId="19949"/>
      <sheetData sheetId="19950"/>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efreshError="1"/>
      <sheetData sheetId="19956" refreshError="1"/>
      <sheetData sheetId="19957" refreshError="1"/>
      <sheetData sheetId="19958" refreshError="1"/>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efreshError="1"/>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ow r="9">
          <cell r="A9" t="str">
            <v>A</v>
          </cell>
        </row>
      </sheetData>
      <sheetData sheetId="19980">
        <row r="9">
          <cell r="A9" t="str">
            <v>A</v>
          </cell>
        </row>
      </sheetData>
      <sheetData sheetId="19981">
        <row r="9">
          <cell r="A9" t="str">
            <v>A</v>
          </cell>
        </row>
      </sheetData>
      <sheetData sheetId="19982">
        <row r="9">
          <cell r="A9" t="str">
            <v>A</v>
          </cell>
        </row>
      </sheetData>
      <sheetData sheetId="19983">
        <row r="9">
          <cell r="A9" t="str">
            <v>A</v>
          </cell>
        </row>
      </sheetData>
      <sheetData sheetId="19984">
        <row r="9">
          <cell r="A9" t="str">
            <v>A</v>
          </cell>
        </row>
      </sheetData>
      <sheetData sheetId="19985">
        <row r="9">
          <cell r="A9" t="str">
            <v>A</v>
          </cell>
        </row>
      </sheetData>
      <sheetData sheetId="19986">
        <row r="9">
          <cell r="A9" t="str">
            <v>A</v>
          </cell>
        </row>
      </sheetData>
      <sheetData sheetId="19987">
        <row r="9">
          <cell r="A9" t="str">
            <v>A</v>
          </cell>
        </row>
      </sheetData>
      <sheetData sheetId="19988">
        <row r="9">
          <cell r="A9" t="str">
            <v>A</v>
          </cell>
        </row>
      </sheetData>
      <sheetData sheetId="19989">
        <row r="9">
          <cell r="A9" t="str">
            <v>A</v>
          </cell>
        </row>
      </sheetData>
      <sheetData sheetId="19990">
        <row r="9">
          <cell r="A9" t="str">
            <v>A</v>
          </cell>
        </row>
      </sheetData>
      <sheetData sheetId="19991">
        <row r="9">
          <cell r="A9" t="str">
            <v>A</v>
          </cell>
        </row>
      </sheetData>
      <sheetData sheetId="19992">
        <row r="9">
          <cell r="A9" t="str">
            <v>A</v>
          </cell>
        </row>
      </sheetData>
      <sheetData sheetId="19993"/>
      <sheetData sheetId="19994">
        <row r="9">
          <cell r="A9" t="str">
            <v>A</v>
          </cell>
        </row>
      </sheetData>
      <sheetData sheetId="19995"/>
      <sheetData sheetId="19996"/>
      <sheetData sheetId="19997"/>
      <sheetData sheetId="19998"/>
      <sheetData sheetId="19999"/>
      <sheetData sheetId="20000">
        <row r="9">
          <cell r="A9" t="str">
            <v>A</v>
          </cell>
        </row>
      </sheetData>
      <sheetData sheetId="20001">
        <row r="9">
          <cell r="A9" t="str">
            <v>A</v>
          </cell>
        </row>
      </sheetData>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refreshError="1"/>
      <sheetData sheetId="20121"/>
      <sheetData sheetId="20122"/>
      <sheetData sheetId="20123" refreshError="1"/>
      <sheetData sheetId="20124" refreshError="1"/>
      <sheetData sheetId="20125" refreshError="1"/>
      <sheetData sheetId="20126" refreshError="1"/>
      <sheetData sheetId="20127" refreshError="1"/>
      <sheetData sheetId="20128"/>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ow r="9">
          <cell r="A9" t="str">
            <v>A</v>
          </cell>
        </row>
      </sheetData>
      <sheetData sheetId="20138"/>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sheetData sheetId="20182"/>
      <sheetData sheetId="20183">
        <row r="9">
          <cell r="A9" t="str">
            <v>A</v>
          </cell>
        </row>
      </sheetData>
      <sheetData sheetId="20184"/>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efreshError="1"/>
      <sheetData sheetId="20190">
        <row r="9">
          <cell r="A9" t="str">
            <v>A</v>
          </cell>
        </row>
      </sheetData>
      <sheetData sheetId="20191"/>
      <sheetData sheetId="20192"/>
      <sheetData sheetId="20193"/>
      <sheetData sheetId="20194" refreshError="1"/>
      <sheetData sheetId="20195" refreshError="1"/>
      <sheetData sheetId="20196"/>
      <sheetData sheetId="20197">
        <row r="9">
          <cell r="A9" t="str">
            <v>A</v>
          </cell>
        </row>
      </sheetData>
      <sheetData sheetId="20198"/>
      <sheetData sheetId="20199"/>
      <sheetData sheetId="20200"/>
      <sheetData sheetId="20201"/>
      <sheetData sheetId="20202"/>
      <sheetData sheetId="20203"/>
      <sheetData sheetId="20204"/>
      <sheetData sheetId="20205"/>
      <sheetData sheetId="20206"/>
      <sheetData sheetId="20207"/>
      <sheetData sheetId="20208"/>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ow r="9">
          <cell r="A9" t="str">
            <v>A</v>
          </cell>
        </row>
      </sheetData>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ow r="9">
          <cell r="A9" t="str">
            <v>A</v>
          </cell>
        </row>
      </sheetData>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ow r="9">
          <cell r="A9" t="str">
            <v>A</v>
          </cell>
        </row>
      </sheetData>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ow r="9">
          <cell r="A9" t="str">
            <v>A</v>
          </cell>
        </row>
      </sheetData>
      <sheetData sheetId="21926">
        <row r="9">
          <cell r="A9" t="str">
            <v>A</v>
          </cell>
        </row>
      </sheetData>
      <sheetData sheetId="21927">
        <row r="9">
          <cell r="A9" t="str">
            <v>A</v>
          </cell>
        </row>
      </sheetData>
      <sheetData sheetId="21928">
        <row r="9">
          <cell r="A9" t="str">
            <v>A</v>
          </cell>
        </row>
      </sheetData>
      <sheetData sheetId="21929">
        <row r="9">
          <cell r="A9" t="str">
            <v>A</v>
          </cell>
        </row>
      </sheetData>
      <sheetData sheetId="21930">
        <row r="9">
          <cell r="A9" t="str">
            <v>A</v>
          </cell>
        </row>
      </sheetData>
      <sheetData sheetId="21931">
        <row r="9">
          <cell r="A9" t="str">
            <v>A</v>
          </cell>
        </row>
      </sheetData>
      <sheetData sheetId="21932">
        <row r="9">
          <cell r="A9" t="str">
            <v>A</v>
          </cell>
        </row>
      </sheetData>
      <sheetData sheetId="21933">
        <row r="9">
          <cell r="A9" t="str">
            <v>A</v>
          </cell>
        </row>
      </sheetData>
      <sheetData sheetId="21934">
        <row r="9">
          <cell r="A9" t="str">
            <v>A</v>
          </cell>
        </row>
      </sheetData>
      <sheetData sheetId="21935">
        <row r="9">
          <cell r="A9" t="str">
            <v>A</v>
          </cell>
        </row>
      </sheetData>
      <sheetData sheetId="21936">
        <row r="9">
          <cell r="A9" t="str">
            <v>A</v>
          </cell>
        </row>
      </sheetData>
      <sheetData sheetId="21937">
        <row r="9">
          <cell r="A9" t="str">
            <v>A</v>
          </cell>
        </row>
      </sheetData>
      <sheetData sheetId="21938">
        <row r="9">
          <cell r="A9" t="str">
            <v>A</v>
          </cell>
        </row>
      </sheetData>
      <sheetData sheetId="21939">
        <row r="9">
          <cell r="A9" t="str">
            <v>A</v>
          </cell>
        </row>
      </sheetData>
      <sheetData sheetId="21940">
        <row r="9">
          <cell r="A9" t="str">
            <v>A</v>
          </cell>
        </row>
      </sheetData>
      <sheetData sheetId="21941">
        <row r="9">
          <cell r="A9" t="str">
            <v>A</v>
          </cell>
        </row>
      </sheetData>
      <sheetData sheetId="21942"/>
      <sheetData sheetId="21943"/>
      <sheetData sheetId="21944">
        <row r="9">
          <cell r="A9" t="str">
            <v>A</v>
          </cell>
        </row>
      </sheetData>
      <sheetData sheetId="21945">
        <row r="9">
          <cell r="A9" t="str">
            <v>A</v>
          </cell>
        </row>
      </sheetData>
      <sheetData sheetId="21946">
        <row r="9">
          <cell r="A9" t="str">
            <v>A</v>
          </cell>
        </row>
      </sheetData>
      <sheetData sheetId="21947">
        <row r="9">
          <cell r="A9" t="str">
            <v>A</v>
          </cell>
        </row>
      </sheetData>
      <sheetData sheetId="21948">
        <row r="9">
          <cell r="A9" t="str">
            <v>A</v>
          </cell>
        </row>
      </sheetData>
      <sheetData sheetId="21949">
        <row r="9">
          <cell r="A9" t="str">
            <v>A</v>
          </cell>
        </row>
      </sheetData>
      <sheetData sheetId="21950">
        <row r="9">
          <cell r="A9" t="str">
            <v>A</v>
          </cell>
        </row>
      </sheetData>
      <sheetData sheetId="21951">
        <row r="9">
          <cell r="A9" t="str">
            <v>A</v>
          </cell>
        </row>
      </sheetData>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efreshError="1"/>
      <sheetData sheetId="22044" refreshError="1"/>
      <sheetData sheetId="22045" refreshError="1"/>
      <sheetData sheetId="22046" refreshError="1"/>
      <sheetData sheetId="22047" refreshError="1"/>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ow r="9">
          <cell r="A9" t="str">
            <v>A</v>
          </cell>
        </row>
      </sheetData>
      <sheetData sheetId="22086">
        <row r="9">
          <cell r="A9" t="str">
            <v>A</v>
          </cell>
        </row>
      </sheetData>
      <sheetData sheetId="22087">
        <row r="9">
          <cell r="A9" t="str">
            <v>A</v>
          </cell>
        </row>
      </sheetData>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ow r="9">
          <cell r="A9" t="str">
            <v>A</v>
          </cell>
        </row>
      </sheetData>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sheetData sheetId="22138"/>
      <sheetData sheetId="22139"/>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efreshError="1"/>
      <sheetData sheetId="22152" refreshError="1"/>
      <sheetData sheetId="22153">
        <row r="9">
          <cell r="A9" t="str">
            <v>A</v>
          </cell>
        </row>
      </sheetData>
      <sheetData sheetId="22154">
        <row r="9">
          <cell r="A9" t="str">
            <v>A</v>
          </cell>
        </row>
      </sheetData>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ow r="9">
          <cell r="A9" t="str">
            <v>A</v>
          </cell>
        </row>
      </sheetData>
      <sheetData sheetId="22185">
        <row r="9">
          <cell r="A9" t="str">
            <v>A</v>
          </cell>
        </row>
      </sheetData>
      <sheetData sheetId="22186">
        <row r="9">
          <cell r="A9" t="str">
            <v>A</v>
          </cell>
        </row>
      </sheetData>
      <sheetData sheetId="22187">
        <row r="9">
          <cell r="A9" t="str">
            <v>A</v>
          </cell>
        </row>
      </sheetData>
      <sheetData sheetId="22188"/>
      <sheetData sheetId="22189">
        <row r="9">
          <cell r="A9" t="str">
            <v>A</v>
          </cell>
        </row>
      </sheetData>
      <sheetData sheetId="22190">
        <row r="9">
          <cell r="A9" t="str">
            <v>A</v>
          </cell>
        </row>
      </sheetData>
      <sheetData sheetId="22191">
        <row r="9">
          <cell r="A9" t="str">
            <v>A</v>
          </cell>
        </row>
      </sheetData>
      <sheetData sheetId="22192">
        <row r="9">
          <cell r="A9" t="str">
            <v>A</v>
          </cell>
        </row>
      </sheetData>
      <sheetData sheetId="22193">
        <row r="9">
          <cell r="A9" t="str">
            <v>A</v>
          </cell>
        </row>
      </sheetData>
      <sheetData sheetId="22194">
        <row r="9">
          <cell r="A9" t="str">
            <v>A</v>
          </cell>
        </row>
      </sheetData>
      <sheetData sheetId="22195">
        <row r="9">
          <cell r="A9" t="str">
            <v>A</v>
          </cell>
        </row>
      </sheetData>
      <sheetData sheetId="22196">
        <row r="9">
          <cell r="A9" t="str">
            <v>A</v>
          </cell>
        </row>
      </sheetData>
      <sheetData sheetId="22197">
        <row r="9">
          <cell r="A9" t="str">
            <v>A</v>
          </cell>
        </row>
      </sheetData>
      <sheetData sheetId="22198">
        <row r="9">
          <cell r="A9" t="str">
            <v>A</v>
          </cell>
        </row>
      </sheetData>
      <sheetData sheetId="22199">
        <row r="9">
          <cell r="A9" t="str">
            <v>A</v>
          </cell>
        </row>
      </sheetData>
      <sheetData sheetId="22200">
        <row r="9">
          <cell r="A9" t="str">
            <v>A</v>
          </cell>
        </row>
      </sheetData>
      <sheetData sheetId="22201" refreshError="1"/>
      <sheetData sheetId="22202">
        <row r="9">
          <cell r="A9" t="str">
            <v>A</v>
          </cell>
        </row>
      </sheetData>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ow r="9">
          <cell r="A9" t="str">
            <v>A</v>
          </cell>
        </row>
      </sheetData>
      <sheetData sheetId="23026">
        <row r="9">
          <cell r="A9" t="str">
            <v>A</v>
          </cell>
        </row>
      </sheetData>
      <sheetData sheetId="23027">
        <row r="9">
          <cell r="A9" t="str">
            <v>A</v>
          </cell>
        </row>
      </sheetData>
      <sheetData sheetId="23028">
        <row r="9">
          <cell r="A9" t="str">
            <v>A</v>
          </cell>
        </row>
      </sheetData>
      <sheetData sheetId="23029">
        <row r="9">
          <cell r="A9" t="str">
            <v>A</v>
          </cell>
        </row>
      </sheetData>
      <sheetData sheetId="23030">
        <row r="9">
          <cell r="A9" t="str">
            <v>A</v>
          </cell>
        </row>
      </sheetData>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ow r="9">
          <cell r="A9" t="str">
            <v>A</v>
          </cell>
        </row>
      </sheetData>
      <sheetData sheetId="23044">
        <row r="9">
          <cell r="A9" t="str">
            <v>A</v>
          </cell>
        </row>
      </sheetData>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ow r="9">
          <cell r="A9" t="str">
            <v>A</v>
          </cell>
        </row>
      </sheetData>
      <sheetData sheetId="23066">
        <row r="9">
          <cell r="A9" t="str">
            <v>A</v>
          </cell>
        </row>
      </sheetData>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ow r="9">
          <cell r="A9" t="str">
            <v>A</v>
          </cell>
        </row>
      </sheetData>
      <sheetData sheetId="23074">
        <row r="9">
          <cell r="A9" t="str">
            <v>A</v>
          </cell>
        </row>
      </sheetData>
      <sheetData sheetId="23075">
        <row r="9">
          <cell r="A9" t="str">
            <v>A</v>
          </cell>
        </row>
      </sheetData>
      <sheetData sheetId="23076">
        <row r="9">
          <cell r="A9" t="str">
            <v>A</v>
          </cell>
        </row>
      </sheetData>
      <sheetData sheetId="23077">
        <row r="9">
          <cell r="A9" t="str">
            <v>A</v>
          </cell>
        </row>
      </sheetData>
      <sheetData sheetId="23078">
        <row r="9">
          <cell r="A9" t="str">
            <v>A</v>
          </cell>
        </row>
      </sheetData>
      <sheetData sheetId="23079">
        <row r="9">
          <cell r="A9" t="str">
            <v>A</v>
          </cell>
        </row>
      </sheetData>
      <sheetData sheetId="23080">
        <row r="9">
          <cell r="A9" t="str">
            <v>A</v>
          </cell>
        </row>
      </sheetData>
      <sheetData sheetId="23081">
        <row r="9">
          <cell r="A9" t="str">
            <v>A</v>
          </cell>
        </row>
      </sheetData>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sheetData sheetId="23089"/>
      <sheetData sheetId="23090"/>
      <sheetData sheetId="23091"/>
      <sheetData sheetId="23092"/>
      <sheetData sheetId="23093"/>
      <sheetData sheetId="23094"/>
      <sheetData sheetId="23095"/>
      <sheetData sheetId="23096"/>
      <sheetData sheetId="23097"/>
      <sheetData sheetId="23098"/>
      <sheetData sheetId="23099"/>
      <sheetData sheetId="23100"/>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sheetData sheetId="23147"/>
      <sheetData sheetId="23148"/>
      <sheetData sheetId="23149"/>
      <sheetData sheetId="23150"/>
      <sheetData sheetId="23151"/>
      <sheetData sheetId="23152"/>
      <sheetData sheetId="23153"/>
      <sheetData sheetId="23154"/>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sheetData sheetId="23245"/>
      <sheetData sheetId="23246"/>
      <sheetData sheetId="23247"/>
      <sheetData sheetId="23248"/>
      <sheetData sheetId="23249"/>
      <sheetData sheetId="23250"/>
      <sheetData sheetId="23251"/>
      <sheetData sheetId="23252"/>
      <sheetData sheetId="23253"/>
      <sheetData sheetId="23254"/>
      <sheetData sheetId="23255"/>
      <sheetData sheetId="23256"/>
      <sheetData sheetId="23257"/>
      <sheetData sheetId="23258"/>
      <sheetData sheetId="23259"/>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sheetData sheetId="23275"/>
      <sheetData sheetId="23276"/>
      <sheetData sheetId="23277"/>
      <sheetData sheetId="23278"/>
      <sheetData sheetId="23279"/>
      <sheetData sheetId="23280"/>
      <sheetData sheetId="23281"/>
      <sheetData sheetId="23282"/>
      <sheetData sheetId="23283"/>
      <sheetData sheetId="23284"/>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sheetData sheetId="23325"/>
      <sheetData sheetId="23326"/>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ow r="9">
          <cell r="A9" t="str">
            <v>A</v>
          </cell>
        </row>
      </sheetData>
      <sheetData sheetId="23348">
        <row r="9">
          <cell r="A9" t="str">
            <v>A</v>
          </cell>
        </row>
      </sheetData>
      <sheetData sheetId="23349">
        <row r="9">
          <cell r="A9" t="str">
            <v>A</v>
          </cell>
        </row>
      </sheetData>
      <sheetData sheetId="23350">
        <row r="9">
          <cell r="A9" t="str">
            <v>A</v>
          </cell>
        </row>
      </sheetData>
      <sheetData sheetId="23351">
        <row r="9">
          <cell r="A9" t="str">
            <v>A</v>
          </cell>
        </row>
      </sheetData>
      <sheetData sheetId="23352">
        <row r="9">
          <cell r="A9" t="str">
            <v>A</v>
          </cell>
        </row>
      </sheetData>
      <sheetData sheetId="23353">
        <row r="9">
          <cell r="A9" t="str">
            <v>A</v>
          </cell>
        </row>
      </sheetData>
      <sheetData sheetId="23354">
        <row r="9">
          <cell r="A9" t="str">
            <v>A</v>
          </cell>
        </row>
      </sheetData>
      <sheetData sheetId="23355">
        <row r="9">
          <cell r="A9" t="str">
            <v>A</v>
          </cell>
        </row>
      </sheetData>
      <sheetData sheetId="23356">
        <row r="9">
          <cell r="A9" t="str">
            <v>A</v>
          </cell>
        </row>
      </sheetData>
      <sheetData sheetId="23357">
        <row r="9">
          <cell r="A9" t="str">
            <v>A</v>
          </cell>
        </row>
      </sheetData>
      <sheetData sheetId="23358">
        <row r="9">
          <cell r="A9" t="str">
            <v>A</v>
          </cell>
        </row>
      </sheetData>
      <sheetData sheetId="23359">
        <row r="9">
          <cell r="A9" t="str">
            <v>A</v>
          </cell>
        </row>
      </sheetData>
      <sheetData sheetId="23360">
        <row r="9">
          <cell r="A9" t="str">
            <v>A</v>
          </cell>
        </row>
      </sheetData>
      <sheetData sheetId="23361">
        <row r="9">
          <cell r="A9" t="str">
            <v>A</v>
          </cell>
        </row>
      </sheetData>
      <sheetData sheetId="23362">
        <row r="9">
          <cell r="A9" t="str">
            <v>A</v>
          </cell>
        </row>
      </sheetData>
      <sheetData sheetId="23363">
        <row r="9">
          <cell r="A9" t="str">
            <v>A</v>
          </cell>
        </row>
      </sheetData>
      <sheetData sheetId="23364">
        <row r="9">
          <cell r="A9" t="str">
            <v>A</v>
          </cell>
        </row>
      </sheetData>
      <sheetData sheetId="23365">
        <row r="9">
          <cell r="A9" t="str">
            <v>A</v>
          </cell>
        </row>
      </sheetData>
      <sheetData sheetId="23366">
        <row r="9">
          <cell r="A9" t="str">
            <v>A</v>
          </cell>
        </row>
      </sheetData>
      <sheetData sheetId="23367">
        <row r="9">
          <cell r="A9" t="str">
            <v>A</v>
          </cell>
        </row>
      </sheetData>
      <sheetData sheetId="23368">
        <row r="9">
          <cell r="A9" t="str">
            <v>A</v>
          </cell>
        </row>
      </sheetData>
      <sheetData sheetId="23369">
        <row r="9">
          <cell r="A9" t="str">
            <v>A</v>
          </cell>
        </row>
      </sheetData>
      <sheetData sheetId="23370">
        <row r="9">
          <cell r="A9" t="str">
            <v>A</v>
          </cell>
        </row>
      </sheetData>
      <sheetData sheetId="23371">
        <row r="9">
          <cell r="A9" t="str">
            <v>A</v>
          </cell>
        </row>
      </sheetData>
      <sheetData sheetId="23372">
        <row r="9">
          <cell r="A9" t="str">
            <v>A</v>
          </cell>
        </row>
      </sheetData>
      <sheetData sheetId="23373">
        <row r="9">
          <cell r="A9" t="str">
            <v>A</v>
          </cell>
        </row>
      </sheetData>
      <sheetData sheetId="23374">
        <row r="9">
          <cell r="A9" t="str">
            <v>A</v>
          </cell>
        </row>
      </sheetData>
      <sheetData sheetId="23375">
        <row r="9">
          <cell r="A9" t="str">
            <v>A</v>
          </cell>
        </row>
      </sheetData>
      <sheetData sheetId="23376">
        <row r="9">
          <cell r="A9" t="str">
            <v>A</v>
          </cell>
        </row>
      </sheetData>
      <sheetData sheetId="23377">
        <row r="9">
          <cell r="A9" t="str">
            <v>A</v>
          </cell>
        </row>
      </sheetData>
      <sheetData sheetId="23378">
        <row r="9">
          <cell r="A9" t="str">
            <v>A</v>
          </cell>
        </row>
      </sheetData>
      <sheetData sheetId="23379">
        <row r="9">
          <cell r="A9" t="str">
            <v>A</v>
          </cell>
        </row>
      </sheetData>
      <sheetData sheetId="23380">
        <row r="9">
          <cell r="A9" t="str">
            <v>A</v>
          </cell>
        </row>
      </sheetData>
      <sheetData sheetId="23381">
        <row r="9">
          <cell r="A9" t="str">
            <v>A</v>
          </cell>
        </row>
      </sheetData>
      <sheetData sheetId="23382"/>
      <sheetData sheetId="23383">
        <row r="9">
          <cell r="A9" t="str">
            <v>A</v>
          </cell>
        </row>
      </sheetData>
      <sheetData sheetId="23384">
        <row r="9">
          <cell r="A9" t="str">
            <v>A</v>
          </cell>
        </row>
      </sheetData>
      <sheetData sheetId="23385"/>
      <sheetData sheetId="23386"/>
      <sheetData sheetId="23387"/>
      <sheetData sheetId="23388"/>
      <sheetData sheetId="23389">
        <row r="9">
          <cell r="A9" t="str">
            <v>A</v>
          </cell>
        </row>
      </sheetData>
      <sheetData sheetId="23390">
        <row r="9">
          <cell r="A9" t="str">
            <v>A</v>
          </cell>
        </row>
      </sheetData>
      <sheetData sheetId="23391">
        <row r="9">
          <cell r="A9" t="str">
            <v>A</v>
          </cell>
        </row>
      </sheetData>
      <sheetData sheetId="23392">
        <row r="9">
          <cell r="A9" t="str">
            <v>A</v>
          </cell>
        </row>
      </sheetData>
      <sheetData sheetId="23393">
        <row r="9">
          <cell r="A9" t="str">
            <v>A</v>
          </cell>
        </row>
      </sheetData>
      <sheetData sheetId="23394">
        <row r="9">
          <cell r="A9" t="str">
            <v>A</v>
          </cell>
        </row>
      </sheetData>
      <sheetData sheetId="23395" refreshError="1"/>
      <sheetData sheetId="23396"/>
      <sheetData sheetId="23397"/>
      <sheetData sheetId="23398" refreshError="1"/>
      <sheetData sheetId="23399" refreshError="1"/>
      <sheetData sheetId="23400" refreshError="1"/>
      <sheetData sheetId="23401" refreshError="1"/>
      <sheetData sheetId="23402" refreshError="1"/>
      <sheetData sheetId="23403" refreshError="1"/>
      <sheetData sheetId="23404"/>
      <sheetData sheetId="23405" refreshError="1"/>
      <sheetData sheetId="23406"/>
      <sheetData sheetId="23407" refreshError="1"/>
      <sheetData sheetId="23408" refreshError="1"/>
      <sheetData sheetId="23409"/>
      <sheetData sheetId="23410" refreshError="1"/>
      <sheetData sheetId="23411" refreshError="1"/>
      <sheetData sheetId="23412" refreshError="1"/>
      <sheetData sheetId="23413" refreshError="1"/>
      <sheetData sheetId="23414"/>
      <sheetData sheetId="23415"/>
      <sheetData sheetId="23416" refreshError="1"/>
      <sheetData sheetId="23417" refreshError="1"/>
      <sheetData sheetId="23418" refreshError="1"/>
      <sheetData sheetId="23419" refreshError="1"/>
      <sheetData sheetId="23420"/>
      <sheetData sheetId="23421" refreshError="1"/>
      <sheetData sheetId="23422" refreshError="1"/>
      <sheetData sheetId="23423"/>
      <sheetData sheetId="23424"/>
      <sheetData sheetId="23425"/>
      <sheetData sheetId="23426"/>
      <sheetData sheetId="23427"/>
      <sheetData sheetId="23428"/>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sheetData sheetId="23437"/>
      <sheetData sheetId="23438" refreshError="1"/>
      <sheetData sheetId="23439" refreshError="1"/>
      <sheetData sheetId="23440"/>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sheetData sheetId="23476"/>
      <sheetData sheetId="23477"/>
      <sheetData sheetId="23478"/>
      <sheetData sheetId="23479" refreshError="1"/>
      <sheetData sheetId="23480">
        <row r="9">
          <cell r="A9" t="str">
            <v>A</v>
          </cell>
        </row>
      </sheetData>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ow r="9">
          <cell r="A9" t="str">
            <v>A</v>
          </cell>
        </row>
      </sheetData>
      <sheetData sheetId="23491" refreshError="1"/>
      <sheetData sheetId="23492" refreshError="1"/>
      <sheetData sheetId="23493" refreshError="1"/>
      <sheetData sheetId="23494">
        <row r="9">
          <cell r="A9" t="str">
            <v>A</v>
          </cell>
        </row>
      </sheetData>
      <sheetData sheetId="23495" refreshError="1"/>
      <sheetData sheetId="23496">
        <row r="9">
          <cell r="A9" t="str">
            <v>A</v>
          </cell>
        </row>
      </sheetData>
      <sheetData sheetId="23497">
        <row r="9">
          <cell r="A9" t="str">
            <v>A</v>
          </cell>
        </row>
      </sheetData>
      <sheetData sheetId="23498" refreshError="1"/>
      <sheetData sheetId="23499">
        <row r="9">
          <cell r="A9" t="str">
            <v>A</v>
          </cell>
        </row>
      </sheetData>
      <sheetData sheetId="23500">
        <row r="9">
          <cell r="A9" t="str">
            <v>A</v>
          </cell>
        </row>
      </sheetData>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ow r="9">
          <cell r="A9" t="str">
            <v>A</v>
          </cell>
        </row>
      </sheetData>
      <sheetData sheetId="23516" refreshError="1"/>
      <sheetData sheetId="23517" refreshError="1"/>
      <sheetData sheetId="23518" refreshError="1"/>
      <sheetData sheetId="23519">
        <row r="9">
          <cell r="A9" t="str">
            <v>A</v>
          </cell>
        </row>
      </sheetData>
      <sheetData sheetId="23520"/>
      <sheetData sheetId="23521" refreshError="1"/>
      <sheetData sheetId="23522" refreshError="1"/>
      <sheetData sheetId="23523" refreshError="1"/>
      <sheetData sheetId="23524" refreshError="1"/>
      <sheetData sheetId="23525">
        <row r="9">
          <cell r="A9" t="str">
            <v>A</v>
          </cell>
        </row>
      </sheetData>
      <sheetData sheetId="23526" refreshError="1"/>
      <sheetData sheetId="23527" refreshError="1"/>
      <sheetData sheetId="23528" refreshError="1"/>
      <sheetData sheetId="23529">
        <row r="9">
          <cell r="A9" t="str">
            <v>A</v>
          </cell>
        </row>
      </sheetData>
      <sheetData sheetId="23530" refreshError="1"/>
      <sheetData sheetId="23531">
        <row r="9">
          <cell r="A9" t="str">
            <v>A</v>
          </cell>
        </row>
      </sheetData>
      <sheetData sheetId="23532"/>
      <sheetData sheetId="23533" refreshError="1"/>
      <sheetData sheetId="23534">
        <row r="9">
          <cell r="A9" t="str">
            <v>A</v>
          </cell>
        </row>
      </sheetData>
      <sheetData sheetId="23535">
        <row r="9">
          <cell r="A9" t="str">
            <v>A</v>
          </cell>
        </row>
      </sheetData>
      <sheetData sheetId="23536" refreshError="1"/>
      <sheetData sheetId="23537" refreshError="1"/>
      <sheetData sheetId="23538">
        <row r="9">
          <cell r="A9" t="str">
            <v>A</v>
          </cell>
        </row>
      </sheetData>
      <sheetData sheetId="23539" refreshError="1"/>
      <sheetData sheetId="23540" refreshError="1"/>
      <sheetData sheetId="23541" refreshError="1"/>
      <sheetData sheetId="23542">
        <row r="9">
          <cell r="A9" t="str">
            <v>A</v>
          </cell>
        </row>
      </sheetData>
      <sheetData sheetId="23543">
        <row r="9">
          <cell r="A9" t="str">
            <v>A</v>
          </cell>
        </row>
      </sheetData>
      <sheetData sheetId="23544">
        <row r="9">
          <cell r="A9" t="str">
            <v>A</v>
          </cell>
        </row>
      </sheetData>
      <sheetData sheetId="23545">
        <row r="9">
          <cell r="A9" t="str">
            <v>A</v>
          </cell>
        </row>
      </sheetData>
      <sheetData sheetId="23546">
        <row r="9">
          <cell r="A9" t="str">
            <v>A</v>
          </cell>
        </row>
      </sheetData>
      <sheetData sheetId="23547"/>
      <sheetData sheetId="23548"/>
      <sheetData sheetId="23549"/>
      <sheetData sheetId="23550"/>
      <sheetData sheetId="23551"/>
      <sheetData sheetId="23552" refreshError="1"/>
      <sheetData sheetId="23553" refreshError="1"/>
      <sheetData sheetId="23554">
        <row r="9">
          <cell r="A9" t="str">
            <v>A</v>
          </cell>
        </row>
      </sheetData>
      <sheetData sheetId="23555" refreshError="1"/>
      <sheetData sheetId="23556">
        <row r="9">
          <cell r="A9" t="str">
            <v>A</v>
          </cell>
        </row>
      </sheetData>
      <sheetData sheetId="23557"/>
      <sheetData sheetId="23558"/>
      <sheetData sheetId="23559"/>
      <sheetData sheetId="23560"/>
      <sheetData sheetId="23561"/>
      <sheetData sheetId="23562"/>
      <sheetData sheetId="23563"/>
      <sheetData sheetId="23564"/>
      <sheetData sheetId="23565"/>
      <sheetData sheetId="23566"/>
      <sheetData sheetId="23567" refreshError="1"/>
      <sheetData sheetId="23568"/>
      <sheetData sheetId="23569"/>
      <sheetData sheetId="23570"/>
      <sheetData sheetId="23571"/>
      <sheetData sheetId="23572" refreshError="1"/>
      <sheetData sheetId="23573"/>
      <sheetData sheetId="23574"/>
      <sheetData sheetId="23575"/>
      <sheetData sheetId="23576"/>
      <sheetData sheetId="23577"/>
      <sheetData sheetId="23578"/>
      <sheetData sheetId="23579"/>
      <sheetData sheetId="23580"/>
      <sheetData sheetId="2358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sheetData sheetId="23590"/>
      <sheetData sheetId="2359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sheetData sheetId="23667" refreshError="1"/>
      <sheetData sheetId="23668" refreshError="1"/>
      <sheetData sheetId="23669" refreshError="1"/>
      <sheetData sheetId="23670">
        <row r="9">
          <cell r="A9" t="str">
            <v>A</v>
          </cell>
        </row>
      </sheetData>
      <sheetData sheetId="23671">
        <row r="9">
          <cell r="A9" t="str">
            <v>A</v>
          </cell>
        </row>
      </sheetData>
      <sheetData sheetId="23672" refreshError="1"/>
      <sheetData sheetId="23673">
        <row r="9">
          <cell r="A9" t="str">
            <v>A</v>
          </cell>
        </row>
      </sheetData>
      <sheetData sheetId="23674">
        <row r="9">
          <cell r="A9" t="str">
            <v>A</v>
          </cell>
        </row>
      </sheetData>
      <sheetData sheetId="23675">
        <row r="9">
          <cell r="A9" t="str">
            <v>A</v>
          </cell>
        </row>
      </sheetData>
      <sheetData sheetId="23676">
        <row r="9">
          <cell r="A9" t="str">
            <v>A</v>
          </cell>
        </row>
      </sheetData>
      <sheetData sheetId="23677">
        <row r="9">
          <cell r="A9" t="str">
            <v>A</v>
          </cell>
        </row>
      </sheetData>
      <sheetData sheetId="23678">
        <row r="9">
          <cell r="A9" t="str">
            <v>A</v>
          </cell>
        </row>
      </sheetData>
      <sheetData sheetId="23679">
        <row r="9">
          <cell r="A9" t="str">
            <v>A</v>
          </cell>
        </row>
      </sheetData>
      <sheetData sheetId="23680">
        <row r="9">
          <cell r="A9" t="str">
            <v>A</v>
          </cell>
        </row>
      </sheetData>
      <sheetData sheetId="23681">
        <row r="9">
          <cell r="A9" t="str">
            <v>A</v>
          </cell>
        </row>
      </sheetData>
      <sheetData sheetId="23682">
        <row r="9">
          <cell r="A9" t="str">
            <v>A</v>
          </cell>
        </row>
      </sheetData>
      <sheetData sheetId="23683">
        <row r="9">
          <cell r="A9" t="str">
            <v>A</v>
          </cell>
        </row>
      </sheetData>
      <sheetData sheetId="23684">
        <row r="9">
          <cell r="A9" t="str">
            <v>A</v>
          </cell>
        </row>
      </sheetData>
      <sheetData sheetId="23685">
        <row r="9">
          <cell r="A9" t="str">
            <v>A</v>
          </cell>
        </row>
      </sheetData>
      <sheetData sheetId="23686">
        <row r="9">
          <cell r="A9" t="str">
            <v>A</v>
          </cell>
        </row>
      </sheetData>
      <sheetData sheetId="23687">
        <row r="9">
          <cell r="A9" t="str">
            <v>A</v>
          </cell>
        </row>
      </sheetData>
      <sheetData sheetId="23688">
        <row r="9">
          <cell r="A9" t="str">
            <v>A</v>
          </cell>
        </row>
      </sheetData>
      <sheetData sheetId="23689">
        <row r="9">
          <cell r="A9" t="str">
            <v>A</v>
          </cell>
        </row>
      </sheetData>
      <sheetData sheetId="23690">
        <row r="9">
          <cell r="A9" t="str">
            <v>A</v>
          </cell>
        </row>
      </sheetData>
      <sheetData sheetId="23691">
        <row r="9">
          <cell r="A9" t="str">
            <v>A</v>
          </cell>
        </row>
      </sheetData>
      <sheetData sheetId="23692">
        <row r="9">
          <cell r="A9" t="str">
            <v>A</v>
          </cell>
        </row>
      </sheetData>
      <sheetData sheetId="23693" refreshError="1"/>
      <sheetData sheetId="23694">
        <row r="9">
          <cell r="A9" t="str">
            <v>A</v>
          </cell>
        </row>
      </sheetData>
      <sheetData sheetId="23695">
        <row r="9">
          <cell r="A9" t="str">
            <v>A</v>
          </cell>
        </row>
      </sheetData>
      <sheetData sheetId="23696">
        <row r="9">
          <cell r="A9" t="str">
            <v>A</v>
          </cell>
        </row>
      </sheetData>
      <sheetData sheetId="23697">
        <row r="9">
          <cell r="A9" t="str">
            <v>A</v>
          </cell>
        </row>
      </sheetData>
      <sheetData sheetId="23698">
        <row r="9">
          <cell r="A9" t="str">
            <v>A</v>
          </cell>
        </row>
      </sheetData>
      <sheetData sheetId="23699">
        <row r="9">
          <cell r="A9" t="str">
            <v>A</v>
          </cell>
        </row>
      </sheetData>
      <sheetData sheetId="23700">
        <row r="9">
          <cell r="A9" t="str">
            <v>A</v>
          </cell>
        </row>
      </sheetData>
      <sheetData sheetId="23701" refreshError="1"/>
      <sheetData sheetId="23702" refreshError="1"/>
      <sheetData sheetId="23703">
        <row r="9">
          <cell r="A9" t="str">
            <v>A</v>
          </cell>
        </row>
      </sheetData>
      <sheetData sheetId="23704">
        <row r="9">
          <cell r="A9" t="str">
            <v>A</v>
          </cell>
        </row>
      </sheetData>
      <sheetData sheetId="23705">
        <row r="9">
          <cell r="A9" t="str">
            <v>A</v>
          </cell>
        </row>
      </sheetData>
      <sheetData sheetId="23706">
        <row r="9">
          <cell r="A9" t="str">
            <v>A</v>
          </cell>
        </row>
      </sheetData>
      <sheetData sheetId="23707">
        <row r="9">
          <cell r="A9" t="str">
            <v>A</v>
          </cell>
        </row>
      </sheetData>
      <sheetData sheetId="23708">
        <row r="9">
          <cell r="A9" t="str">
            <v>A</v>
          </cell>
        </row>
      </sheetData>
      <sheetData sheetId="23709">
        <row r="9">
          <cell r="A9" t="str">
            <v>A</v>
          </cell>
        </row>
      </sheetData>
      <sheetData sheetId="23710">
        <row r="9">
          <cell r="A9" t="str">
            <v>A</v>
          </cell>
        </row>
      </sheetData>
      <sheetData sheetId="23711">
        <row r="9">
          <cell r="A9" t="str">
            <v>A</v>
          </cell>
        </row>
      </sheetData>
      <sheetData sheetId="23712">
        <row r="9">
          <cell r="A9" t="str">
            <v>A</v>
          </cell>
        </row>
      </sheetData>
      <sheetData sheetId="23713">
        <row r="9">
          <cell r="A9" t="str">
            <v>A</v>
          </cell>
        </row>
      </sheetData>
      <sheetData sheetId="23714">
        <row r="9">
          <cell r="A9" t="str">
            <v>A</v>
          </cell>
        </row>
      </sheetData>
      <sheetData sheetId="23715">
        <row r="9">
          <cell r="A9" t="str">
            <v>A</v>
          </cell>
        </row>
      </sheetData>
      <sheetData sheetId="23716">
        <row r="9">
          <cell r="A9" t="str">
            <v>A</v>
          </cell>
        </row>
      </sheetData>
      <sheetData sheetId="23717">
        <row r="9">
          <cell r="A9" t="str">
            <v>A</v>
          </cell>
        </row>
      </sheetData>
      <sheetData sheetId="23718">
        <row r="9">
          <cell r="A9" t="str">
            <v>A</v>
          </cell>
        </row>
      </sheetData>
      <sheetData sheetId="23719">
        <row r="9">
          <cell r="A9" t="str">
            <v>A</v>
          </cell>
        </row>
      </sheetData>
      <sheetData sheetId="23720">
        <row r="9">
          <cell r="A9" t="str">
            <v>A</v>
          </cell>
        </row>
      </sheetData>
      <sheetData sheetId="23721">
        <row r="9">
          <cell r="A9" t="str">
            <v>A</v>
          </cell>
        </row>
      </sheetData>
      <sheetData sheetId="23722">
        <row r="9">
          <cell r="A9" t="str">
            <v>A</v>
          </cell>
        </row>
      </sheetData>
      <sheetData sheetId="23723">
        <row r="9">
          <cell r="A9" t="str">
            <v>A</v>
          </cell>
        </row>
      </sheetData>
      <sheetData sheetId="23724">
        <row r="9">
          <cell r="A9" t="str">
            <v>A</v>
          </cell>
        </row>
      </sheetData>
      <sheetData sheetId="23725">
        <row r="9">
          <cell r="A9" t="str">
            <v>A</v>
          </cell>
        </row>
      </sheetData>
      <sheetData sheetId="23726">
        <row r="9">
          <cell r="A9" t="str">
            <v>A</v>
          </cell>
        </row>
      </sheetData>
      <sheetData sheetId="23727">
        <row r="9">
          <cell r="A9" t="str">
            <v>A</v>
          </cell>
        </row>
      </sheetData>
      <sheetData sheetId="23728">
        <row r="9">
          <cell r="A9" t="str">
            <v>A</v>
          </cell>
        </row>
      </sheetData>
      <sheetData sheetId="23729">
        <row r="9">
          <cell r="A9" t="str">
            <v>A</v>
          </cell>
        </row>
      </sheetData>
      <sheetData sheetId="23730">
        <row r="9">
          <cell r="A9" t="str">
            <v>A</v>
          </cell>
        </row>
      </sheetData>
      <sheetData sheetId="23731">
        <row r="9">
          <cell r="A9" t="str">
            <v>A</v>
          </cell>
        </row>
      </sheetData>
      <sheetData sheetId="23732">
        <row r="9">
          <cell r="A9" t="str">
            <v>A</v>
          </cell>
        </row>
      </sheetData>
      <sheetData sheetId="23733">
        <row r="9">
          <cell r="A9" t="str">
            <v>A</v>
          </cell>
        </row>
      </sheetData>
      <sheetData sheetId="23734">
        <row r="9">
          <cell r="A9" t="str">
            <v>A</v>
          </cell>
        </row>
      </sheetData>
      <sheetData sheetId="23735">
        <row r="9">
          <cell r="A9" t="str">
            <v>A</v>
          </cell>
        </row>
      </sheetData>
      <sheetData sheetId="23736">
        <row r="9">
          <cell r="A9" t="str">
            <v>A</v>
          </cell>
        </row>
      </sheetData>
      <sheetData sheetId="23737">
        <row r="9">
          <cell r="A9" t="str">
            <v>A</v>
          </cell>
        </row>
      </sheetData>
      <sheetData sheetId="23738">
        <row r="9">
          <cell r="A9" t="str">
            <v>A</v>
          </cell>
        </row>
      </sheetData>
      <sheetData sheetId="23739">
        <row r="9">
          <cell r="A9" t="str">
            <v>A</v>
          </cell>
        </row>
      </sheetData>
      <sheetData sheetId="23740"/>
      <sheetData sheetId="23741">
        <row r="9">
          <cell r="A9" t="str">
            <v>A</v>
          </cell>
        </row>
      </sheetData>
      <sheetData sheetId="23742">
        <row r="9">
          <cell r="A9" t="str">
            <v>A</v>
          </cell>
        </row>
      </sheetData>
      <sheetData sheetId="23743">
        <row r="9">
          <cell r="A9" t="str">
            <v>A</v>
          </cell>
        </row>
      </sheetData>
      <sheetData sheetId="23744">
        <row r="9">
          <cell r="A9" t="str">
            <v>A</v>
          </cell>
        </row>
      </sheetData>
      <sheetData sheetId="23745">
        <row r="9">
          <cell r="A9" t="str">
            <v>A</v>
          </cell>
        </row>
      </sheetData>
      <sheetData sheetId="23746">
        <row r="9">
          <cell r="A9" t="str">
            <v>A</v>
          </cell>
        </row>
      </sheetData>
      <sheetData sheetId="23747">
        <row r="9">
          <cell r="A9" t="str">
            <v>A</v>
          </cell>
        </row>
      </sheetData>
      <sheetData sheetId="23748">
        <row r="9">
          <cell r="A9" t="str">
            <v>A</v>
          </cell>
        </row>
      </sheetData>
      <sheetData sheetId="23749">
        <row r="9">
          <cell r="A9" t="str">
            <v>A</v>
          </cell>
        </row>
      </sheetData>
      <sheetData sheetId="23750">
        <row r="9">
          <cell r="A9" t="str">
            <v>A</v>
          </cell>
        </row>
      </sheetData>
      <sheetData sheetId="23751">
        <row r="9">
          <cell r="A9" t="str">
            <v>A</v>
          </cell>
        </row>
      </sheetData>
      <sheetData sheetId="23752">
        <row r="9">
          <cell r="A9" t="str">
            <v>A</v>
          </cell>
        </row>
      </sheetData>
      <sheetData sheetId="23753">
        <row r="9">
          <cell r="A9" t="str">
            <v>A</v>
          </cell>
        </row>
      </sheetData>
      <sheetData sheetId="23754">
        <row r="9">
          <cell r="A9" t="str">
            <v>A</v>
          </cell>
        </row>
      </sheetData>
      <sheetData sheetId="23755">
        <row r="9">
          <cell r="A9" t="str">
            <v>A</v>
          </cell>
        </row>
      </sheetData>
      <sheetData sheetId="23756">
        <row r="9">
          <cell r="A9" t="str">
            <v>A</v>
          </cell>
        </row>
      </sheetData>
      <sheetData sheetId="23757">
        <row r="9">
          <cell r="A9" t="str">
            <v>A</v>
          </cell>
        </row>
      </sheetData>
      <sheetData sheetId="23758">
        <row r="9">
          <cell r="A9" t="str">
            <v>A</v>
          </cell>
        </row>
      </sheetData>
      <sheetData sheetId="23759"/>
      <sheetData sheetId="23760">
        <row r="9">
          <cell r="A9" t="str">
            <v>A</v>
          </cell>
        </row>
      </sheetData>
      <sheetData sheetId="23761">
        <row r="9">
          <cell r="A9" t="str">
            <v>A</v>
          </cell>
        </row>
      </sheetData>
      <sheetData sheetId="23762">
        <row r="9">
          <cell r="A9" t="str">
            <v>A</v>
          </cell>
        </row>
      </sheetData>
      <sheetData sheetId="23763">
        <row r="9">
          <cell r="A9" t="str">
            <v>A</v>
          </cell>
        </row>
      </sheetData>
      <sheetData sheetId="23764"/>
      <sheetData sheetId="23765"/>
      <sheetData sheetId="23766"/>
      <sheetData sheetId="23767">
        <row r="9">
          <cell r="A9" t="str">
            <v>A</v>
          </cell>
        </row>
      </sheetData>
      <sheetData sheetId="23768">
        <row r="9">
          <cell r="A9" t="str">
            <v>A</v>
          </cell>
        </row>
      </sheetData>
      <sheetData sheetId="23769">
        <row r="9">
          <cell r="A9" t="str">
            <v>A</v>
          </cell>
        </row>
      </sheetData>
      <sheetData sheetId="23770">
        <row r="9">
          <cell r="A9" t="str">
            <v>A</v>
          </cell>
        </row>
      </sheetData>
      <sheetData sheetId="23771">
        <row r="9">
          <cell r="A9" t="str">
            <v>A</v>
          </cell>
        </row>
      </sheetData>
      <sheetData sheetId="23772">
        <row r="9">
          <cell r="A9" t="str">
            <v>A</v>
          </cell>
        </row>
      </sheetData>
      <sheetData sheetId="23773">
        <row r="9">
          <cell r="A9" t="str">
            <v>A</v>
          </cell>
        </row>
      </sheetData>
      <sheetData sheetId="23774">
        <row r="9">
          <cell r="A9" t="str">
            <v>A</v>
          </cell>
        </row>
      </sheetData>
      <sheetData sheetId="23775" refreshError="1"/>
      <sheetData sheetId="23776"/>
      <sheetData sheetId="23777"/>
      <sheetData sheetId="23778"/>
      <sheetData sheetId="23779"/>
      <sheetData sheetId="23780">
        <row r="9">
          <cell r="A9" t="str">
            <v>A</v>
          </cell>
        </row>
      </sheetData>
      <sheetData sheetId="23781">
        <row r="9">
          <cell r="A9" t="str">
            <v>A</v>
          </cell>
        </row>
      </sheetData>
      <sheetData sheetId="23782">
        <row r="9">
          <cell r="A9" t="str">
            <v>A</v>
          </cell>
        </row>
      </sheetData>
      <sheetData sheetId="23783">
        <row r="9">
          <cell r="A9" t="str">
            <v>A</v>
          </cell>
        </row>
      </sheetData>
      <sheetData sheetId="23784">
        <row r="9">
          <cell r="A9" t="str">
            <v>A</v>
          </cell>
        </row>
      </sheetData>
      <sheetData sheetId="23785">
        <row r="9">
          <cell r="A9" t="str">
            <v>A</v>
          </cell>
        </row>
      </sheetData>
      <sheetData sheetId="23786">
        <row r="9">
          <cell r="A9" t="str">
            <v>A</v>
          </cell>
        </row>
      </sheetData>
      <sheetData sheetId="23787">
        <row r="9">
          <cell r="A9" t="str">
            <v>A</v>
          </cell>
        </row>
      </sheetData>
      <sheetData sheetId="23788">
        <row r="9">
          <cell r="A9" t="str">
            <v>A</v>
          </cell>
        </row>
      </sheetData>
      <sheetData sheetId="23789">
        <row r="9">
          <cell r="A9" t="str">
            <v>A</v>
          </cell>
        </row>
      </sheetData>
      <sheetData sheetId="23790">
        <row r="9">
          <cell r="A9" t="str">
            <v>A</v>
          </cell>
        </row>
      </sheetData>
      <sheetData sheetId="23791">
        <row r="9">
          <cell r="A9" t="str">
            <v>A</v>
          </cell>
        </row>
      </sheetData>
      <sheetData sheetId="23792">
        <row r="9">
          <cell r="A9" t="str">
            <v>A</v>
          </cell>
        </row>
      </sheetData>
      <sheetData sheetId="23793">
        <row r="9">
          <cell r="A9" t="str">
            <v>A</v>
          </cell>
        </row>
      </sheetData>
      <sheetData sheetId="23794" refreshError="1"/>
      <sheetData sheetId="23795">
        <row r="9">
          <cell r="A9" t="str">
            <v>A</v>
          </cell>
        </row>
      </sheetData>
      <sheetData sheetId="23796"/>
      <sheetData sheetId="23797">
        <row r="9">
          <cell r="A9" t="str">
            <v>A</v>
          </cell>
        </row>
      </sheetData>
      <sheetData sheetId="23798">
        <row r="9">
          <cell r="A9" t="str">
            <v>A</v>
          </cell>
        </row>
      </sheetData>
      <sheetData sheetId="23799" refreshError="1"/>
      <sheetData sheetId="23800" refreshError="1"/>
      <sheetData sheetId="23801" refreshError="1"/>
      <sheetData sheetId="23802">
        <row r="9">
          <cell r="A9" t="str">
            <v>A</v>
          </cell>
        </row>
      </sheetData>
      <sheetData sheetId="23803">
        <row r="9">
          <cell r="A9" t="str">
            <v>A</v>
          </cell>
        </row>
      </sheetData>
      <sheetData sheetId="23804">
        <row r="9">
          <cell r="A9" t="str">
            <v>A</v>
          </cell>
        </row>
      </sheetData>
      <sheetData sheetId="23805">
        <row r="9">
          <cell r="A9" t="str">
            <v>A</v>
          </cell>
        </row>
      </sheetData>
      <sheetData sheetId="23806">
        <row r="9">
          <cell r="A9" t="str">
            <v>A</v>
          </cell>
        </row>
      </sheetData>
      <sheetData sheetId="23807">
        <row r="9">
          <cell r="A9" t="str">
            <v>A</v>
          </cell>
        </row>
      </sheetData>
      <sheetData sheetId="23808">
        <row r="9">
          <cell r="A9" t="str">
            <v>A</v>
          </cell>
        </row>
      </sheetData>
      <sheetData sheetId="23809">
        <row r="9">
          <cell r="A9" t="str">
            <v>A</v>
          </cell>
        </row>
      </sheetData>
      <sheetData sheetId="23810">
        <row r="9">
          <cell r="A9" t="str">
            <v>A</v>
          </cell>
        </row>
      </sheetData>
      <sheetData sheetId="23811" refreshError="1"/>
      <sheetData sheetId="23812" refreshError="1"/>
      <sheetData sheetId="23813" refreshError="1"/>
      <sheetData sheetId="23814" refreshError="1"/>
      <sheetData sheetId="23815">
        <row r="9">
          <cell r="A9" t="str">
            <v>A</v>
          </cell>
        </row>
      </sheetData>
      <sheetData sheetId="23816">
        <row r="9">
          <cell r="A9" t="str">
            <v>A</v>
          </cell>
        </row>
      </sheetData>
      <sheetData sheetId="23817">
        <row r="9">
          <cell r="A9" t="str">
            <v>A</v>
          </cell>
        </row>
      </sheetData>
      <sheetData sheetId="23818">
        <row r="9">
          <cell r="A9" t="str">
            <v>A</v>
          </cell>
        </row>
      </sheetData>
      <sheetData sheetId="23819">
        <row r="9">
          <cell r="A9" t="str">
            <v>A</v>
          </cell>
        </row>
      </sheetData>
      <sheetData sheetId="23820">
        <row r="9">
          <cell r="A9" t="str">
            <v>A</v>
          </cell>
        </row>
      </sheetData>
      <sheetData sheetId="23821">
        <row r="9">
          <cell r="A9" t="str">
            <v>A</v>
          </cell>
        </row>
      </sheetData>
      <sheetData sheetId="23822">
        <row r="9">
          <cell r="A9" t="str">
            <v>A</v>
          </cell>
        </row>
      </sheetData>
      <sheetData sheetId="23823">
        <row r="9">
          <cell r="A9" t="str">
            <v>A</v>
          </cell>
        </row>
      </sheetData>
      <sheetData sheetId="23824">
        <row r="9">
          <cell r="A9" t="str">
            <v>A</v>
          </cell>
        </row>
      </sheetData>
      <sheetData sheetId="23825">
        <row r="9">
          <cell r="A9" t="str">
            <v>A</v>
          </cell>
        </row>
      </sheetData>
      <sheetData sheetId="23826"/>
      <sheetData sheetId="23827"/>
      <sheetData sheetId="23828">
        <row r="9">
          <cell r="A9" t="str">
            <v>A</v>
          </cell>
        </row>
      </sheetData>
      <sheetData sheetId="23829">
        <row r="9">
          <cell r="A9" t="str">
            <v>A</v>
          </cell>
        </row>
      </sheetData>
      <sheetData sheetId="23830">
        <row r="9">
          <cell r="A9" t="str">
            <v>A</v>
          </cell>
        </row>
      </sheetData>
      <sheetData sheetId="23831" refreshError="1"/>
      <sheetData sheetId="23832">
        <row r="9">
          <cell r="A9" t="str">
            <v>A</v>
          </cell>
        </row>
      </sheetData>
      <sheetData sheetId="23833">
        <row r="9">
          <cell r="A9" t="str">
            <v>A</v>
          </cell>
        </row>
      </sheetData>
      <sheetData sheetId="23834">
        <row r="9">
          <cell r="A9" t="str">
            <v>A</v>
          </cell>
        </row>
      </sheetData>
      <sheetData sheetId="23835">
        <row r="9">
          <cell r="A9" t="str">
            <v>A</v>
          </cell>
        </row>
      </sheetData>
      <sheetData sheetId="23836">
        <row r="9">
          <cell r="A9" t="str">
            <v>A</v>
          </cell>
        </row>
      </sheetData>
      <sheetData sheetId="23837">
        <row r="9">
          <cell r="A9" t="str">
            <v>A</v>
          </cell>
        </row>
      </sheetData>
      <sheetData sheetId="23838">
        <row r="9">
          <cell r="A9" t="str">
            <v>A</v>
          </cell>
        </row>
      </sheetData>
      <sheetData sheetId="23839">
        <row r="9">
          <cell r="A9" t="str">
            <v>A</v>
          </cell>
        </row>
      </sheetData>
      <sheetData sheetId="23840">
        <row r="9">
          <cell r="A9" t="str">
            <v>A</v>
          </cell>
        </row>
      </sheetData>
      <sheetData sheetId="23841">
        <row r="9">
          <cell r="A9" t="str">
            <v>A</v>
          </cell>
        </row>
      </sheetData>
      <sheetData sheetId="23842"/>
      <sheetData sheetId="23843">
        <row r="9">
          <cell r="A9" t="str">
            <v>A</v>
          </cell>
        </row>
      </sheetData>
      <sheetData sheetId="23844"/>
      <sheetData sheetId="23845"/>
      <sheetData sheetId="23846"/>
      <sheetData sheetId="23847"/>
      <sheetData sheetId="23848"/>
      <sheetData sheetId="23849">
        <row r="9">
          <cell r="A9" t="str">
            <v>A</v>
          </cell>
        </row>
      </sheetData>
      <sheetData sheetId="23850">
        <row r="9">
          <cell r="A9" t="str">
            <v>A</v>
          </cell>
        </row>
      </sheetData>
      <sheetData sheetId="23851">
        <row r="9">
          <cell r="A9" t="str">
            <v>A</v>
          </cell>
        </row>
      </sheetData>
      <sheetData sheetId="23852">
        <row r="9">
          <cell r="A9" t="str">
            <v>A</v>
          </cell>
        </row>
      </sheetData>
      <sheetData sheetId="23853">
        <row r="9">
          <cell r="A9" t="str">
            <v>A</v>
          </cell>
        </row>
      </sheetData>
      <sheetData sheetId="23854">
        <row r="9">
          <cell r="A9" t="str">
            <v>A</v>
          </cell>
        </row>
      </sheetData>
      <sheetData sheetId="23855">
        <row r="9">
          <cell r="A9" t="str">
            <v>A</v>
          </cell>
        </row>
      </sheetData>
      <sheetData sheetId="23856">
        <row r="9">
          <cell r="A9" t="str">
            <v>A</v>
          </cell>
        </row>
      </sheetData>
      <sheetData sheetId="23857">
        <row r="9">
          <cell r="A9" t="str">
            <v>A</v>
          </cell>
        </row>
      </sheetData>
      <sheetData sheetId="23858">
        <row r="9">
          <cell r="A9" t="str">
            <v>A</v>
          </cell>
        </row>
      </sheetData>
      <sheetData sheetId="23859">
        <row r="9">
          <cell r="A9" t="str">
            <v>A</v>
          </cell>
        </row>
      </sheetData>
      <sheetData sheetId="23860">
        <row r="9">
          <cell r="A9" t="str">
            <v>A</v>
          </cell>
        </row>
      </sheetData>
      <sheetData sheetId="23861" refreshError="1"/>
      <sheetData sheetId="23862" refreshError="1"/>
      <sheetData sheetId="23863">
        <row r="9">
          <cell r="A9" t="str">
            <v>A</v>
          </cell>
        </row>
      </sheetData>
      <sheetData sheetId="23864">
        <row r="9">
          <cell r="A9" t="str">
            <v>A</v>
          </cell>
        </row>
      </sheetData>
      <sheetData sheetId="23865">
        <row r="9">
          <cell r="A9" t="str">
            <v>A</v>
          </cell>
        </row>
      </sheetData>
      <sheetData sheetId="23866">
        <row r="9">
          <cell r="A9" t="str">
            <v>A</v>
          </cell>
        </row>
      </sheetData>
      <sheetData sheetId="23867">
        <row r="9">
          <cell r="A9" t="str">
            <v>A</v>
          </cell>
        </row>
      </sheetData>
      <sheetData sheetId="23868">
        <row r="9">
          <cell r="A9" t="str">
            <v>A</v>
          </cell>
        </row>
      </sheetData>
      <sheetData sheetId="23869">
        <row r="9">
          <cell r="A9" t="str">
            <v>A</v>
          </cell>
        </row>
      </sheetData>
      <sheetData sheetId="23870">
        <row r="9">
          <cell r="A9" t="str">
            <v>A</v>
          </cell>
        </row>
      </sheetData>
      <sheetData sheetId="23871">
        <row r="9">
          <cell r="A9" t="str">
            <v>A</v>
          </cell>
        </row>
      </sheetData>
      <sheetData sheetId="23872">
        <row r="9">
          <cell r="A9" t="str">
            <v>A</v>
          </cell>
        </row>
      </sheetData>
      <sheetData sheetId="23873">
        <row r="9">
          <cell r="A9" t="str">
            <v>A</v>
          </cell>
        </row>
      </sheetData>
      <sheetData sheetId="23874">
        <row r="9">
          <cell r="A9" t="str">
            <v>A</v>
          </cell>
        </row>
      </sheetData>
      <sheetData sheetId="23875">
        <row r="9">
          <cell r="A9" t="str">
            <v>A</v>
          </cell>
        </row>
      </sheetData>
      <sheetData sheetId="23876">
        <row r="9">
          <cell r="A9" t="str">
            <v>A</v>
          </cell>
        </row>
      </sheetData>
      <sheetData sheetId="23877" refreshError="1"/>
      <sheetData sheetId="23878">
        <row r="9">
          <cell r="A9" t="str">
            <v>A</v>
          </cell>
        </row>
      </sheetData>
      <sheetData sheetId="23879" refreshError="1"/>
      <sheetData sheetId="23880" refreshError="1"/>
      <sheetData sheetId="23881" refreshError="1"/>
      <sheetData sheetId="23882" refreshError="1"/>
      <sheetData sheetId="23883" refreshError="1"/>
      <sheetData sheetId="23884">
        <row r="9">
          <cell r="A9" t="str">
            <v>A</v>
          </cell>
        </row>
      </sheetData>
      <sheetData sheetId="23885">
        <row r="9">
          <cell r="A9" t="str">
            <v>A</v>
          </cell>
        </row>
      </sheetData>
      <sheetData sheetId="23886">
        <row r="9">
          <cell r="A9" t="str">
            <v>A</v>
          </cell>
        </row>
      </sheetData>
      <sheetData sheetId="23887">
        <row r="9">
          <cell r="A9" t="str">
            <v>A</v>
          </cell>
        </row>
      </sheetData>
      <sheetData sheetId="23888">
        <row r="9">
          <cell r="A9" t="str">
            <v>A</v>
          </cell>
        </row>
      </sheetData>
      <sheetData sheetId="23889">
        <row r="9">
          <cell r="A9" t="str">
            <v>A</v>
          </cell>
        </row>
      </sheetData>
      <sheetData sheetId="23890">
        <row r="9">
          <cell r="A9" t="str">
            <v>A</v>
          </cell>
        </row>
      </sheetData>
      <sheetData sheetId="23891"/>
      <sheetData sheetId="23892"/>
      <sheetData sheetId="23893">
        <row r="9">
          <cell r="A9" t="str">
            <v>A</v>
          </cell>
        </row>
      </sheetData>
      <sheetData sheetId="23894"/>
      <sheetData sheetId="23895"/>
      <sheetData sheetId="23896"/>
      <sheetData sheetId="23897">
        <row r="9">
          <cell r="A9" t="str">
            <v>A</v>
          </cell>
        </row>
      </sheetData>
      <sheetData sheetId="23898">
        <row r="9">
          <cell r="A9" t="str">
            <v>A</v>
          </cell>
        </row>
      </sheetData>
      <sheetData sheetId="23899">
        <row r="9">
          <cell r="A9" t="str">
            <v>A</v>
          </cell>
        </row>
      </sheetData>
      <sheetData sheetId="23900">
        <row r="9">
          <cell r="A9" t="str">
            <v>A</v>
          </cell>
        </row>
      </sheetData>
      <sheetData sheetId="23901">
        <row r="9">
          <cell r="A9" t="str">
            <v>A</v>
          </cell>
        </row>
      </sheetData>
      <sheetData sheetId="23902">
        <row r="9">
          <cell r="A9" t="str">
            <v>A</v>
          </cell>
        </row>
      </sheetData>
      <sheetData sheetId="23903">
        <row r="9">
          <cell r="A9" t="str">
            <v>A</v>
          </cell>
        </row>
      </sheetData>
      <sheetData sheetId="23904"/>
      <sheetData sheetId="23905"/>
      <sheetData sheetId="23906"/>
      <sheetData sheetId="23907"/>
      <sheetData sheetId="23908"/>
      <sheetData sheetId="23909"/>
      <sheetData sheetId="23910"/>
      <sheetData sheetId="23911"/>
      <sheetData sheetId="23912"/>
      <sheetData sheetId="23913"/>
      <sheetData sheetId="23914"/>
      <sheetData sheetId="23915"/>
      <sheetData sheetId="23916"/>
      <sheetData sheetId="23917"/>
      <sheetData sheetId="23918"/>
      <sheetData sheetId="23919"/>
      <sheetData sheetId="23920"/>
      <sheetData sheetId="23921"/>
      <sheetData sheetId="23922"/>
      <sheetData sheetId="23923"/>
      <sheetData sheetId="23924"/>
      <sheetData sheetId="23925"/>
      <sheetData sheetId="23926" refreshError="1"/>
      <sheetData sheetId="23927" refreshError="1"/>
      <sheetData sheetId="23928"/>
      <sheetData sheetId="23929" refreshError="1"/>
      <sheetData sheetId="23930" refreshError="1"/>
      <sheetData sheetId="23931" refreshError="1"/>
      <sheetData sheetId="23932"/>
      <sheetData sheetId="23933"/>
      <sheetData sheetId="23934"/>
      <sheetData sheetId="23935"/>
      <sheetData sheetId="23936"/>
      <sheetData sheetId="23937"/>
      <sheetData sheetId="23938"/>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sheetData sheetId="24011" refreshError="1"/>
      <sheetData sheetId="24012"/>
      <sheetData sheetId="24013"/>
      <sheetData sheetId="24014"/>
      <sheetData sheetId="24015"/>
      <sheetData sheetId="24016"/>
      <sheetData sheetId="24017"/>
      <sheetData sheetId="24018"/>
      <sheetData sheetId="24019"/>
      <sheetData sheetId="24020"/>
      <sheetData sheetId="24021">
        <row r="9">
          <cell r="A9" t="str">
            <v>A</v>
          </cell>
        </row>
      </sheetData>
      <sheetData sheetId="24022">
        <row r="9">
          <cell r="A9" t="str">
            <v>A</v>
          </cell>
        </row>
      </sheetData>
      <sheetData sheetId="24023">
        <row r="9">
          <cell r="A9" t="str">
            <v>A</v>
          </cell>
        </row>
      </sheetData>
      <sheetData sheetId="24024">
        <row r="9">
          <cell r="A9" t="str">
            <v>A</v>
          </cell>
        </row>
      </sheetData>
      <sheetData sheetId="24025">
        <row r="9">
          <cell r="A9" t="str">
            <v>A</v>
          </cell>
        </row>
      </sheetData>
      <sheetData sheetId="24026">
        <row r="9">
          <cell r="A9" t="str">
            <v>A</v>
          </cell>
        </row>
      </sheetData>
      <sheetData sheetId="24027">
        <row r="9">
          <cell r="A9" t="str">
            <v>A</v>
          </cell>
        </row>
      </sheetData>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ow r="9">
          <cell r="A9" t="str">
            <v>A</v>
          </cell>
        </row>
      </sheetData>
      <sheetData sheetId="24057">
        <row r="9">
          <cell r="A9" t="str">
            <v>A</v>
          </cell>
        </row>
      </sheetData>
      <sheetData sheetId="24058">
        <row r="9">
          <cell r="A9" t="str">
            <v>A</v>
          </cell>
        </row>
      </sheetData>
      <sheetData sheetId="24059">
        <row r="9">
          <cell r="A9" t="str">
            <v>A</v>
          </cell>
        </row>
      </sheetData>
      <sheetData sheetId="24060">
        <row r="9">
          <cell r="A9" t="str">
            <v>A</v>
          </cell>
        </row>
      </sheetData>
      <sheetData sheetId="24061">
        <row r="9">
          <cell r="A9" t="str">
            <v>A</v>
          </cell>
        </row>
      </sheetData>
      <sheetData sheetId="24062"/>
      <sheetData sheetId="24063"/>
      <sheetData sheetId="24064"/>
      <sheetData sheetId="24065">
        <row r="9">
          <cell r="A9" t="str">
            <v>A</v>
          </cell>
        </row>
      </sheetData>
      <sheetData sheetId="24066">
        <row r="9">
          <cell r="A9" t="str">
            <v>A</v>
          </cell>
        </row>
      </sheetData>
      <sheetData sheetId="24067"/>
      <sheetData sheetId="24068">
        <row r="9">
          <cell r="A9" t="str">
            <v>A</v>
          </cell>
        </row>
      </sheetData>
      <sheetData sheetId="24069">
        <row r="9">
          <cell r="A9" t="str">
            <v>A</v>
          </cell>
        </row>
      </sheetData>
      <sheetData sheetId="24070">
        <row r="9">
          <cell r="A9" t="str">
            <v>A</v>
          </cell>
        </row>
      </sheetData>
      <sheetData sheetId="24071">
        <row r="9">
          <cell r="A9" t="str">
            <v>A</v>
          </cell>
        </row>
      </sheetData>
      <sheetData sheetId="24072"/>
      <sheetData sheetId="24073">
        <row r="9">
          <cell r="A9" t="str">
            <v>A</v>
          </cell>
        </row>
      </sheetData>
      <sheetData sheetId="24074">
        <row r="9">
          <cell r="A9" t="str">
            <v>A</v>
          </cell>
        </row>
      </sheetData>
      <sheetData sheetId="24075">
        <row r="9">
          <cell r="A9" t="str">
            <v>A</v>
          </cell>
        </row>
      </sheetData>
      <sheetData sheetId="24076">
        <row r="9">
          <cell r="A9" t="str">
            <v>A</v>
          </cell>
        </row>
      </sheetData>
      <sheetData sheetId="24077">
        <row r="9">
          <cell r="A9" t="str">
            <v>A</v>
          </cell>
        </row>
      </sheetData>
      <sheetData sheetId="24078">
        <row r="9">
          <cell r="A9" t="str">
            <v>A</v>
          </cell>
        </row>
      </sheetData>
      <sheetData sheetId="24079"/>
      <sheetData sheetId="24080">
        <row r="9">
          <cell r="A9" t="str">
            <v>A</v>
          </cell>
        </row>
      </sheetData>
      <sheetData sheetId="24081" refreshError="1"/>
      <sheetData sheetId="24082" refreshError="1"/>
      <sheetData sheetId="24083"/>
      <sheetData sheetId="24084"/>
      <sheetData sheetId="24085">
        <row r="9">
          <cell r="A9" t="str">
            <v>A</v>
          </cell>
        </row>
      </sheetData>
      <sheetData sheetId="24086">
        <row r="9">
          <cell r="A9" t="str">
            <v>A</v>
          </cell>
        </row>
      </sheetData>
      <sheetData sheetId="24087">
        <row r="9">
          <cell r="A9" t="str">
            <v>A</v>
          </cell>
        </row>
      </sheetData>
      <sheetData sheetId="24088">
        <row r="9">
          <cell r="A9" t="str">
            <v>A</v>
          </cell>
        </row>
      </sheetData>
      <sheetData sheetId="24089">
        <row r="9">
          <cell r="A9" t="str">
            <v>A</v>
          </cell>
        </row>
      </sheetData>
      <sheetData sheetId="24090">
        <row r="9">
          <cell r="A9" t="str">
            <v>A</v>
          </cell>
        </row>
      </sheetData>
      <sheetData sheetId="24091">
        <row r="9">
          <cell r="A9" t="str">
            <v>A</v>
          </cell>
        </row>
      </sheetData>
      <sheetData sheetId="24092">
        <row r="9">
          <cell r="A9" t="str">
            <v>A</v>
          </cell>
        </row>
      </sheetData>
      <sheetData sheetId="24093">
        <row r="9">
          <cell r="A9" t="str">
            <v>A</v>
          </cell>
        </row>
      </sheetData>
      <sheetData sheetId="24094">
        <row r="9">
          <cell r="A9" t="str">
            <v>A</v>
          </cell>
        </row>
      </sheetData>
      <sheetData sheetId="24095"/>
      <sheetData sheetId="24096">
        <row r="9">
          <cell r="A9" t="str">
            <v>A</v>
          </cell>
        </row>
      </sheetData>
      <sheetData sheetId="24097" refreshError="1"/>
      <sheetData sheetId="24098" refreshError="1"/>
      <sheetData sheetId="24099" refreshError="1"/>
      <sheetData sheetId="24100">
        <row r="9">
          <cell r="A9" t="str">
            <v>A</v>
          </cell>
        </row>
      </sheetData>
      <sheetData sheetId="24101">
        <row r="9">
          <cell r="A9" t="str">
            <v>A</v>
          </cell>
        </row>
      </sheetData>
      <sheetData sheetId="24102" refreshError="1"/>
      <sheetData sheetId="24103">
        <row r="9">
          <cell r="A9" t="str">
            <v>A</v>
          </cell>
        </row>
      </sheetData>
      <sheetData sheetId="24104">
        <row r="9">
          <cell r="A9" t="str">
            <v>A</v>
          </cell>
        </row>
      </sheetData>
      <sheetData sheetId="24105">
        <row r="9">
          <cell r="A9" t="str">
            <v>A</v>
          </cell>
        </row>
      </sheetData>
      <sheetData sheetId="24106">
        <row r="9">
          <cell r="A9" t="str">
            <v>A</v>
          </cell>
        </row>
      </sheetData>
      <sheetData sheetId="24107" refreshError="1"/>
      <sheetData sheetId="24108"/>
      <sheetData sheetId="24109"/>
      <sheetData sheetId="24110"/>
      <sheetData sheetId="24111"/>
      <sheetData sheetId="24112"/>
      <sheetData sheetId="24113">
        <row r="9">
          <cell r="A9" t="str">
            <v>A</v>
          </cell>
        </row>
      </sheetData>
      <sheetData sheetId="24114" refreshError="1"/>
      <sheetData sheetId="24115">
        <row r="9">
          <cell r="A9" t="str">
            <v>A</v>
          </cell>
        </row>
      </sheetData>
      <sheetData sheetId="24116">
        <row r="9">
          <cell r="A9" t="str">
            <v>A</v>
          </cell>
        </row>
      </sheetData>
      <sheetData sheetId="24117" refreshError="1"/>
      <sheetData sheetId="24118" refreshError="1"/>
      <sheetData sheetId="24119" refreshError="1"/>
      <sheetData sheetId="24120">
        <row r="9">
          <cell r="A9" t="str">
            <v>A</v>
          </cell>
        </row>
      </sheetData>
      <sheetData sheetId="24121">
        <row r="9">
          <cell r="A9" t="str">
            <v>A</v>
          </cell>
        </row>
      </sheetData>
      <sheetData sheetId="24122">
        <row r="9">
          <cell r="A9" t="str">
            <v>A</v>
          </cell>
        </row>
      </sheetData>
      <sheetData sheetId="24123">
        <row r="9">
          <cell r="A9" t="str">
            <v>A</v>
          </cell>
        </row>
      </sheetData>
      <sheetData sheetId="24124">
        <row r="9">
          <cell r="A9" t="str">
            <v>A</v>
          </cell>
        </row>
      </sheetData>
      <sheetData sheetId="24125">
        <row r="9">
          <cell r="A9" t="str">
            <v>A</v>
          </cell>
        </row>
      </sheetData>
      <sheetData sheetId="24126">
        <row r="9">
          <cell r="A9" t="str">
            <v>A</v>
          </cell>
        </row>
      </sheetData>
      <sheetData sheetId="24127">
        <row r="9">
          <cell r="A9" t="str">
            <v>A</v>
          </cell>
        </row>
      </sheetData>
      <sheetData sheetId="24128">
        <row r="9">
          <cell r="A9" t="str">
            <v>A</v>
          </cell>
        </row>
      </sheetData>
      <sheetData sheetId="24129">
        <row r="9">
          <cell r="A9" t="str">
            <v>A</v>
          </cell>
        </row>
      </sheetData>
      <sheetData sheetId="24130" refreshError="1"/>
      <sheetData sheetId="24131">
        <row r="9">
          <cell r="A9" t="str">
            <v>A</v>
          </cell>
        </row>
      </sheetData>
      <sheetData sheetId="24132">
        <row r="9">
          <cell r="A9" t="str">
            <v>A</v>
          </cell>
        </row>
      </sheetData>
      <sheetData sheetId="24133">
        <row r="9">
          <cell r="A9" t="str">
            <v>A</v>
          </cell>
        </row>
      </sheetData>
      <sheetData sheetId="24134">
        <row r="9">
          <cell r="A9" t="str">
            <v>A</v>
          </cell>
        </row>
      </sheetData>
      <sheetData sheetId="24135">
        <row r="9">
          <cell r="A9" t="str">
            <v>A</v>
          </cell>
        </row>
      </sheetData>
      <sheetData sheetId="24136">
        <row r="9">
          <cell r="A9" t="str">
            <v>A</v>
          </cell>
        </row>
      </sheetData>
      <sheetData sheetId="24137">
        <row r="9">
          <cell r="A9" t="str">
            <v>A</v>
          </cell>
        </row>
      </sheetData>
      <sheetData sheetId="24138">
        <row r="9">
          <cell r="A9" t="str">
            <v>A</v>
          </cell>
        </row>
      </sheetData>
      <sheetData sheetId="24139">
        <row r="9">
          <cell r="A9" t="str">
            <v>A</v>
          </cell>
        </row>
      </sheetData>
      <sheetData sheetId="24140">
        <row r="9">
          <cell r="A9" t="str">
            <v>A</v>
          </cell>
        </row>
      </sheetData>
      <sheetData sheetId="24141">
        <row r="9">
          <cell r="A9" t="str">
            <v>A</v>
          </cell>
        </row>
      </sheetData>
      <sheetData sheetId="24142">
        <row r="9">
          <cell r="A9" t="str">
            <v>A</v>
          </cell>
        </row>
      </sheetData>
      <sheetData sheetId="24143" refreshError="1"/>
      <sheetData sheetId="24144" refreshError="1"/>
      <sheetData sheetId="24145" refreshError="1"/>
      <sheetData sheetId="24146" refreshError="1"/>
      <sheetData sheetId="24147" refreshError="1"/>
      <sheetData sheetId="24148">
        <row r="9">
          <cell r="A9" t="str">
            <v>A</v>
          </cell>
        </row>
      </sheetData>
      <sheetData sheetId="24149">
        <row r="9">
          <cell r="A9" t="str">
            <v>A</v>
          </cell>
        </row>
      </sheetData>
      <sheetData sheetId="24150">
        <row r="9">
          <cell r="A9" t="str">
            <v>A</v>
          </cell>
        </row>
      </sheetData>
      <sheetData sheetId="24151">
        <row r="9">
          <cell r="A9" t="str">
            <v>A</v>
          </cell>
        </row>
      </sheetData>
      <sheetData sheetId="24152">
        <row r="9">
          <cell r="A9" t="str">
            <v>A</v>
          </cell>
        </row>
      </sheetData>
      <sheetData sheetId="24153">
        <row r="9">
          <cell r="A9" t="str">
            <v>A</v>
          </cell>
        </row>
      </sheetData>
      <sheetData sheetId="24154">
        <row r="9">
          <cell r="A9" t="str">
            <v>A</v>
          </cell>
        </row>
      </sheetData>
      <sheetData sheetId="24155">
        <row r="9">
          <cell r="A9" t="str">
            <v>A</v>
          </cell>
        </row>
      </sheetData>
      <sheetData sheetId="24156">
        <row r="9">
          <cell r="A9" t="str">
            <v>A</v>
          </cell>
        </row>
      </sheetData>
      <sheetData sheetId="24157">
        <row r="9">
          <cell r="A9" t="str">
            <v>A</v>
          </cell>
        </row>
      </sheetData>
      <sheetData sheetId="24158">
        <row r="9">
          <cell r="A9" t="str">
            <v>A</v>
          </cell>
        </row>
      </sheetData>
      <sheetData sheetId="24159">
        <row r="9">
          <cell r="A9" t="str">
            <v>A</v>
          </cell>
        </row>
      </sheetData>
      <sheetData sheetId="24160">
        <row r="9">
          <cell r="A9" t="str">
            <v>A</v>
          </cell>
        </row>
      </sheetData>
      <sheetData sheetId="24161">
        <row r="9">
          <cell r="A9" t="str">
            <v>A</v>
          </cell>
        </row>
      </sheetData>
      <sheetData sheetId="24162">
        <row r="9">
          <cell r="A9" t="str">
            <v>A</v>
          </cell>
        </row>
      </sheetData>
      <sheetData sheetId="24163">
        <row r="9">
          <cell r="A9" t="str">
            <v>A</v>
          </cell>
        </row>
      </sheetData>
      <sheetData sheetId="24164">
        <row r="9">
          <cell r="A9" t="str">
            <v>A</v>
          </cell>
        </row>
      </sheetData>
      <sheetData sheetId="24165">
        <row r="9">
          <cell r="A9" t="str">
            <v>A</v>
          </cell>
        </row>
      </sheetData>
      <sheetData sheetId="24166"/>
      <sheetData sheetId="24167"/>
      <sheetData sheetId="24168"/>
      <sheetData sheetId="24169"/>
      <sheetData sheetId="24170">
        <row r="9">
          <cell r="A9" t="str">
            <v>A</v>
          </cell>
        </row>
      </sheetData>
      <sheetData sheetId="24171">
        <row r="9">
          <cell r="A9" t="str">
            <v>A</v>
          </cell>
        </row>
      </sheetData>
      <sheetData sheetId="24172">
        <row r="9">
          <cell r="A9" t="str">
            <v>A</v>
          </cell>
        </row>
      </sheetData>
      <sheetData sheetId="24173">
        <row r="9">
          <cell r="A9" t="str">
            <v>A</v>
          </cell>
        </row>
      </sheetData>
      <sheetData sheetId="24174">
        <row r="9">
          <cell r="A9" t="str">
            <v>A</v>
          </cell>
        </row>
      </sheetData>
      <sheetData sheetId="24175">
        <row r="9">
          <cell r="A9" t="str">
            <v>A</v>
          </cell>
        </row>
      </sheetData>
      <sheetData sheetId="24176">
        <row r="9">
          <cell r="A9" t="str">
            <v>A</v>
          </cell>
        </row>
      </sheetData>
      <sheetData sheetId="24177">
        <row r="9">
          <cell r="A9" t="str">
            <v>A</v>
          </cell>
        </row>
      </sheetData>
      <sheetData sheetId="24178">
        <row r="9">
          <cell r="A9" t="str">
            <v>A</v>
          </cell>
        </row>
      </sheetData>
      <sheetData sheetId="24179">
        <row r="9">
          <cell r="A9" t="str">
            <v>A</v>
          </cell>
        </row>
      </sheetData>
      <sheetData sheetId="24180">
        <row r="9">
          <cell r="A9" t="str">
            <v>A</v>
          </cell>
        </row>
      </sheetData>
      <sheetData sheetId="24181">
        <row r="9">
          <cell r="A9" t="str">
            <v>A</v>
          </cell>
        </row>
      </sheetData>
      <sheetData sheetId="24182">
        <row r="9">
          <cell r="A9" t="str">
            <v>A</v>
          </cell>
        </row>
      </sheetData>
      <sheetData sheetId="24183">
        <row r="9">
          <cell r="A9" t="str">
            <v>A</v>
          </cell>
        </row>
      </sheetData>
      <sheetData sheetId="24184">
        <row r="9">
          <cell r="A9" t="str">
            <v>A</v>
          </cell>
        </row>
      </sheetData>
      <sheetData sheetId="24185">
        <row r="9">
          <cell r="A9" t="str">
            <v>A</v>
          </cell>
        </row>
      </sheetData>
      <sheetData sheetId="24186">
        <row r="9">
          <cell r="A9" t="str">
            <v>A</v>
          </cell>
        </row>
      </sheetData>
      <sheetData sheetId="24187">
        <row r="9">
          <cell r="A9" t="str">
            <v>A</v>
          </cell>
        </row>
      </sheetData>
      <sheetData sheetId="24188">
        <row r="9">
          <cell r="A9" t="str">
            <v>A</v>
          </cell>
        </row>
      </sheetData>
      <sheetData sheetId="24189">
        <row r="9">
          <cell r="A9" t="str">
            <v>A</v>
          </cell>
        </row>
      </sheetData>
      <sheetData sheetId="24190"/>
      <sheetData sheetId="24191">
        <row r="9">
          <cell r="A9" t="str">
            <v>A</v>
          </cell>
        </row>
      </sheetData>
      <sheetData sheetId="24192">
        <row r="9">
          <cell r="A9" t="str">
            <v>A</v>
          </cell>
        </row>
      </sheetData>
      <sheetData sheetId="24193"/>
      <sheetData sheetId="24194">
        <row r="9">
          <cell r="A9" t="str">
            <v>A</v>
          </cell>
        </row>
      </sheetData>
      <sheetData sheetId="24195"/>
      <sheetData sheetId="24196">
        <row r="9">
          <cell r="A9" t="str">
            <v>A</v>
          </cell>
        </row>
      </sheetData>
      <sheetData sheetId="24197">
        <row r="9">
          <cell r="A9" t="str">
            <v>A</v>
          </cell>
        </row>
      </sheetData>
      <sheetData sheetId="24198">
        <row r="9">
          <cell r="A9" t="str">
            <v>A</v>
          </cell>
        </row>
      </sheetData>
      <sheetData sheetId="24199">
        <row r="9">
          <cell r="A9" t="str">
            <v>A</v>
          </cell>
        </row>
      </sheetData>
      <sheetData sheetId="24200">
        <row r="9">
          <cell r="A9" t="str">
            <v>A</v>
          </cell>
        </row>
      </sheetData>
      <sheetData sheetId="24201" refreshError="1"/>
      <sheetData sheetId="24202" refreshError="1"/>
      <sheetData sheetId="24203" refreshError="1"/>
      <sheetData sheetId="24204" refreshError="1"/>
      <sheetData sheetId="24205">
        <row r="9">
          <cell r="A9" t="str">
            <v>A</v>
          </cell>
        </row>
      </sheetData>
      <sheetData sheetId="24206">
        <row r="9">
          <cell r="A9" t="str">
            <v>A</v>
          </cell>
        </row>
      </sheetData>
      <sheetData sheetId="24207">
        <row r="9">
          <cell r="A9" t="str">
            <v>A</v>
          </cell>
        </row>
      </sheetData>
      <sheetData sheetId="24208">
        <row r="9">
          <cell r="A9" t="str">
            <v>A</v>
          </cell>
        </row>
      </sheetData>
      <sheetData sheetId="24209">
        <row r="9">
          <cell r="A9" t="str">
            <v>A</v>
          </cell>
        </row>
      </sheetData>
      <sheetData sheetId="24210">
        <row r="9">
          <cell r="A9" t="str">
            <v>A</v>
          </cell>
        </row>
      </sheetData>
      <sheetData sheetId="24211">
        <row r="9">
          <cell r="A9" t="str">
            <v>A</v>
          </cell>
        </row>
      </sheetData>
      <sheetData sheetId="24212">
        <row r="9">
          <cell r="A9" t="str">
            <v>A</v>
          </cell>
        </row>
      </sheetData>
      <sheetData sheetId="24213">
        <row r="9">
          <cell r="A9" t="str">
            <v>A</v>
          </cell>
        </row>
      </sheetData>
      <sheetData sheetId="24214">
        <row r="9">
          <cell r="A9" t="str">
            <v>A</v>
          </cell>
        </row>
      </sheetData>
      <sheetData sheetId="24215">
        <row r="9">
          <cell r="A9" t="str">
            <v>A</v>
          </cell>
        </row>
      </sheetData>
      <sheetData sheetId="24216">
        <row r="9">
          <cell r="A9" t="str">
            <v>A</v>
          </cell>
        </row>
      </sheetData>
      <sheetData sheetId="24217">
        <row r="9">
          <cell r="A9" t="str">
            <v>A</v>
          </cell>
        </row>
      </sheetData>
      <sheetData sheetId="24218">
        <row r="9">
          <cell r="A9" t="str">
            <v>A</v>
          </cell>
        </row>
      </sheetData>
      <sheetData sheetId="24219">
        <row r="9">
          <cell r="A9" t="str">
            <v>A</v>
          </cell>
        </row>
      </sheetData>
      <sheetData sheetId="24220">
        <row r="9">
          <cell r="A9" t="str">
            <v>A</v>
          </cell>
        </row>
      </sheetData>
      <sheetData sheetId="24221">
        <row r="9">
          <cell r="A9" t="str">
            <v>A</v>
          </cell>
        </row>
      </sheetData>
      <sheetData sheetId="24222">
        <row r="9">
          <cell r="A9" t="str">
            <v>A</v>
          </cell>
        </row>
      </sheetData>
      <sheetData sheetId="24223">
        <row r="9">
          <cell r="A9" t="str">
            <v>A</v>
          </cell>
        </row>
      </sheetData>
      <sheetData sheetId="24224">
        <row r="9">
          <cell r="A9" t="str">
            <v>A</v>
          </cell>
        </row>
      </sheetData>
      <sheetData sheetId="24225" refreshError="1"/>
      <sheetData sheetId="24226">
        <row r="9">
          <cell r="A9" t="str">
            <v>A</v>
          </cell>
        </row>
      </sheetData>
      <sheetData sheetId="24227">
        <row r="9">
          <cell r="A9" t="str">
            <v>A</v>
          </cell>
        </row>
      </sheetData>
      <sheetData sheetId="24228" refreshError="1"/>
      <sheetData sheetId="24229">
        <row r="9">
          <cell r="A9" t="str">
            <v>A</v>
          </cell>
        </row>
      </sheetData>
      <sheetData sheetId="24230" refreshError="1"/>
      <sheetData sheetId="24231">
        <row r="9">
          <cell r="A9" t="str">
            <v>A</v>
          </cell>
        </row>
      </sheetData>
      <sheetData sheetId="24232">
        <row r="9">
          <cell r="A9" t="str">
            <v>A</v>
          </cell>
        </row>
      </sheetData>
      <sheetData sheetId="24233">
        <row r="9">
          <cell r="A9" t="str">
            <v>A</v>
          </cell>
        </row>
      </sheetData>
      <sheetData sheetId="24234">
        <row r="9">
          <cell r="A9" t="str">
            <v>A</v>
          </cell>
        </row>
      </sheetData>
      <sheetData sheetId="24235">
        <row r="9">
          <cell r="A9" t="str">
            <v>A</v>
          </cell>
        </row>
      </sheetData>
      <sheetData sheetId="24236">
        <row r="9">
          <cell r="A9" t="str">
            <v>A</v>
          </cell>
        </row>
      </sheetData>
      <sheetData sheetId="24237">
        <row r="9">
          <cell r="A9" t="str">
            <v>A</v>
          </cell>
        </row>
      </sheetData>
      <sheetData sheetId="24238">
        <row r="9">
          <cell r="A9" t="str">
            <v>A</v>
          </cell>
        </row>
      </sheetData>
      <sheetData sheetId="24239">
        <row r="9">
          <cell r="A9" t="str">
            <v>A</v>
          </cell>
        </row>
      </sheetData>
      <sheetData sheetId="24240">
        <row r="9">
          <cell r="A9" t="str">
            <v>A</v>
          </cell>
        </row>
      </sheetData>
      <sheetData sheetId="24241">
        <row r="9">
          <cell r="A9" t="str">
            <v>A</v>
          </cell>
        </row>
      </sheetData>
      <sheetData sheetId="24242">
        <row r="9">
          <cell r="A9" t="str">
            <v>A</v>
          </cell>
        </row>
      </sheetData>
      <sheetData sheetId="24243">
        <row r="9">
          <cell r="A9" t="str">
            <v>A</v>
          </cell>
        </row>
      </sheetData>
      <sheetData sheetId="24244">
        <row r="9">
          <cell r="A9" t="str">
            <v>A</v>
          </cell>
        </row>
      </sheetData>
      <sheetData sheetId="24245">
        <row r="9">
          <cell r="A9" t="str">
            <v>A</v>
          </cell>
        </row>
      </sheetData>
      <sheetData sheetId="24246">
        <row r="9">
          <cell r="A9" t="str">
            <v>A</v>
          </cell>
        </row>
      </sheetData>
      <sheetData sheetId="24247">
        <row r="9">
          <cell r="A9" t="str">
            <v>A</v>
          </cell>
        </row>
      </sheetData>
      <sheetData sheetId="24248">
        <row r="9">
          <cell r="A9" t="str">
            <v>A</v>
          </cell>
        </row>
      </sheetData>
      <sheetData sheetId="24249">
        <row r="9">
          <cell r="A9" t="str">
            <v>A</v>
          </cell>
        </row>
      </sheetData>
      <sheetData sheetId="24250">
        <row r="9">
          <cell r="A9" t="str">
            <v>A</v>
          </cell>
        </row>
      </sheetData>
      <sheetData sheetId="24251">
        <row r="9">
          <cell r="A9" t="str">
            <v>A</v>
          </cell>
        </row>
      </sheetData>
      <sheetData sheetId="24252">
        <row r="9">
          <cell r="A9" t="str">
            <v>A</v>
          </cell>
        </row>
      </sheetData>
      <sheetData sheetId="24253">
        <row r="9">
          <cell r="A9" t="str">
            <v>A</v>
          </cell>
        </row>
      </sheetData>
      <sheetData sheetId="24254">
        <row r="9">
          <cell r="A9" t="str">
            <v>A</v>
          </cell>
        </row>
      </sheetData>
      <sheetData sheetId="24255">
        <row r="9">
          <cell r="A9" t="str">
            <v>A</v>
          </cell>
        </row>
      </sheetData>
      <sheetData sheetId="24256">
        <row r="9">
          <cell r="A9" t="str">
            <v>A</v>
          </cell>
        </row>
      </sheetData>
      <sheetData sheetId="24257">
        <row r="9">
          <cell r="A9" t="str">
            <v>A</v>
          </cell>
        </row>
      </sheetData>
      <sheetData sheetId="24258">
        <row r="9">
          <cell r="A9" t="str">
            <v>A</v>
          </cell>
        </row>
      </sheetData>
      <sheetData sheetId="24259">
        <row r="9">
          <cell r="A9" t="str">
            <v>A</v>
          </cell>
        </row>
      </sheetData>
      <sheetData sheetId="24260" refreshError="1"/>
      <sheetData sheetId="24261">
        <row r="9">
          <cell r="A9" t="str">
            <v>A</v>
          </cell>
        </row>
      </sheetData>
      <sheetData sheetId="24262">
        <row r="9">
          <cell r="A9" t="str">
            <v>A</v>
          </cell>
        </row>
      </sheetData>
      <sheetData sheetId="24263">
        <row r="9">
          <cell r="A9" t="str">
            <v>A</v>
          </cell>
        </row>
      </sheetData>
      <sheetData sheetId="24264">
        <row r="9">
          <cell r="A9" t="str">
            <v>A</v>
          </cell>
        </row>
      </sheetData>
      <sheetData sheetId="24265">
        <row r="9">
          <cell r="A9" t="str">
            <v>A</v>
          </cell>
        </row>
      </sheetData>
      <sheetData sheetId="24266">
        <row r="9">
          <cell r="A9" t="str">
            <v>A</v>
          </cell>
        </row>
      </sheetData>
      <sheetData sheetId="24267">
        <row r="9">
          <cell r="A9" t="str">
            <v>A</v>
          </cell>
        </row>
      </sheetData>
      <sheetData sheetId="24268">
        <row r="9">
          <cell r="A9" t="str">
            <v>A</v>
          </cell>
        </row>
      </sheetData>
      <sheetData sheetId="24269">
        <row r="9">
          <cell r="A9" t="str">
            <v>A</v>
          </cell>
        </row>
      </sheetData>
      <sheetData sheetId="24270">
        <row r="9">
          <cell r="A9" t="str">
            <v>A</v>
          </cell>
        </row>
      </sheetData>
      <sheetData sheetId="24271">
        <row r="9">
          <cell r="A9" t="str">
            <v>A</v>
          </cell>
        </row>
      </sheetData>
      <sheetData sheetId="24272">
        <row r="9">
          <cell r="A9" t="str">
            <v>A</v>
          </cell>
        </row>
      </sheetData>
      <sheetData sheetId="24273">
        <row r="9">
          <cell r="A9" t="str">
            <v>A</v>
          </cell>
        </row>
      </sheetData>
      <sheetData sheetId="24274">
        <row r="9">
          <cell r="A9" t="str">
            <v>A</v>
          </cell>
        </row>
      </sheetData>
      <sheetData sheetId="24275">
        <row r="9">
          <cell r="A9" t="str">
            <v>A</v>
          </cell>
        </row>
      </sheetData>
      <sheetData sheetId="24276">
        <row r="9">
          <cell r="A9" t="str">
            <v>A</v>
          </cell>
        </row>
      </sheetData>
      <sheetData sheetId="24277">
        <row r="9">
          <cell r="A9" t="str">
            <v>A</v>
          </cell>
        </row>
      </sheetData>
      <sheetData sheetId="24278">
        <row r="9">
          <cell r="A9" t="str">
            <v>A</v>
          </cell>
        </row>
      </sheetData>
      <sheetData sheetId="24279">
        <row r="9">
          <cell r="A9" t="str">
            <v>A</v>
          </cell>
        </row>
      </sheetData>
      <sheetData sheetId="24280">
        <row r="9">
          <cell r="A9" t="str">
            <v>A</v>
          </cell>
        </row>
      </sheetData>
      <sheetData sheetId="24281">
        <row r="9">
          <cell r="A9" t="str">
            <v>A</v>
          </cell>
        </row>
      </sheetData>
      <sheetData sheetId="24282">
        <row r="9">
          <cell r="A9" t="str">
            <v>A</v>
          </cell>
        </row>
      </sheetData>
      <sheetData sheetId="24283">
        <row r="9">
          <cell r="A9" t="str">
            <v>A</v>
          </cell>
        </row>
      </sheetData>
      <sheetData sheetId="24284">
        <row r="9">
          <cell r="A9" t="str">
            <v>A</v>
          </cell>
        </row>
      </sheetData>
      <sheetData sheetId="24285">
        <row r="9">
          <cell r="A9" t="str">
            <v>A</v>
          </cell>
        </row>
      </sheetData>
      <sheetData sheetId="24286">
        <row r="9">
          <cell r="A9" t="str">
            <v>A</v>
          </cell>
        </row>
      </sheetData>
      <sheetData sheetId="24287">
        <row r="9">
          <cell r="A9" t="str">
            <v>A</v>
          </cell>
        </row>
      </sheetData>
      <sheetData sheetId="24288">
        <row r="9">
          <cell r="A9" t="str">
            <v>A</v>
          </cell>
        </row>
      </sheetData>
      <sheetData sheetId="24289">
        <row r="9">
          <cell r="A9" t="str">
            <v>A</v>
          </cell>
        </row>
      </sheetData>
      <sheetData sheetId="24290">
        <row r="9">
          <cell r="A9" t="str">
            <v>A</v>
          </cell>
        </row>
      </sheetData>
      <sheetData sheetId="24291">
        <row r="9">
          <cell r="A9" t="str">
            <v>A</v>
          </cell>
        </row>
      </sheetData>
      <sheetData sheetId="24292">
        <row r="9">
          <cell r="A9" t="str">
            <v>A</v>
          </cell>
        </row>
      </sheetData>
      <sheetData sheetId="24293">
        <row r="9">
          <cell r="A9" t="str">
            <v>A</v>
          </cell>
        </row>
      </sheetData>
      <sheetData sheetId="24294">
        <row r="9">
          <cell r="A9" t="str">
            <v>A</v>
          </cell>
        </row>
      </sheetData>
      <sheetData sheetId="24295">
        <row r="9">
          <cell r="A9" t="str">
            <v>A</v>
          </cell>
        </row>
      </sheetData>
      <sheetData sheetId="24296">
        <row r="9">
          <cell r="A9" t="str">
            <v>A</v>
          </cell>
        </row>
      </sheetData>
      <sheetData sheetId="24297"/>
      <sheetData sheetId="24298"/>
      <sheetData sheetId="24299">
        <row r="9">
          <cell r="A9" t="str">
            <v>A</v>
          </cell>
        </row>
      </sheetData>
      <sheetData sheetId="24300">
        <row r="9">
          <cell r="A9" t="str">
            <v>A</v>
          </cell>
        </row>
      </sheetData>
      <sheetData sheetId="24301"/>
      <sheetData sheetId="24302"/>
      <sheetData sheetId="24303"/>
      <sheetData sheetId="24304"/>
      <sheetData sheetId="24305">
        <row r="9">
          <cell r="A9" t="str">
            <v>A</v>
          </cell>
        </row>
      </sheetData>
      <sheetData sheetId="24306"/>
      <sheetData sheetId="24307"/>
      <sheetData sheetId="24308"/>
      <sheetData sheetId="24309"/>
      <sheetData sheetId="24310"/>
      <sheetData sheetId="24311"/>
      <sheetData sheetId="24312"/>
      <sheetData sheetId="24313"/>
      <sheetData sheetId="24314"/>
      <sheetData sheetId="24315"/>
      <sheetData sheetId="24316"/>
      <sheetData sheetId="24317"/>
      <sheetData sheetId="24318"/>
      <sheetData sheetId="24319"/>
      <sheetData sheetId="24320"/>
      <sheetData sheetId="24321"/>
      <sheetData sheetId="24322"/>
      <sheetData sheetId="24323"/>
      <sheetData sheetId="24324"/>
      <sheetData sheetId="24325"/>
      <sheetData sheetId="24326"/>
      <sheetData sheetId="24327"/>
      <sheetData sheetId="24328"/>
      <sheetData sheetId="24329"/>
      <sheetData sheetId="24330"/>
      <sheetData sheetId="24331"/>
      <sheetData sheetId="24332" refreshError="1"/>
      <sheetData sheetId="24333" refreshError="1"/>
      <sheetData sheetId="24334"/>
      <sheetData sheetId="24335"/>
      <sheetData sheetId="24336"/>
      <sheetData sheetId="24337" refreshError="1"/>
      <sheetData sheetId="24338"/>
      <sheetData sheetId="24339"/>
      <sheetData sheetId="24340"/>
      <sheetData sheetId="24341"/>
      <sheetData sheetId="24342"/>
      <sheetData sheetId="24343"/>
      <sheetData sheetId="24344"/>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sheetData sheetId="24417"/>
      <sheetData sheetId="24418"/>
      <sheetData sheetId="24419"/>
      <sheetData sheetId="24420"/>
      <sheetData sheetId="24421"/>
      <sheetData sheetId="24422"/>
      <sheetData sheetId="24423"/>
      <sheetData sheetId="24424"/>
      <sheetData sheetId="24425"/>
      <sheetData sheetId="24426"/>
      <sheetData sheetId="24427">
        <row r="9">
          <cell r="A9" t="str">
            <v>A</v>
          </cell>
        </row>
      </sheetData>
      <sheetData sheetId="24428">
        <row r="9">
          <cell r="A9" t="str">
            <v>A</v>
          </cell>
        </row>
      </sheetData>
      <sheetData sheetId="24429">
        <row r="9">
          <cell r="A9" t="str">
            <v>A</v>
          </cell>
        </row>
      </sheetData>
      <sheetData sheetId="24430">
        <row r="9">
          <cell r="A9" t="str">
            <v>A</v>
          </cell>
        </row>
      </sheetData>
      <sheetData sheetId="24431">
        <row r="9">
          <cell r="A9" t="str">
            <v>A</v>
          </cell>
        </row>
      </sheetData>
      <sheetData sheetId="24432">
        <row r="9">
          <cell r="A9" t="str">
            <v>A</v>
          </cell>
        </row>
      </sheetData>
      <sheetData sheetId="24433">
        <row r="9">
          <cell r="A9" t="str">
            <v>A</v>
          </cell>
        </row>
      </sheetData>
      <sheetData sheetId="24434">
        <row r="9">
          <cell r="A9" t="str">
            <v>A</v>
          </cell>
        </row>
      </sheetData>
      <sheetData sheetId="24435">
        <row r="9">
          <cell r="A9" t="str">
            <v>A</v>
          </cell>
        </row>
      </sheetData>
      <sheetData sheetId="24436">
        <row r="9">
          <cell r="A9" t="str">
            <v>A</v>
          </cell>
        </row>
      </sheetData>
      <sheetData sheetId="24437">
        <row r="9">
          <cell r="A9" t="str">
            <v>A</v>
          </cell>
        </row>
      </sheetData>
      <sheetData sheetId="24438">
        <row r="9">
          <cell r="A9" t="str">
            <v>A</v>
          </cell>
        </row>
      </sheetData>
      <sheetData sheetId="24439">
        <row r="9">
          <cell r="A9" t="str">
            <v>A</v>
          </cell>
        </row>
      </sheetData>
      <sheetData sheetId="24440">
        <row r="9">
          <cell r="A9" t="str">
            <v>A</v>
          </cell>
        </row>
      </sheetData>
      <sheetData sheetId="24441">
        <row r="9">
          <cell r="A9" t="str">
            <v>A</v>
          </cell>
        </row>
      </sheetData>
      <sheetData sheetId="24442">
        <row r="9">
          <cell r="A9" t="str">
            <v>A</v>
          </cell>
        </row>
      </sheetData>
      <sheetData sheetId="24443">
        <row r="9">
          <cell r="A9" t="str">
            <v>A</v>
          </cell>
        </row>
      </sheetData>
      <sheetData sheetId="24444">
        <row r="9">
          <cell r="A9" t="str">
            <v>A</v>
          </cell>
        </row>
      </sheetData>
      <sheetData sheetId="24445" refreshError="1"/>
      <sheetData sheetId="24446" refreshError="1"/>
      <sheetData sheetId="24447">
        <row r="9">
          <cell r="A9" t="str">
            <v>A</v>
          </cell>
        </row>
      </sheetData>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ow r="9">
          <cell r="A9" t="str">
            <v>A</v>
          </cell>
        </row>
      </sheetData>
      <sheetData sheetId="24463">
        <row r="9">
          <cell r="A9" t="str">
            <v>A</v>
          </cell>
        </row>
      </sheetData>
      <sheetData sheetId="24464">
        <row r="9">
          <cell r="A9" t="str">
            <v>A</v>
          </cell>
        </row>
      </sheetData>
      <sheetData sheetId="24465">
        <row r="9">
          <cell r="A9" t="str">
            <v>A</v>
          </cell>
        </row>
      </sheetData>
      <sheetData sheetId="24466">
        <row r="9">
          <cell r="A9" t="str">
            <v>A</v>
          </cell>
        </row>
      </sheetData>
      <sheetData sheetId="24467">
        <row r="9">
          <cell r="A9" t="str">
            <v>A</v>
          </cell>
        </row>
      </sheetData>
      <sheetData sheetId="24468"/>
      <sheetData sheetId="24469"/>
      <sheetData sheetId="24470"/>
      <sheetData sheetId="24471"/>
      <sheetData sheetId="24472"/>
      <sheetData sheetId="24473"/>
      <sheetData sheetId="24474"/>
      <sheetData sheetId="24475"/>
      <sheetData sheetId="24476"/>
      <sheetData sheetId="24477"/>
      <sheetData sheetId="24478"/>
      <sheetData sheetId="24479"/>
      <sheetData sheetId="24480"/>
      <sheetData sheetId="24481"/>
      <sheetData sheetId="24482"/>
      <sheetData sheetId="24483"/>
      <sheetData sheetId="24484"/>
      <sheetData sheetId="24485"/>
      <sheetData sheetId="24486"/>
      <sheetData sheetId="24487" refreshError="1"/>
      <sheetData sheetId="24488" refreshError="1"/>
      <sheetData sheetId="24489"/>
      <sheetData sheetId="24490"/>
      <sheetData sheetId="24491"/>
      <sheetData sheetId="24492"/>
      <sheetData sheetId="24493"/>
      <sheetData sheetId="24494">
        <row r="9">
          <cell r="A9" t="str">
            <v>A</v>
          </cell>
        </row>
      </sheetData>
      <sheetData sheetId="24495">
        <row r="9">
          <cell r="A9" t="str">
            <v>A</v>
          </cell>
        </row>
      </sheetData>
      <sheetData sheetId="24496">
        <row r="9">
          <cell r="A9" t="str">
            <v>A</v>
          </cell>
        </row>
      </sheetData>
      <sheetData sheetId="24497"/>
      <sheetData sheetId="24498"/>
      <sheetData sheetId="24499"/>
      <sheetData sheetId="24500"/>
      <sheetData sheetId="24501"/>
      <sheetData sheetId="24502">
        <row r="9">
          <cell r="A9" t="str">
            <v>A</v>
          </cell>
        </row>
      </sheetData>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ow r="9">
          <cell r="A9" t="str">
            <v>A</v>
          </cell>
        </row>
      </sheetData>
      <sheetData sheetId="24530">
        <row r="9">
          <cell r="A9" t="str">
            <v>A</v>
          </cell>
        </row>
      </sheetData>
      <sheetData sheetId="24531">
        <row r="9">
          <cell r="A9" t="str">
            <v>A</v>
          </cell>
        </row>
      </sheetData>
      <sheetData sheetId="24532" refreshError="1"/>
      <sheetData sheetId="24533" refreshError="1"/>
      <sheetData sheetId="24534" refreshError="1"/>
      <sheetData sheetId="24535" refreshError="1"/>
      <sheetData sheetId="24536" refreshError="1"/>
      <sheetData sheetId="24537">
        <row r="9">
          <cell r="A9" t="str">
            <v>A</v>
          </cell>
        </row>
      </sheetData>
      <sheetData sheetId="24538">
        <row r="9">
          <cell r="A9" t="str">
            <v>A</v>
          </cell>
        </row>
      </sheetData>
      <sheetData sheetId="24539">
        <row r="9">
          <cell r="A9" t="str">
            <v>A</v>
          </cell>
        </row>
      </sheetData>
      <sheetData sheetId="24540" refreshError="1"/>
      <sheetData sheetId="24541">
        <row r="9">
          <cell r="A9" t="str">
            <v>A</v>
          </cell>
        </row>
      </sheetData>
      <sheetData sheetId="24542" refreshError="1"/>
      <sheetData sheetId="24543">
        <row r="9">
          <cell r="A9" t="str">
            <v>A</v>
          </cell>
        </row>
      </sheetData>
      <sheetData sheetId="24544">
        <row r="9">
          <cell r="A9" t="str">
            <v>A</v>
          </cell>
        </row>
      </sheetData>
      <sheetData sheetId="24545" refreshError="1"/>
      <sheetData sheetId="24546" refreshError="1"/>
      <sheetData sheetId="24547">
        <row r="9">
          <cell r="A9" t="str">
            <v>A</v>
          </cell>
        </row>
      </sheetData>
      <sheetData sheetId="24548">
        <row r="9">
          <cell r="A9" t="str">
            <v>A</v>
          </cell>
        </row>
      </sheetData>
      <sheetData sheetId="24549">
        <row r="9">
          <cell r="A9" t="str">
            <v>A</v>
          </cell>
        </row>
      </sheetData>
      <sheetData sheetId="24550">
        <row r="9">
          <cell r="A9" t="str">
            <v>A</v>
          </cell>
        </row>
      </sheetData>
      <sheetData sheetId="24551">
        <row r="9">
          <cell r="A9" t="str">
            <v>A</v>
          </cell>
        </row>
      </sheetData>
      <sheetData sheetId="24552">
        <row r="9">
          <cell r="A9" t="str">
            <v>A</v>
          </cell>
        </row>
      </sheetData>
      <sheetData sheetId="24553">
        <row r="9">
          <cell r="A9" t="str">
            <v>A</v>
          </cell>
        </row>
      </sheetData>
      <sheetData sheetId="24554">
        <row r="9">
          <cell r="A9" t="str">
            <v>A</v>
          </cell>
        </row>
      </sheetData>
      <sheetData sheetId="24555"/>
      <sheetData sheetId="24556">
        <row r="9">
          <cell r="A9" t="str">
            <v>A</v>
          </cell>
        </row>
      </sheetData>
      <sheetData sheetId="24557">
        <row r="9">
          <cell r="A9" t="str">
            <v>A</v>
          </cell>
        </row>
      </sheetData>
      <sheetData sheetId="24558">
        <row r="9">
          <cell r="A9" t="str">
            <v>A</v>
          </cell>
        </row>
      </sheetData>
      <sheetData sheetId="24559">
        <row r="9">
          <cell r="A9" t="str">
            <v>A</v>
          </cell>
        </row>
      </sheetData>
      <sheetData sheetId="24560">
        <row r="9">
          <cell r="A9" t="str">
            <v>A</v>
          </cell>
        </row>
      </sheetData>
      <sheetData sheetId="24561" refreshError="1"/>
      <sheetData sheetId="24562" refreshError="1"/>
      <sheetData sheetId="24563" refreshError="1"/>
      <sheetData sheetId="24564"/>
      <sheetData sheetId="24565">
        <row r="9">
          <cell r="A9" t="str">
            <v>A</v>
          </cell>
        </row>
      </sheetData>
      <sheetData sheetId="24566"/>
      <sheetData sheetId="24567">
        <row r="9">
          <cell r="A9" t="str">
            <v>A</v>
          </cell>
        </row>
      </sheetData>
      <sheetData sheetId="24568">
        <row r="9">
          <cell r="A9" t="str">
            <v>A</v>
          </cell>
        </row>
      </sheetData>
      <sheetData sheetId="24569" refreshError="1"/>
      <sheetData sheetId="24570" refreshError="1"/>
      <sheetData sheetId="24571"/>
      <sheetData sheetId="24572"/>
      <sheetData sheetId="24573"/>
      <sheetData sheetId="24574"/>
      <sheetData sheetId="24575">
        <row r="9">
          <cell r="A9" t="str">
            <v>A</v>
          </cell>
        </row>
      </sheetData>
      <sheetData sheetId="24576">
        <row r="9">
          <cell r="A9" t="str">
            <v>A</v>
          </cell>
        </row>
      </sheetData>
      <sheetData sheetId="24577">
        <row r="9">
          <cell r="A9" t="str">
            <v>A</v>
          </cell>
        </row>
      </sheetData>
      <sheetData sheetId="24578"/>
      <sheetData sheetId="24579"/>
      <sheetData sheetId="24580"/>
      <sheetData sheetId="24581"/>
      <sheetData sheetId="24582"/>
      <sheetData sheetId="24583"/>
      <sheetData sheetId="24584">
        <row r="9">
          <cell r="A9" t="str">
            <v>A</v>
          </cell>
        </row>
      </sheetData>
      <sheetData sheetId="24585">
        <row r="9">
          <cell r="A9" t="str">
            <v>A</v>
          </cell>
        </row>
      </sheetData>
      <sheetData sheetId="24586">
        <row r="9">
          <cell r="A9" t="str">
            <v>A</v>
          </cell>
        </row>
      </sheetData>
      <sheetData sheetId="24587">
        <row r="9">
          <cell r="A9" t="str">
            <v>A</v>
          </cell>
        </row>
      </sheetData>
      <sheetData sheetId="24588">
        <row r="9">
          <cell r="A9" t="str">
            <v>A</v>
          </cell>
        </row>
      </sheetData>
      <sheetData sheetId="24589">
        <row r="9">
          <cell r="A9" t="str">
            <v>A</v>
          </cell>
        </row>
      </sheetData>
      <sheetData sheetId="24590">
        <row r="9">
          <cell r="A9" t="str">
            <v>A</v>
          </cell>
        </row>
      </sheetData>
      <sheetData sheetId="24591">
        <row r="9">
          <cell r="A9" t="str">
            <v>A</v>
          </cell>
        </row>
      </sheetData>
      <sheetData sheetId="24592">
        <row r="9">
          <cell r="A9" t="str">
            <v>A</v>
          </cell>
        </row>
      </sheetData>
      <sheetData sheetId="24593">
        <row r="9">
          <cell r="A9" t="str">
            <v>A</v>
          </cell>
        </row>
      </sheetData>
      <sheetData sheetId="24594">
        <row r="9">
          <cell r="A9" t="str">
            <v>A</v>
          </cell>
        </row>
      </sheetData>
      <sheetData sheetId="24595">
        <row r="9">
          <cell r="A9" t="str">
            <v>A</v>
          </cell>
        </row>
      </sheetData>
      <sheetData sheetId="24596">
        <row r="9">
          <cell r="A9" t="str">
            <v>A</v>
          </cell>
        </row>
      </sheetData>
      <sheetData sheetId="24597">
        <row r="9">
          <cell r="A9" t="str">
            <v>A</v>
          </cell>
        </row>
      </sheetData>
      <sheetData sheetId="24598">
        <row r="9">
          <cell r="A9" t="str">
            <v>A</v>
          </cell>
        </row>
      </sheetData>
      <sheetData sheetId="24599">
        <row r="9">
          <cell r="A9" t="str">
            <v>A</v>
          </cell>
        </row>
      </sheetData>
      <sheetData sheetId="24600">
        <row r="9">
          <cell r="A9" t="str">
            <v>A</v>
          </cell>
        </row>
      </sheetData>
      <sheetData sheetId="24601">
        <row r="9">
          <cell r="A9" t="str">
            <v>A</v>
          </cell>
        </row>
      </sheetData>
      <sheetData sheetId="24602">
        <row r="9">
          <cell r="A9" t="str">
            <v>A</v>
          </cell>
        </row>
      </sheetData>
      <sheetData sheetId="24603">
        <row r="9">
          <cell r="A9" t="str">
            <v>A</v>
          </cell>
        </row>
      </sheetData>
      <sheetData sheetId="24604">
        <row r="9">
          <cell r="A9" t="str">
            <v>A</v>
          </cell>
        </row>
      </sheetData>
      <sheetData sheetId="24605">
        <row r="9">
          <cell r="A9" t="str">
            <v>A</v>
          </cell>
        </row>
      </sheetData>
      <sheetData sheetId="24606">
        <row r="9">
          <cell r="A9" t="str">
            <v>A</v>
          </cell>
        </row>
      </sheetData>
      <sheetData sheetId="24607">
        <row r="9">
          <cell r="A9" t="str">
            <v>A</v>
          </cell>
        </row>
      </sheetData>
      <sheetData sheetId="24608">
        <row r="9">
          <cell r="A9" t="str">
            <v>A</v>
          </cell>
        </row>
      </sheetData>
      <sheetData sheetId="24609">
        <row r="9">
          <cell r="A9" t="str">
            <v>A</v>
          </cell>
        </row>
      </sheetData>
      <sheetData sheetId="24610">
        <row r="9">
          <cell r="A9" t="str">
            <v>A</v>
          </cell>
        </row>
      </sheetData>
      <sheetData sheetId="24611">
        <row r="9">
          <cell r="A9" t="str">
            <v>A</v>
          </cell>
        </row>
      </sheetData>
      <sheetData sheetId="24612">
        <row r="9">
          <cell r="A9" t="str">
            <v>A</v>
          </cell>
        </row>
      </sheetData>
      <sheetData sheetId="24613">
        <row r="9">
          <cell r="A9" t="str">
            <v>A</v>
          </cell>
        </row>
      </sheetData>
      <sheetData sheetId="24614">
        <row r="9">
          <cell r="A9" t="str">
            <v>A</v>
          </cell>
        </row>
      </sheetData>
      <sheetData sheetId="24615">
        <row r="9">
          <cell r="A9" t="str">
            <v>A</v>
          </cell>
        </row>
      </sheetData>
      <sheetData sheetId="24616">
        <row r="9">
          <cell r="A9" t="str">
            <v>A</v>
          </cell>
        </row>
      </sheetData>
      <sheetData sheetId="24617">
        <row r="9">
          <cell r="A9" t="str">
            <v>A</v>
          </cell>
        </row>
      </sheetData>
      <sheetData sheetId="24618">
        <row r="9">
          <cell r="A9" t="str">
            <v>A</v>
          </cell>
        </row>
      </sheetData>
      <sheetData sheetId="24619">
        <row r="9">
          <cell r="A9" t="str">
            <v>A</v>
          </cell>
        </row>
      </sheetData>
      <sheetData sheetId="24620">
        <row r="9">
          <cell r="A9" t="str">
            <v>A</v>
          </cell>
        </row>
      </sheetData>
      <sheetData sheetId="24621">
        <row r="9">
          <cell r="A9" t="str">
            <v>A</v>
          </cell>
        </row>
      </sheetData>
      <sheetData sheetId="24622">
        <row r="9">
          <cell r="A9" t="str">
            <v>A</v>
          </cell>
        </row>
      </sheetData>
      <sheetData sheetId="24623">
        <row r="9">
          <cell r="A9" t="str">
            <v>A</v>
          </cell>
        </row>
      </sheetData>
      <sheetData sheetId="24624">
        <row r="9">
          <cell r="A9" t="str">
            <v>A</v>
          </cell>
        </row>
      </sheetData>
      <sheetData sheetId="24625">
        <row r="9">
          <cell r="A9" t="str">
            <v>A</v>
          </cell>
        </row>
      </sheetData>
      <sheetData sheetId="24626">
        <row r="9">
          <cell r="A9" t="str">
            <v>A</v>
          </cell>
        </row>
      </sheetData>
      <sheetData sheetId="24627">
        <row r="9">
          <cell r="A9" t="str">
            <v>A</v>
          </cell>
        </row>
      </sheetData>
      <sheetData sheetId="24628"/>
      <sheetData sheetId="24629"/>
      <sheetData sheetId="24630">
        <row r="9">
          <cell r="A9" t="str">
            <v>A</v>
          </cell>
        </row>
      </sheetData>
      <sheetData sheetId="24631">
        <row r="9">
          <cell r="A9" t="str">
            <v>A</v>
          </cell>
        </row>
      </sheetData>
      <sheetData sheetId="24632">
        <row r="9">
          <cell r="A9" t="str">
            <v>A</v>
          </cell>
        </row>
      </sheetData>
      <sheetData sheetId="24633">
        <row r="9">
          <cell r="A9" t="str">
            <v>A</v>
          </cell>
        </row>
      </sheetData>
      <sheetData sheetId="24634">
        <row r="9">
          <cell r="A9" t="str">
            <v>A</v>
          </cell>
        </row>
      </sheetData>
      <sheetData sheetId="24635">
        <row r="9">
          <cell r="A9" t="str">
            <v>A</v>
          </cell>
        </row>
      </sheetData>
      <sheetData sheetId="24636">
        <row r="9">
          <cell r="A9" t="str">
            <v>A</v>
          </cell>
        </row>
      </sheetData>
      <sheetData sheetId="24637"/>
      <sheetData sheetId="24638"/>
      <sheetData sheetId="24639">
        <row r="9">
          <cell r="A9" t="str">
            <v>A</v>
          </cell>
        </row>
      </sheetData>
      <sheetData sheetId="24640">
        <row r="9">
          <cell r="A9" t="str">
            <v>A</v>
          </cell>
        </row>
      </sheetData>
      <sheetData sheetId="24641">
        <row r="9">
          <cell r="A9" t="str">
            <v>A</v>
          </cell>
        </row>
      </sheetData>
      <sheetData sheetId="24642">
        <row r="9">
          <cell r="A9" t="str">
            <v>A</v>
          </cell>
        </row>
      </sheetData>
      <sheetData sheetId="24643">
        <row r="9">
          <cell r="A9" t="str">
            <v>A</v>
          </cell>
        </row>
      </sheetData>
      <sheetData sheetId="24644">
        <row r="9">
          <cell r="A9" t="str">
            <v>A</v>
          </cell>
        </row>
      </sheetData>
      <sheetData sheetId="24645">
        <row r="9">
          <cell r="A9" t="str">
            <v>A</v>
          </cell>
        </row>
      </sheetData>
      <sheetData sheetId="24646">
        <row r="9">
          <cell r="A9" t="str">
            <v>A</v>
          </cell>
        </row>
      </sheetData>
      <sheetData sheetId="24647">
        <row r="9">
          <cell r="A9" t="str">
            <v>A</v>
          </cell>
        </row>
      </sheetData>
      <sheetData sheetId="24648"/>
      <sheetData sheetId="24649"/>
      <sheetData sheetId="24650"/>
      <sheetData sheetId="24651"/>
      <sheetData sheetId="24652">
        <row r="9">
          <cell r="A9" t="str">
            <v>A</v>
          </cell>
        </row>
      </sheetData>
      <sheetData sheetId="24653">
        <row r="9">
          <cell r="A9" t="str">
            <v>A</v>
          </cell>
        </row>
      </sheetData>
      <sheetData sheetId="24654">
        <row r="9">
          <cell r="A9" t="str">
            <v>A</v>
          </cell>
        </row>
      </sheetData>
      <sheetData sheetId="24655">
        <row r="9">
          <cell r="A9" t="str">
            <v>A</v>
          </cell>
        </row>
      </sheetData>
      <sheetData sheetId="24656">
        <row r="9">
          <cell r="A9" t="str">
            <v>A</v>
          </cell>
        </row>
      </sheetData>
      <sheetData sheetId="24657">
        <row r="9">
          <cell r="A9" t="str">
            <v>A</v>
          </cell>
        </row>
      </sheetData>
      <sheetData sheetId="24658">
        <row r="9">
          <cell r="A9" t="str">
            <v>A</v>
          </cell>
        </row>
      </sheetData>
      <sheetData sheetId="24659">
        <row r="9">
          <cell r="A9" t="str">
            <v>A</v>
          </cell>
        </row>
      </sheetData>
      <sheetData sheetId="24660">
        <row r="9">
          <cell r="A9" t="str">
            <v>A</v>
          </cell>
        </row>
      </sheetData>
      <sheetData sheetId="24661">
        <row r="9">
          <cell r="A9" t="str">
            <v>A</v>
          </cell>
        </row>
      </sheetData>
      <sheetData sheetId="24662">
        <row r="9">
          <cell r="A9" t="str">
            <v>A</v>
          </cell>
        </row>
      </sheetData>
      <sheetData sheetId="24663" refreshError="1"/>
      <sheetData sheetId="24664" refreshError="1"/>
      <sheetData sheetId="24665">
        <row r="9">
          <cell r="A9" t="str">
            <v>A</v>
          </cell>
        </row>
      </sheetData>
      <sheetData sheetId="24666">
        <row r="9">
          <cell r="A9" t="str">
            <v>A</v>
          </cell>
        </row>
      </sheetData>
      <sheetData sheetId="24667">
        <row r="9">
          <cell r="A9" t="str">
            <v>A</v>
          </cell>
        </row>
      </sheetData>
      <sheetData sheetId="24668"/>
      <sheetData sheetId="24669">
        <row r="9">
          <cell r="A9" t="str">
            <v>A</v>
          </cell>
        </row>
      </sheetData>
      <sheetData sheetId="24670">
        <row r="9">
          <cell r="A9" t="str">
            <v>A</v>
          </cell>
        </row>
      </sheetData>
      <sheetData sheetId="24671">
        <row r="9">
          <cell r="A9" t="str">
            <v>A</v>
          </cell>
        </row>
      </sheetData>
      <sheetData sheetId="24672" refreshError="1"/>
      <sheetData sheetId="24673" refreshError="1"/>
      <sheetData sheetId="24674">
        <row r="9">
          <cell r="A9" t="str">
            <v>A</v>
          </cell>
        </row>
      </sheetData>
      <sheetData sheetId="24675">
        <row r="9">
          <cell r="A9" t="str">
            <v>A</v>
          </cell>
        </row>
      </sheetData>
      <sheetData sheetId="24676">
        <row r="9">
          <cell r="A9" t="str">
            <v>A</v>
          </cell>
        </row>
      </sheetData>
      <sheetData sheetId="24677">
        <row r="9">
          <cell r="A9" t="str">
            <v>A</v>
          </cell>
        </row>
      </sheetData>
      <sheetData sheetId="24678">
        <row r="9">
          <cell r="A9" t="str">
            <v>A</v>
          </cell>
        </row>
      </sheetData>
      <sheetData sheetId="24679">
        <row r="9">
          <cell r="A9" t="str">
            <v>A</v>
          </cell>
        </row>
      </sheetData>
      <sheetData sheetId="24680">
        <row r="9">
          <cell r="A9" t="str">
            <v>A</v>
          </cell>
        </row>
      </sheetData>
      <sheetData sheetId="24681">
        <row r="9">
          <cell r="A9" t="str">
            <v>A</v>
          </cell>
        </row>
      </sheetData>
      <sheetData sheetId="24682">
        <row r="9">
          <cell r="A9" t="str">
            <v>A</v>
          </cell>
        </row>
      </sheetData>
      <sheetData sheetId="24683" refreshError="1"/>
      <sheetData sheetId="24684" refreshError="1"/>
      <sheetData sheetId="24685" refreshError="1"/>
      <sheetData sheetId="24686" refreshError="1"/>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efreshError="1"/>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ow r="9">
          <cell r="A9" t="str">
            <v>A</v>
          </cell>
        </row>
      </sheetData>
      <sheetData sheetId="24734">
        <row r="9">
          <cell r="A9" t="str">
            <v>A</v>
          </cell>
        </row>
      </sheetData>
      <sheetData sheetId="24735">
        <row r="9">
          <cell r="A9" t="str">
            <v>A</v>
          </cell>
        </row>
      </sheetData>
      <sheetData sheetId="24736"/>
      <sheetData sheetId="24737">
        <row r="9">
          <cell r="A9" t="str">
            <v>A</v>
          </cell>
        </row>
      </sheetData>
      <sheetData sheetId="24738">
        <row r="9">
          <cell r="A9" t="str">
            <v>A</v>
          </cell>
        </row>
      </sheetData>
      <sheetData sheetId="24739">
        <row r="9">
          <cell r="A9" t="str">
            <v>A</v>
          </cell>
        </row>
      </sheetData>
      <sheetData sheetId="24740"/>
      <sheetData sheetId="24741"/>
      <sheetData sheetId="24742">
        <row r="9">
          <cell r="A9" t="str">
            <v>A</v>
          </cell>
        </row>
      </sheetData>
      <sheetData sheetId="24743">
        <row r="9">
          <cell r="A9" t="str">
            <v>A</v>
          </cell>
        </row>
      </sheetData>
      <sheetData sheetId="24744">
        <row r="9">
          <cell r="A9" t="str">
            <v>A</v>
          </cell>
        </row>
      </sheetData>
      <sheetData sheetId="24745">
        <row r="9">
          <cell r="A9" t="str">
            <v>A</v>
          </cell>
        </row>
      </sheetData>
      <sheetData sheetId="24746"/>
      <sheetData sheetId="24747"/>
      <sheetData sheetId="24748"/>
      <sheetData sheetId="24749"/>
      <sheetData sheetId="24750"/>
      <sheetData sheetId="24751"/>
      <sheetData sheetId="24752"/>
      <sheetData sheetId="24753"/>
      <sheetData sheetId="24754"/>
      <sheetData sheetId="24755"/>
      <sheetData sheetId="24756"/>
      <sheetData sheetId="24757"/>
      <sheetData sheetId="24758"/>
      <sheetData sheetId="24759"/>
      <sheetData sheetId="24760"/>
      <sheetData sheetId="24761"/>
      <sheetData sheetId="24762"/>
      <sheetData sheetId="24763"/>
      <sheetData sheetId="24764"/>
      <sheetData sheetId="24765"/>
      <sheetData sheetId="24766"/>
      <sheetData sheetId="24767"/>
      <sheetData sheetId="24768"/>
      <sheetData sheetId="24769"/>
      <sheetData sheetId="24770"/>
      <sheetData sheetId="24771"/>
      <sheetData sheetId="24772"/>
      <sheetData sheetId="24773"/>
      <sheetData sheetId="24774"/>
      <sheetData sheetId="24775" refreshError="1"/>
      <sheetData sheetId="24776" refreshError="1"/>
      <sheetData sheetId="24777"/>
      <sheetData sheetId="24778"/>
      <sheetData sheetId="24779"/>
      <sheetData sheetId="24780"/>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ow r="9">
          <cell r="A9" t="str">
            <v>A</v>
          </cell>
        </row>
      </sheetData>
      <sheetData sheetId="24854"/>
      <sheetData sheetId="24855"/>
      <sheetData sheetId="24856">
        <row r="9">
          <cell r="A9" t="str">
            <v>A</v>
          </cell>
        </row>
      </sheetData>
      <sheetData sheetId="24857">
        <row r="9">
          <cell r="A9" t="str">
            <v>A</v>
          </cell>
        </row>
      </sheetData>
      <sheetData sheetId="24858">
        <row r="9">
          <cell r="A9" t="str">
            <v>A</v>
          </cell>
        </row>
      </sheetData>
      <sheetData sheetId="24859">
        <row r="9">
          <cell r="A9" t="str">
            <v>A</v>
          </cell>
        </row>
      </sheetData>
      <sheetData sheetId="24860">
        <row r="9">
          <cell r="A9" t="str">
            <v>A</v>
          </cell>
        </row>
      </sheetData>
      <sheetData sheetId="24861">
        <row r="9">
          <cell r="A9" t="str">
            <v>A</v>
          </cell>
        </row>
      </sheetData>
      <sheetData sheetId="24862">
        <row r="9">
          <cell r="A9" t="str">
            <v>A</v>
          </cell>
        </row>
      </sheetData>
      <sheetData sheetId="24863">
        <row r="9">
          <cell r="A9" t="str">
            <v>A</v>
          </cell>
        </row>
      </sheetData>
      <sheetData sheetId="24864" refreshError="1"/>
      <sheetData sheetId="24865" refreshError="1"/>
      <sheetData sheetId="24866" refreshError="1"/>
      <sheetData sheetId="24867" refreshError="1"/>
      <sheetData sheetId="24868">
        <row r="9">
          <cell r="A9" t="str">
            <v>A</v>
          </cell>
        </row>
      </sheetData>
      <sheetData sheetId="24869">
        <row r="9">
          <cell r="A9" t="str">
            <v>A</v>
          </cell>
        </row>
      </sheetData>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sheetData sheetId="24879"/>
      <sheetData sheetId="24880"/>
      <sheetData sheetId="24881" refreshError="1"/>
      <sheetData sheetId="24882"/>
      <sheetData sheetId="24883"/>
      <sheetData sheetId="24884"/>
      <sheetData sheetId="24885"/>
      <sheetData sheetId="24886">
        <row r="9">
          <cell r="A9" t="str">
            <v>A</v>
          </cell>
        </row>
      </sheetData>
      <sheetData sheetId="24887">
        <row r="9">
          <cell r="A9" t="str">
            <v>A</v>
          </cell>
        </row>
      </sheetData>
      <sheetData sheetId="24888">
        <row r="9">
          <cell r="A9" t="str">
            <v>A</v>
          </cell>
        </row>
      </sheetData>
      <sheetData sheetId="24889" refreshError="1"/>
      <sheetData sheetId="24890" refreshError="1"/>
      <sheetData sheetId="24891">
        <row r="9">
          <cell r="A9" t="str">
            <v>A</v>
          </cell>
        </row>
      </sheetData>
      <sheetData sheetId="24892">
        <row r="9">
          <cell r="A9" t="str">
            <v>A</v>
          </cell>
        </row>
      </sheetData>
      <sheetData sheetId="24893">
        <row r="9">
          <cell r="A9" t="str">
            <v>A</v>
          </cell>
        </row>
      </sheetData>
      <sheetData sheetId="24894">
        <row r="9">
          <cell r="A9" t="str">
            <v>A</v>
          </cell>
        </row>
      </sheetData>
      <sheetData sheetId="24895">
        <row r="9">
          <cell r="A9" t="str">
            <v>A</v>
          </cell>
        </row>
      </sheetData>
      <sheetData sheetId="24896">
        <row r="9">
          <cell r="A9" t="str">
            <v>A</v>
          </cell>
        </row>
      </sheetData>
      <sheetData sheetId="24897">
        <row r="9">
          <cell r="A9" t="str">
            <v>A</v>
          </cell>
        </row>
      </sheetData>
      <sheetData sheetId="24898">
        <row r="9">
          <cell r="A9" t="str">
            <v>A</v>
          </cell>
        </row>
      </sheetData>
      <sheetData sheetId="24899">
        <row r="9">
          <cell r="A9" t="str">
            <v>A</v>
          </cell>
        </row>
      </sheetData>
      <sheetData sheetId="24900">
        <row r="9">
          <cell r="A9" t="str">
            <v>A</v>
          </cell>
        </row>
      </sheetData>
      <sheetData sheetId="24901">
        <row r="9">
          <cell r="A9" t="str">
            <v>A</v>
          </cell>
        </row>
      </sheetData>
      <sheetData sheetId="24902">
        <row r="9">
          <cell r="A9" t="str">
            <v>A</v>
          </cell>
        </row>
      </sheetData>
      <sheetData sheetId="24903">
        <row r="9">
          <cell r="A9" t="str">
            <v>A</v>
          </cell>
        </row>
      </sheetData>
      <sheetData sheetId="24904">
        <row r="9">
          <cell r="A9" t="str">
            <v>A</v>
          </cell>
        </row>
      </sheetData>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sheetData sheetId="24922"/>
      <sheetData sheetId="24923"/>
      <sheetData sheetId="24924"/>
      <sheetData sheetId="24925"/>
      <sheetData sheetId="24926"/>
      <sheetData sheetId="24927"/>
      <sheetData sheetId="24928"/>
      <sheetData sheetId="24929"/>
      <sheetData sheetId="24930"/>
      <sheetData sheetId="24931"/>
      <sheetData sheetId="24932"/>
      <sheetData sheetId="24933"/>
      <sheetData sheetId="24934"/>
      <sheetData sheetId="24935"/>
      <sheetData sheetId="24936"/>
      <sheetData sheetId="24937">
        <row r="9">
          <cell r="A9" t="str">
            <v>A</v>
          </cell>
        </row>
      </sheetData>
      <sheetData sheetId="24938">
        <row r="9">
          <cell r="A9" t="str">
            <v>A</v>
          </cell>
        </row>
      </sheetData>
      <sheetData sheetId="24939">
        <row r="9">
          <cell r="A9" t="str">
            <v>A</v>
          </cell>
        </row>
      </sheetData>
      <sheetData sheetId="24940"/>
      <sheetData sheetId="24941"/>
      <sheetData sheetId="24942"/>
      <sheetData sheetId="24943"/>
      <sheetData sheetId="24944"/>
      <sheetData sheetId="24945"/>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ow r="9">
          <cell r="A9" t="str">
            <v>A</v>
          </cell>
        </row>
      </sheetData>
      <sheetData sheetId="24973">
        <row r="9">
          <cell r="A9" t="str">
            <v>A</v>
          </cell>
        </row>
      </sheetData>
      <sheetData sheetId="24974">
        <row r="9">
          <cell r="A9" t="str">
            <v>A</v>
          </cell>
        </row>
      </sheetData>
      <sheetData sheetId="24975" refreshError="1"/>
      <sheetData sheetId="24976" refreshError="1"/>
      <sheetData sheetId="24977" refreshError="1"/>
      <sheetData sheetId="24978" refreshError="1"/>
      <sheetData sheetId="24979" refreshError="1"/>
      <sheetData sheetId="24980" refreshError="1"/>
      <sheetData sheetId="24981">
        <row r="9">
          <cell r="A9" t="str">
            <v>A</v>
          </cell>
        </row>
      </sheetData>
      <sheetData sheetId="24982">
        <row r="9">
          <cell r="A9" t="str">
            <v>A</v>
          </cell>
        </row>
      </sheetData>
      <sheetData sheetId="24983">
        <row r="9">
          <cell r="A9" t="str">
            <v>A</v>
          </cell>
        </row>
      </sheetData>
      <sheetData sheetId="24984">
        <row r="9">
          <cell r="A9" t="str">
            <v>A</v>
          </cell>
        </row>
      </sheetData>
      <sheetData sheetId="24985">
        <row r="9">
          <cell r="A9" t="str">
            <v>A</v>
          </cell>
        </row>
      </sheetData>
      <sheetData sheetId="24986">
        <row r="9">
          <cell r="A9" t="str">
            <v>A</v>
          </cell>
        </row>
      </sheetData>
      <sheetData sheetId="24987">
        <row r="9">
          <cell r="A9" t="str">
            <v>A</v>
          </cell>
        </row>
      </sheetData>
      <sheetData sheetId="24988">
        <row r="9">
          <cell r="A9" t="str">
            <v>A</v>
          </cell>
        </row>
      </sheetData>
      <sheetData sheetId="24989">
        <row r="9">
          <cell r="A9" t="str">
            <v>A</v>
          </cell>
        </row>
      </sheetData>
      <sheetData sheetId="24990">
        <row r="9">
          <cell r="A9" t="str">
            <v>A</v>
          </cell>
        </row>
      </sheetData>
      <sheetData sheetId="24991">
        <row r="9">
          <cell r="A9" t="str">
            <v>A</v>
          </cell>
        </row>
      </sheetData>
      <sheetData sheetId="24992">
        <row r="9">
          <cell r="A9" t="str">
            <v>A</v>
          </cell>
        </row>
      </sheetData>
      <sheetData sheetId="24993">
        <row r="9">
          <cell r="A9" t="str">
            <v>A</v>
          </cell>
        </row>
      </sheetData>
      <sheetData sheetId="24994">
        <row r="9">
          <cell r="A9" t="str">
            <v>A</v>
          </cell>
        </row>
      </sheetData>
      <sheetData sheetId="24995">
        <row r="9">
          <cell r="A9" t="str">
            <v>A</v>
          </cell>
        </row>
      </sheetData>
      <sheetData sheetId="24996">
        <row r="9">
          <cell r="A9" t="str">
            <v>A</v>
          </cell>
        </row>
      </sheetData>
      <sheetData sheetId="24997">
        <row r="9">
          <cell r="A9" t="str">
            <v>A</v>
          </cell>
        </row>
      </sheetData>
      <sheetData sheetId="24998">
        <row r="9">
          <cell r="A9" t="str">
            <v>A</v>
          </cell>
        </row>
      </sheetData>
      <sheetData sheetId="24999">
        <row r="9">
          <cell r="A9" t="str">
            <v>A</v>
          </cell>
        </row>
      </sheetData>
      <sheetData sheetId="25000">
        <row r="9">
          <cell r="A9" t="str">
            <v>A</v>
          </cell>
        </row>
      </sheetData>
      <sheetData sheetId="25001">
        <row r="9">
          <cell r="A9" t="str">
            <v>A</v>
          </cell>
        </row>
      </sheetData>
      <sheetData sheetId="25002">
        <row r="9">
          <cell r="A9" t="str">
            <v>A</v>
          </cell>
        </row>
      </sheetData>
      <sheetData sheetId="25003">
        <row r="9">
          <cell r="A9" t="str">
            <v>A</v>
          </cell>
        </row>
      </sheetData>
      <sheetData sheetId="25004">
        <row r="9">
          <cell r="A9" t="str">
            <v>A</v>
          </cell>
        </row>
      </sheetData>
      <sheetData sheetId="25005">
        <row r="9">
          <cell r="A9" t="str">
            <v>A</v>
          </cell>
        </row>
      </sheetData>
      <sheetData sheetId="25006">
        <row r="9">
          <cell r="A9" t="str">
            <v>A</v>
          </cell>
        </row>
      </sheetData>
      <sheetData sheetId="25007">
        <row r="9">
          <cell r="A9" t="str">
            <v>A</v>
          </cell>
        </row>
      </sheetData>
      <sheetData sheetId="25008">
        <row r="9">
          <cell r="A9" t="str">
            <v>A</v>
          </cell>
        </row>
      </sheetData>
      <sheetData sheetId="25009">
        <row r="9">
          <cell r="A9" t="str">
            <v>A</v>
          </cell>
        </row>
      </sheetData>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sheetData sheetId="25031"/>
      <sheetData sheetId="25032"/>
      <sheetData sheetId="25033"/>
      <sheetData sheetId="25034"/>
      <sheetData sheetId="25035"/>
      <sheetData sheetId="25036"/>
      <sheetData sheetId="25037"/>
      <sheetData sheetId="25038"/>
      <sheetData sheetId="25039"/>
      <sheetData sheetId="25040"/>
      <sheetData sheetId="25041"/>
      <sheetData sheetId="25042"/>
      <sheetData sheetId="25043"/>
      <sheetData sheetId="25044"/>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ow r="9">
          <cell r="A9" t="str">
            <v>A</v>
          </cell>
        </row>
      </sheetData>
      <sheetData sheetId="26629">
        <row r="9">
          <cell r="A9" t="str">
            <v>A</v>
          </cell>
        </row>
      </sheetData>
      <sheetData sheetId="26630">
        <row r="9">
          <cell r="A9" t="str">
            <v>A</v>
          </cell>
        </row>
      </sheetData>
      <sheetData sheetId="26631">
        <row r="9">
          <cell r="A9" t="str">
            <v>A</v>
          </cell>
        </row>
      </sheetData>
      <sheetData sheetId="26632">
        <row r="9">
          <cell r="A9" t="str">
            <v>A</v>
          </cell>
        </row>
      </sheetData>
      <sheetData sheetId="26633">
        <row r="9">
          <cell r="A9" t="str">
            <v>A</v>
          </cell>
        </row>
      </sheetData>
      <sheetData sheetId="26634">
        <row r="9">
          <cell r="A9" t="str">
            <v>A</v>
          </cell>
        </row>
      </sheetData>
      <sheetData sheetId="26635">
        <row r="9">
          <cell r="A9" t="str">
            <v>A</v>
          </cell>
        </row>
      </sheetData>
      <sheetData sheetId="26636">
        <row r="9">
          <cell r="A9" t="str">
            <v>A</v>
          </cell>
        </row>
      </sheetData>
      <sheetData sheetId="26637">
        <row r="9">
          <cell r="A9" t="str">
            <v>A</v>
          </cell>
        </row>
      </sheetData>
      <sheetData sheetId="26638">
        <row r="9">
          <cell r="A9" t="str">
            <v>A</v>
          </cell>
        </row>
      </sheetData>
      <sheetData sheetId="26639">
        <row r="9">
          <cell r="A9" t="str">
            <v>A</v>
          </cell>
        </row>
      </sheetData>
      <sheetData sheetId="26640">
        <row r="9">
          <cell r="A9" t="str">
            <v>A</v>
          </cell>
        </row>
      </sheetData>
      <sheetData sheetId="26641">
        <row r="9">
          <cell r="A9" t="str">
            <v>A</v>
          </cell>
        </row>
      </sheetData>
      <sheetData sheetId="26642">
        <row r="9">
          <cell r="A9" t="str">
            <v>A</v>
          </cell>
        </row>
      </sheetData>
      <sheetData sheetId="26643">
        <row r="9">
          <cell r="A9" t="str">
            <v>A</v>
          </cell>
        </row>
      </sheetData>
      <sheetData sheetId="26644">
        <row r="9">
          <cell r="A9" t="str">
            <v>A</v>
          </cell>
        </row>
      </sheetData>
      <sheetData sheetId="26645">
        <row r="9">
          <cell r="A9" t="str">
            <v>A</v>
          </cell>
        </row>
      </sheetData>
      <sheetData sheetId="26646">
        <row r="9">
          <cell r="A9" t="str">
            <v>A</v>
          </cell>
        </row>
      </sheetData>
      <sheetData sheetId="26647">
        <row r="9">
          <cell r="A9" t="str">
            <v>A</v>
          </cell>
        </row>
      </sheetData>
      <sheetData sheetId="26648">
        <row r="9">
          <cell r="A9" t="str">
            <v>A</v>
          </cell>
        </row>
      </sheetData>
      <sheetData sheetId="26649">
        <row r="9">
          <cell r="A9" t="str">
            <v>A</v>
          </cell>
        </row>
      </sheetData>
      <sheetData sheetId="26650">
        <row r="9">
          <cell r="A9" t="str">
            <v>A</v>
          </cell>
        </row>
      </sheetData>
      <sheetData sheetId="26651">
        <row r="9">
          <cell r="A9" t="str">
            <v>A</v>
          </cell>
        </row>
      </sheetData>
      <sheetData sheetId="26652">
        <row r="9">
          <cell r="A9" t="str">
            <v>A</v>
          </cell>
        </row>
      </sheetData>
      <sheetData sheetId="26653">
        <row r="9">
          <cell r="A9" t="str">
            <v>A</v>
          </cell>
        </row>
      </sheetData>
      <sheetData sheetId="26654">
        <row r="9">
          <cell r="A9" t="str">
            <v>A</v>
          </cell>
        </row>
      </sheetData>
      <sheetData sheetId="26655">
        <row r="9">
          <cell r="A9" t="str">
            <v>A</v>
          </cell>
        </row>
      </sheetData>
      <sheetData sheetId="26656">
        <row r="9">
          <cell r="A9" t="str">
            <v>A</v>
          </cell>
        </row>
      </sheetData>
      <sheetData sheetId="26657">
        <row r="9">
          <cell r="A9" t="str">
            <v>A</v>
          </cell>
        </row>
      </sheetData>
      <sheetData sheetId="26658">
        <row r="9">
          <cell r="A9" t="str">
            <v>A</v>
          </cell>
        </row>
      </sheetData>
      <sheetData sheetId="26659">
        <row r="9">
          <cell r="A9" t="str">
            <v>A</v>
          </cell>
        </row>
      </sheetData>
      <sheetData sheetId="26660">
        <row r="9">
          <cell r="A9" t="str">
            <v>A</v>
          </cell>
        </row>
      </sheetData>
      <sheetData sheetId="26661">
        <row r="9">
          <cell r="A9" t="str">
            <v>A</v>
          </cell>
        </row>
      </sheetData>
      <sheetData sheetId="26662">
        <row r="9">
          <cell r="A9" t="str">
            <v>A</v>
          </cell>
        </row>
      </sheetData>
      <sheetData sheetId="26663">
        <row r="9">
          <cell r="A9" t="str">
            <v>A</v>
          </cell>
        </row>
      </sheetData>
      <sheetData sheetId="26664">
        <row r="9">
          <cell r="A9" t="str">
            <v>A</v>
          </cell>
        </row>
      </sheetData>
      <sheetData sheetId="26665">
        <row r="9">
          <cell r="A9" t="str">
            <v>A</v>
          </cell>
        </row>
      </sheetData>
      <sheetData sheetId="26666">
        <row r="9">
          <cell r="A9" t="str">
            <v>A</v>
          </cell>
        </row>
      </sheetData>
      <sheetData sheetId="26667">
        <row r="9">
          <cell r="A9" t="str">
            <v>A</v>
          </cell>
        </row>
      </sheetData>
      <sheetData sheetId="26668">
        <row r="9">
          <cell r="A9" t="str">
            <v>A</v>
          </cell>
        </row>
      </sheetData>
      <sheetData sheetId="26669">
        <row r="9">
          <cell r="A9" t="str">
            <v>A</v>
          </cell>
        </row>
      </sheetData>
      <sheetData sheetId="26670">
        <row r="9">
          <cell r="A9" t="str">
            <v>A</v>
          </cell>
        </row>
      </sheetData>
      <sheetData sheetId="26671">
        <row r="9">
          <cell r="A9" t="str">
            <v>A</v>
          </cell>
        </row>
      </sheetData>
      <sheetData sheetId="26672">
        <row r="9">
          <cell r="A9" t="str">
            <v>A</v>
          </cell>
        </row>
      </sheetData>
      <sheetData sheetId="26673">
        <row r="9">
          <cell r="A9" t="str">
            <v>A</v>
          </cell>
        </row>
      </sheetData>
      <sheetData sheetId="26674">
        <row r="9">
          <cell r="A9" t="str">
            <v>A</v>
          </cell>
        </row>
      </sheetData>
      <sheetData sheetId="26675">
        <row r="9">
          <cell r="A9" t="str">
            <v>A</v>
          </cell>
        </row>
      </sheetData>
      <sheetData sheetId="26676">
        <row r="9">
          <cell r="A9" t="str">
            <v>A</v>
          </cell>
        </row>
      </sheetData>
      <sheetData sheetId="26677">
        <row r="9">
          <cell r="A9" t="str">
            <v>A</v>
          </cell>
        </row>
      </sheetData>
      <sheetData sheetId="26678"/>
      <sheetData sheetId="26679"/>
      <sheetData sheetId="26680">
        <row r="9">
          <cell r="A9" t="str">
            <v>A</v>
          </cell>
        </row>
      </sheetData>
      <sheetData sheetId="26681">
        <row r="9">
          <cell r="A9" t="str">
            <v>A</v>
          </cell>
        </row>
      </sheetData>
      <sheetData sheetId="26682">
        <row r="9">
          <cell r="A9" t="str">
            <v>A</v>
          </cell>
        </row>
      </sheetData>
      <sheetData sheetId="26683">
        <row r="9">
          <cell r="A9" t="str">
            <v>A</v>
          </cell>
        </row>
      </sheetData>
      <sheetData sheetId="26684">
        <row r="9">
          <cell r="A9" t="str">
            <v>A</v>
          </cell>
        </row>
      </sheetData>
      <sheetData sheetId="26685">
        <row r="9">
          <cell r="A9" t="str">
            <v>A</v>
          </cell>
        </row>
      </sheetData>
      <sheetData sheetId="26686">
        <row r="9">
          <cell r="A9" t="str">
            <v>A</v>
          </cell>
        </row>
      </sheetData>
      <sheetData sheetId="26687">
        <row r="9">
          <cell r="A9" t="str">
            <v>A</v>
          </cell>
        </row>
      </sheetData>
      <sheetData sheetId="26688">
        <row r="9">
          <cell r="A9" t="str">
            <v>A</v>
          </cell>
        </row>
      </sheetData>
      <sheetData sheetId="26689">
        <row r="9">
          <cell r="A9" t="str">
            <v>A</v>
          </cell>
        </row>
      </sheetData>
      <sheetData sheetId="26690">
        <row r="9">
          <cell r="A9" t="str">
            <v>A</v>
          </cell>
        </row>
      </sheetData>
      <sheetData sheetId="26691">
        <row r="9">
          <cell r="A9" t="str">
            <v>A</v>
          </cell>
        </row>
      </sheetData>
      <sheetData sheetId="26692">
        <row r="9">
          <cell r="A9" t="str">
            <v>A</v>
          </cell>
        </row>
      </sheetData>
      <sheetData sheetId="26693">
        <row r="9">
          <cell r="A9" t="str">
            <v>A</v>
          </cell>
        </row>
      </sheetData>
      <sheetData sheetId="26694">
        <row r="9">
          <cell r="A9" t="str">
            <v>A</v>
          </cell>
        </row>
      </sheetData>
      <sheetData sheetId="26695"/>
      <sheetData sheetId="26696"/>
      <sheetData sheetId="26697">
        <row r="9">
          <cell r="A9" t="str">
            <v>A</v>
          </cell>
        </row>
      </sheetData>
      <sheetData sheetId="26698">
        <row r="9">
          <cell r="A9" t="str">
            <v>A</v>
          </cell>
        </row>
      </sheetData>
      <sheetData sheetId="26699">
        <row r="9">
          <cell r="A9" t="str">
            <v>A</v>
          </cell>
        </row>
      </sheetData>
      <sheetData sheetId="26700">
        <row r="9">
          <cell r="A9" t="str">
            <v>A</v>
          </cell>
        </row>
      </sheetData>
      <sheetData sheetId="26701">
        <row r="9">
          <cell r="A9" t="str">
            <v>A</v>
          </cell>
        </row>
      </sheetData>
      <sheetData sheetId="26702">
        <row r="9">
          <cell r="A9" t="str">
            <v>A</v>
          </cell>
        </row>
      </sheetData>
      <sheetData sheetId="26703">
        <row r="9">
          <cell r="A9" t="str">
            <v>A</v>
          </cell>
        </row>
      </sheetData>
      <sheetData sheetId="26704">
        <row r="9">
          <cell r="A9" t="str">
            <v>A</v>
          </cell>
        </row>
      </sheetData>
      <sheetData sheetId="26705">
        <row r="9">
          <cell r="A9" t="str">
            <v>A</v>
          </cell>
        </row>
      </sheetData>
      <sheetData sheetId="26706">
        <row r="9">
          <cell r="A9" t="str">
            <v>A</v>
          </cell>
        </row>
      </sheetData>
      <sheetData sheetId="26707">
        <row r="9">
          <cell r="A9" t="str">
            <v>A</v>
          </cell>
        </row>
      </sheetData>
      <sheetData sheetId="26708">
        <row r="9">
          <cell r="A9" t="str">
            <v>A</v>
          </cell>
        </row>
      </sheetData>
      <sheetData sheetId="26709">
        <row r="9">
          <cell r="A9" t="str">
            <v>A</v>
          </cell>
        </row>
      </sheetData>
      <sheetData sheetId="26710">
        <row r="9">
          <cell r="A9" t="str">
            <v>A</v>
          </cell>
        </row>
      </sheetData>
      <sheetData sheetId="26711">
        <row r="9">
          <cell r="A9" t="str">
            <v>A</v>
          </cell>
        </row>
      </sheetData>
      <sheetData sheetId="26712">
        <row r="9">
          <cell r="A9" t="str">
            <v>A</v>
          </cell>
        </row>
      </sheetData>
      <sheetData sheetId="26713" refreshError="1"/>
      <sheetData sheetId="26714" refreshError="1"/>
      <sheetData sheetId="26715">
        <row r="9">
          <cell r="A9" t="str">
            <v>A</v>
          </cell>
        </row>
      </sheetData>
      <sheetData sheetId="26716">
        <row r="9">
          <cell r="A9" t="str">
            <v>A</v>
          </cell>
        </row>
      </sheetData>
      <sheetData sheetId="26717">
        <row r="9">
          <cell r="A9" t="str">
            <v>A</v>
          </cell>
        </row>
      </sheetData>
      <sheetData sheetId="26718">
        <row r="9">
          <cell r="A9" t="str">
            <v>A</v>
          </cell>
        </row>
      </sheetData>
      <sheetData sheetId="26719">
        <row r="9">
          <cell r="A9" t="str">
            <v>A</v>
          </cell>
        </row>
      </sheetData>
      <sheetData sheetId="26720">
        <row r="9">
          <cell r="A9" t="str">
            <v>A</v>
          </cell>
        </row>
      </sheetData>
      <sheetData sheetId="26721">
        <row r="9">
          <cell r="A9" t="str">
            <v>A</v>
          </cell>
        </row>
      </sheetData>
      <sheetData sheetId="26722">
        <row r="9">
          <cell r="A9" t="str">
            <v>A</v>
          </cell>
        </row>
      </sheetData>
      <sheetData sheetId="26723">
        <row r="9">
          <cell r="A9" t="str">
            <v>A</v>
          </cell>
        </row>
      </sheetData>
      <sheetData sheetId="26724">
        <row r="9">
          <cell r="A9" t="str">
            <v>A</v>
          </cell>
        </row>
      </sheetData>
      <sheetData sheetId="26725">
        <row r="9">
          <cell r="A9" t="str">
            <v>A</v>
          </cell>
        </row>
      </sheetData>
      <sheetData sheetId="26726">
        <row r="9">
          <cell r="A9" t="str">
            <v>A</v>
          </cell>
        </row>
      </sheetData>
      <sheetData sheetId="26727">
        <row r="9">
          <cell r="A9" t="str">
            <v>A</v>
          </cell>
        </row>
      </sheetData>
      <sheetData sheetId="26728">
        <row r="9">
          <cell r="A9" t="str">
            <v>A</v>
          </cell>
        </row>
      </sheetData>
      <sheetData sheetId="26729">
        <row r="9">
          <cell r="A9" t="str">
            <v>A</v>
          </cell>
        </row>
      </sheetData>
      <sheetData sheetId="26730" refreshError="1"/>
      <sheetData sheetId="26731" refreshError="1"/>
      <sheetData sheetId="26732">
        <row r="9">
          <cell r="A9" t="str">
            <v>A</v>
          </cell>
        </row>
      </sheetData>
      <sheetData sheetId="26733">
        <row r="9">
          <cell r="A9" t="str">
            <v>A</v>
          </cell>
        </row>
      </sheetData>
      <sheetData sheetId="26734">
        <row r="9">
          <cell r="A9" t="str">
            <v>A</v>
          </cell>
        </row>
      </sheetData>
      <sheetData sheetId="26735">
        <row r="9">
          <cell r="A9" t="str">
            <v>A</v>
          </cell>
        </row>
      </sheetData>
      <sheetData sheetId="26736">
        <row r="9">
          <cell r="A9" t="str">
            <v>A</v>
          </cell>
        </row>
      </sheetData>
      <sheetData sheetId="26737">
        <row r="9">
          <cell r="A9" t="str">
            <v>A</v>
          </cell>
        </row>
      </sheetData>
      <sheetData sheetId="26738">
        <row r="9">
          <cell r="A9" t="str">
            <v>A</v>
          </cell>
        </row>
      </sheetData>
      <sheetData sheetId="26739">
        <row r="9">
          <cell r="A9" t="str">
            <v>A</v>
          </cell>
        </row>
      </sheetData>
      <sheetData sheetId="26740">
        <row r="9">
          <cell r="A9" t="str">
            <v>A</v>
          </cell>
        </row>
      </sheetData>
      <sheetData sheetId="26741">
        <row r="9">
          <cell r="A9" t="str">
            <v>A</v>
          </cell>
        </row>
      </sheetData>
      <sheetData sheetId="26742">
        <row r="9">
          <cell r="A9" t="str">
            <v>A</v>
          </cell>
        </row>
      </sheetData>
      <sheetData sheetId="26743">
        <row r="9">
          <cell r="A9" t="str">
            <v>A</v>
          </cell>
        </row>
      </sheetData>
      <sheetData sheetId="26744">
        <row r="9">
          <cell r="A9" t="str">
            <v>A</v>
          </cell>
        </row>
      </sheetData>
      <sheetData sheetId="26745">
        <row r="9">
          <cell r="A9" t="str">
            <v>A</v>
          </cell>
        </row>
      </sheetData>
      <sheetData sheetId="26746">
        <row r="9">
          <cell r="A9" t="str">
            <v>A</v>
          </cell>
        </row>
      </sheetData>
      <sheetData sheetId="26747">
        <row r="9">
          <cell r="A9" t="str">
            <v>A</v>
          </cell>
        </row>
      </sheetData>
      <sheetData sheetId="26748">
        <row r="9">
          <cell r="A9" t="str">
            <v>A</v>
          </cell>
        </row>
      </sheetData>
      <sheetData sheetId="26749">
        <row r="9">
          <cell r="A9" t="str">
            <v>A</v>
          </cell>
        </row>
      </sheetData>
      <sheetData sheetId="26750">
        <row r="9">
          <cell r="A9" t="str">
            <v>A</v>
          </cell>
        </row>
      </sheetData>
      <sheetData sheetId="26751">
        <row r="9">
          <cell r="A9" t="str">
            <v>A</v>
          </cell>
        </row>
      </sheetData>
      <sheetData sheetId="26752">
        <row r="9">
          <cell r="A9" t="str">
            <v>A</v>
          </cell>
        </row>
      </sheetData>
      <sheetData sheetId="26753">
        <row r="9">
          <cell r="A9" t="str">
            <v>A</v>
          </cell>
        </row>
      </sheetData>
      <sheetData sheetId="26754">
        <row r="9">
          <cell r="A9" t="str">
            <v>A</v>
          </cell>
        </row>
      </sheetData>
      <sheetData sheetId="26755">
        <row r="9">
          <cell r="A9" t="str">
            <v>A</v>
          </cell>
        </row>
      </sheetData>
      <sheetData sheetId="26756">
        <row r="9">
          <cell r="A9" t="str">
            <v>A</v>
          </cell>
        </row>
      </sheetData>
      <sheetData sheetId="26757">
        <row r="9">
          <cell r="A9" t="str">
            <v>A</v>
          </cell>
        </row>
      </sheetData>
      <sheetData sheetId="26758">
        <row r="9">
          <cell r="A9" t="str">
            <v>A</v>
          </cell>
        </row>
      </sheetData>
      <sheetData sheetId="26759">
        <row r="9">
          <cell r="A9" t="str">
            <v>A</v>
          </cell>
        </row>
      </sheetData>
      <sheetData sheetId="26760">
        <row r="9">
          <cell r="A9" t="str">
            <v>A</v>
          </cell>
        </row>
      </sheetData>
      <sheetData sheetId="26761">
        <row r="9">
          <cell r="A9" t="str">
            <v>A</v>
          </cell>
        </row>
      </sheetData>
      <sheetData sheetId="26762">
        <row r="9">
          <cell r="A9" t="str">
            <v>A</v>
          </cell>
        </row>
      </sheetData>
      <sheetData sheetId="26763">
        <row r="9">
          <cell r="A9" t="str">
            <v>A</v>
          </cell>
        </row>
      </sheetData>
      <sheetData sheetId="26764">
        <row r="9">
          <cell r="A9" t="str">
            <v>A</v>
          </cell>
        </row>
      </sheetData>
      <sheetData sheetId="26765">
        <row r="9">
          <cell r="A9" t="str">
            <v>A</v>
          </cell>
        </row>
      </sheetData>
      <sheetData sheetId="26766">
        <row r="9">
          <cell r="A9" t="str">
            <v>A</v>
          </cell>
        </row>
      </sheetData>
      <sheetData sheetId="26767">
        <row r="9">
          <cell r="A9" t="str">
            <v>A</v>
          </cell>
        </row>
      </sheetData>
      <sheetData sheetId="26768">
        <row r="9">
          <cell r="A9" t="str">
            <v>A</v>
          </cell>
        </row>
      </sheetData>
      <sheetData sheetId="26769">
        <row r="9">
          <cell r="A9" t="str">
            <v>A</v>
          </cell>
        </row>
      </sheetData>
      <sheetData sheetId="26770">
        <row r="9">
          <cell r="A9" t="str">
            <v>A</v>
          </cell>
        </row>
      </sheetData>
      <sheetData sheetId="26771">
        <row r="9">
          <cell r="A9" t="str">
            <v>A</v>
          </cell>
        </row>
      </sheetData>
      <sheetData sheetId="26772">
        <row r="9">
          <cell r="A9" t="str">
            <v>A</v>
          </cell>
        </row>
      </sheetData>
      <sheetData sheetId="26773">
        <row r="9">
          <cell r="A9" t="str">
            <v>A</v>
          </cell>
        </row>
      </sheetData>
      <sheetData sheetId="26774">
        <row r="9">
          <cell r="A9" t="str">
            <v>A</v>
          </cell>
        </row>
      </sheetData>
      <sheetData sheetId="26775">
        <row r="9">
          <cell r="A9" t="str">
            <v>A</v>
          </cell>
        </row>
      </sheetData>
      <sheetData sheetId="26776">
        <row r="9">
          <cell r="A9" t="str">
            <v>A</v>
          </cell>
        </row>
      </sheetData>
      <sheetData sheetId="26777">
        <row r="9">
          <cell r="A9" t="str">
            <v>A</v>
          </cell>
        </row>
      </sheetData>
      <sheetData sheetId="26778">
        <row r="9">
          <cell r="A9" t="str">
            <v>A</v>
          </cell>
        </row>
      </sheetData>
      <sheetData sheetId="26779">
        <row r="9">
          <cell r="A9" t="str">
            <v>A</v>
          </cell>
        </row>
      </sheetData>
      <sheetData sheetId="26780">
        <row r="9">
          <cell r="A9" t="str">
            <v>A</v>
          </cell>
        </row>
      </sheetData>
      <sheetData sheetId="26781">
        <row r="9">
          <cell r="A9" t="str">
            <v>A</v>
          </cell>
        </row>
      </sheetData>
      <sheetData sheetId="26782">
        <row r="9">
          <cell r="A9" t="str">
            <v>A</v>
          </cell>
        </row>
      </sheetData>
      <sheetData sheetId="26783">
        <row r="9">
          <cell r="A9" t="str">
            <v>A</v>
          </cell>
        </row>
      </sheetData>
      <sheetData sheetId="26784">
        <row r="9">
          <cell r="A9" t="str">
            <v>A</v>
          </cell>
        </row>
      </sheetData>
      <sheetData sheetId="26785">
        <row r="9">
          <cell r="A9" t="str">
            <v>A</v>
          </cell>
        </row>
      </sheetData>
      <sheetData sheetId="26786"/>
      <sheetData sheetId="26787">
        <row r="9">
          <cell r="A9" t="str">
            <v>A</v>
          </cell>
        </row>
      </sheetData>
      <sheetData sheetId="26788">
        <row r="9">
          <cell r="A9" t="str">
            <v>A</v>
          </cell>
        </row>
      </sheetData>
      <sheetData sheetId="26789">
        <row r="9">
          <cell r="A9" t="str">
            <v>A</v>
          </cell>
        </row>
      </sheetData>
      <sheetData sheetId="26790">
        <row r="9">
          <cell r="A9" t="str">
            <v>A</v>
          </cell>
        </row>
      </sheetData>
      <sheetData sheetId="26791">
        <row r="9">
          <cell r="A9" t="str">
            <v>A</v>
          </cell>
        </row>
      </sheetData>
      <sheetData sheetId="26792">
        <row r="9">
          <cell r="A9" t="str">
            <v>A</v>
          </cell>
        </row>
      </sheetData>
      <sheetData sheetId="26793">
        <row r="9">
          <cell r="A9" t="str">
            <v>A</v>
          </cell>
        </row>
      </sheetData>
      <sheetData sheetId="26794">
        <row r="9">
          <cell r="A9" t="str">
            <v>A</v>
          </cell>
        </row>
      </sheetData>
      <sheetData sheetId="26795">
        <row r="9">
          <cell r="A9" t="str">
            <v>A</v>
          </cell>
        </row>
      </sheetData>
      <sheetData sheetId="26796">
        <row r="9">
          <cell r="A9" t="str">
            <v>A</v>
          </cell>
        </row>
      </sheetData>
      <sheetData sheetId="26797">
        <row r="9">
          <cell r="A9" t="str">
            <v>A</v>
          </cell>
        </row>
      </sheetData>
      <sheetData sheetId="26798">
        <row r="9">
          <cell r="A9" t="str">
            <v>A</v>
          </cell>
        </row>
      </sheetData>
      <sheetData sheetId="26799">
        <row r="9">
          <cell r="A9" t="str">
            <v>A</v>
          </cell>
        </row>
      </sheetData>
      <sheetData sheetId="26800">
        <row r="9">
          <cell r="A9" t="str">
            <v>A</v>
          </cell>
        </row>
      </sheetData>
      <sheetData sheetId="26801">
        <row r="9">
          <cell r="A9" t="str">
            <v>A</v>
          </cell>
        </row>
      </sheetData>
      <sheetData sheetId="26802">
        <row r="9">
          <cell r="A9" t="str">
            <v>A</v>
          </cell>
        </row>
      </sheetData>
      <sheetData sheetId="26803">
        <row r="9">
          <cell r="A9" t="str">
            <v>A</v>
          </cell>
        </row>
      </sheetData>
      <sheetData sheetId="26804">
        <row r="9">
          <cell r="A9" t="str">
            <v>A</v>
          </cell>
        </row>
      </sheetData>
      <sheetData sheetId="26805">
        <row r="9">
          <cell r="A9" t="str">
            <v>A</v>
          </cell>
        </row>
      </sheetData>
      <sheetData sheetId="26806">
        <row r="9">
          <cell r="A9" t="str">
            <v>A</v>
          </cell>
        </row>
      </sheetData>
      <sheetData sheetId="26807">
        <row r="9">
          <cell r="A9" t="str">
            <v>A</v>
          </cell>
        </row>
      </sheetData>
      <sheetData sheetId="26808">
        <row r="9">
          <cell r="A9" t="str">
            <v>A</v>
          </cell>
        </row>
      </sheetData>
      <sheetData sheetId="26809">
        <row r="9">
          <cell r="A9" t="str">
            <v>A</v>
          </cell>
        </row>
      </sheetData>
      <sheetData sheetId="26810">
        <row r="9">
          <cell r="A9" t="str">
            <v>A</v>
          </cell>
        </row>
      </sheetData>
      <sheetData sheetId="26811">
        <row r="9">
          <cell r="A9" t="str">
            <v>A</v>
          </cell>
        </row>
      </sheetData>
      <sheetData sheetId="26812">
        <row r="9">
          <cell r="A9" t="str">
            <v>A</v>
          </cell>
        </row>
      </sheetData>
      <sheetData sheetId="26813">
        <row r="9">
          <cell r="A9" t="str">
            <v>A</v>
          </cell>
        </row>
      </sheetData>
      <sheetData sheetId="26814">
        <row r="9">
          <cell r="A9" t="str">
            <v>A</v>
          </cell>
        </row>
      </sheetData>
      <sheetData sheetId="26815">
        <row r="9">
          <cell r="A9" t="str">
            <v>A</v>
          </cell>
        </row>
      </sheetData>
      <sheetData sheetId="26816">
        <row r="9">
          <cell r="A9" t="str">
            <v>A</v>
          </cell>
        </row>
      </sheetData>
      <sheetData sheetId="26817">
        <row r="9">
          <cell r="A9" t="str">
            <v>A</v>
          </cell>
        </row>
      </sheetData>
      <sheetData sheetId="26818">
        <row r="9">
          <cell r="A9" t="str">
            <v>A</v>
          </cell>
        </row>
      </sheetData>
      <sheetData sheetId="26819">
        <row r="9">
          <cell r="A9" t="str">
            <v>A</v>
          </cell>
        </row>
      </sheetData>
      <sheetData sheetId="26820">
        <row r="9">
          <cell r="A9" t="str">
            <v>A</v>
          </cell>
        </row>
      </sheetData>
      <sheetData sheetId="26821" refreshError="1"/>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efreshError="1"/>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ow r="9">
          <cell r="A9" t="str">
            <v>A</v>
          </cell>
        </row>
      </sheetData>
      <sheetData sheetId="26906">
        <row r="9">
          <cell r="A9" t="str">
            <v>A</v>
          </cell>
        </row>
      </sheetData>
      <sheetData sheetId="26907">
        <row r="9">
          <cell r="A9" t="str">
            <v>A</v>
          </cell>
        </row>
      </sheetData>
      <sheetData sheetId="26908">
        <row r="9">
          <cell r="A9" t="str">
            <v>A</v>
          </cell>
        </row>
      </sheetData>
      <sheetData sheetId="26909">
        <row r="9">
          <cell r="A9" t="str">
            <v>A</v>
          </cell>
        </row>
      </sheetData>
      <sheetData sheetId="26910"/>
      <sheetData sheetId="26911"/>
      <sheetData sheetId="26912"/>
      <sheetData sheetId="26913"/>
      <sheetData sheetId="26914"/>
      <sheetData sheetId="26915"/>
      <sheetData sheetId="26916"/>
      <sheetData sheetId="26917"/>
      <sheetData sheetId="26918"/>
      <sheetData sheetId="26919"/>
      <sheetData sheetId="26920"/>
      <sheetData sheetId="26921"/>
      <sheetData sheetId="26922"/>
      <sheetData sheetId="26923"/>
      <sheetData sheetId="26924"/>
      <sheetData sheetId="26925"/>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sheetData sheetId="26962"/>
      <sheetData sheetId="26963"/>
      <sheetData sheetId="26964"/>
      <sheetData sheetId="26965"/>
      <sheetData sheetId="26966"/>
      <sheetData sheetId="26967"/>
      <sheetData sheetId="26968"/>
      <sheetData sheetId="26969"/>
      <sheetData sheetId="26970"/>
      <sheetData sheetId="26971"/>
      <sheetData sheetId="26972"/>
      <sheetData sheetId="26973"/>
      <sheetData sheetId="26974"/>
      <sheetData sheetId="26975"/>
      <sheetData sheetId="26976"/>
      <sheetData sheetId="26977"/>
      <sheetData sheetId="26978"/>
      <sheetData sheetId="26979"/>
      <sheetData sheetId="26980"/>
      <sheetData sheetId="26981"/>
      <sheetData sheetId="26982"/>
      <sheetData sheetId="26983"/>
      <sheetData sheetId="26984"/>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sheetData sheetId="27021"/>
      <sheetData sheetId="27022"/>
      <sheetData sheetId="27023"/>
      <sheetData sheetId="27024"/>
      <sheetData sheetId="27025"/>
      <sheetData sheetId="27026"/>
      <sheetData sheetId="27027"/>
      <sheetData sheetId="27028"/>
      <sheetData sheetId="27029"/>
      <sheetData sheetId="27030"/>
      <sheetData sheetId="27031"/>
      <sheetData sheetId="27032"/>
      <sheetData sheetId="27033"/>
      <sheetData sheetId="27034"/>
      <sheetData sheetId="27035"/>
      <sheetData sheetId="27036"/>
      <sheetData sheetId="27037"/>
      <sheetData sheetId="27038"/>
      <sheetData sheetId="27039"/>
      <sheetData sheetId="27040"/>
      <sheetData sheetId="2704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ow r="9">
          <cell r="A9" t="str">
            <v>A</v>
          </cell>
        </row>
      </sheetData>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sheetData sheetId="27115">
        <row r="9">
          <cell r="A9" t="str">
            <v>A</v>
          </cell>
        </row>
      </sheetData>
      <sheetData sheetId="27116"/>
      <sheetData sheetId="27117"/>
      <sheetData sheetId="27118"/>
      <sheetData sheetId="27119"/>
      <sheetData sheetId="27120"/>
      <sheetData sheetId="27121"/>
      <sheetData sheetId="27122">
        <row r="9">
          <cell r="A9" t="str">
            <v>A</v>
          </cell>
        </row>
      </sheetData>
      <sheetData sheetId="27123"/>
      <sheetData sheetId="27124">
        <row r="9">
          <cell r="A9" t="str">
            <v>A</v>
          </cell>
        </row>
      </sheetData>
      <sheetData sheetId="27125">
        <row r="9">
          <cell r="A9" t="str">
            <v>A</v>
          </cell>
        </row>
      </sheetData>
      <sheetData sheetId="27126"/>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ow r="9">
          <cell r="A9" t="str">
            <v>A</v>
          </cell>
        </row>
      </sheetData>
      <sheetData sheetId="27138">
        <row r="9">
          <cell r="A9" t="str">
            <v>A</v>
          </cell>
        </row>
      </sheetData>
      <sheetData sheetId="27139">
        <row r="9">
          <cell r="A9" t="str">
            <v>A</v>
          </cell>
        </row>
      </sheetData>
      <sheetData sheetId="27140">
        <row r="9">
          <cell r="A9" t="str">
            <v>A</v>
          </cell>
        </row>
      </sheetData>
      <sheetData sheetId="27141">
        <row r="9">
          <cell r="A9" t="str">
            <v>A</v>
          </cell>
        </row>
      </sheetData>
      <sheetData sheetId="27142">
        <row r="9">
          <cell r="A9" t="str">
            <v>A</v>
          </cell>
        </row>
      </sheetData>
      <sheetData sheetId="27143">
        <row r="9">
          <cell r="A9" t="str">
            <v>A</v>
          </cell>
        </row>
      </sheetData>
      <sheetData sheetId="27144">
        <row r="9">
          <cell r="A9" t="str">
            <v>A</v>
          </cell>
        </row>
      </sheetData>
      <sheetData sheetId="27145">
        <row r="9">
          <cell r="A9" t="str">
            <v>A</v>
          </cell>
        </row>
      </sheetData>
      <sheetData sheetId="27146">
        <row r="9">
          <cell r="A9" t="str">
            <v>A</v>
          </cell>
        </row>
      </sheetData>
      <sheetData sheetId="27147">
        <row r="9">
          <cell r="A9" t="str">
            <v>A</v>
          </cell>
        </row>
      </sheetData>
      <sheetData sheetId="27148">
        <row r="9">
          <cell r="A9" t="str">
            <v>A</v>
          </cell>
        </row>
      </sheetData>
      <sheetData sheetId="27149" refreshError="1"/>
      <sheetData sheetId="27150"/>
      <sheetData sheetId="27151" refreshError="1"/>
      <sheetData sheetId="27152" refreshError="1"/>
      <sheetData sheetId="27153" refreshError="1"/>
      <sheetData sheetId="27154" refreshError="1"/>
      <sheetData sheetId="27155" refreshError="1"/>
      <sheetData sheetId="27156" refreshError="1"/>
      <sheetData sheetId="27157">
        <row r="9">
          <cell r="A9" t="str">
            <v>A</v>
          </cell>
        </row>
      </sheetData>
      <sheetData sheetId="27158" refreshError="1"/>
      <sheetData sheetId="27159">
        <row r="9">
          <cell r="A9" t="str">
            <v>A</v>
          </cell>
        </row>
      </sheetData>
      <sheetData sheetId="27160">
        <row r="9">
          <cell r="A9" t="str">
            <v>A</v>
          </cell>
        </row>
      </sheetData>
      <sheetData sheetId="27161" refreshError="1"/>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efreshError="1"/>
      <sheetData sheetId="27186" refreshError="1"/>
      <sheetData sheetId="27187">
        <row r="9">
          <cell r="A9" t="str">
            <v>A</v>
          </cell>
        </row>
      </sheetData>
      <sheetData sheetId="27188">
        <row r="9">
          <cell r="A9" t="str">
            <v>A</v>
          </cell>
        </row>
      </sheetData>
      <sheetData sheetId="27189">
        <row r="9">
          <cell r="A9" t="str">
            <v>A</v>
          </cell>
        </row>
      </sheetData>
      <sheetData sheetId="27190">
        <row r="9">
          <cell r="A9" t="str">
            <v>A</v>
          </cell>
        </row>
      </sheetData>
      <sheetData sheetId="27191">
        <row r="9">
          <cell r="A9" t="str">
            <v>A</v>
          </cell>
        </row>
      </sheetData>
      <sheetData sheetId="27192">
        <row r="9">
          <cell r="A9" t="str">
            <v>A</v>
          </cell>
        </row>
      </sheetData>
      <sheetData sheetId="27193">
        <row r="9">
          <cell r="A9" t="str">
            <v>A</v>
          </cell>
        </row>
      </sheetData>
      <sheetData sheetId="27194">
        <row r="9">
          <cell r="A9" t="str">
            <v>A</v>
          </cell>
        </row>
      </sheetData>
      <sheetData sheetId="27195">
        <row r="9">
          <cell r="A9" t="str">
            <v>A</v>
          </cell>
        </row>
      </sheetData>
      <sheetData sheetId="27196">
        <row r="9">
          <cell r="A9" t="str">
            <v>A</v>
          </cell>
        </row>
      </sheetData>
      <sheetData sheetId="27197">
        <row r="9">
          <cell r="A9" t="str">
            <v>A</v>
          </cell>
        </row>
      </sheetData>
      <sheetData sheetId="27198">
        <row r="9">
          <cell r="A9" t="str">
            <v>A</v>
          </cell>
        </row>
      </sheetData>
      <sheetData sheetId="27199">
        <row r="9">
          <cell r="A9" t="str">
            <v>A</v>
          </cell>
        </row>
      </sheetData>
      <sheetData sheetId="27200">
        <row r="9">
          <cell r="A9" t="str">
            <v>A</v>
          </cell>
        </row>
      </sheetData>
      <sheetData sheetId="27201">
        <row r="9">
          <cell r="A9" t="str">
            <v>A</v>
          </cell>
        </row>
      </sheetData>
      <sheetData sheetId="27202">
        <row r="9">
          <cell r="A9" t="str">
            <v>A</v>
          </cell>
        </row>
      </sheetData>
      <sheetData sheetId="27203">
        <row r="9">
          <cell r="A9" t="str">
            <v>A</v>
          </cell>
        </row>
      </sheetData>
      <sheetData sheetId="27204">
        <row r="9">
          <cell r="A9" t="str">
            <v>A</v>
          </cell>
        </row>
      </sheetData>
      <sheetData sheetId="27205">
        <row r="9">
          <cell r="A9" t="str">
            <v>A</v>
          </cell>
        </row>
      </sheetData>
      <sheetData sheetId="27206">
        <row r="9">
          <cell r="A9" t="str">
            <v>A</v>
          </cell>
        </row>
      </sheetData>
      <sheetData sheetId="27207">
        <row r="9">
          <cell r="A9" t="str">
            <v>A</v>
          </cell>
        </row>
      </sheetData>
      <sheetData sheetId="27208">
        <row r="9">
          <cell r="A9" t="str">
            <v>A</v>
          </cell>
        </row>
      </sheetData>
      <sheetData sheetId="27209">
        <row r="9">
          <cell r="A9" t="str">
            <v>A</v>
          </cell>
        </row>
      </sheetData>
      <sheetData sheetId="27210">
        <row r="9">
          <cell r="A9" t="str">
            <v>A</v>
          </cell>
        </row>
      </sheetData>
      <sheetData sheetId="27211">
        <row r="9">
          <cell r="A9" t="str">
            <v>A</v>
          </cell>
        </row>
      </sheetData>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ow r="9">
          <cell r="A9" t="str">
            <v>A</v>
          </cell>
        </row>
      </sheetData>
      <sheetData sheetId="27235">
        <row r="9">
          <cell r="A9" t="str">
            <v>A</v>
          </cell>
        </row>
      </sheetData>
      <sheetData sheetId="27236">
        <row r="9">
          <cell r="A9" t="str">
            <v>A</v>
          </cell>
        </row>
      </sheetData>
      <sheetData sheetId="27237">
        <row r="9">
          <cell r="A9" t="str">
            <v>A</v>
          </cell>
        </row>
      </sheetData>
      <sheetData sheetId="27238">
        <row r="9">
          <cell r="A9" t="str">
            <v>A</v>
          </cell>
        </row>
      </sheetData>
      <sheetData sheetId="27239">
        <row r="9">
          <cell r="A9" t="str">
            <v>A</v>
          </cell>
        </row>
      </sheetData>
      <sheetData sheetId="27240"/>
      <sheetData sheetId="27241">
        <row r="9">
          <cell r="A9" t="str">
            <v>A</v>
          </cell>
        </row>
      </sheetData>
      <sheetData sheetId="27242">
        <row r="9">
          <cell r="A9" t="str">
            <v>A</v>
          </cell>
        </row>
      </sheetData>
      <sheetData sheetId="27243">
        <row r="9">
          <cell r="A9" t="str">
            <v>A</v>
          </cell>
        </row>
      </sheetData>
      <sheetData sheetId="27244">
        <row r="9">
          <cell r="A9" t="str">
            <v>A</v>
          </cell>
        </row>
      </sheetData>
      <sheetData sheetId="27245">
        <row r="9">
          <cell r="A9" t="str">
            <v>A</v>
          </cell>
        </row>
      </sheetData>
      <sheetData sheetId="27246">
        <row r="9">
          <cell r="A9" t="str">
            <v>A</v>
          </cell>
        </row>
      </sheetData>
      <sheetData sheetId="27247"/>
      <sheetData sheetId="27248"/>
      <sheetData sheetId="27249">
        <row r="9">
          <cell r="A9" t="str">
            <v>A</v>
          </cell>
        </row>
      </sheetData>
      <sheetData sheetId="27250">
        <row r="9">
          <cell r="A9" t="str">
            <v>A</v>
          </cell>
        </row>
      </sheetData>
      <sheetData sheetId="27251">
        <row r="9">
          <cell r="A9" t="str">
            <v>A</v>
          </cell>
        </row>
      </sheetData>
      <sheetData sheetId="27252">
        <row r="9">
          <cell r="A9" t="str">
            <v>A</v>
          </cell>
        </row>
      </sheetData>
      <sheetData sheetId="27253">
        <row r="9">
          <cell r="A9" t="str">
            <v>A</v>
          </cell>
        </row>
      </sheetData>
      <sheetData sheetId="27254">
        <row r="9">
          <cell r="A9" t="str">
            <v>A</v>
          </cell>
        </row>
      </sheetData>
      <sheetData sheetId="27255">
        <row r="9">
          <cell r="A9" t="str">
            <v>A</v>
          </cell>
        </row>
      </sheetData>
      <sheetData sheetId="27256">
        <row r="9">
          <cell r="A9" t="str">
            <v>A</v>
          </cell>
        </row>
      </sheetData>
      <sheetData sheetId="27257">
        <row r="9">
          <cell r="A9" t="str">
            <v>A</v>
          </cell>
        </row>
      </sheetData>
      <sheetData sheetId="27258">
        <row r="9">
          <cell r="A9" t="str">
            <v>A</v>
          </cell>
        </row>
      </sheetData>
      <sheetData sheetId="27259"/>
      <sheetData sheetId="27260">
        <row r="9">
          <cell r="A9" t="str">
            <v>A</v>
          </cell>
        </row>
      </sheetData>
      <sheetData sheetId="27261"/>
      <sheetData sheetId="27262">
        <row r="9">
          <cell r="A9" t="str">
            <v>A</v>
          </cell>
        </row>
      </sheetData>
      <sheetData sheetId="27263">
        <row r="9">
          <cell r="A9" t="str">
            <v>A</v>
          </cell>
        </row>
      </sheetData>
      <sheetData sheetId="27264">
        <row r="9">
          <cell r="A9" t="str">
            <v>A</v>
          </cell>
        </row>
      </sheetData>
      <sheetData sheetId="27265">
        <row r="9">
          <cell r="A9" t="str">
            <v>A</v>
          </cell>
        </row>
      </sheetData>
      <sheetData sheetId="27266">
        <row r="9">
          <cell r="A9" t="str">
            <v>A</v>
          </cell>
        </row>
      </sheetData>
      <sheetData sheetId="27267">
        <row r="9">
          <cell r="A9" t="str">
            <v>A</v>
          </cell>
        </row>
      </sheetData>
      <sheetData sheetId="27268">
        <row r="9">
          <cell r="A9" t="str">
            <v>A</v>
          </cell>
        </row>
      </sheetData>
      <sheetData sheetId="27269">
        <row r="9">
          <cell r="A9" t="str">
            <v>A</v>
          </cell>
        </row>
      </sheetData>
      <sheetData sheetId="27270">
        <row r="9">
          <cell r="A9" t="str">
            <v>A</v>
          </cell>
        </row>
      </sheetData>
      <sheetData sheetId="27271">
        <row r="9">
          <cell r="A9" t="str">
            <v>A</v>
          </cell>
        </row>
      </sheetData>
      <sheetData sheetId="27272">
        <row r="9">
          <cell r="A9" t="str">
            <v>A</v>
          </cell>
        </row>
      </sheetData>
      <sheetData sheetId="27273">
        <row r="9">
          <cell r="A9" t="str">
            <v>A</v>
          </cell>
        </row>
      </sheetData>
      <sheetData sheetId="27274">
        <row r="9">
          <cell r="A9" t="str">
            <v>A</v>
          </cell>
        </row>
      </sheetData>
      <sheetData sheetId="27275" refreshError="1"/>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efreshError="1"/>
      <sheetData sheetId="27283" refreshError="1"/>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sheetData sheetId="27292"/>
      <sheetData sheetId="27293"/>
      <sheetData sheetId="27294" refreshError="1"/>
      <sheetData sheetId="27295"/>
      <sheetData sheetId="27296" refreshError="1"/>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efreshError="1"/>
      <sheetData sheetId="27327" refreshError="1"/>
      <sheetData sheetId="27328" refreshError="1"/>
      <sheetData sheetId="27329" refreshError="1"/>
      <sheetData sheetId="27330" refreshError="1"/>
      <sheetData sheetId="27331" refreshError="1"/>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ow r="9">
          <cell r="A9" t="str">
            <v>A</v>
          </cell>
        </row>
      </sheetData>
      <sheetData sheetId="27342">
        <row r="9">
          <cell r="A9" t="str">
            <v>A</v>
          </cell>
        </row>
      </sheetData>
      <sheetData sheetId="27343">
        <row r="9">
          <cell r="A9" t="str">
            <v>A</v>
          </cell>
        </row>
      </sheetData>
      <sheetData sheetId="27344">
        <row r="9">
          <cell r="A9" t="str">
            <v>A</v>
          </cell>
        </row>
      </sheetData>
      <sheetData sheetId="27345">
        <row r="9">
          <cell r="A9" t="str">
            <v>A</v>
          </cell>
        </row>
      </sheetData>
      <sheetData sheetId="27346"/>
      <sheetData sheetId="27347">
        <row r="9">
          <cell r="A9" t="str">
            <v>A</v>
          </cell>
        </row>
      </sheetData>
      <sheetData sheetId="27348">
        <row r="9">
          <cell r="A9" t="str">
            <v>A</v>
          </cell>
        </row>
      </sheetData>
      <sheetData sheetId="27349">
        <row r="9">
          <cell r="A9" t="str">
            <v>A</v>
          </cell>
        </row>
      </sheetData>
      <sheetData sheetId="27350">
        <row r="9">
          <cell r="A9" t="str">
            <v>A</v>
          </cell>
        </row>
      </sheetData>
      <sheetData sheetId="27351">
        <row r="9">
          <cell r="A9" t="str">
            <v>A</v>
          </cell>
        </row>
      </sheetData>
      <sheetData sheetId="27352">
        <row r="9">
          <cell r="A9" t="str">
            <v>A</v>
          </cell>
        </row>
      </sheetData>
      <sheetData sheetId="27353">
        <row r="9">
          <cell r="A9" t="str">
            <v>A</v>
          </cell>
        </row>
      </sheetData>
      <sheetData sheetId="27354">
        <row r="9">
          <cell r="A9" t="str">
            <v>A</v>
          </cell>
        </row>
      </sheetData>
      <sheetData sheetId="27355">
        <row r="9">
          <cell r="A9" t="str">
            <v>A</v>
          </cell>
        </row>
      </sheetData>
      <sheetData sheetId="27356">
        <row r="9">
          <cell r="A9" t="str">
            <v>A</v>
          </cell>
        </row>
      </sheetData>
      <sheetData sheetId="27357"/>
      <sheetData sheetId="27358"/>
      <sheetData sheetId="27359">
        <row r="9">
          <cell r="A9" t="str">
            <v>A</v>
          </cell>
        </row>
      </sheetData>
      <sheetData sheetId="27360">
        <row r="9">
          <cell r="A9" t="str">
            <v>A</v>
          </cell>
        </row>
      </sheetData>
      <sheetData sheetId="27361">
        <row r="9">
          <cell r="A9" t="str">
            <v>A</v>
          </cell>
        </row>
      </sheetData>
      <sheetData sheetId="27362"/>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sheetData sheetId="27378">
        <row r="9">
          <cell r="A9" t="str">
            <v>A</v>
          </cell>
        </row>
      </sheetData>
      <sheetData sheetId="27379">
        <row r="9">
          <cell r="A9" t="str">
            <v>A</v>
          </cell>
        </row>
      </sheetData>
      <sheetData sheetId="27380">
        <row r="9">
          <cell r="A9" t="str">
            <v>A</v>
          </cell>
        </row>
      </sheetData>
      <sheetData sheetId="27381" refreshError="1"/>
      <sheetData sheetId="27382">
        <row r="9">
          <cell r="A9" t="str">
            <v>A</v>
          </cell>
        </row>
      </sheetData>
      <sheetData sheetId="27383">
        <row r="9">
          <cell r="A9" t="str">
            <v>A</v>
          </cell>
        </row>
      </sheetData>
      <sheetData sheetId="27384"/>
      <sheetData sheetId="27385"/>
      <sheetData sheetId="27386"/>
      <sheetData sheetId="27387"/>
      <sheetData sheetId="27388"/>
      <sheetData sheetId="27389"/>
      <sheetData sheetId="27390"/>
      <sheetData sheetId="27391"/>
      <sheetData sheetId="27392" refreshError="1"/>
      <sheetData sheetId="27393" refreshError="1"/>
      <sheetData sheetId="27394"/>
      <sheetData sheetId="27395"/>
      <sheetData sheetId="27396"/>
      <sheetData sheetId="27397" refreshError="1"/>
      <sheetData sheetId="27398"/>
      <sheetData sheetId="27399"/>
      <sheetData sheetId="27400"/>
      <sheetData sheetId="27401"/>
      <sheetData sheetId="27402"/>
      <sheetData sheetId="27403"/>
      <sheetData sheetId="27404"/>
      <sheetData sheetId="27405"/>
      <sheetData sheetId="27406"/>
      <sheetData sheetId="27407"/>
      <sheetData sheetId="27408"/>
      <sheetData sheetId="27409"/>
      <sheetData sheetId="27410"/>
      <sheetData sheetId="27411"/>
      <sheetData sheetId="27412"/>
      <sheetData sheetId="27413"/>
      <sheetData sheetId="27414"/>
      <sheetData sheetId="27415"/>
      <sheetData sheetId="27416"/>
      <sheetData sheetId="27417"/>
      <sheetData sheetId="27418"/>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ow r="9">
          <cell r="A9" t="str">
            <v>A</v>
          </cell>
        </row>
      </sheetData>
      <sheetData sheetId="27493" refreshError="1"/>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sheetData sheetId="27523">
        <row r="9">
          <cell r="A9" t="str">
            <v>A</v>
          </cell>
        </row>
      </sheetData>
      <sheetData sheetId="27524">
        <row r="9">
          <cell r="A9" t="str">
            <v>A</v>
          </cell>
        </row>
      </sheetData>
      <sheetData sheetId="27525">
        <row r="9">
          <cell r="A9" t="str">
            <v>A</v>
          </cell>
        </row>
      </sheetData>
      <sheetData sheetId="27526">
        <row r="9">
          <cell r="A9" t="str">
            <v>A</v>
          </cell>
        </row>
      </sheetData>
      <sheetData sheetId="27527"/>
      <sheetData sheetId="27528"/>
      <sheetData sheetId="27529"/>
      <sheetData sheetId="27530"/>
      <sheetData sheetId="27531"/>
      <sheetData sheetId="27532"/>
      <sheetData sheetId="27533"/>
      <sheetData sheetId="27534"/>
      <sheetData sheetId="27535"/>
      <sheetData sheetId="27536"/>
      <sheetData sheetId="27537"/>
      <sheetData sheetId="27538"/>
      <sheetData sheetId="27539"/>
      <sheetData sheetId="27540"/>
      <sheetData sheetId="27541"/>
      <sheetData sheetId="27542"/>
      <sheetData sheetId="27543"/>
      <sheetData sheetId="27544"/>
      <sheetData sheetId="27545"/>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sheetData sheetId="27555">
        <row r="9">
          <cell r="A9" t="str">
            <v>A</v>
          </cell>
        </row>
      </sheetData>
      <sheetData sheetId="27556" refreshError="1"/>
      <sheetData sheetId="27557" refreshError="1"/>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ow r="9">
          <cell r="A9" t="str">
            <v>A</v>
          </cell>
        </row>
      </sheetData>
      <sheetData sheetId="27582">
        <row r="9">
          <cell r="A9" t="str">
            <v>A</v>
          </cell>
        </row>
      </sheetData>
      <sheetData sheetId="27583">
        <row r="9">
          <cell r="A9" t="str">
            <v>A</v>
          </cell>
        </row>
      </sheetData>
      <sheetData sheetId="27584">
        <row r="9">
          <cell r="A9" t="str">
            <v>A</v>
          </cell>
        </row>
      </sheetData>
      <sheetData sheetId="27585">
        <row r="9">
          <cell r="A9" t="str">
            <v>A</v>
          </cell>
        </row>
      </sheetData>
      <sheetData sheetId="27586">
        <row r="9">
          <cell r="A9" t="str">
            <v>A</v>
          </cell>
        </row>
      </sheetData>
      <sheetData sheetId="27587">
        <row r="9">
          <cell r="A9" t="str">
            <v>A</v>
          </cell>
        </row>
      </sheetData>
      <sheetData sheetId="27588">
        <row r="9">
          <cell r="A9" t="str">
            <v>A</v>
          </cell>
        </row>
      </sheetData>
      <sheetData sheetId="27589" refreshError="1"/>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efreshError="1"/>
      <sheetData sheetId="27608" refreshError="1"/>
      <sheetData sheetId="27609">
        <row r="9">
          <cell r="A9" t="str">
            <v>A</v>
          </cell>
        </row>
      </sheetData>
      <sheetData sheetId="27610">
        <row r="9">
          <cell r="A9" t="str">
            <v>A</v>
          </cell>
        </row>
      </sheetData>
      <sheetData sheetId="27611">
        <row r="9">
          <cell r="A9" t="str">
            <v>A</v>
          </cell>
        </row>
      </sheetData>
      <sheetData sheetId="27612">
        <row r="9">
          <cell r="A9" t="str">
            <v>A</v>
          </cell>
        </row>
      </sheetData>
      <sheetData sheetId="27613">
        <row r="9">
          <cell r="A9" t="str">
            <v>A</v>
          </cell>
        </row>
      </sheetData>
      <sheetData sheetId="27614">
        <row r="9">
          <cell r="A9" t="str">
            <v>A</v>
          </cell>
        </row>
      </sheetData>
      <sheetData sheetId="27615">
        <row r="9">
          <cell r="A9" t="str">
            <v>A</v>
          </cell>
        </row>
      </sheetData>
      <sheetData sheetId="27616">
        <row r="9">
          <cell r="A9" t="str">
            <v>A</v>
          </cell>
        </row>
      </sheetData>
      <sheetData sheetId="27617">
        <row r="9">
          <cell r="A9" t="str">
            <v>A</v>
          </cell>
        </row>
      </sheetData>
      <sheetData sheetId="27618">
        <row r="9">
          <cell r="A9" t="str">
            <v>A</v>
          </cell>
        </row>
      </sheetData>
      <sheetData sheetId="27619">
        <row r="9">
          <cell r="A9" t="str">
            <v>A</v>
          </cell>
        </row>
      </sheetData>
      <sheetData sheetId="27620">
        <row r="9">
          <cell r="A9" t="str">
            <v>A</v>
          </cell>
        </row>
      </sheetData>
      <sheetData sheetId="27621">
        <row r="9">
          <cell r="A9" t="str">
            <v>A</v>
          </cell>
        </row>
      </sheetData>
      <sheetData sheetId="27622">
        <row r="9">
          <cell r="A9" t="str">
            <v>A</v>
          </cell>
        </row>
      </sheetData>
      <sheetData sheetId="27623">
        <row r="9">
          <cell r="A9" t="str">
            <v>A</v>
          </cell>
        </row>
      </sheetData>
      <sheetData sheetId="27624">
        <row r="9">
          <cell r="A9" t="str">
            <v>A</v>
          </cell>
        </row>
      </sheetData>
      <sheetData sheetId="27625">
        <row r="9">
          <cell r="A9" t="str">
            <v>A</v>
          </cell>
        </row>
      </sheetData>
      <sheetData sheetId="27626">
        <row r="9">
          <cell r="A9" t="str">
            <v>A</v>
          </cell>
        </row>
      </sheetData>
      <sheetData sheetId="27627">
        <row r="9">
          <cell r="A9" t="str">
            <v>A</v>
          </cell>
        </row>
      </sheetData>
      <sheetData sheetId="27628">
        <row r="9">
          <cell r="A9" t="str">
            <v>A</v>
          </cell>
        </row>
      </sheetData>
      <sheetData sheetId="27629">
        <row r="9">
          <cell r="A9" t="str">
            <v>A</v>
          </cell>
        </row>
      </sheetData>
      <sheetData sheetId="27630">
        <row r="9">
          <cell r="A9" t="str">
            <v>A</v>
          </cell>
        </row>
      </sheetData>
      <sheetData sheetId="27631">
        <row r="9">
          <cell r="A9" t="str">
            <v>A</v>
          </cell>
        </row>
      </sheetData>
      <sheetData sheetId="27632">
        <row r="9">
          <cell r="A9" t="str">
            <v>A</v>
          </cell>
        </row>
      </sheetData>
      <sheetData sheetId="27633">
        <row r="9">
          <cell r="A9" t="str">
            <v>A</v>
          </cell>
        </row>
      </sheetData>
      <sheetData sheetId="27634">
        <row r="9">
          <cell r="A9" t="str">
            <v>A</v>
          </cell>
        </row>
      </sheetData>
      <sheetData sheetId="27635">
        <row r="9">
          <cell r="A9" t="str">
            <v>A</v>
          </cell>
        </row>
      </sheetData>
      <sheetData sheetId="27636">
        <row r="9">
          <cell r="A9" t="str">
            <v>A</v>
          </cell>
        </row>
      </sheetData>
      <sheetData sheetId="27637">
        <row r="9">
          <cell r="A9" t="str">
            <v>A</v>
          </cell>
        </row>
      </sheetData>
      <sheetData sheetId="27638">
        <row r="9">
          <cell r="A9" t="str">
            <v>A</v>
          </cell>
        </row>
      </sheetData>
      <sheetData sheetId="27639">
        <row r="9">
          <cell r="A9" t="str">
            <v>A</v>
          </cell>
        </row>
      </sheetData>
      <sheetData sheetId="27640">
        <row r="9">
          <cell r="A9" t="str">
            <v>A</v>
          </cell>
        </row>
      </sheetData>
      <sheetData sheetId="27641">
        <row r="9">
          <cell r="A9" t="str">
            <v>A</v>
          </cell>
        </row>
      </sheetData>
      <sheetData sheetId="27642">
        <row r="9">
          <cell r="A9" t="str">
            <v>A</v>
          </cell>
        </row>
      </sheetData>
      <sheetData sheetId="27643">
        <row r="9">
          <cell r="A9" t="str">
            <v>A</v>
          </cell>
        </row>
      </sheetData>
      <sheetData sheetId="27644">
        <row r="9">
          <cell r="A9" t="str">
            <v>A</v>
          </cell>
        </row>
      </sheetData>
      <sheetData sheetId="27645">
        <row r="9">
          <cell r="A9" t="str">
            <v>A</v>
          </cell>
        </row>
      </sheetData>
      <sheetData sheetId="27646"/>
      <sheetData sheetId="27647">
        <row r="9">
          <cell r="A9" t="str">
            <v>A</v>
          </cell>
        </row>
      </sheetData>
      <sheetData sheetId="27648">
        <row r="9">
          <cell r="A9" t="str">
            <v>A</v>
          </cell>
        </row>
      </sheetData>
      <sheetData sheetId="27649">
        <row r="9">
          <cell r="A9" t="str">
            <v>A</v>
          </cell>
        </row>
      </sheetData>
      <sheetData sheetId="27650"/>
      <sheetData sheetId="27651"/>
      <sheetData sheetId="27652"/>
      <sheetData sheetId="27653"/>
      <sheetData sheetId="27654"/>
      <sheetData sheetId="27655"/>
      <sheetData sheetId="27656"/>
      <sheetData sheetId="27657"/>
      <sheetData sheetId="27658"/>
      <sheetData sheetId="27659"/>
      <sheetData sheetId="27660"/>
      <sheetData sheetId="27661"/>
      <sheetData sheetId="27662"/>
      <sheetData sheetId="27663"/>
      <sheetData sheetId="27664"/>
      <sheetData sheetId="27665"/>
      <sheetData sheetId="27666"/>
      <sheetData sheetId="27667"/>
      <sheetData sheetId="27668"/>
      <sheetData sheetId="27669"/>
      <sheetData sheetId="27670"/>
      <sheetData sheetId="27671"/>
      <sheetData sheetId="27672"/>
      <sheetData sheetId="27673"/>
      <sheetData sheetId="27674"/>
      <sheetData sheetId="27675"/>
      <sheetData sheetId="27676"/>
      <sheetData sheetId="27677"/>
      <sheetData sheetId="27678"/>
      <sheetData sheetId="27679"/>
      <sheetData sheetId="27680"/>
      <sheetData sheetId="27681" refreshError="1"/>
      <sheetData sheetId="27682"/>
      <sheetData sheetId="27683"/>
      <sheetData sheetId="27684"/>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ow r="9">
          <cell r="A9" t="str">
            <v>A</v>
          </cell>
        </row>
      </sheetData>
      <sheetData sheetId="27749">
        <row r="9">
          <cell r="A9" t="str">
            <v>A</v>
          </cell>
        </row>
      </sheetData>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ow r="9">
          <cell r="A9" t="str">
            <v>A</v>
          </cell>
        </row>
      </sheetData>
      <sheetData sheetId="27755">
        <row r="9">
          <cell r="A9" t="str">
            <v>A</v>
          </cell>
        </row>
      </sheetData>
      <sheetData sheetId="27756">
        <row r="9">
          <cell r="A9" t="str">
            <v>A</v>
          </cell>
        </row>
      </sheetData>
      <sheetData sheetId="27757">
        <row r="9">
          <cell r="A9" t="str">
            <v>A</v>
          </cell>
        </row>
      </sheetData>
      <sheetData sheetId="27758">
        <row r="9">
          <cell r="A9" t="str">
            <v>A</v>
          </cell>
        </row>
      </sheetData>
      <sheetData sheetId="27759">
        <row r="9">
          <cell r="A9" t="str">
            <v>A</v>
          </cell>
        </row>
      </sheetData>
      <sheetData sheetId="27760">
        <row r="9">
          <cell r="A9" t="str">
            <v>A</v>
          </cell>
        </row>
      </sheetData>
      <sheetData sheetId="27761">
        <row r="9">
          <cell r="A9" t="str">
            <v>A</v>
          </cell>
        </row>
      </sheetData>
      <sheetData sheetId="27762">
        <row r="9">
          <cell r="A9" t="str">
            <v>A</v>
          </cell>
        </row>
      </sheetData>
      <sheetData sheetId="27763">
        <row r="9">
          <cell r="A9" t="str">
            <v>A</v>
          </cell>
        </row>
      </sheetData>
      <sheetData sheetId="27764">
        <row r="9">
          <cell r="A9" t="str">
            <v>A</v>
          </cell>
        </row>
      </sheetData>
      <sheetData sheetId="27765">
        <row r="9">
          <cell r="A9" t="str">
            <v>A</v>
          </cell>
        </row>
      </sheetData>
      <sheetData sheetId="27766">
        <row r="9">
          <cell r="A9" t="str">
            <v>A</v>
          </cell>
        </row>
      </sheetData>
      <sheetData sheetId="27767">
        <row r="9">
          <cell r="A9" t="str">
            <v>A</v>
          </cell>
        </row>
      </sheetData>
      <sheetData sheetId="27768">
        <row r="9">
          <cell r="A9" t="str">
            <v>A</v>
          </cell>
        </row>
      </sheetData>
      <sheetData sheetId="27769">
        <row r="9">
          <cell r="A9" t="str">
            <v>A</v>
          </cell>
        </row>
      </sheetData>
      <sheetData sheetId="27770">
        <row r="9">
          <cell r="A9" t="str">
            <v>A</v>
          </cell>
        </row>
      </sheetData>
      <sheetData sheetId="27771">
        <row r="9">
          <cell r="A9" t="str">
            <v>A</v>
          </cell>
        </row>
      </sheetData>
      <sheetData sheetId="27772">
        <row r="9">
          <cell r="A9" t="str">
            <v>A</v>
          </cell>
        </row>
      </sheetData>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ow r="9">
          <cell r="A9" t="str">
            <v>A</v>
          </cell>
        </row>
      </sheetData>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ow r="9">
          <cell r="A9" t="str">
            <v>A</v>
          </cell>
        </row>
      </sheetData>
      <sheetData sheetId="27800">
        <row r="9">
          <cell r="A9" t="str">
            <v>A</v>
          </cell>
        </row>
      </sheetData>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sheetData sheetId="27831"/>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sheetData sheetId="27864"/>
      <sheetData sheetId="27865"/>
      <sheetData sheetId="27866"/>
      <sheetData sheetId="27867"/>
      <sheetData sheetId="27868"/>
      <sheetData sheetId="27869"/>
      <sheetData sheetId="27870"/>
      <sheetData sheetId="27871"/>
      <sheetData sheetId="27872"/>
      <sheetData sheetId="27873"/>
      <sheetData sheetId="27874"/>
      <sheetData sheetId="27875"/>
      <sheetData sheetId="27876"/>
      <sheetData sheetId="27877"/>
      <sheetData sheetId="27878"/>
      <sheetData sheetId="27879">
        <row r="9">
          <cell r="A9" t="str">
            <v>A</v>
          </cell>
        </row>
      </sheetData>
      <sheetData sheetId="27880"/>
      <sheetData sheetId="27881"/>
      <sheetData sheetId="27882"/>
      <sheetData sheetId="27883"/>
      <sheetData sheetId="27884"/>
      <sheetData sheetId="27885"/>
      <sheetData sheetId="27886"/>
      <sheetData sheetId="27887"/>
      <sheetData sheetId="27888"/>
      <sheetData sheetId="27889"/>
      <sheetData sheetId="27890"/>
      <sheetData sheetId="27891"/>
      <sheetData sheetId="27892"/>
      <sheetData sheetId="27893"/>
      <sheetData sheetId="27894"/>
      <sheetData sheetId="27895"/>
      <sheetData sheetId="27896"/>
      <sheetData sheetId="27897"/>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sheetData sheetId="27915"/>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sheetData sheetId="27980"/>
      <sheetData sheetId="27981"/>
      <sheetData sheetId="27982"/>
      <sheetData sheetId="27983"/>
      <sheetData sheetId="27984"/>
      <sheetData sheetId="27985"/>
      <sheetData sheetId="27986"/>
      <sheetData sheetId="27987"/>
      <sheetData sheetId="27988"/>
      <sheetData sheetId="27989"/>
      <sheetData sheetId="27990"/>
      <sheetData sheetId="27991"/>
      <sheetData sheetId="27992"/>
      <sheetData sheetId="27993"/>
      <sheetData sheetId="27994"/>
      <sheetData sheetId="27995" refreshError="1"/>
      <sheetData sheetId="27996"/>
      <sheetData sheetId="27997"/>
      <sheetData sheetId="27998"/>
      <sheetData sheetId="27999"/>
      <sheetData sheetId="28000"/>
      <sheetData sheetId="28001"/>
      <sheetData sheetId="28002"/>
      <sheetData sheetId="28003"/>
      <sheetData sheetId="28004"/>
      <sheetData sheetId="28005"/>
      <sheetData sheetId="28006"/>
      <sheetData sheetId="28007"/>
      <sheetData sheetId="28008"/>
      <sheetData sheetId="28009"/>
      <sheetData sheetId="28010"/>
      <sheetData sheetId="28011"/>
      <sheetData sheetId="28012"/>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sheetData sheetId="28041"/>
      <sheetData sheetId="28042"/>
      <sheetData sheetId="28043"/>
      <sheetData sheetId="28044"/>
      <sheetData sheetId="28045"/>
      <sheetData sheetId="28046"/>
      <sheetData sheetId="28047"/>
      <sheetData sheetId="28048"/>
      <sheetData sheetId="28049"/>
      <sheetData sheetId="28050"/>
      <sheetData sheetId="28051"/>
      <sheetData sheetId="28052"/>
      <sheetData sheetId="28053"/>
      <sheetData sheetId="28054">
        <row r="9">
          <cell r="A9" t="str">
            <v>A</v>
          </cell>
        </row>
      </sheetData>
      <sheetData sheetId="28055"/>
      <sheetData sheetId="28056"/>
      <sheetData sheetId="28057"/>
      <sheetData sheetId="28058"/>
      <sheetData sheetId="28059"/>
      <sheetData sheetId="28060"/>
      <sheetData sheetId="28061"/>
      <sheetData sheetId="28062"/>
      <sheetData sheetId="28063"/>
      <sheetData sheetId="28064"/>
      <sheetData sheetId="28065"/>
      <sheetData sheetId="28066"/>
      <sheetData sheetId="28067"/>
      <sheetData sheetId="28068"/>
      <sheetData sheetId="28069"/>
      <sheetData sheetId="28070"/>
      <sheetData sheetId="28071"/>
      <sheetData sheetId="28072"/>
      <sheetData sheetId="28073"/>
      <sheetData sheetId="28074"/>
      <sheetData sheetId="28075"/>
      <sheetData sheetId="28076"/>
      <sheetData sheetId="28077"/>
      <sheetData sheetId="28078"/>
      <sheetData sheetId="28079"/>
      <sheetData sheetId="28080"/>
      <sheetData sheetId="28081"/>
      <sheetData sheetId="28082"/>
      <sheetData sheetId="28083"/>
      <sheetData sheetId="28084"/>
      <sheetData sheetId="28085"/>
      <sheetData sheetId="28086"/>
      <sheetData sheetId="28087"/>
      <sheetData sheetId="28088" refreshError="1"/>
      <sheetData sheetId="28089"/>
      <sheetData sheetId="28090"/>
      <sheetData sheetId="28091"/>
      <sheetData sheetId="28092"/>
      <sheetData sheetId="28093"/>
      <sheetData sheetId="28094"/>
      <sheetData sheetId="28095"/>
      <sheetData sheetId="28096"/>
      <sheetData sheetId="28097"/>
      <sheetData sheetId="28098"/>
      <sheetData sheetId="28099"/>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sheetData sheetId="28258"/>
      <sheetData sheetId="28259"/>
      <sheetData sheetId="28260"/>
      <sheetData sheetId="28261"/>
      <sheetData sheetId="28262"/>
      <sheetData sheetId="28263"/>
      <sheetData sheetId="28264"/>
      <sheetData sheetId="28265"/>
      <sheetData sheetId="28266"/>
      <sheetData sheetId="28267"/>
      <sheetData sheetId="28268"/>
      <sheetData sheetId="28269"/>
      <sheetData sheetId="28270"/>
      <sheetData sheetId="28271"/>
      <sheetData sheetId="28272"/>
      <sheetData sheetId="28273"/>
      <sheetData sheetId="28274"/>
      <sheetData sheetId="28275"/>
      <sheetData sheetId="28276"/>
      <sheetData sheetId="28277"/>
      <sheetData sheetId="28278"/>
      <sheetData sheetId="28279"/>
      <sheetData sheetId="28280"/>
      <sheetData sheetId="28281"/>
      <sheetData sheetId="28282"/>
      <sheetData sheetId="28283"/>
      <sheetData sheetId="28284"/>
      <sheetData sheetId="28285"/>
      <sheetData sheetId="28286"/>
      <sheetData sheetId="28287"/>
      <sheetData sheetId="28288"/>
      <sheetData sheetId="28289"/>
      <sheetData sheetId="28290"/>
      <sheetData sheetId="28291"/>
      <sheetData sheetId="28292"/>
      <sheetData sheetId="28293"/>
      <sheetData sheetId="28294"/>
      <sheetData sheetId="28295"/>
      <sheetData sheetId="28296"/>
      <sheetData sheetId="28297">
        <row r="9">
          <cell r="A9" t="str">
            <v>A</v>
          </cell>
        </row>
      </sheetData>
      <sheetData sheetId="28298"/>
      <sheetData sheetId="28299"/>
      <sheetData sheetId="28300"/>
      <sheetData sheetId="28301"/>
      <sheetData sheetId="28302"/>
      <sheetData sheetId="28303">
        <row r="9">
          <cell r="A9" t="str">
            <v>A</v>
          </cell>
        </row>
      </sheetData>
      <sheetData sheetId="28304"/>
      <sheetData sheetId="28305"/>
      <sheetData sheetId="28306"/>
      <sheetData sheetId="28307"/>
      <sheetData sheetId="28308"/>
      <sheetData sheetId="28309"/>
      <sheetData sheetId="28310"/>
      <sheetData sheetId="28311"/>
      <sheetData sheetId="28312"/>
      <sheetData sheetId="28313"/>
      <sheetData sheetId="28314"/>
      <sheetData sheetId="28315"/>
      <sheetData sheetId="28316"/>
      <sheetData sheetId="28317"/>
      <sheetData sheetId="28318"/>
      <sheetData sheetId="28319"/>
      <sheetData sheetId="28320"/>
      <sheetData sheetId="28321"/>
      <sheetData sheetId="28322"/>
      <sheetData sheetId="28323"/>
      <sheetData sheetId="28324"/>
      <sheetData sheetId="28325"/>
      <sheetData sheetId="28326"/>
      <sheetData sheetId="28327">
        <row r="9">
          <cell r="A9" t="str">
            <v>A</v>
          </cell>
        </row>
      </sheetData>
      <sheetData sheetId="28328">
        <row r="9">
          <cell r="A9" t="str">
            <v>A</v>
          </cell>
        </row>
      </sheetData>
      <sheetData sheetId="28329"/>
      <sheetData sheetId="28330"/>
      <sheetData sheetId="28331"/>
      <sheetData sheetId="28332"/>
      <sheetData sheetId="28333">
        <row r="9">
          <cell r="A9" t="str">
            <v>A</v>
          </cell>
        </row>
      </sheetData>
      <sheetData sheetId="28334">
        <row r="9">
          <cell r="A9" t="str">
            <v>A</v>
          </cell>
        </row>
      </sheetData>
      <sheetData sheetId="28335"/>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ow r="9">
          <cell r="A9" t="str">
            <v>A</v>
          </cell>
        </row>
      </sheetData>
      <sheetData sheetId="28342">
        <row r="9">
          <cell r="A9" t="str">
            <v>A</v>
          </cell>
        </row>
      </sheetData>
      <sheetData sheetId="28343">
        <row r="9">
          <cell r="A9" t="str">
            <v>A</v>
          </cell>
        </row>
      </sheetData>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sheetData sheetId="28349"/>
      <sheetData sheetId="28350"/>
      <sheetData sheetId="28351"/>
      <sheetData sheetId="28352">
        <row r="9">
          <cell r="A9" t="str">
            <v>A</v>
          </cell>
        </row>
      </sheetData>
      <sheetData sheetId="28353">
        <row r="9">
          <cell r="A9" t="str">
            <v>A</v>
          </cell>
        </row>
      </sheetData>
      <sheetData sheetId="28354">
        <row r="9">
          <cell r="A9" t="str">
            <v>A</v>
          </cell>
        </row>
      </sheetData>
      <sheetData sheetId="28355"/>
      <sheetData sheetId="28356"/>
      <sheetData sheetId="28357"/>
      <sheetData sheetId="28358">
        <row r="9">
          <cell r="A9" t="str">
            <v>A</v>
          </cell>
        </row>
      </sheetData>
      <sheetData sheetId="28359">
        <row r="9">
          <cell r="A9" t="str">
            <v>A</v>
          </cell>
        </row>
      </sheetData>
      <sheetData sheetId="28360">
        <row r="9">
          <cell r="A9" t="str">
            <v>A</v>
          </cell>
        </row>
      </sheetData>
      <sheetData sheetId="28361"/>
      <sheetData sheetId="28362"/>
      <sheetData sheetId="28363"/>
      <sheetData sheetId="28364"/>
      <sheetData sheetId="28365"/>
      <sheetData sheetId="28366"/>
      <sheetData sheetId="28367"/>
      <sheetData sheetId="28368"/>
      <sheetData sheetId="28369"/>
      <sheetData sheetId="28370"/>
      <sheetData sheetId="28371"/>
      <sheetData sheetId="28372"/>
      <sheetData sheetId="28373"/>
      <sheetData sheetId="28374"/>
      <sheetData sheetId="28375"/>
      <sheetData sheetId="28376"/>
      <sheetData sheetId="28377"/>
      <sheetData sheetId="28378"/>
      <sheetData sheetId="28379"/>
      <sheetData sheetId="28380"/>
      <sheetData sheetId="28381"/>
      <sheetData sheetId="28382"/>
      <sheetData sheetId="28383"/>
      <sheetData sheetId="28384"/>
      <sheetData sheetId="28385"/>
      <sheetData sheetId="28386"/>
      <sheetData sheetId="28387"/>
      <sheetData sheetId="28388"/>
      <sheetData sheetId="28389"/>
      <sheetData sheetId="28390"/>
      <sheetData sheetId="28391"/>
      <sheetData sheetId="28392"/>
      <sheetData sheetId="28393"/>
      <sheetData sheetId="28394"/>
      <sheetData sheetId="28395"/>
      <sheetData sheetId="28396"/>
      <sheetData sheetId="28397"/>
      <sheetData sheetId="28398"/>
      <sheetData sheetId="28399"/>
      <sheetData sheetId="28400"/>
      <sheetData sheetId="28401"/>
      <sheetData sheetId="28402"/>
      <sheetData sheetId="28403"/>
      <sheetData sheetId="28404"/>
      <sheetData sheetId="28405"/>
      <sheetData sheetId="28406"/>
      <sheetData sheetId="28407"/>
      <sheetData sheetId="28408"/>
      <sheetData sheetId="28409"/>
      <sheetData sheetId="28410"/>
      <sheetData sheetId="28411"/>
      <sheetData sheetId="28412"/>
      <sheetData sheetId="28413"/>
      <sheetData sheetId="28414"/>
      <sheetData sheetId="28415"/>
      <sheetData sheetId="28416"/>
      <sheetData sheetId="28417"/>
      <sheetData sheetId="28418"/>
      <sheetData sheetId="28419"/>
      <sheetData sheetId="28420"/>
      <sheetData sheetId="28421"/>
      <sheetData sheetId="28422"/>
      <sheetData sheetId="28423"/>
      <sheetData sheetId="28424"/>
      <sheetData sheetId="28425"/>
      <sheetData sheetId="28426">
        <row r="9">
          <cell r="A9" t="str">
            <v>A</v>
          </cell>
        </row>
      </sheetData>
      <sheetData sheetId="28427"/>
      <sheetData sheetId="28428"/>
      <sheetData sheetId="28429"/>
      <sheetData sheetId="28430"/>
      <sheetData sheetId="28431"/>
      <sheetData sheetId="28432"/>
      <sheetData sheetId="28433"/>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ow r="9">
          <cell r="A9" t="str">
            <v>A</v>
          </cell>
        </row>
      </sheetData>
      <sheetData sheetId="28440"/>
      <sheetData sheetId="28441">
        <row r="9">
          <cell r="A9" t="str">
            <v>A</v>
          </cell>
        </row>
      </sheetData>
      <sheetData sheetId="28442">
        <row r="9">
          <cell r="A9" t="str">
            <v>A</v>
          </cell>
        </row>
      </sheetData>
      <sheetData sheetId="28443">
        <row r="9">
          <cell r="A9" t="str">
            <v>A</v>
          </cell>
        </row>
      </sheetData>
      <sheetData sheetId="28444">
        <row r="9">
          <cell r="A9" t="str">
            <v>A</v>
          </cell>
        </row>
      </sheetData>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sheetData sheetId="28458"/>
      <sheetData sheetId="28459"/>
      <sheetData sheetId="28460">
        <row r="9">
          <cell r="A9" t="str">
            <v>A</v>
          </cell>
        </row>
      </sheetData>
      <sheetData sheetId="28461">
        <row r="9">
          <cell r="A9" t="str">
            <v>A</v>
          </cell>
        </row>
      </sheetData>
      <sheetData sheetId="28462">
        <row r="9">
          <cell r="A9" t="str">
            <v>A</v>
          </cell>
        </row>
      </sheetData>
      <sheetData sheetId="28463"/>
      <sheetData sheetId="28464"/>
      <sheetData sheetId="28465"/>
      <sheetData sheetId="28466"/>
      <sheetData sheetId="28467"/>
      <sheetData sheetId="28468"/>
      <sheetData sheetId="28469"/>
      <sheetData sheetId="28470"/>
      <sheetData sheetId="28471"/>
      <sheetData sheetId="28472"/>
      <sheetData sheetId="28473"/>
      <sheetData sheetId="28474">
        <row r="9">
          <cell r="A9" t="str">
            <v>A</v>
          </cell>
        </row>
      </sheetData>
      <sheetData sheetId="28475">
        <row r="9">
          <cell r="A9" t="str">
            <v>A</v>
          </cell>
        </row>
      </sheetData>
      <sheetData sheetId="28476">
        <row r="9">
          <cell r="A9" t="str">
            <v>A</v>
          </cell>
        </row>
      </sheetData>
      <sheetData sheetId="28477">
        <row r="9">
          <cell r="A9" t="str">
            <v>A</v>
          </cell>
        </row>
      </sheetData>
      <sheetData sheetId="28478"/>
      <sheetData sheetId="28479"/>
      <sheetData sheetId="28480">
        <row r="9">
          <cell r="A9" t="str">
            <v>A</v>
          </cell>
        </row>
      </sheetData>
      <sheetData sheetId="28481">
        <row r="9">
          <cell r="A9" t="str">
            <v>A</v>
          </cell>
        </row>
      </sheetData>
      <sheetData sheetId="28482">
        <row r="9">
          <cell r="A9" t="str">
            <v>A</v>
          </cell>
        </row>
      </sheetData>
      <sheetData sheetId="28483">
        <row r="9">
          <cell r="A9" t="str">
            <v>A</v>
          </cell>
        </row>
      </sheetData>
      <sheetData sheetId="28484">
        <row r="9">
          <cell r="A9" t="str">
            <v>A</v>
          </cell>
        </row>
      </sheetData>
      <sheetData sheetId="28485">
        <row r="9">
          <cell r="A9" t="str">
            <v>A</v>
          </cell>
        </row>
      </sheetData>
      <sheetData sheetId="28486">
        <row r="9">
          <cell r="A9" t="str">
            <v>A</v>
          </cell>
        </row>
      </sheetData>
      <sheetData sheetId="28487">
        <row r="9">
          <cell r="A9" t="str">
            <v>A</v>
          </cell>
        </row>
      </sheetData>
      <sheetData sheetId="28488">
        <row r="9">
          <cell r="A9" t="str">
            <v>A</v>
          </cell>
        </row>
      </sheetData>
      <sheetData sheetId="28489">
        <row r="9">
          <cell r="A9" t="str">
            <v>A</v>
          </cell>
        </row>
      </sheetData>
      <sheetData sheetId="28490">
        <row r="9">
          <cell r="A9" t="str">
            <v>A</v>
          </cell>
        </row>
      </sheetData>
      <sheetData sheetId="28491">
        <row r="9">
          <cell r="A9" t="str">
            <v>A</v>
          </cell>
        </row>
      </sheetData>
      <sheetData sheetId="28492">
        <row r="9">
          <cell r="A9" t="str">
            <v>A</v>
          </cell>
        </row>
      </sheetData>
      <sheetData sheetId="28493">
        <row r="9">
          <cell r="A9" t="str">
            <v>A</v>
          </cell>
        </row>
      </sheetData>
      <sheetData sheetId="28494">
        <row r="9">
          <cell r="A9" t="str">
            <v>A</v>
          </cell>
        </row>
      </sheetData>
      <sheetData sheetId="28495">
        <row r="9">
          <cell r="A9" t="str">
            <v>A</v>
          </cell>
        </row>
      </sheetData>
      <sheetData sheetId="28496">
        <row r="9">
          <cell r="A9" t="str">
            <v>A</v>
          </cell>
        </row>
      </sheetData>
      <sheetData sheetId="28497">
        <row r="9">
          <cell r="A9" t="str">
            <v>A</v>
          </cell>
        </row>
      </sheetData>
      <sheetData sheetId="28498">
        <row r="9">
          <cell r="A9" t="str">
            <v>A</v>
          </cell>
        </row>
      </sheetData>
      <sheetData sheetId="28499">
        <row r="9">
          <cell r="A9" t="str">
            <v>A</v>
          </cell>
        </row>
      </sheetData>
      <sheetData sheetId="28500">
        <row r="9">
          <cell r="A9" t="str">
            <v>A</v>
          </cell>
        </row>
      </sheetData>
      <sheetData sheetId="28501">
        <row r="9">
          <cell r="A9" t="str">
            <v>A</v>
          </cell>
        </row>
      </sheetData>
      <sheetData sheetId="28502">
        <row r="9">
          <cell r="A9" t="str">
            <v>A</v>
          </cell>
        </row>
      </sheetData>
      <sheetData sheetId="28503">
        <row r="9">
          <cell r="A9" t="str">
            <v>A</v>
          </cell>
        </row>
      </sheetData>
      <sheetData sheetId="28504">
        <row r="9">
          <cell r="A9" t="str">
            <v>A</v>
          </cell>
        </row>
      </sheetData>
      <sheetData sheetId="28505">
        <row r="9">
          <cell r="A9" t="str">
            <v>A</v>
          </cell>
        </row>
      </sheetData>
      <sheetData sheetId="28506">
        <row r="9">
          <cell r="A9" t="str">
            <v>A</v>
          </cell>
        </row>
      </sheetData>
      <sheetData sheetId="28507">
        <row r="9">
          <cell r="A9" t="str">
            <v>A</v>
          </cell>
        </row>
      </sheetData>
      <sheetData sheetId="28508">
        <row r="9">
          <cell r="A9" t="str">
            <v>A</v>
          </cell>
        </row>
      </sheetData>
      <sheetData sheetId="28509">
        <row r="9">
          <cell r="A9" t="str">
            <v>A</v>
          </cell>
        </row>
      </sheetData>
      <sheetData sheetId="28510">
        <row r="9">
          <cell r="A9" t="str">
            <v>A</v>
          </cell>
        </row>
      </sheetData>
      <sheetData sheetId="28511">
        <row r="9">
          <cell r="A9" t="str">
            <v>A</v>
          </cell>
        </row>
      </sheetData>
      <sheetData sheetId="28512">
        <row r="9">
          <cell r="A9" t="str">
            <v>A</v>
          </cell>
        </row>
      </sheetData>
      <sheetData sheetId="28513">
        <row r="9">
          <cell r="A9" t="str">
            <v>A</v>
          </cell>
        </row>
      </sheetData>
      <sheetData sheetId="28514"/>
      <sheetData sheetId="28515">
        <row r="9">
          <cell r="A9" t="str">
            <v>A</v>
          </cell>
        </row>
      </sheetData>
      <sheetData sheetId="28516">
        <row r="9">
          <cell r="A9" t="str">
            <v>A</v>
          </cell>
        </row>
      </sheetData>
      <sheetData sheetId="28517">
        <row r="9">
          <cell r="A9" t="str">
            <v>A</v>
          </cell>
        </row>
      </sheetData>
      <sheetData sheetId="28518">
        <row r="9">
          <cell r="A9" t="str">
            <v>A</v>
          </cell>
        </row>
      </sheetData>
      <sheetData sheetId="28519"/>
      <sheetData sheetId="28520">
        <row r="9">
          <cell r="A9" t="str">
            <v>A</v>
          </cell>
        </row>
      </sheetData>
      <sheetData sheetId="28521">
        <row r="9">
          <cell r="A9" t="str">
            <v>A</v>
          </cell>
        </row>
      </sheetData>
      <sheetData sheetId="28522">
        <row r="9">
          <cell r="A9" t="str">
            <v>A</v>
          </cell>
        </row>
      </sheetData>
      <sheetData sheetId="28523">
        <row r="9">
          <cell r="A9" t="str">
            <v>A</v>
          </cell>
        </row>
      </sheetData>
      <sheetData sheetId="28524">
        <row r="9">
          <cell r="A9" t="str">
            <v>A</v>
          </cell>
        </row>
      </sheetData>
      <sheetData sheetId="28525">
        <row r="9">
          <cell r="A9" t="str">
            <v>A</v>
          </cell>
        </row>
      </sheetData>
      <sheetData sheetId="28526">
        <row r="9">
          <cell r="A9" t="str">
            <v>A</v>
          </cell>
        </row>
      </sheetData>
      <sheetData sheetId="28527">
        <row r="9">
          <cell r="A9" t="str">
            <v>A</v>
          </cell>
        </row>
      </sheetData>
      <sheetData sheetId="28528">
        <row r="9">
          <cell r="A9" t="str">
            <v>A</v>
          </cell>
        </row>
      </sheetData>
      <sheetData sheetId="28529">
        <row r="9">
          <cell r="A9" t="str">
            <v>A</v>
          </cell>
        </row>
      </sheetData>
      <sheetData sheetId="28530">
        <row r="9">
          <cell r="A9" t="str">
            <v>A</v>
          </cell>
        </row>
      </sheetData>
      <sheetData sheetId="28531">
        <row r="9">
          <cell r="A9" t="str">
            <v>A</v>
          </cell>
        </row>
      </sheetData>
      <sheetData sheetId="28532">
        <row r="9">
          <cell r="A9" t="str">
            <v>A</v>
          </cell>
        </row>
      </sheetData>
      <sheetData sheetId="28533"/>
      <sheetData sheetId="28534">
        <row r="9">
          <cell r="A9" t="str">
            <v>A</v>
          </cell>
        </row>
      </sheetData>
      <sheetData sheetId="28535">
        <row r="9">
          <cell r="A9" t="str">
            <v>A</v>
          </cell>
        </row>
      </sheetData>
      <sheetData sheetId="28536">
        <row r="9">
          <cell r="A9" t="str">
            <v>A</v>
          </cell>
        </row>
      </sheetData>
      <sheetData sheetId="28537"/>
      <sheetData sheetId="28538"/>
      <sheetData sheetId="28539"/>
      <sheetData sheetId="28540"/>
      <sheetData sheetId="28541"/>
      <sheetData sheetId="28542"/>
      <sheetData sheetId="28543"/>
      <sheetData sheetId="28544"/>
      <sheetData sheetId="28545"/>
      <sheetData sheetId="28546"/>
      <sheetData sheetId="28547"/>
      <sheetData sheetId="28548"/>
      <sheetData sheetId="28549"/>
      <sheetData sheetId="28550"/>
      <sheetData sheetId="28551"/>
      <sheetData sheetId="28552"/>
      <sheetData sheetId="28553"/>
      <sheetData sheetId="28554"/>
      <sheetData sheetId="28555"/>
      <sheetData sheetId="28556"/>
      <sheetData sheetId="28557"/>
      <sheetData sheetId="28558"/>
      <sheetData sheetId="28559"/>
      <sheetData sheetId="28560"/>
      <sheetData sheetId="28561"/>
      <sheetData sheetId="28562"/>
      <sheetData sheetId="28563"/>
      <sheetData sheetId="28564"/>
      <sheetData sheetId="28565"/>
      <sheetData sheetId="28566"/>
      <sheetData sheetId="28567"/>
      <sheetData sheetId="28568"/>
      <sheetData sheetId="28569"/>
      <sheetData sheetId="28570"/>
      <sheetData sheetId="28571"/>
      <sheetData sheetId="28572"/>
      <sheetData sheetId="28573"/>
      <sheetData sheetId="28574"/>
      <sheetData sheetId="28575"/>
      <sheetData sheetId="28576"/>
      <sheetData sheetId="28577"/>
      <sheetData sheetId="28578"/>
      <sheetData sheetId="28579"/>
      <sheetData sheetId="28580"/>
      <sheetData sheetId="28581"/>
      <sheetData sheetId="28582"/>
      <sheetData sheetId="28583"/>
      <sheetData sheetId="28584"/>
      <sheetData sheetId="28585"/>
      <sheetData sheetId="28586"/>
      <sheetData sheetId="28587"/>
      <sheetData sheetId="28588"/>
      <sheetData sheetId="28589"/>
      <sheetData sheetId="28590"/>
      <sheetData sheetId="28591"/>
      <sheetData sheetId="28592"/>
      <sheetData sheetId="28593"/>
      <sheetData sheetId="28594"/>
      <sheetData sheetId="28595"/>
      <sheetData sheetId="28596"/>
      <sheetData sheetId="28597"/>
      <sheetData sheetId="28598"/>
      <sheetData sheetId="28599"/>
      <sheetData sheetId="28600"/>
      <sheetData sheetId="28601"/>
      <sheetData sheetId="28602"/>
      <sheetData sheetId="28603"/>
      <sheetData sheetId="28604"/>
      <sheetData sheetId="28605"/>
      <sheetData sheetId="28606"/>
      <sheetData sheetId="28607"/>
      <sheetData sheetId="28608"/>
      <sheetData sheetId="28609"/>
      <sheetData sheetId="28610"/>
      <sheetData sheetId="28611"/>
      <sheetData sheetId="28612"/>
      <sheetData sheetId="28613"/>
      <sheetData sheetId="28614"/>
      <sheetData sheetId="28615"/>
      <sheetData sheetId="28616"/>
      <sheetData sheetId="28617"/>
      <sheetData sheetId="28618"/>
      <sheetData sheetId="28619"/>
      <sheetData sheetId="28620"/>
      <sheetData sheetId="28621"/>
      <sheetData sheetId="28622"/>
      <sheetData sheetId="28623"/>
      <sheetData sheetId="28624"/>
      <sheetData sheetId="28625"/>
      <sheetData sheetId="28626"/>
      <sheetData sheetId="28627"/>
      <sheetData sheetId="28628"/>
      <sheetData sheetId="28629"/>
      <sheetData sheetId="28630"/>
      <sheetData sheetId="28631"/>
      <sheetData sheetId="28632"/>
      <sheetData sheetId="28633"/>
      <sheetData sheetId="28634"/>
      <sheetData sheetId="28635"/>
      <sheetData sheetId="28636"/>
      <sheetData sheetId="28637"/>
      <sheetData sheetId="28638"/>
      <sheetData sheetId="28639"/>
      <sheetData sheetId="28640"/>
      <sheetData sheetId="28641"/>
      <sheetData sheetId="28642"/>
      <sheetData sheetId="28643"/>
      <sheetData sheetId="28644"/>
      <sheetData sheetId="28645"/>
      <sheetData sheetId="28646"/>
      <sheetData sheetId="28647"/>
      <sheetData sheetId="28648"/>
      <sheetData sheetId="28649"/>
      <sheetData sheetId="28650"/>
      <sheetData sheetId="28651"/>
      <sheetData sheetId="28652"/>
      <sheetData sheetId="28653"/>
      <sheetData sheetId="28654"/>
      <sheetData sheetId="28655"/>
      <sheetData sheetId="28656"/>
      <sheetData sheetId="28657"/>
      <sheetData sheetId="28658"/>
      <sheetData sheetId="28659"/>
      <sheetData sheetId="28660"/>
      <sheetData sheetId="28661"/>
      <sheetData sheetId="28662"/>
      <sheetData sheetId="28663"/>
      <sheetData sheetId="28664"/>
      <sheetData sheetId="28665"/>
      <sheetData sheetId="28666"/>
      <sheetData sheetId="28667"/>
      <sheetData sheetId="28668"/>
      <sheetData sheetId="28669"/>
      <sheetData sheetId="28670"/>
      <sheetData sheetId="28671"/>
      <sheetData sheetId="28672"/>
      <sheetData sheetId="28673"/>
      <sheetData sheetId="28674"/>
      <sheetData sheetId="28675"/>
      <sheetData sheetId="28676"/>
      <sheetData sheetId="28677"/>
      <sheetData sheetId="28678"/>
      <sheetData sheetId="28679"/>
      <sheetData sheetId="28680"/>
      <sheetData sheetId="28681"/>
      <sheetData sheetId="28682"/>
      <sheetData sheetId="28683"/>
      <sheetData sheetId="28684"/>
      <sheetData sheetId="28685"/>
      <sheetData sheetId="28686"/>
      <sheetData sheetId="28687"/>
      <sheetData sheetId="28688"/>
      <sheetData sheetId="28689"/>
      <sheetData sheetId="28690"/>
      <sheetData sheetId="28691"/>
      <sheetData sheetId="28692"/>
      <sheetData sheetId="28693"/>
      <sheetData sheetId="28694"/>
      <sheetData sheetId="28695"/>
      <sheetData sheetId="28696"/>
      <sheetData sheetId="28697"/>
      <sheetData sheetId="28698"/>
      <sheetData sheetId="28699"/>
      <sheetData sheetId="28700"/>
      <sheetData sheetId="28701"/>
      <sheetData sheetId="28702"/>
      <sheetData sheetId="28703"/>
      <sheetData sheetId="28704"/>
      <sheetData sheetId="28705"/>
      <sheetData sheetId="28706"/>
      <sheetData sheetId="28707"/>
      <sheetData sheetId="28708"/>
      <sheetData sheetId="28709"/>
      <sheetData sheetId="28710"/>
      <sheetData sheetId="28711"/>
      <sheetData sheetId="28712"/>
      <sheetData sheetId="28713"/>
      <sheetData sheetId="28714"/>
      <sheetData sheetId="28715"/>
      <sheetData sheetId="28716"/>
      <sheetData sheetId="28717"/>
      <sheetData sheetId="28718"/>
      <sheetData sheetId="28719"/>
      <sheetData sheetId="28720"/>
      <sheetData sheetId="28721"/>
      <sheetData sheetId="28722"/>
      <sheetData sheetId="28723"/>
      <sheetData sheetId="28724"/>
      <sheetData sheetId="28725"/>
      <sheetData sheetId="28726"/>
      <sheetData sheetId="28727"/>
      <sheetData sheetId="28728"/>
      <sheetData sheetId="28729"/>
      <sheetData sheetId="28730"/>
      <sheetData sheetId="28731"/>
      <sheetData sheetId="28732"/>
      <sheetData sheetId="28733"/>
      <sheetData sheetId="28734"/>
      <sheetData sheetId="28735"/>
      <sheetData sheetId="28736"/>
      <sheetData sheetId="28737"/>
      <sheetData sheetId="28738"/>
      <sheetData sheetId="28739"/>
      <sheetData sheetId="28740"/>
      <sheetData sheetId="28741"/>
      <sheetData sheetId="28742"/>
      <sheetData sheetId="28743"/>
      <sheetData sheetId="28744"/>
      <sheetData sheetId="28745"/>
      <sheetData sheetId="28746"/>
      <sheetData sheetId="28747"/>
      <sheetData sheetId="28748"/>
      <sheetData sheetId="28749"/>
      <sheetData sheetId="28750"/>
      <sheetData sheetId="28751"/>
      <sheetData sheetId="28752"/>
      <sheetData sheetId="28753"/>
      <sheetData sheetId="28754"/>
      <sheetData sheetId="28755"/>
      <sheetData sheetId="28756"/>
      <sheetData sheetId="28757"/>
      <sheetData sheetId="28758"/>
      <sheetData sheetId="28759"/>
      <sheetData sheetId="28760"/>
      <sheetData sheetId="28761"/>
      <sheetData sheetId="28762"/>
      <sheetData sheetId="28763"/>
      <sheetData sheetId="28764"/>
      <sheetData sheetId="28765"/>
      <sheetData sheetId="28766"/>
      <sheetData sheetId="28767"/>
      <sheetData sheetId="28768"/>
      <sheetData sheetId="28769"/>
      <sheetData sheetId="28770"/>
      <sheetData sheetId="28771"/>
      <sheetData sheetId="28772"/>
      <sheetData sheetId="28773"/>
      <sheetData sheetId="28774"/>
      <sheetData sheetId="28775"/>
      <sheetData sheetId="28776"/>
      <sheetData sheetId="28777"/>
      <sheetData sheetId="28778"/>
      <sheetData sheetId="28779"/>
      <sheetData sheetId="28780"/>
      <sheetData sheetId="28781"/>
      <sheetData sheetId="28782"/>
      <sheetData sheetId="28783"/>
      <sheetData sheetId="28784"/>
      <sheetData sheetId="28785"/>
      <sheetData sheetId="28786"/>
      <sheetData sheetId="28787"/>
      <sheetData sheetId="28788"/>
      <sheetData sheetId="28789"/>
      <sheetData sheetId="28790"/>
      <sheetData sheetId="28791"/>
      <sheetData sheetId="28792"/>
      <sheetData sheetId="28793"/>
      <sheetData sheetId="28794"/>
      <sheetData sheetId="28795"/>
      <sheetData sheetId="28796"/>
      <sheetData sheetId="28797"/>
      <sheetData sheetId="28798"/>
      <sheetData sheetId="28799"/>
      <sheetData sheetId="28800"/>
      <sheetData sheetId="28801"/>
      <sheetData sheetId="28802"/>
      <sheetData sheetId="28803"/>
      <sheetData sheetId="28804"/>
      <sheetData sheetId="28805"/>
      <sheetData sheetId="28806"/>
      <sheetData sheetId="28807"/>
      <sheetData sheetId="28808"/>
      <sheetData sheetId="28809"/>
      <sheetData sheetId="28810"/>
      <sheetData sheetId="28811"/>
      <sheetData sheetId="28812"/>
      <sheetData sheetId="28813"/>
      <sheetData sheetId="28814"/>
      <sheetData sheetId="28815"/>
      <sheetData sheetId="28816"/>
      <sheetData sheetId="28817"/>
      <sheetData sheetId="28818"/>
      <sheetData sheetId="28819"/>
      <sheetData sheetId="28820"/>
      <sheetData sheetId="28821"/>
      <sheetData sheetId="28822"/>
      <sheetData sheetId="28823"/>
      <sheetData sheetId="28824"/>
      <sheetData sheetId="28825"/>
      <sheetData sheetId="28826"/>
      <sheetData sheetId="28827"/>
      <sheetData sheetId="28828"/>
      <sheetData sheetId="28829"/>
      <sheetData sheetId="28830"/>
      <sheetData sheetId="28831"/>
      <sheetData sheetId="28832"/>
      <sheetData sheetId="28833"/>
      <sheetData sheetId="28834"/>
      <sheetData sheetId="28835"/>
      <sheetData sheetId="28836"/>
      <sheetData sheetId="28837"/>
      <sheetData sheetId="28838"/>
      <sheetData sheetId="28839"/>
      <sheetData sheetId="28840"/>
      <sheetData sheetId="28841"/>
      <sheetData sheetId="28842"/>
      <sheetData sheetId="28843"/>
      <sheetData sheetId="28844"/>
      <sheetData sheetId="28845"/>
      <sheetData sheetId="28846"/>
      <sheetData sheetId="28847"/>
      <sheetData sheetId="28848"/>
      <sheetData sheetId="28849"/>
      <sheetData sheetId="28850"/>
      <sheetData sheetId="28851"/>
      <sheetData sheetId="28852"/>
      <sheetData sheetId="28853"/>
      <sheetData sheetId="28854"/>
      <sheetData sheetId="28855"/>
      <sheetData sheetId="28856"/>
      <sheetData sheetId="28857"/>
      <sheetData sheetId="28858"/>
      <sheetData sheetId="28859"/>
      <sheetData sheetId="28860"/>
      <sheetData sheetId="28861"/>
      <sheetData sheetId="28862"/>
      <sheetData sheetId="28863"/>
      <sheetData sheetId="28864"/>
      <sheetData sheetId="28865"/>
      <sheetData sheetId="28866"/>
      <sheetData sheetId="28867"/>
      <sheetData sheetId="28868"/>
      <sheetData sheetId="28869"/>
      <sheetData sheetId="28870"/>
      <sheetData sheetId="28871"/>
      <sheetData sheetId="28872"/>
      <sheetData sheetId="28873"/>
      <sheetData sheetId="28874"/>
      <sheetData sheetId="28875"/>
      <sheetData sheetId="28876"/>
      <sheetData sheetId="28877"/>
      <sheetData sheetId="28878"/>
      <sheetData sheetId="28879"/>
      <sheetData sheetId="28880"/>
      <sheetData sheetId="28881"/>
      <sheetData sheetId="28882">
        <row r="9">
          <cell r="A9" t="str">
            <v>A</v>
          </cell>
        </row>
      </sheetData>
      <sheetData sheetId="28883"/>
      <sheetData sheetId="28884"/>
      <sheetData sheetId="28885"/>
      <sheetData sheetId="28886">
        <row r="9">
          <cell r="A9" t="str">
            <v>A</v>
          </cell>
        </row>
      </sheetData>
      <sheetData sheetId="28887"/>
      <sheetData sheetId="28888">
        <row r="9">
          <cell r="A9" t="str">
            <v>A</v>
          </cell>
        </row>
      </sheetData>
      <sheetData sheetId="28889"/>
      <sheetData sheetId="28890">
        <row r="9">
          <cell r="A9" t="str">
            <v>A</v>
          </cell>
        </row>
      </sheetData>
      <sheetData sheetId="28891">
        <row r="9">
          <cell r="A9" t="str">
            <v>A</v>
          </cell>
        </row>
      </sheetData>
      <sheetData sheetId="28892"/>
      <sheetData sheetId="28893">
        <row r="9">
          <cell r="A9" t="str">
            <v>A</v>
          </cell>
        </row>
      </sheetData>
      <sheetData sheetId="28894"/>
      <sheetData sheetId="28895"/>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efreshError="1"/>
      <sheetData sheetId="28905" refreshError="1"/>
      <sheetData sheetId="28906" refreshError="1"/>
      <sheetData sheetId="28907" refreshError="1"/>
      <sheetData sheetId="28908" refreshError="1"/>
      <sheetData sheetId="28909">
        <row r="9">
          <cell r="A9" t="str">
            <v>A</v>
          </cell>
        </row>
      </sheetData>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sheetData sheetId="28918">
        <row r="9">
          <cell r="A9" t="str">
            <v>A</v>
          </cell>
        </row>
      </sheetData>
      <sheetData sheetId="28919" refreshError="1"/>
      <sheetData sheetId="28920">
        <row r="9">
          <cell r="A9" t="str">
            <v>A</v>
          </cell>
        </row>
      </sheetData>
      <sheetData sheetId="28921" refreshError="1"/>
      <sheetData sheetId="28922">
        <row r="9">
          <cell r="A9" t="str">
            <v>A</v>
          </cell>
        </row>
      </sheetData>
      <sheetData sheetId="28923" refreshError="1"/>
      <sheetData sheetId="28924">
        <row r="9">
          <cell r="A9" t="str">
            <v>A</v>
          </cell>
        </row>
      </sheetData>
      <sheetData sheetId="28925">
        <row r="9">
          <cell r="A9" t="str">
            <v>A</v>
          </cell>
        </row>
      </sheetData>
      <sheetData sheetId="28926">
        <row r="9">
          <cell r="A9" t="str">
            <v>A</v>
          </cell>
        </row>
      </sheetData>
      <sheetData sheetId="28927">
        <row r="9">
          <cell r="A9" t="str">
            <v>A</v>
          </cell>
        </row>
      </sheetData>
      <sheetData sheetId="28928">
        <row r="9">
          <cell r="A9" t="str">
            <v>A</v>
          </cell>
        </row>
      </sheetData>
      <sheetData sheetId="28929">
        <row r="9">
          <cell r="A9" t="str">
            <v>A</v>
          </cell>
        </row>
      </sheetData>
      <sheetData sheetId="28930">
        <row r="9">
          <cell r="A9" t="str">
            <v>A</v>
          </cell>
        </row>
      </sheetData>
      <sheetData sheetId="28931">
        <row r="9">
          <cell r="A9" t="str">
            <v>A</v>
          </cell>
        </row>
      </sheetData>
      <sheetData sheetId="28932">
        <row r="9">
          <cell r="A9" t="str">
            <v>A</v>
          </cell>
        </row>
      </sheetData>
      <sheetData sheetId="28933">
        <row r="9">
          <cell r="A9" t="str">
            <v>A</v>
          </cell>
        </row>
      </sheetData>
      <sheetData sheetId="28934">
        <row r="9">
          <cell r="A9" t="str">
            <v>A</v>
          </cell>
        </row>
      </sheetData>
      <sheetData sheetId="28935">
        <row r="9">
          <cell r="A9" t="str">
            <v>A</v>
          </cell>
        </row>
      </sheetData>
      <sheetData sheetId="28936">
        <row r="9">
          <cell r="A9" t="str">
            <v>A</v>
          </cell>
        </row>
      </sheetData>
      <sheetData sheetId="28937">
        <row r="9">
          <cell r="A9" t="str">
            <v>A</v>
          </cell>
        </row>
      </sheetData>
      <sheetData sheetId="28938">
        <row r="9">
          <cell r="A9" t="str">
            <v>A</v>
          </cell>
        </row>
      </sheetData>
      <sheetData sheetId="28939">
        <row r="9">
          <cell r="A9" t="str">
            <v>A</v>
          </cell>
        </row>
      </sheetData>
      <sheetData sheetId="28940" refreshError="1"/>
      <sheetData sheetId="28941" refreshError="1"/>
      <sheetData sheetId="28942">
        <row r="9">
          <cell r="A9" t="str">
            <v>A</v>
          </cell>
        </row>
      </sheetData>
      <sheetData sheetId="28943">
        <row r="9">
          <cell r="A9" t="str">
            <v>A</v>
          </cell>
        </row>
      </sheetData>
      <sheetData sheetId="28944">
        <row r="9">
          <cell r="A9" t="str">
            <v>A</v>
          </cell>
        </row>
      </sheetData>
      <sheetData sheetId="28945">
        <row r="9">
          <cell r="A9" t="str">
            <v>A</v>
          </cell>
        </row>
      </sheetData>
      <sheetData sheetId="28946">
        <row r="9">
          <cell r="A9" t="str">
            <v>A</v>
          </cell>
        </row>
      </sheetData>
      <sheetData sheetId="28947">
        <row r="9">
          <cell r="A9" t="str">
            <v>A</v>
          </cell>
        </row>
      </sheetData>
      <sheetData sheetId="28948">
        <row r="9">
          <cell r="A9" t="str">
            <v>A</v>
          </cell>
        </row>
      </sheetData>
      <sheetData sheetId="28949">
        <row r="9">
          <cell r="A9" t="str">
            <v>A</v>
          </cell>
        </row>
      </sheetData>
      <sheetData sheetId="28950">
        <row r="9">
          <cell r="A9" t="str">
            <v>A</v>
          </cell>
        </row>
      </sheetData>
      <sheetData sheetId="28951">
        <row r="9">
          <cell r="A9" t="str">
            <v>A</v>
          </cell>
        </row>
      </sheetData>
      <sheetData sheetId="28952">
        <row r="9">
          <cell r="A9" t="str">
            <v>A</v>
          </cell>
        </row>
      </sheetData>
      <sheetData sheetId="28953">
        <row r="9">
          <cell r="A9" t="str">
            <v>A</v>
          </cell>
        </row>
      </sheetData>
      <sheetData sheetId="28954">
        <row r="9">
          <cell r="A9" t="str">
            <v>A</v>
          </cell>
        </row>
      </sheetData>
      <sheetData sheetId="28955">
        <row r="9">
          <cell r="A9" t="str">
            <v>A</v>
          </cell>
        </row>
      </sheetData>
      <sheetData sheetId="28956">
        <row r="9">
          <cell r="A9" t="str">
            <v>A</v>
          </cell>
        </row>
      </sheetData>
      <sheetData sheetId="28957">
        <row r="9">
          <cell r="A9" t="str">
            <v>A</v>
          </cell>
        </row>
      </sheetData>
      <sheetData sheetId="28958">
        <row r="9">
          <cell r="A9" t="str">
            <v>A</v>
          </cell>
        </row>
      </sheetData>
      <sheetData sheetId="28959">
        <row r="9">
          <cell r="A9" t="str">
            <v>A</v>
          </cell>
        </row>
      </sheetData>
      <sheetData sheetId="28960">
        <row r="9">
          <cell r="A9" t="str">
            <v>A</v>
          </cell>
        </row>
      </sheetData>
      <sheetData sheetId="28961">
        <row r="9">
          <cell r="A9" t="str">
            <v>A</v>
          </cell>
        </row>
      </sheetData>
      <sheetData sheetId="28962">
        <row r="9">
          <cell r="A9" t="str">
            <v>A</v>
          </cell>
        </row>
      </sheetData>
      <sheetData sheetId="28963" refreshError="1"/>
      <sheetData sheetId="28964" refreshError="1"/>
      <sheetData sheetId="28965">
        <row r="9">
          <cell r="A9" t="str">
            <v>A</v>
          </cell>
        </row>
      </sheetData>
      <sheetData sheetId="28966">
        <row r="9">
          <cell r="A9" t="str">
            <v>A</v>
          </cell>
        </row>
      </sheetData>
      <sheetData sheetId="28967" refreshError="1"/>
      <sheetData sheetId="28968">
        <row r="9">
          <cell r="A9" t="str">
            <v>A</v>
          </cell>
        </row>
      </sheetData>
      <sheetData sheetId="28969">
        <row r="9">
          <cell r="A9" t="str">
            <v>A</v>
          </cell>
        </row>
      </sheetData>
      <sheetData sheetId="28970">
        <row r="9">
          <cell r="A9" t="str">
            <v>A</v>
          </cell>
        </row>
      </sheetData>
      <sheetData sheetId="28971">
        <row r="9">
          <cell r="A9" t="str">
            <v>A</v>
          </cell>
        </row>
      </sheetData>
      <sheetData sheetId="28972">
        <row r="9">
          <cell r="A9" t="str">
            <v>A</v>
          </cell>
        </row>
      </sheetData>
      <sheetData sheetId="28973">
        <row r="9">
          <cell r="A9" t="str">
            <v>A</v>
          </cell>
        </row>
      </sheetData>
      <sheetData sheetId="28974">
        <row r="9">
          <cell r="A9" t="str">
            <v>A</v>
          </cell>
        </row>
      </sheetData>
      <sheetData sheetId="28975">
        <row r="9">
          <cell r="A9" t="str">
            <v>A</v>
          </cell>
        </row>
      </sheetData>
      <sheetData sheetId="28976">
        <row r="9">
          <cell r="A9" t="str">
            <v>A</v>
          </cell>
        </row>
      </sheetData>
      <sheetData sheetId="28977">
        <row r="9">
          <cell r="A9" t="str">
            <v>A</v>
          </cell>
        </row>
      </sheetData>
      <sheetData sheetId="28978">
        <row r="9">
          <cell r="A9" t="str">
            <v>A</v>
          </cell>
        </row>
      </sheetData>
      <sheetData sheetId="28979">
        <row r="9">
          <cell r="A9" t="str">
            <v>A</v>
          </cell>
        </row>
      </sheetData>
      <sheetData sheetId="28980">
        <row r="9">
          <cell r="A9" t="str">
            <v>A</v>
          </cell>
        </row>
      </sheetData>
      <sheetData sheetId="28981">
        <row r="9">
          <cell r="A9" t="str">
            <v>A</v>
          </cell>
        </row>
      </sheetData>
      <sheetData sheetId="28982">
        <row r="9">
          <cell r="A9" t="str">
            <v>A</v>
          </cell>
        </row>
      </sheetData>
      <sheetData sheetId="28983">
        <row r="9">
          <cell r="A9" t="str">
            <v>A</v>
          </cell>
        </row>
      </sheetData>
      <sheetData sheetId="28984">
        <row r="9">
          <cell r="A9" t="str">
            <v>A</v>
          </cell>
        </row>
      </sheetData>
      <sheetData sheetId="28985">
        <row r="9">
          <cell r="A9" t="str">
            <v>A</v>
          </cell>
        </row>
      </sheetData>
      <sheetData sheetId="28986">
        <row r="9">
          <cell r="A9" t="str">
            <v>A</v>
          </cell>
        </row>
      </sheetData>
      <sheetData sheetId="28987">
        <row r="9">
          <cell r="A9" t="str">
            <v>A</v>
          </cell>
        </row>
      </sheetData>
      <sheetData sheetId="28988">
        <row r="9">
          <cell r="A9" t="str">
            <v>A</v>
          </cell>
        </row>
      </sheetData>
      <sheetData sheetId="28989">
        <row r="9">
          <cell r="A9" t="str">
            <v>A</v>
          </cell>
        </row>
      </sheetData>
      <sheetData sheetId="28990">
        <row r="9">
          <cell r="A9" t="str">
            <v>A</v>
          </cell>
        </row>
      </sheetData>
      <sheetData sheetId="28991">
        <row r="9">
          <cell r="A9" t="str">
            <v>A</v>
          </cell>
        </row>
      </sheetData>
      <sheetData sheetId="28992">
        <row r="9">
          <cell r="A9" t="str">
            <v>A</v>
          </cell>
        </row>
      </sheetData>
      <sheetData sheetId="28993">
        <row r="9">
          <cell r="A9" t="str">
            <v>A</v>
          </cell>
        </row>
      </sheetData>
      <sheetData sheetId="28994">
        <row r="9">
          <cell r="A9" t="str">
            <v>A</v>
          </cell>
        </row>
      </sheetData>
      <sheetData sheetId="28995">
        <row r="9">
          <cell r="A9" t="str">
            <v>A</v>
          </cell>
        </row>
      </sheetData>
      <sheetData sheetId="28996">
        <row r="9">
          <cell r="A9" t="str">
            <v>A</v>
          </cell>
        </row>
      </sheetData>
      <sheetData sheetId="28997">
        <row r="9">
          <cell r="A9" t="str">
            <v>A</v>
          </cell>
        </row>
      </sheetData>
      <sheetData sheetId="28998">
        <row r="9">
          <cell r="A9" t="str">
            <v>A</v>
          </cell>
        </row>
      </sheetData>
      <sheetData sheetId="28999">
        <row r="9">
          <cell r="A9" t="str">
            <v>A</v>
          </cell>
        </row>
      </sheetData>
      <sheetData sheetId="29000">
        <row r="9">
          <cell r="A9" t="str">
            <v>A</v>
          </cell>
        </row>
      </sheetData>
      <sheetData sheetId="29001">
        <row r="9">
          <cell r="A9" t="str">
            <v>A</v>
          </cell>
        </row>
      </sheetData>
      <sheetData sheetId="29002">
        <row r="9">
          <cell r="A9" t="str">
            <v>A</v>
          </cell>
        </row>
      </sheetData>
      <sheetData sheetId="29003">
        <row r="9">
          <cell r="A9" t="str">
            <v>A</v>
          </cell>
        </row>
      </sheetData>
      <sheetData sheetId="29004">
        <row r="9">
          <cell r="A9" t="str">
            <v>A</v>
          </cell>
        </row>
      </sheetData>
      <sheetData sheetId="29005">
        <row r="9">
          <cell r="A9" t="str">
            <v>A</v>
          </cell>
        </row>
      </sheetData>
      <sheetData sheetId="29006"/>
      <sheetData sheetId="29007">
        <row r="9">
          <cell r="A9" t="str">
            <v>A</v>
          </cell>
        </row>
      </sheetData>
      <sheetData sheetId="29008">
        <row r="9">
          <cell r="A9" t="str">
            <v>A</v>
          </cell>
        </row>
      </sheetData>
      <sheetData sheetId="29009">
        <row r="9">
          <cell r="A9" t="str">
            <v>A</v>
          </cell>
        </row>
      </sheetData>
      <sheetData sheetId="29010">
        <row r="9">
          <cell r="A9" t="str">
            <v>A</v>
          </cell>
        </row>
      </sheetData>
      <sheetData sheetId="29011">
        <row r="9">
          <cell r="A9" t="str">
            <v>A</v>
          </cell>
        </row>
      </sheetData>
      <sheetData sheetId="29012">
        <row r="9">
          <cell r="A9" t="str">
            <v>A</v>
          </cell>
        </row>
      </sheetData>
      <sheetData sheetId="29013"/>
      <sheetData sheetId="29014"/>
      <sheetData sheetId="29015">
        <row r="9">
          <cell r="A9" t="str">
            <v>A</v>
          </cell>
        </row>
      </sheetData>
      <sheetData sheetId="29016">
        <row r="9">
          <cell r="A9" t="str">
            <v>A</v>
          </cell>
        </row>
      </sheetData>
      <sheetData sheetId="29017">
        <row r="9">
          <cell r="A9" t="str">
            <v>A</v>
          </cell>
        </row>
      </sheetData>
      <sheetData sheetId="29018">
        <row r="9">
          <cell r="A9" t="str">
            <v>A</v>
          </cell>
        </row>
      </sheetData>
      <sheetData sheetId="29019">
        <row r="9">
          <cell r="A9" t="str">
            <v>A</v>
          </cell>
        </row>
      </sheetData>
      <sheetData sheetId="29020">
        <row r="9">
          <cell r="A9" t="str">
            <v>A</v>
          </cell>
        </row>
      </sheetData>
      <sheetData sheetId="29021">
        <row r="9">
          <cell r="A9" t="str">
            <v>A</v>
          </cell>
        </row>
      </sheetData>
      <sheetData sheetId="29022">
        <row r="9">
          <cell r="A9" t="str">
            <v>A</v>
          </cell>
        </row>
      </sheetData>
      <sheetData sheetId="29023">
        <row r="9">
          <cell r="A9" t="str">
            <v>A</v>
          </cell>
        </row>
      </sheetData>
      <sheetData sheetId="29024">
        <row r="9">
          <cell r="A9" t="str">
            <v>A</v>
          </cell>
        </row>
      </sheetData>
      <sheetData sheetId="29025"/>
      <sheetData sheetId="29026">
        <row r="9">
          <cell r="A9" t="str">
            <v>A</v>
          </cell>
        </row>
      </sheetData>
      <sheetData sheetId="29027"/>
      <sheetData sheetId="29028">
        <row r="9">
          <cell r="A9" t="str">
            <v>A</v>
          </cell>
        </row>
      </sheetData>
      <sheetData sheetId="29029">
        <row r="9">
          <cell r="A9" t="str">
            <v>A</v>
          </cell>
        </row>
      </sheetData>
      <sheetData sheetId="29030">
        <row r="9">
          <cell r="A9" t="str">
            <v>A</v>
          </cell>
        </row>
      </sheetData>
      <sheetData sheetId="29031">
        <row r="9">
          <cell r="A9" t="str">
            <v>A</v>
          </cell>
        </row>
      </sheetData>
      <sheetData sheetId="29032">
        <row r="9">
          <cell r="A9" t="str">
            <v>A</v>
          </cell>
        </row>
      </sheetData>
      <sheetData sheetId="29033">
        <row r="9">
          <cell r="A9" t="str">
            <v>A</v>
          </cell>
        </row>
      </sheetData>
      <sheetData sheetId="29034">
        <row r="9">
          <cell r="A9" t="str">
            <v>A</v>
          </cell>
        </row>
      </sheetData>
      <sheetData sheetId="29035">
        <row r="9">
          <cell r="A9" t="str">
            <v>A</v>
          </cell>
        </row>
      </sheetData>
      <sheetData sheetId="29036">
        <row r="9">
          <cell r="A9" t="str">
            <v>A</v>
          </cell>
        </row>
      </sheetData>
      <sheetData sheetId="29037">
        <row r="9">
          <cell r="A9" t="str">
            <v>A</v>
          </cell>
        </row>
      </sheetData>
      <sheetData sheetId="29038">
        <row r="9">
          <cell r="A9" t="str">
            <v>A</v>
          </cell>
        </row>
      </sheetData>
      <sheetData sheetId="29039">
        <row r="9">
          <cell r="A9" t="str">
            <v>A</v>
          </cell>
        </row>
      </sheetData>
      <sheetData sheetId="29040">
        <row r="9">
          <cell r="A9" t="str">
            <v>A</v>
          </cell>
        </row>
      </sheetData>
      <sheetData sheetId="29041">
        <row r="9">
          <cell r="A9" t="str">
            <v>A</v>
          </cell>
        </row>
      </sheetData>
      <sheetData sheetId="29042">
        <row r="9">
          <cell r="A9" t="str">
            <v>A</v>
          </cell>
        </row>
      </sheetData>
      <sheetData sheetId="29043" refreshError="1"/>
      <sheetData sheetId="29044">
        <row r="9">
          <cell r="A9" t="str">
            <v>A</v>
          </cell>
        </row>
      </sheetData>
      <sheetData sheetId="29045">
        <row r="9">
          <cell r="A9" t="str">
            <v>A</v>
          </cell>
        </row>
      </sheetData>
      <sheetData sheetId="29046">
        <row r="9">
          <cell r="A9" t="str">
            <v>A</v>
          </cell>
        </row>
      </sheetData>
      <sheetData sheetId="29047">
        <row r="9">
          <cell r="A9" t="str">
            <v>A</v>
          </cell>
        </row>
      </sheetData>
      <sheetData sheetId="29048">
        <row r="9">
          <cell r="A9" t="str">
            <v>A</v>
          </cell>
        </row>
      </sheetData>
      <sheetData sheetId="29049">
        <row r="9">
          <cell r="A9" t="str">
            <v>A</v>
          </cell>
        </row>
      </sheetData>
      <sheetData sheetId="29050">
        <row r="9">
          <cell r="A9" t="str">
            <v>A</v>
          </cell>
        </row>
      </sheetData>
      <sheetData sheetId="29051">
        <row r="9">
          <cell r="A9" t="str">
            <v>A</v>
          </cell>
        </row>
      </sheetData>
      <sheetData sheetId="29052">
        <row r="9">
          <cell r="A9" t="str">
            <v>A</v>
          </cell>
        </row>
      </sheetData>
      <sheetData sheetId="29053">
        <row r="9">
          <cell r="A9" t="str">
            <v>A</v>
          </cell>
        </row>
      </sheetData>
      <sheetData sheetId="29054" refreshError="1"/>
      <sheetData sheetId="29055" refreshError="1"/>
      <sheetData sheetId="29056" refreshError="1"/>
      <sheetData sheetId="29057" refreshError="1"/>
      <sheetData sheetId="29058" refreshError="1"/>
      <sheetData sheetId="29059" refreshError="1"/>
      <sheetData sheetId="29060"/>
      <sheetData sheetId="29061"/>
      <sheetData sheetId="29062"/>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ow r="9">
          <cell r="A9" t="str">
            <v>A</v>
          </cell>
        </row>
      </sheetData>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ow r="9">
          <cell r="A9" t="str">
            <v>A</v>
          </cell>
        </row>
      </sheetData>
      <sheetData sheetId="29087">
        <row r="9">
          <cell r="A9" t="str">
            <v>A</v>
          </cell>
        </row>
      </sheetData>
      <sheetData sheetId="29088">
        <row r="9">
          <cell r="A9" t="str">
            <v>A</v>
          </cell>
        </row>
      </sheetData>
      <sheetData sheetId="29089">
        <row r="9">
          <cell r="A9" t="str">
            <v>A</v>
          </cell>
        </row>
      </sheetData>
      <sheetData sheetId="29090">
        <row r="9">
          <cell r="A9" t="str">
            <v>A</v>
          </cell>
        </row>
      </sheetData>
      <sheetData sheetId="29091">
        <row r="9">
          <cell r="A9" t="str">
            <v>A</v>
          </cell>
        </row>
      </sheetData>
      <sheetData sheetId="29092">
        <row r="9">
          <cell r="A9" t="str">
            <v>A</v>
          </cell>
        </row>
      </sheetData>
      <sheetData sheetId="29093">
        <row r="9">
          <cell r="A9" t="str">
            <v>A</v>
          </cell>
        </row>
      </sheetData>
      <sheetData sheetId="29094">
        <row r="9">
          <cell r="A9" t="str">
            <v>A</v>
          </cell>
        </row>
      </sheetData>
      <sheetData sheetId="29095">
        <row r="9">
          <cell r="A9" t="str">
            <v>A</v>
          </cell>
        </row>
      </sheetData>
      <sheetData sheetId="29096">
        <row r="9">
          <cell r="A9" t="str">
            <v>A</v>
          </cell>
        </row>
      </sheetData>
      <sheetData sheetId="29097">
        <row r="9">
          <cell r="A9" t="str">
            <v>A</v>
          </cell>
        </row>
      </sheetData>
      <sheetData sheetId="29098">
        <row r="9">
          <cell r="A9" t="str">
            <v>A</v>
          </cell>
        </row>
      </sheetData>
      <sheetData sheetId="29099">
        <row r="9">
          <cell r="A9" t="str">
            <v>A</v>
          </cell>
        </row>
      </sheetData>
      <sheetData sheetId="29100">
        <row r="9">
          <cell r="A9" t="str">
            <v>A</v>
          </cell>
        </row>
      </sheetData>
      <sheetData sheetId="29101">
        <row r="9">
          <cell r="A9" t="str">
            <v>A</v>
          </cell>
        </row>
      </sheetData>
      <sheetData sheetId="29102">
        <row r="9">
          <cell r="A9" t="str">
            <v>A</v>
          </cell>
        </row>
      </sheetData>
      <sheetData sheetId="29103">
        <row r="9">
          <cell r="A9" t="str">
            <v>A</v>
          </cell>
        </row>
      </sheetData>
      <sheetData sheetId="29104">
        <row r="9">
          <cell r="A9" t="str">
            <v>A</v>
          </cell>
        </row>
      </sheetData>
      <sheetData sheetId="29105">
        <row r="9">
          <cell r="A9" t="str">
            <v>A</v>
          </cell>
        </row>
      </sheetData>
      <sheetData sheetId="29106">
        <row r="9">
          <cell r="A9" t="str">
            <v>A</v>
          </cell>
        </row>
      </sheetData>
      <sheetData sheetId="29107">
        <row r="9">
          <cell r="A9" t="str">
            <v>A</v>
          </cell>
        </row>
      </sheetData>
      <sheetData sheetId="29108">
        <row r="9">
          <cell r="A9" t="str">
            <v>A</v>
          </cell>
        </row>
      </sheetData>
      <sheetData sheetId="29109">
        <row r="9">
          <cell r="A9" t="str">
            <v>A</v>
          </cell>
        </row>
      </sheetData>
      <sheetData sheetId="29110">
        <row r="9">
          <cell r="A9" t="str">
            <v>A</v>
          </cell>
        </row>
      </sheetData>
      <sheetData sheetId="29111">
        <row r="9">
          <cell r="A9" t="str">
            <v>A</v>
          </cell>
        </row>
      </sheetData>
      <sheetData sheetId="29112"/>
      <sheetData sheetId="29113">
        <row r="9">
          <cell r="A9" t="str">
            <v>A</v>
          </cell>
        </row>
      </sheetData>
      <sheetData sheetId="29114">
        <row r="9">
          <cell r="A9" t="str">
            <v>A</v>
          </cell>
        </row>
      </sheetData>
      <sheetData sheetId="29115">
        <row r="9">
          <cell r="A9" t="str">
            <v>A</v>
          </cell>
        </row>
      </sheetData>
      <sheetData sheetId="29116">
        <row r="9">
          <cell r="A9" t="str">
            <v>A</v>
          </cell>
        </row>
      </sheetData>
      <sheetData sheetId="29117">
        <row r="9">
          <cell r="A9" t="str">
            <v>A</v>
          </cell>
        </row>
      </sheetData>
      <sheetData sheetId="29118">
        <row r="9">
          <cell r="A9" t="str">
            <v>A</v>
          </cell>
        </row>
      </sheetData>
      <sheetData sheetId="29119">
        <row r="9">
          <cell r="A9" t="str">
            <v>A</v>
          </cell>
        </row>
      </sheetData>
      <sheetData sheetId="29120">
        <row r="9">
          <cell r="A9" t="str">
            <v>A</v>
          </cell>
        </row>
      </sheetData>
      <sheetData sheetId="29121">
        <row r="9">
          <cell r="A9" t="str">
            <v>A</v>
          </cell>
        </row>
      </sheetData>
      <sheetData sheetId="29122">
        <row r="9">
          <cell r="A9" t="str">
            <v>A</v>
          </cell>
        </row>
      </sheetData>
      <sheetData sheetId="29123"/>
      <sheetData sheetId="29124"/>
      <sheetData sheetId="29125">
        <row r="9">
          <cell r="A9" t="str">
            <v>A</v>
          </cell>
        </row>
      </sheetData>
      <sheetData sheetId="29126">
        <row r="9">
          <cell r="A9" t="str">
            <v>A</v>
          </cell>
        </row>
      </sheetData>
      <sheetData sheetId="29127">
        <row r="9">
          <cell r="A9" t="str">
            <v>A</v>
          </cell>
        </row>
      </sheetData>
      <sheetData sheetId="29128"/>
      <sheetData sheetId="29129">
        <row r="9">
          <cell r="A9" t="str">
            <v>A</v>
          </cell>
        </row>
      </sheetData>
      <sheetData sheetId="29130">
        <row r="9">
          <cell r="A9" t="str">
            <v>A</v>
          </cell>
        </row>
      </sheetData>
      <sheetData sheetId="29131">
        <row r="9">
          <cell r="A9" t="str">
            <v>A</v>
          </cell>
        </row>
      </sheetData>
      <sheetData sheetId="29132">
        <row r="9">
          <cell r="A9" t="str">
            <v>A</v>
          </cell>
        </row>
      </sheetData>
      <sheetData sheetId="29133"/>
      <sheetData sheetId="29134">
        <row r="9">
          <cell r="A9" t="str">
            <v>A</v>
          </cell>
        </row>
      </sheetData>
      <sheetData sheetId="29135">
        <row r="9">
          <cell r="A9" t="str">
            <v>A</v>
          </cell>
        </row>
      </sheetData>
      <sheetData sheetId="29136" refreshError="1"/>
      <sheetData sheetId="29137" refreshError="1"/>
      <sheetData sheetId="29138" refreshError="1"/>
      <sheetData sheetId="29139">
        <row r="9">
          <cell r="A9" t="str">
            <v>A</v>
          </cell>
        </row>
      </sheetData>
      <sheetData sheetId="29140">
        <row r="9">
          <cell r="A9" t="str">
            <v>A</v>
          </cell>
        </row>
      </sheetData>
      <sheetData sheetId="29141">
        <row r="9">
          <cell r="A9" t="str">
            <v>A</v>
          </cell>
        </row>
      </sheetData>
      <sheetData sheetId="29142">
        <row r="9">
          <cell r="A9" t="str">
            <v>A</v>
          </cell>
        </row>
      </sheetData>
      <sheetData sheetId="29143">
        <row r="9">
          <cell r="A9" t="str">
            <v>A</v>
          </cell>
        </row>
      </sheetData>
      <sheetData sheetId="29144">
        <row r="9">
          <cell r="A9" t="str">
            <v>A</v>
          </cell>
        </row>
      </sheetData>
      <sheetData sheetId="29145">
        <row r="9">
          <cell r="A9" t="str">
            <v>A</v>
          </cell>
        </row>
      </sheetData>
      <sheetData sheetId="29146">
        <row r="9">
          <cell r="A9" t="str">
            <v>A</v>
          </cell>
        </row>
      </sheetData>
      <sheetData sheetId="29147">
        <row r="9">
          <cell r="A9" t="str">
            <v>A</v>
          </cell>
        </row>
      </sheetData>
      <sheetData sheetId="29148">
        <row r="9">
          <cell r="A9" t="str">
            <v>A</v>
          </cell>
        </row>
      </sheetData>
      <sheetData sheetId="29149">
        <row r="9">
          <cell r="A9" t="str">
            <v>A</v>
          </cell>
        </row>
      </sheetData>
      <sheetData sheetId="29150"/>
      <sheetData sheetId="2915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ow r="9">
          <cell r="A9" t="str">
            <v>A</v>
          </cell>
        </row>
      </sheetData>
      <sheetData sheetId="29226">
        <row r="9">
          <cell r="A9" t="str">
            <v>A</v>
          </cell>
        </row>
      </sheetData>
      <sheetData sheetId="29227">
        <row r="9">
          <cell r="A9" t="str">
            <v>A</v>
          </cell>
        </row>
      </sheetData>
      <sheetData sheetId="29228">
        <row r="9">
          <cell r="A9" t="str">
            <v>A</v>
          </cell>
        </row>
      </sheetData>
      <sheetData sheetId="29229"/>
      <sheetData sheetId="29230">
        <row r="9">
          <cell r="A9" t="str">
            <v>A</v>
          </cell>
        </row>
      </sheetData>
      <sheetData sheetId="29231"/>
      <sheetData sheetId="29232">
        <row r="9">
          <cell r="A9" t="str">
            <v>A</v>
          </cell>
        </row>
      </sheetData>
      <sheetData sheetId="29233">
        <row r="9">
          <cell r="A9" t="str">
            <v>A</v>
          </cell>
        </row>
      </sheetData>
      <sheetData sheetId="29234">
        <row r="9">
          <cell r="A9" t="str">
            <v>A</v>
          </cell>
        </row>
      </sheetData>
      <sheetData sheetId="29235">
        <row r="9">
          <cell r="A9" t="str">
            <v>A</v>
          </cell>
        </row>
      </sheetData>
      <sheetData sheetId="29236">
        <row r="9">
          <cell r="A9" t="str">
            <v>A</v>
          </cell>
        </row>
      </sheetData>
      <sheetData sheetId="29237"/>
      <sheetData sheetId="29238"/>
      <sheetData sheetId="29239"/>
      <sheetData sheetId="29240"/>
      <sheetData sheetId="29241"/>
      <sheetData sheetId="29242"/>
      <sheetData sheetId="29243"/>
      <sheetData sheetId="29244"/>
      <sheetData sheetId="29245"/>
      <sheetData sheetId="29246"/>
      <sheetData sheetId="29247"/>
      <sheetData sheetId="29248"/>
      <sheetData sheetId="29249"/>
      <sheetData sheetId="29250"/>
      <sheetData sheetId="29251"/>
      <sheetData sheetId="29252"/>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efreshError="1"/>
      <sheetData sheetId="29258">
        <row r="9">
          <cell r="A9" t="str">
            <v>A</v>
          </cell>
        </row>
      </sheetData>
      <sheetData sheetId="29259">
        <row r="9">
          <cell r="A9" t="str">
            <v>A</v>
          </cell>
        </row>
      </sheetData>
      <sheetData sheetId="29260" refreshError="1"/>
      <sheetData sheetId="29261">
        <row r="9">
          <cell r="A9" t="str">
            <v>A</v>
          </cell>
        </row>
      </sheetData>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sheetData sheetId="29288"/>
      <sheetData sheetId="29289"/>
      <sheetData sheetId="29290"/>
      <sheetData sheetId="29291"/>
      <sheetData sheetId="29292"/>
      <sheetData sheetId="29293"/>
      <sheetData sheetId="29294"/>
      <sheetData sheetId="29295"/>
      <sheetData sheetId="29296"/>
      <sheetData sheetId="29297"/>
      <sheetData sheetId="29298"/>
      <sheetData sheetId="29299"/>
      <sheetData sheetId="29300"/>
      <sheetData sheetId="29301"/>
      <sheetData sheetId="29302"/>
      <sheetData sheetId="29303"/>
      <sheetData sheetId="29304"/>
      <sheetData sheetId="29305"/>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sheetData sheetId="29339"/>
      <sheetData sheetId="29340">
        <row r="9">
          <cell r="A9" t="str">
            <v>A</v>
          </cell>
        </row>
      </sheetData>
      <sheetData sheetId="29341" refreshError="1"/>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efreshError="1"/>
      <sheetData sheetId="29348" refreshError="1"/>
      <sheetData sheetId="29349">
        <row r="9">
          <cell r="A9" t="str">
            <v>A</v>
          </cell>
        </row>
      </sheetData>
      <sheetData sheetId="29350" refreshError="1"/>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efreshError="1"/>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ow r="9">
          <cell r="A9" t="str">
            <v>A</v>
          </cell>
        </row>
      </sheetData>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ow r="9">
          <cell r="A9" t="str">
            <v>A</v>
          </cell>
        </row>
      </sheetData>
      <sheetData sheetId="29414">
        <row r="9">
          <cell r="A9" t="str">
            <v>A</v>
          </cell>
        </row>
      </sheetData>
      <sheetData sheetId="29415">
        <row r="9">
          <cell r="A9" t="str">
            <v>A</v>
          </cell>
        </row>
      </sheetData>
      <sheetData sheetId="29416"/>
      <sheetData sheetId="29417"/>
      <sheetData sheetId="29418"/>
      <sheetData sheetId="29419"/>
      <sheetData sheetId="29420"/>
      <sheetData sheetId="29421"/>
      <sheetData sheetId="29422"/>
      <sheetData sheetId="29423"/>
      <sheetData sheetId="29424"/>
      <sheetData sheetId="29425"/>
      <sheetData sheetId="29426"/>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efreshError="1"/>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sheetData sheetId="29502">
        <row r="9">
          <cell r="A9" t="str">
            <v>A</v>
          </cell>
        </row>
      </sheetData>
      <sheetData sheetId="29503"/>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ow r="9">
          <cell r="A9" t="str">
            <v>A</v>
          </cell>
        </row>
      </sheetData>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sheetData sheetId="29532"/>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ow r="9">
          <cell r="A9" t="str">
            <v>A</v>
          </cell>
        </row>
      </sheetData>
      <sheetData sheetId="29574">
        <row r="9">
          <cell r="A9" t="str">
            <v>A</v>
          </cell>
        </row>
      </sheetData>
      <sheetData sheetId="29575">
        <row r="9">
          <cell r="A9" t="str">
            <v>A</v>
          </cell>
        </row>
      </sheetData>
      <sheetData sheetId="29576">
        <row r="9">
          <cell r="A9" t="str">
            <v>A</v>
          </cell>
        </row>
      </sheetData>
      <sheetData sheetId="29577">
        <row r="9">
          <cell r="A9" t="str">
            <v>A</v>
          </cell>
        </row>
      </sheetData>
      <sheetData sheetId="29578">
        <row r="9">
          <cell r="A9" t="str">
            <v>A</v>
          </cell>
        </row>
      </sheetData>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sheetData sheetId="29602"/>
      <sheetData sheetId="29603"/>
      <sheetData sheetId="29604"/>
      <sheetData sheetId="29605"/>
      <sheetData sheetId="29606"/>
      <sheetData sheetId="29607"/>
      <sheetData sheetId="29608"/>
      <sheetData sheetId="29609"/>
      <sheetData sheetId="29610"/>
      <sheetData sheetId="29611">
        <row r="9">
          <cell r="A9" t="str">
            <v>A</v>
          </cell>
        </row>
      </sheetData>
      <sheetData sheetId="29612">
        <row r="9">
          <cell r="A9" t="str">
            <v>A</v>
          </cell>
        </row>
      </sheetData>
      <sheetData sheetId="29613">
        <row r="9">
          <cell r="A9" t="str">
            <v>A</v>
          </cell>
        </row>
      </sheetData>
      <sheetData sheetId="29614">
        <row r="9">
          <cell r="A9" t="str">
            <v>A</v>
          </cell>
        </row>
      </sheetData>
      <sheetData sheetId="29615"/>
      <sheetData sheetId="29616"/>
      <sheetData sheetId="29617">
        <row r="9">
          <cell r="A9" t="str">
            <v>A</v>
          </cell>
        </row>
      </sheetData>
      <sheetData sheetId="29618"/>
      <sheetData sheetId="29619">
        <row r="9">
          <cell r="A9" t="str">
            <v>A</v>
          </cell>
        </row>
      </sheetData>
      <sheetData sheetId="29620">
        <row r="9">
          <cell r="A9" t="str">
            <v>A</v>
          </cell>
        </row>
      </sheetData>
      <sheetData sheetId="29621">
        <row r="9">
          <cell r="A9" t="str">
            <v>A</v>
          </cell>
        </row>
      </sheetData>
      <sheetData sheetId="29622">
        <row r="9">
          <cell r="A9" t="str">
            <v>A</v>
          </cell>
        </row>
      </sheetData>
      <sheetData sheetId="29623">
        <row r="9">
          <cell r="A9" t="str">
            <v>A</v>
          </cell>
        </row>
      </sheetData>
      <sheetData sheetId="29624">
        <row r="9">
          <cell r="A9" t="str">
            <v>A</v>
          </cell>
        </row>
      </sheetData>
      <sheetData sheetId="29625">
        <row r="9">
          <cell r="A9" t="str">
            <v>A</v>
          </cell>
        </row>
      </sheetData>
      <sheetData sheetId="29626">
        <row r="9">
          <cell r="A9" t="str">
            <v>A</v>
          </cell>
        </row>
      </sheetData>
      <sheetData sheetId="29627">
        <row r="9">
          <cell r="A9" t="str">
            <v>A</v>
          </cell>
        </row>
      </sheetData>
      <sheetData sheetId="29628">
        <row r="9">
          <cell r="A9" t="str">
            <v>A</v>
          </cell>
        </row>
      </sheetData>
      <sheetData sheetId="29629">
        <row r="9">
          <cell r="A9" t="str">
            <v>A</v>
          </cell>
        </row>
      </sheetData>
      <sheetData sheetId="29630">
        <row r="9">
          <cell r="A9" t="str">
            <v>A</v>
          </cell>
        </row>
      </sheetData>
      <sheetData sheetId="29631">
        <row r="9">
          <cell r="A9" t="str">
            <v>A</v>
          </cell>
        </row>
      </sheetData>
      <sheetData sheetId="29632">
        <row r="9">
          <cell r="A9" t="str">
            <v>A</v>
          </cell>
        </row>
      </sheetData>
      <sheetData sheetId="29633">
        <row r="9">
          <cell r="A9" t="str">
            <v>A</v>
          </cell>
        </row>
      </sheetData>
      <sheetData sheetId="29634">
        <row r="9">
          <cell r="A9" t="str">
            <v>A</v>
          </cell>
        </row>
      </sheetData>
      <sheetData sheetId="29635">
        <row r="9">
          <cell r="A9" t="str">
            <v>A</v>
          </cell>
        </row>
      </sheetData>
      <sheetData sheetId="29636">
        <row r="9">
          <cell r="A9" t="str">
            <v>A</v>
          </cell>
        </row>
      </sheetData>
      <sheetData sheetId="29637">
        <row r="9">
          <cell r="A9" t="str">
            <v>A</v>
          </cell>
        </row>
      </sheetData>
      <sheetData sheetId="29638"/>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sheetData sheetId="29658"/>
      <sheetData sheetId="29659"/>
      <sheetData sheetId="29660"/>
      <sheetData sheetId="29661" refreshError="1"/>
      <sheetData sheetId="29662" refreshError="1"/>
      <sheetData sheetId="29663"/>
      <sheetData sheetId="29664" refreshError="1"/>
      <sheetData sheetId="29665"/>
      <sheetData sheetId="29666"/>
      <sheetData sheetId="29667"/>
      <sheetData sheetId="29668"/>
      <sheetData sheetId="29669"/>
      <sheetData sheetId="29670"/>
      <sheetData sheetId="29671"/>
      <sheetData sheetId="29672"/>
      <sheetData sheetId="29673"/>
      <sheetData sheetId="29674"/>
      <sheetData sheetId="29675"/>
      <sheetData sheetId="29676"/>
      <sheetData sheetId="29677"/>
      <sheetData sheetId="29678"/>
      <sheetData sheetId="29679"/>
      <sheetData sheetId="29680"/>
      <sheetData sheetId="29681"/>
      <sheetData sheetId="29682"/>
      <sheetData sheetId="29683"/>
      <sheetData sheetId="29684" refreshError="1"/>
      <sheetData sheetId="29685"/>
      <sheetData sheetId="29686"/>
      <sheetData sheetId="29687"/>
      <sheetData sheetId="29688"/>
      <sheetData sheetId="29689"/>
      <sheetData sheetId="29690" refreshError="1"/>
      <sheetData sheetId="29691" refreshError="1"/>
      <sheetData sheetId="29692"/>
      <sheetData sheetId="29693"/>
      <sheetData sheetId="29694"/>
      <sheetData sheetId="29695" refreshError="1"/>
      <sheetData sheetId="29696" refreshError="1"/>
      <sheetData sheetId="29697" refreshError="1"/>
      <sheetData sheetId="29698"/>
      <sheetData sheetId="29699"/>
      <sheetData sheetId="29700"/>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sheetData sheetId="29773" refreshError="1"/>
      <sheetData sheetId="29774" refreshError="1"/>
      <sheetData sheetId="29775" refreshError="1"/>
      <sheetData sheetId="29776"/>
      <sheetData sheetId="29777"/>
      <sheetData sheetId="29778"/>
      <sheetData sheetId="29779"/>
      <sheetData sheetId="29780"/>
      <sheetData sheetId="29781"/>
      <sheetData sheetId="29782"/>
      <sheetData sheetId="29783"/>
      <sheetData sheetId="29784"/>
      <sheetData sheetId="29785"/>
      <sheetData sheetId="29786"/>
      <sheetData sheetId="29787"/>
      <sheetData sheetId="29788"/>
      <sheetData sheetId="29789"/>
      <sheetData sheetId="29790"/>
      <sheetData sheetId="29791"/>
      <sheetData sheetId="29792"/>
      <sheetData sheetId="29793"/>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ow r="9">
          <cell r="A9" t="str">
            <v>A</v>
          </cell>
        </row>
      </sheetData>
      <sheetData sheetId="29851">
        <row r="9">
          <cell r="A9" t="str">
            <v>A</v>
          </cell>
        </row>
      </sheetData>
      <sheetData sheetId="29852">
        <row r="9">
          <cell r="A9" t="str">
            <v>A</v>
          </cell>
        </row>
      </sheetData>
      <sheetData sheetId="29853">
        <row r="9">
          <cell r="A9" t="str">
            <v>A</v>
          </cell>
        </row>
      </sheetData>
      <sheetData sheetId="29854">
        <row r="9">
          <cell r="A9" t="str">
            <v>A</v>
          </cell>
        </row>
      </sheetData>
      <sheetData sheetId="29855">
        <row r="9">
          <cell r="A9" t="str">
            <v>A</v>
          </cell>
        </row>
      </sheetData>
      <sheetData sheetId="29856">
        <row r="9">
          <cell r="A9" t="str">
            <v>A</v>
          </cell>
        </row>
      </sheetData>
      <sheetData sheetId="29857">
        <row r="9">
          <cell r="A9" t="str">
            <v>A</v>
          </cell>
        </row>
      </sheetData>
      <sheetData sheetId="29858">
        <row r="9">
          <cell r="A9" t="str">
            <v>A</v>
          </cell>
        </row>
      </sheetData>
      <sheetData sheetId="29859">
        <row r="9">
          <cell r="A9" t="str">
            <v>A</v>
          </cell>
        </row>
      </sheetData>
      <sheetData sheetId="29860">
        <row r="9">
          <cell r="A9" t="str">
            <v>A</v>
          </cell>
        </row>
      </sheetData>
      <sheetData sheetId="29861">
        <row r="9">
          <cell r="A9" t="str">
            <v>A</v>
          </cell>
        </row>
      </sheetData>
      <sheetData sheetId="29862">
        <row r="9">
          <cell r="A9" t="str">
            <v>A</v>
          </cell>
        </row>
      </sheetData>
      <sheetData sheetId="29863">
        <row r="9">
          <cell r="A9" t="str">
            <v>A</v>
          </cell>
        </row>
      </sheetData>
      <sheetData sheetId="29864">
        <row r="9">
          <cell r="A9" t="str">
            <v>A</v>
          </cell>
        </row>
      </sheetData>
      <sheetData sheetId="29865">
        <row r="9">
          <cell r="A9" t="str">
            <v>A</v>
          </cell>
        </row>
      </sheetData>
      <sheetData sheetId="29866">
        <row r="9">
          <cell r="A9" t="str">
            <v>A</v>
          </cell>
        </row>
      </sheetData>
      <sheetData sheetId="29867">
        <row r="9">
          <cell r="A9" t="str">
            <v>A</v>
          </cell>
        </row>
      </sheetData>
      <sheetData sheetId="29868">
        <row r="9">
          <cell r="A9" t="str">
            <v>A</v>
          </cell>
        </row>
      </sheetData>
      <sheetData sheetId="29869">
        <row r="9">
          <cell r="A9" t="str">
            <v>A</v>
          </cell>
        </row>
      </sheetData>
      <sheetData sheetId="29870">
        <row r="9">
          <cell r="A9" t="str">
            <v>A</v>
          </cell>
        </row>
      </sheetData>
      <sheetData sheetId="29871">
        <row r="9">
          <cell r="A9" t="str">
            <v>A</v>
          </cell>
        </row>
      </sheetData>
      <sheetData sheetId="29872">
        <row r="9">
          <cell r="A9" t="str">
            <v>A</v>
          </cell>
        </row>
      </sheetData>
      <sheetData sheetId="29873">
        <row r="9">
          <cell r="A9" t="str">
            <v>A</v>
          </cell>
        </row>
      </sheetData>
      <sheetData sheetId="29874">
        <row r="9">
          <cell r="A9" t="str">
            <v>A</v>
          </cell>
        </row>
      </sheetData>
      <sheetData sheetId="29875">
        <row r="9">
          <cell r="A9" t="str">
            <v>A</v>
          </cell>
        </row>
      </sheetData>
      <sheetData sheetId="29876">
        <row r="9">
          <cell r="A9" t="str">
            <v>A</v>
          </cell>
        </row>
      </sheetData>
      <sheetData sheetId="29877">
        <row r="9">
          <cell r="A9" t="str">
            <v>A</v>
          </cell>
        </row>
      </sheetData>
      <sheetData sheetId="29878">
        <row r="9">
          <cell r="A9" t="str">
            <v>A</v>
          </cell>
        </row>
      </sheetData>
      <sheetData sheetId="29879">
        <row r="9">
          <cell r="A9" t="str">
            <v>A</v>
          </cell>
        </row>
      </sheetData>
      <sheetData sheetId="29880">
        <row r="9">
          <cell r="A9" t="str">
            <v>A</v>
          </cell>
        </row>
      </sheetData>
      <sheetData sheetId="29881">
        <row r="9">
          <cell r="A9" t="str">
            <v>A</v>
          </cell>
        </row>
      </sheetData>
      <sheetData sheetId="29882">
        <row r="9">
          <cell r="A9" t="str">
            <v>A</v>
          </cell>
        </row>
      </sheetData>
      <sheetData sheetId="29883"/>
      <sheetData sheetId="29884"/>
      <sheetData sheetId="29885"/>
      <sheetData sheetId="29886"/>
      <sheetData sheetId="29887"/>
      <sheetData sheetId="29888">
        <row r="9">
          <cell r="A9" t="str">
            <v>A</v>
          </cell>
        </row>
      </sheetData>
      <sheetData sheetId="29889"/>
      <sheetData sheetId="29890"/>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sheetData sheetId="29909"/>
      <sheetData sheetId="29910">
        <row r="9">
          <cell r="A9" t="str">
            <v>A</v>
          </cell>
        </row>
      </sheetData>
      <sheetData sheetId="29911">
        <row r="9">
          <cell r="A9" t="str">
            <v>A</v>
          </cell>
        </row>
      </sheetData>
      <sheetData sheetId="29912"/>
      <sheetData sheetId="29913"/>
      <sheetData sheetId="29914"/>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sheetData sheetId="29920"/>
      <sheetData sheetId="29921">
        <row r="9">
          <cell r="A9" t="str">
            <v>A</v>
          </cell>
        </row>
      </sheetData>
      <sheetData sheetId="29922"/>
      <sheetData sheetId="29923">
        <row r="9">
          <cell r="A9" t="str">
            <v>A</v>
          </cell>
        </row>
      </sheetData>
      <sheetData sheetId="29924"/>
      <sheetData sheetId="29925"/>
      <sheetData sheetId="29926">
        <row r="9">
          <cell r="A9" t="str">
            <v>A</v>
          </cell>
        </row>
      </sheetData>
      <sheetData sheetId="29927">
        <row r="9">
          <cell r="A9" t="str">
            <v>A</v>
          </cell>
        </row>
      </sheetData>
      <sheetData sheetId="29928">
        <row r="9">
          <cell r="A9" t="str">
            <v>A</v>
          </cell>
        </row>
      </sheetData>
      <sheetData sheetId="29929" refreshError="1"/>
      <sheetData sheetId="29930" refreshError="1"/>
      <sheetData sheetId="29931">
        <row r="9">
          <cell r="A9" t="str">
            <v>A</v>
          </cell>
        </row>
      </sheetData>
      <sheetData sheetId="29932" refreshError="1"/>
      <sheetData sheetId="29933">
        <row r="9">
          <cell r="A9" t="str">
            <v>A</v>
          </cell>
        </row>
      </sheetData>
      <sheetData sheetId="29934">
        <row r="9">
          <cell r="A9" t="str">
            <v>A</v>
          </cell>
        </row>
      </sheetData>
      <sheetData sheetId="29935" refreshError="1"/>
      <sheetData sheetId="29936" refreshError="1"/>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efreshError="1"/>
      <sheetData sheetId="29955" refreshError="1"/>
      <sheetData sheetId="29956">
        <row r="9">
          <cell r="A9" t="str">
            <v>A</v>
          </cell>
        </row>
      </sheetData>
      <sheetData sheetId="29957">
        <row r="9">
          <cell r="A9" t="str">
            <v>A</v>
          </cell>
        </row>
      </sheetData>
      <sheetData sheetId="29958">
        <row r="9">
          <cell r="A9" t="str">
            <v>A</v>
          </cell>
        </row>
      </sheetData>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sheetData sheetId="30000">
        <row r="9">
          <cell r="A9" t="str">
            <v>A</v>
          </cell>
        </row>
      </sheetData>
      <sheetData sheetId="30001"/>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ow r="9">
          <cell r="A9" t="str">
            <v>A</v>
          </cell>
        </row>
      </sheetData>
      <sheetData sheetId="30039">
        <row r="9">
          <cell r="A9" t="str">
            <v>A</v>
          </cell>
        </row>
      </sheetData>
      <sheetData sheetId="30040">
        <row r="9">
          <cell r="A9" t="str">
            <v>A</v>
          </cell>
        </row>
      </sheetData>
      <sheetData sheetId="30041">
        <row r="9">
          <cell r="A9" t="str">
            <v>A</v>
          </cell>
        </row>
      </sheetData>
      <sheetData sheetId="30042">
        <row r="9">
          <cell r="A9" t="str">
            <v>A</v>
          </cell>
        </row>
      </sheetData>
      <sheetData sheetId="30043">
        <row r="9">
          <cell r="A9" t="str">
            <v>A</v>
          </cell>
        </row>
      </sheetData>
      <sheetData sheetId="30044">
        <row r="9">
          <cell r="A9" t="str">
            <v>A</v>
          </cell>
        </row>
      </sheetData>
      <sheetData sheetId="30045" refreshError="1"/>
      <sheetData sheetId="30046">
        <row r="9">
          <cell r="A9" t="str">
            <v>A</v>
          </cell>
        </row>
      </sheetData>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ow r="9">
          <cell r="A9" t="str">
            <v>A</v>
          </cell>
        </row>
      </sheetData>
      <sheetData sheetId="30065">
        <row r="9">
          <cell r="A9" t="str">
            <v>A</v>
          </cell>
        </row>
      </sheetData>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sheetData sheetId="30126"/>
      <sheetData sheetId="30127"/>
      <sheetData sheetId="30128"/>
      <sheetData sheetId="30129"/>
      <sheetData sheetId="30130"/>
      <sheetData sheetId="30131"/>
      <sheetData sheetId="30132"/>
      <sheetData sheetId="30133"/>
      <sheetData sheetId="30134" refreshError="1"/>
      <sheetData sheetId="30135"/>
      <sheetData sheetId="30136"/>
      <sheetData sheetId="30137"/>
      <sheetData sheetId="30138"/>
      <sheetData sheetId="30139"/>
      <sheetData sheetId="30140"/>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ow r="9">
          <cell r="A9" t="str">
            <v>A</v>
          </cell>
        </row>
      </sheetData>
      <sheetData sheetId="30156">
        <row r="9">
          <cell r="A9" t="str">
            <v>A</v>
          </cell>
        </row>
      </sheetData>
      <sheetData sheetId="30157">
        <row r="9">
          <cell r="A9" t="str">
            <v>A</v>
          </cell>
        </row>
      </sheetData>
      <sheetData sheetId="30158" refreshError="1"/>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sheetData sheetId="30164"/>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sheetData sheetId="30188"/>
      <sheetData sheetId="30189"/>
      <sheetData sheetId="30190"/>
      <sheetData sheetId="30191"/>
      <sheetData sheetId="30192"/>
      <sheetData sheetId="30193"/>
      <sheetData sheetId="30194"/>
      <sheetData sheetId="30195"/>
      <sheetData sheetId="30196"/>
      <sheetData sheetId="30197"/>
      <sheetData sheetId="30198"/>
      <sheetData sheetId="30199"/>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sheetData sheetId="30247"/>
      <sheetData sheetId="30248"/>
      <sheetData sheetId="30249"/>
      <sheetData sheetId="30250"/>
      <sheetData sheetId="30251"/>
      <sheetData sheetId="30252"/>
      <sheetData sheetId="30253"/>
      <sheetData sheetId="30254"/>
      <sheetData sheetId="30255"/>
      <sheetData sheetId="30256"/>
      <sheetData sheetId="30257"/>
      <sheetData sheetId="30258"/>
      <sheetData sheetId="30259"/>
      <sheetData sheetId="30260"/>
      <sheetData sheetId="30261"/>
      <sheetData sheetId="30262"/>
      <sheetData sheetId="30263"/>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ow r="9">
          <cell r="A9" t="str">
            <v>A</v>
          </cell>
        </row>
      </sheetData>
      <sheetData sheetId="30269">
        <row r="9">
          <cell r="A9" t="str">
            <v>A</v>
          </cell>
        </row>
      </sheetData>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sheetData sheetId="30329"/>
      <sheetData sheetId="30330"/>
      <sheetData sheetId="30331">
        <row r="9">
          <cell r="A9" t="str">
            <v>A</v>
          </cell>
        </row>
      </sheetData>
      <sheetData sheetId="30332">
        <row r="9">
          <cell r="A9" t="str">
            <v>A</v>
          </cell>
        </row>
      </sheetData>
      <sheetData sheetId="30333">
        <row r="9">
          <cell r="A9" t="str">
            <v>A</v>
          </cell>
        </row>
      </sheetData>
      <sheetData sheetId="30334"/>
      <sheetData sheetId="30335">
        <row r="9">
          <cell r="A9" t="str">
            <v>A</v>
          </cell>
        </row>
      </sheetData>
      <sheetData sheetId="30336">
        <row r="9">
          <cell r="A9" t="str">
            <v>A</v>
          </cell>
        </row>
      </sheetData>
      <sheetData sheetId="30337">
        <row r="9">
          <cell r="A9" t="str">
            <v>A</v>
          </cell>
        </row>
      </sheetData>
      <sheetData sheetId="30338">
        <row r="9">
          <cell r="A9" t="str">
            <v>A</v>
          </cell>
        </row>
      </sheetData>
      <sheetData sheetId="30339">
        <row r="9">
          <cell r="A9" t="str">
            <v>A</v>
          </cell>
        </row>
      </sheetData>
      <sheetData sheetId="30340">
        <row r="9">
          <cell r="A9" t="str">
            <v>A</v>
          </cell>
        </row>
      </sheetData>
      <sheetData sheetId="30341">
        <row r="9">
          <cell r="A9" t="str">
            <v>A</v>
          </cell>
        </row>
      </sheetData>
      <sheetData sheetId="30342">
        <row r="9">
          <cell r="A9" t="str">
            <v>A</v>
          </cell>
        </row>
      </sheetData>
      <sheetData sheetId="30343">
        <row r="9">
          <cell r="A9" t="str">
            <v>A</v>
          </cell>
        </row>
      </sheetData>
      <sheetData sheetId="30344">
        <row r="9">
          <cell r="A9" t="str">
            <v>A</v>
          </cell>
        </row>
      </sheetData>
      <sheetData sheetId="30345">
        <row r="9">
          <cell r="A9" t="str">
            <v>A</v>
          </cell>
        </row>
      </sheetData>
      <sheetData sheetId="30346">
        <row r="9">
          <cell r="A9" t="str">
            <v>A</v>
          </cell>
        </row>
      </sheetData>
      <sheetData sheetId="30347">
        <row r="9">
          <cell r="A9" t="str">
            <v>A</v>
          </cell>
        </row>
      </sheetData>
      <sheetData sheetId="30348">
        <row r="9">
          <cell r="A9" t="str">
            <v>A</v>
          </cell>
        </row>
      </sheetData>
      <sheetData sheetId="30349">
        <row r="9">
          <cell r="A9" t="str">
            <v>A</v>
          </cell>
        </row>
      </sheetData>
      <sheetData sheetId="30350">
        <row r="9">
          <cell r="A9" t="str">
            <v>A</v>
          </cell>
        </row>
      </sheetData>
      <sheetData sheetId="30351">
        <row r="9">
          <cell r="A9" t="str">
            <v>A</v>
          </cell>
        </row>
      </sheetData>
      <sheetData sheetId="30352">
        <row r="9">
          <cell r="A9" t="str">
            <v>A</v>
          </cell>
        </row>
      </sheetData>
      <sheetData sheetId="30353">
        <row r="9">
          <cell r="A9" t="str">
            <v>A</v>
          </cell>
        </row>
      </sheetData>
      <sheetData sheetId="30354">
        <row r="9">
          <cell r="A9" t="str">
            <v>A</v>
          </cell>
        </row>
      </sheetData>
      <sheetData sheetId="30355">
        <row r="9">
          <cell r="A9" t="str">
            <v>A</v>
          </cell>
        </row>
      </sheetData>
      <sheetData sheetId="30356"/>
      <sheetData sheetId="30357">
        <row r="9">
          <cell r="A9" t="str">
            <v>A</v>
          </cell>
        </row>
      </sheetData>
      <sheetData sheetId="30358">
        <row r="9">
          <cell r="A9" t="str">
            <v>A</v>
          </cell>
        </row>
      </sheetData>
      <sheetData sheetId="30359">
        <row r="9">
          <cell r="A9" t="str">
            <v>A</v>
          </cell>
        </row>
      </sheetData>
      <sheetData sheetId="30360"/>
      <sheetData sheetId="30361"/>
      <sheetData sheetId="30362"/>
      <sheetData sheetId="30363"/>
      <sheetData sheetId="30364">
        <row r="9">
          <cell r="A9" t="str">
            <v>A</v>
          </cell>
        </row>
      </sheetData>
      <sheetData sheetId="30365">
        <row r="9">
          <cell r="A9" t="str">
            <v>A</v>
          </cell>
        </row>
      </sheetData>
      <sheetData sheetId="30366">
        <row r="9">
          <cell r="A9" t="str">
            <v>A</v>
          </cell>
        </row>
      </sheetData>
      <sheetData sheetId="30367"/>
      <sheetData sheetId="30368"/>
      <sheetData sheetId="30369"/>
      <sheetData sheetId="30370">
        <row r="9">
          <cell r="A9" t="str">
            <v>A</v>
          </cell>
        </row>
      </sheetData>
      <sheetData sheetId="30371"/>
      <sheetData sheetId="30372"/>
      <sheetData sheetId="30373"/>
      <sheetData sheetId="30374" refreshError="1"/>
      <sheetData sheetId="30375"/>
      <sheetData sheetId="30376"/>
      <sheetData sheetId="30377"/>
      <sheetData sheetId="30378"/>
      <sheetData sheetId="30379"/>
      <sheetData sheetId="30380" refreshError="1"/>
      <sheetData sheetId="30381"/>
      <sheetData sheetId="30382"/>
      <sheetData sheetId="30383"/>
      <sheetData sheetId="30384"/>
      <sheetData sheetId="30385"/>
      <sheetData sheetId="30386"/>
      <sheetData sheetId="30387"/>
      <sheetData sheetId="30388"/>
      <sheetData sheetId="30389"/>
      <sheetData sheetId="30390"/>
      <sheetData sheetId="30391"/>
      <sheetData sheetId="30392"/>
      <sheetData sheetId="30393"/>
      <sheetData sheetId="30394"/>
      <sheetData sheetId="30395"/>
      <sheetData sheetId="30396"/>
      <sheetData sheetId="30397"/>
      <sheetData sheetId="30398"/>
      <sheetData sheetId="30399"/>
      <sheetData sheetId="30400"/>
      <sheetData sheetId="30401"/>
      <sheetData sheetId="30402" refreshError="1"/>
      <sheetData sheetId="30403"/>
      <sheetData sheetId="30404"/>
      <sheetData sheetId="30405"/>
      <sheetData sheetId="30406" refreshError="1"/>
      <sheetData sheetId="30407" refreshError="1"/>
      <sheetData sheetId="30408" refreshError="1"/>
      <sheetData sheetId="30409" refreshError="1"/>
      <sheetData sheetId="30410"/>
      <sheetData sheetId="30411"/>
      <sheetData sheetId="30412"/>
      <sheetData sheetId="30413" refreshError="1"/>
      <sheetData sheetId="30414" refreshError="1"/>
      <sheetData sheetId="30415" refreshError="1"/>
      <sheetData sheetId="30416"/>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ow r="9">
          <cell r="A9" t="str">
            <v>A</v>
          </cell>
        </row>
      </sheetData>
      <sheetData sheetId="30491" refreshError="1"/>
      <sheetData sheetId="30492" refreshError="1"/>
      <sheetData sheetId="30493" refreshError="1"/>
      <sheetData sheetId="30494">
        <row r="9">
          <cell r="A9" t="str">
            <v>A</v>
          </cell>
        </row>
      </sheetData>
      <sheetData sheetId="30495">
        <row r="9">
          <cell r="A9" t="str">
            <v>A</v>
          </cell>
        </row>
      </sheetData>
      <sheetData sheetId="30496">
        <row r="9">
          <cell r="A9" t="str">
            <v>A</v>
          </cell>
        </row>
      </sheetData>
      <sheetData sheetId="30497">
        <row r="9">
          <cell r="A9" t="str">
            <v>A</v>
          </cell>
        </row>
      </sheetData>
      <sheetData sheetId="30498">
        <row r="9">
          <cell r="A9" t="str">
            <v>A</v>
          </cell>
        </row>
      </sheetData>
      <sheetData sheetId="30499">
        <row r="9">
          <cell r="A9" t="str">
            <v>A</v>
          </cell>
        </row>
      </sheetData>
      <sheetData sheetId="30500">
        <row r="9">
          <cell r="A9" t="str">
            <v>A</v>
          </cell>
        </row>
      </sheetData>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sheetData sheetId="30521"/>
      <sheetData sheetId="30522">
        <row r="9">
          <cell r="A9" t="str">
            <v>A</v>
          </cell>
        </row>
      </sheetData>
      <sheetData sheetId="30523">
        <row r="9">
          <cell r="A9" t="str">
            <v>A</v>
          </cell>
        </row>
      </sheetData>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efreshError="1"/>
      <sheetData sheetId="30567" refreshError="1"/>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sheetData sheetId="30602"/>
      <sheetData sheetId="30603"/>
      <sheetData sheetId="30604"/>
      <sheetData sheetId="30605"/>
      <sheetData sheetId="30606"/>
      <sheetData sheetId="30607">
        <row r="9">
          <cell r="A9" t="str">
            <v>A</v>
          </cell>
        </row>
      </sheetData>
      <sheetData sheetId="30608"/>
      <sheetData sheetId="30609"/>
      <sheetData sheetId="30610">
        <row r="9">
          <cell r="A9" t="str">
            <v>A</v>
          </cell>
        </row>
      </sheetData>
      <sheetData sheetId="30611">
        <row r="9">
          <cell r="A9" t="str">
            <v>A</v>
          </cell>
        </row>
      </sheetData>
      <sheetData sheetId="30612">
        <row r="9">
          <cell r="A9" t="str">
            <v>A</v>
          </cell>
        </row>
      </sheetData>
      <sheetData sheetId="30613">
        <row r="9">
          <cell r="A9" t="str">
            <v>A</v>
          </cell>
        </row>
      </sheetData>
      <sheetData sheetId="30614">
        <row r="9">
          <cell r="A9" t="str">
            <v>A</v>
          </cell>
        </row>
      </sheetData>
      <sheetData sheetId="30615">
        <row r="9">
          <cell r="A9" t="str">
            <v>A</v>
          </cell>
        </row>
      </sheetData>
      <sheetData sheetId="30616">
        <row r="9">
          <cell r="A9" t="str">
            <v>A</v>
          </cell>
        </row>
      </sheetData>
      <sheetData sheetId="30617"/>
      <sheetData sheetId="30618">
        <row r="9">
          <cell r="A9" t="str">
            <v>A</v>
          </cell>
        </row>
      </sheetData>
      <sheetData sheetId="30619">
        <row r="9">
          <cell r="A9" t="str">
            <v>A</v>
          </cell>
        </row>
      </sheetData>
      <sheetData sheetId="30620">
        <row r="9">
          <cell r="A9" t="str">
            <v>A</v>
          </cell>
        </row>
      </sheetData>
      <sheetData sheetId="30621">
        <row r="9">
          <cell r="A9" t="str">
            <v>A</v>
          </cell>
        </row>
      </sheetData>
      <sheetData sheetId="30622">
        <row r="9">
          <cell r="A9" t="str">
            <v>A</v>
          </cell>
        </row>
      </sheetData>
      <sheetData sheetId="30623">
        <row r="9">
          <cell r="A9" t="str">
            <v>A</v>
          </cell>
        </row>
      </sheetData>
      <sheetData sheetId="30624">
        <row r="9">
          <cell r="A9" t="str">
            <v>A</v>
          </cell>
        </row>
      </sheetData>
      <sheetData sheetId="30625">
        <row r="9">
          <cell r="A9" t="str">
            <v>A</v>
          </cell>
        </row>
      </sheetData>
      <sheetData sheetId="30626">
        <row r="9">
          <cell r="A9" t="str">
            <v>A</v>
          </cell>
        </row>
      </sheetData>
      <sheetData sheetId="30627"/>
      <sheetData sheetId="30628"/>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ow r="9">
          <cell r="A9" t="str">
            <v>A</v>
          </cell>
        </row>
      </sheetData>
      <sheetData sheetId="30636">
        <row r="9">
          <cell r="A9" t="str">
            <v>A</v>
          </cell>
        </row>
      </sheetData>
      <sheetData sheetId="30637">
        <row r="9">
          <cell r="A9" t="str">
            <v>A</v>
          </cell>
        </row>
      </sheetData>
      <sheetData sheetId="30638">
        <row r="9">
          <cell r="A9" t="str">
            <v>A</v>
          </cell>
        </row>
      </sheetData>
      <sheetData sheetId="30639">
        <row r="9">
          <cell r="A9" t="str">
            <v>A</v>
          </cell>
        </row>
      </sheetData>
      <sheetData sheetId="30640">
        <row r="9">
          <cell r="A9" t="str">
            <v>A</v>
          </cell>
        </row>
      </sheetData>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efreshError="1"/>
      <sheetData sheetId="30648" refreshError="1"/>
      <sheetData sheetId="30649" refreshError="1"/>
      <sheetData sheetId="30650" refreshError="1"/>
      <sheetData sheetId="30651" refreshError="1"/>
      <sheetData sheetId="30652" refreshError="1"/>
      <sheetData sheetId="30653">
        <row r="9">
          <cell r="A9" t="str">
            <v>A</v>
          </cell>
        </row>
      </sheetData>
      <sheetData sheetId="30654" refreshError="1"/>
      <sheetData sheetId="30655" refreshError="1"/>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sheetData sheetId="30661"/>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sheetData sheetId="30668"/>
      <sheetData sheetId="30669">
        <row r="9">
          <cell r="A9" t="str">
            <v>A</v>
          </cell>
        </row>
      </sheetData>
      <sheetData sheetId="30670">
        <row r="9">
          <cell r="A9" t="str">
            <v>A</v>
          </cell>
        </row>
      </sheetData>
      <sheetData sheetId="30671"/>
      <sheetData sheetId="30672">
        <row r="9">
          <cell r="A9" t="str">
            <v>A</v>
          </cell>
        </row>
      </sheetData>
      <sheetData sheetId="30673" refreshError="1"/>
      <sheetData sheetId="30674" refreshError="1"/>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sheetData sheetId="30719">
        <row r="9">
          <cell r="A9" t="str">
            <v>A</v>
          </cell>
        </row>
      </sheetData>
      <sheetData sheetId="30720"/>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ow r="9">
          <cell r="A9" t="str">
            <v>A</v>
          </cell>
        </row>
      </sheetData>
      <sheetData sheetId="30729">
        <row r="9">
          <cell r="A9" t="str">
            <v>A</v>
          </cell>
        </row>
      </sheetData>
      <sheetData sheetId="30730">
        <row r="9">
          <cell r="A9" t="str">
            <v>A</v>
          </cell>
        </row>
      </sheetData>
      <sheetData sheetId="30731">
        <row r="9">
          <cell r="A9" t="str">
            <v>A</v>
          </cell>
        </row>
      </sheetData>
      <sheetData sheetId="30732">
        <row r="9">
          <cell r="A9" t="str">
            <v>A</v>
          </cell>
        </row>
      </sheetData>
      <sheetData sheetId="30733">
        <row r="9">
          <cell r="A9" t="str">
            <v>A</v>
          </cell>
        </row>
      </sheetData>
      <sheetData sheetId="30734">
        <row r="9">
          <cell r="A9" t="str">
            <v>A</v>
          </cell>
        </row>
      </sheetData>
      <sheetData sheetId="30735">
        <row r="9">
          <cell r="A9" t="str">
            <v>A</v>
          </cell>
        </row>
      </sheetData>
      <sheetData sheetId="30736">
        <row r="9">
          <cell r="A9" t="str">
            <v>A</v>
          </cell>
        </row>
      </sheetData>
      <sheetData sheetId="30737">
        <row r="9">
          <cell r="A9" t="str">
            <v>A</v>
          </cell>
        </row>
      </sheetData>
      <sheetData sheetId="30738">
        <row r="9">
          <cell r="A9" t="str">
            <v>A</v>
          </cell>
        </row>
      </sheetData>
      <sheetData sheetId="30739">
        <row r="9">
          <cell r="A9" t="str">
            <v>A</v>
          </cell>
        </row>
      </sheetData>
      <sheetData sheetId="30740">
        <row r="9">
          <cell r="A9" t="str">
            <v>A</v>
          </cell>
        </row>
      </sheetData>
      <sheetData sheetId="30741">
        <row r="9">
          <cell r="A9" t="str">
            <v>A</v>
          </cell>
        </row>
      </sheetData>
      <sheetData sheetId="30742">
        <row r="9">
          <cell r="A9" t="str">
            <v>A</v>
          </cell>
        </row>
      </sheetData>
      <sheetData sheetId="30743">
        <row r="9">
          <cell r="A9" t="str">
            <v>A</v>
          </cell>
        </row>
      </sheetData>
      <sheetData sheetId="30744">
        <row r="9">
          <cell r="A9" t="str">
            <v>A</v>
          </cell>
        </row>
      </sheetData>
      <sheetData sheetId="30745">
        <row r="9">
          <cell r="A9" t="str">
            <v>A</v>
          </cell>
        </row>
      </sheetData>
      <sheetData sheetId="30746">
        <row r="9">
          <cell r="A9" t="str">
            <v>A</v>
          </cell>
        </row>
      </sheetData>
      <sheetData sheetId="30747">
        <row r="9">
          <cell r="A9" t="str">
            <v>A</v>
          </cell>
        </row>
      </sheetData>
      <sheetData sheetId="30748">
        <row r="9">
          <cell r="A9" t="str">
            <v>A</v>
          </cell>
        </row>
      </sheetData>
      <sheetData sheetId="30749">
        <row r="9">
          <cell r="A9" t="str">
            <v>A</v>
          </cell>
        </row>
      </sheetData>
      <sheetData sheetId="30750">
        <row r="9">
          <cell r="A9" t="str">
            <v>A</v>
          </cell>
        </row>
      </sheetData>
      <sheetData sheetId="30751">
        <row r="9">
          <cell r="A9" t="str">
            <v>A</v>
          </cell>
        </row>
      </sheetData>
      <sheetData sheetId="30752">
        <row r="9">
          <cell r="A9" t="str">
            <v>A</v>
          </cell>
        </row>
      </sheetData>
      <sheetData sheetId="30753">
        <row r="9">
          <cell r="A9" t="str">
            <v>A</v>
          </cell>
        </row>
      </sheetData>
      <sheetData sheetId="30754">
        <row r="9">
          <cell r="A9" t="str">
            <v>A</v>
          </cell>
        </row>
      </sheetData>
      <sheetData sheetId="30755">
        <row r="9">
          <cell r="A9" t="str">
            <v>A</v>
          </cell>
        </row>
      </sheetData>
      <sheetData sheetId="30756">
        <row r="9">
          <cell r="A9" t="str">
            <v>A</v>
          </cell>
        </row>
      </sheetData>
      <sheetData sheetId="30757">
        <row r="9">
          <cell r="A9" t="str">
            <v>A</v>
          </cell>
        </row>
      </sheetData>
      <sheetData sheetId="30758">
        <row r="9">
          <cell r="A9" t="str">
            <v>A</v>
          </cell>
        </row>
      </sheetData>
      <sheetData sheetId="30759">
        <row r="9">
          <cell r="A9" t="str">
            <v>A</v>
          </cell>
        </row>
      </sheetData>
      <sheetData sheetId="30760">
        <row r="9">
          <cell r="A9" t="str">
            <v>A</v>
          </cell>
        </row>
      </sheetData>
      <sheetData sheetId="30761">
        <row r="9">
          <cell r="A9" t="str">
            <v>A</v>
          </cell>
        </row>
      </sheetData>
      <sheetData sheetId="30762">
        <row r="9">
          <cell r="A9" t="str">
            <v>A</v>
          </cell>
        </row>
      </sheetData>
      <sheetData sheetId="30763">
        <row r="9">
          <cell r="A9" t="str">
            <v>A</v>
          </cell>
        </row>
      </sheetData>
      <sheetData sheetId="30764" refreshError="1"/>
      <sheetData sheetId="30765">
        <row r="9">
          <cell r="A9" t="str">
            <v>A</v>
          </cell>
        </row>
      </sheetData>
      <sheetData sheetId="30766" refreshError="1"/>
      <sheetData sheetId="30767">
        <row r="9">
          <cell r="A9" t="str">
            <v>A</v>
          </cell>
        </row>
      </sheetData>
      <sheetData sheetId="30768">
        <row r="9">
          <cell r="A9" t="str">
            <v>A</v>
          </cell>
        </row>
      </sheetData>
      <sheetData sheetId="30769">
        <row r="9">
          <cell r="A9" t="str">
            <v>A</v>
          </cell>
        </row>
      </sheetData>
      <sheetData sheetId="30770">
        <row r="9">
          <cell r="A9" t="str">
            <v>A</v>
          </cell>
        </row>
      </sheetData>
      <sheetData sheetId="30771">
        <row r="9">
          <cell r="A9" t="str">
            <v>A</v>
          </cell>
        </row>
      </sheetData>
      <sheetData sheetId="30772">
        <row r="9">
          <cell r="A9" t="str">
            <v>A</v>
          </cell>
        </row>
      </sheetData>
      <sheetData sheetId="30773">
        <row r="9">
          <cell r="A9" t="str">
            <v>A</v>
          </cell>
        </row>
      </sheetData>
      <sheetData sheetId="30774">
        <row r="9">
          <cell r="A9" t="str">
            <v>A</v>
          </cell>
        </row>
      </sheetData>
      <sheetData sheetId="30775">
        <row r="9">
          <cell r="A9" t="str">
            <v>A</v>
          </cell>
        </row>
      </sheetData>
      <sheetData sheetId="30776">
        <row r="9">
          <cell r="A9" t="str">
            <v>A</v>
          </cell>
        </row>
      </sheetData>
      <sheetData sheetId="30777">
        <row r="9">
          <cell r="A9" t="str">
            <v>A</v>
          </cell>
        </row>
      </sheetData>
      <sheetData sheetId="30778">
        <row r="9">
          <cell r="A9" t="str">
            <v>A</v>
          </cell>
        </row>
      </sheetData>
      <sheetData sheetId="30779">
        <row r="9">
          <cell r="A9" t="str">
            <v>A</v>
          </cell>
        </row>
      </sheetData>
      <sheetData sheetId="30780">
        <row r="9">
          <cell r="A9" t="str">
            <v>A</v>
          </cell>
        </row>
      </sheetData>
      <sheetData sheetId="30781">
        <row r="9">
          <cell r="A9" t="str">
            <v>A</v>
          </cell>
        </row>
      </sheetData>
      <sheetData sheetId="30782">
        <row r="9">
          <cell r="A9" t="str">
            <v>A</v>
          </cell>
        </row>
      </sheetData>
      <sheetData sheetId="30783">
        <row r="9">
          <cell r="A9" t="str">
            <v>A</v>
          </cell>
        </row>
      </sheetData>
      <sheetData sheetId="30784">
        <row r="9">
          <cell r="A9" t="str">
            <v>A</v>
          </cell>
        </row>
      </sheetData>
      <sheetData sheetId="30785">
        <row r="9">
          <cell r="A9" t="str">
            <v>A</v>
          </cell>
        </row>
      </sheetData>
      <sheetData sheetId="30786">
        <row r="9">
          <cell r="A9" t="str">
            <v>A</v>
          </cell>
        </row>
      </sheetData>
      <sheetData sheetId="30787">
        <row r="9">
          <cell r="A9" t="str">
            <v>A</v>
          </cell>
        </row>
      </sheetData>
      <sheetData sheetId="30788">
        <row r="9">
          <cell r="A9" t="str">
            <v>A</v>
          </cell>
        </row>
      </sheetData>
      <sheetData sheetId="30789">
        <row r="9">
          <cell r="A9" t="str">
            <v>A</v>
          </cell>
        </row>
      </sheetData>
      <sheetData sheetId="30790">
        <row r="9">
          <cell r="A9" t="str">
            <v>A</v>
          </cell>
        </row>
      </sheetData>
      <sheetData sheetId="30791">
        <row r="9">
          <cell r="A9" t="str">
            <v>A</v>
          </cell>
        </row>
      </sheetData>
      <sheetData sheetId="30792">
        <row r="9">
          <cell r="A9" t="str">
            <v>A</v>
          </cell>
        </row>
      </sheetData>
      <sheetData sheetId="30793">
        <row r="9">
          <cell r="A9" t="str">
            <v>A</v>
          </cell>
        </row>
      </sheetData>
      <sheetData sheetId="30794">
        <row r="9">
          <cell r="A9" t="str">
            <v>A</v>
          </cell>
        </row>
      </sheetData>
      <sheetData sheetId="30795">
        <row r="9">
          <cell r="A9" t="str">
            <v>A</v>
          </cell>
        </row>
      </sheetData>
      <sheetData sheetId="30796">
        <row r="9">
          <cell r="A9" t="str">
            <v>A</v>
          </cell>
        </row>
      </sheetData>
      <sheetData sheetId="30797">
        <row r="9">
          <cell r="A9" t="str">
            <v>A</v>
          </cell>
        </row>
      </sheetData>
      <sheetData sheetId="30798">
        <row r="9">
          <cell r="A9" t="str">
            <v>A</v>
          </cell>
        </row>
      </sheetData>
      <sheetData sheetId="30799">
        <row r="9">
          <cell r="A9" t="str">
            <v>A</v>
          </cell>
        </row>
      </sheetData>
      <sheetData sheetId="30800">
        <row r="9">
          <cell r="A9" t="str">
            <v>A</v>
          </cell>
        </row>
      </sheetData>
      <sheetData sheetId="30801">
        <row r="9">
          <cell r="A9" t="str">
            <v>A</v>
          </cell>
        </row>
      </sheetData>
      <sheetData sheetId="30802">
        <row r="9">
          <cell r="A9" t="str">
            <v>A</v>
          </cell>
        </row>
      </sheetData>
      <sheetData sheetId="30803">
        <row r="9">
          <cell r="A9" t="str">
            <v>A</v>
          </cell>
        </row>
      </sheetData>
      <sheetData sheetId="30804">
        <row r="9">
          <cell r="A9" t="str">
            <v>A</v>
          </cell>
        </row>
      </sheetData>
      <sheetData sheetId="30805">
        <row r="9">
          <cell r="A9" t="str">
            <v>A</v>
          </cell>
        </row>
      </sheetData>
      <sheetData sheetId="30806">
        <row r="9">
          <cell r="A9" t="str">
            <v>A</v>
          </cell>
        </row>
      </sheetData>
      <sheetData sheetId="30807"/>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ow r="9">
          <cell r="A9" t="str">
            <v>A</v>
          </cell>
        </row>
      </sheetData>
      <sheetData sheetId="30837">
        <row r="9">
          <cell r="A9" t="str">
            <v>A</v>
          </cell>
        </row>
      </sheetData>
      <sheetData sheetId="30838"/>
      <sheetData sheetId="30839">
        <row r="9">
          <cell r="A9" t="str">
            <v>A</v>
          </cell>
        </row>
      </sheetData>
      <sheetData sheetId="30840">
        <row r="9">
          <cell r="A9" t="str">
            <v>A</v>
          </cell>
        </row>
      </sheetData>
      <sheetData sheetId="30841">
        <row r="9">
          <cell r="A9" t="str">
            <v>A</v>
          </cell>
        </row>
      </sheetData>
      <sheetData sheetId="30842">
        <row r="9">
          <cell r="A9" t="str">
            <v>A</v>
          </cell>
        </row>
      </sheetData>
      <sheetData sheetId="30843">
        <row r="9">
          <cell r="A9" t="str">
            <v>A</v>
          </cell>
        </row>
      </sheetData>
      <sheetData sheetId="30844"/>
      <sheetData sheetId="30845"/>
      <sheetData sheetId="30846"/>
      <sheetData sheetId="30847"/>
      <sheetData sheetId="30848"/>
      <sheetData sheetId="30849"/>
      <sheetData sheetId="30850"/>
      <sheetData sheetId="30851"/>
      <sheetData sheetId="30852"/>
      <sheetData sheetId="30853" refreshError="1"/>
      <sheetData sheetId="30854"/>
      <sheetData sheetId="30855"/>
      <sheetData sheetId="30856"/>
      <sheetData sheetId="30857"/>
      <sheetData sheetId="30858"/>
      <sheetData sheetId="30859"/>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efreshError="1"/>
      <sheetData sheetId="30878">
        <row r="9">
          <cell r="A9" t="str">
            <v>A</v>
          </cell>
        </row>
      </sheetData>
      <sheetData sheetId="30879">
        <row r="9">
          <cell r="A9" t="str">
            <v>A</v>
          </cell>
        </row>
      </sheetData>
      <sheetData sheetId="30880">
        <row r="9">
          <cell r="A9" t="str">
            <v>A</v>
          </cell>
        </row>
      </sheetData>
      <sheetData sheetId="30881">
        <row r="9">
          <cell r="A9" t="str">
            <v>A</v>
          </cell>
        </row>
      </sheetData>
      <sheetData sheetId="30882">
        <row r="9">
          <cell r="A9" t="str">
            <v>A</v>
          </cell>
        </row>
      </sheetData>
      <sheetData sheetId="30883">
        <row r="9">
          <cell r="A9" t="str">
            <v>A</v>
          </cell>
        </row>
      </sheetData>
      <sheetData sheetId="30884">
        <row r="9">
          <cell r="A9" t="str">
            <v>A</v>
          </cell>
        </row>
      </sheetData>
      <sheetData sheetId="30885">
        <row r="9">
          <cell r="A9" t="str">
            <v>A</v>
          </cell>
        </row>
      </sheetData>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sheetData sheetId="30907"/>
      <sheetData sheetId="30908"/>
      <sheetData sheetId="30909"/>
      <sheetData sheetId="30910"/>
      <sheetData sheetId="30911"/>
      <sheetData sheetId="30912"/>
      <sheetData sheetId="30913"/>
      <sheetData sheetId="30914"/>
      <sheetData sheetId="30915"/>
      <sheetData sheetId="30916"/>
      <sheetData sheetId="30917"/>
      <sheetData sheetId="30918"/>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ow r="9">
          <cell r="A9" t="str">
            <v>A</v>
          </cell>
        </row>
      </sheetData>
      <sheetData sheetId="30935">
        <row r="9">
          <cell r="A9" t="str">
            <v>A</v>
          </cell>
        </row>
      </sheetData>
      <sheetData sheetId="30936">
        <row r="9">
          <cell r="A9" t="str">
            <v>A</v>
          </cell>
        </row>
      </sheetData>
      <sheetData sheetId="30937">
        <row r="9">
          <cell r="A9" t="str">
            <v>A</v>
          </cell>
        </row>
      </sheetData>
      <sheetData sheetId="30938">
        <row r="9">
          <cell r="A9" t="str">
            <v>A</v>
          </cell>
        </row>
      </sheetData>
      <sheetData sheetId="30939">
        <row r="9">
          <cell r="A9" t="str">
            <v>A</v>
          </cell>
        </row>
      </sheetData>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sheetData sheetId="30966"/>
      <sheetData sheetId="30967"/>
      <sheetData sheetId="30968"/>
      <sheetData sheetId="30969"/>
      <sheetData sheetId="30970"/>
      <sheetData sheetId="30971"/>
      <sheetData sheetId="30972"/>
      <sheetData sheetId="30973"/>
      <sheetData sheetId="30974"/>
      <sheetData sheetId="30975"/>
      <sheetData sheetId="30976"/>
      <sheetData sheetId="30977"/>
      <sheetData sheetId="30978"/>
      <sheetData sheetId="30979"/>
      <sheetData sheetId="30980"/>
      <sheetData sheetId="30981"/>
      <sheetData sheetId="30982"/>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ow r="9">
          <cell r="A9" t="str">
            <v>A</v>
          </cell>
        </row>
      </sheetData>
      <sheetData sheetId="31030">
        <row r="9">
          <cell r="A9" t="str">
            <v>A</v>
          </cell>
        </row>
      </sheetData>
      <sheetData sheetId="31031">
        <row r="9">
          <cell r="A9" t="str">
            <v>A</v>
          </cell>
        </row>
      </sheetData>
      <sheetData sheetId="31032"/>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sheetData sheetId="31048">
        <row r="9">
          <cell r="A9" t="str">
            <v>A</v>
          </cell>
        </row>
      </sheetData>
      <sheetData sheetId="31049">
        <row r="9">
          <cell r="A9" t="str">
            <v>A</v>
          </cell>
        </row>
      </sheetData>
      <sheetData sheetId="31050"/>
      <sheetData sheetId="31051"/>
      <sheetData sheetId="31052"/>
      <sheetData sheetId="31053"/>
      <sheetData sheetId="31054"/>
      <sheetData sheetId="31055"/>
      <sheetData sheetId="31056">
        <row r="9">
          <cell r="A9" t="str">
            <v>A</v>
          </cell>
        </row>
      </sheetData>
      <sheetData sheetId="31057"/>
      <sheetData sheetId="31058"/>
      <sheetData sheetId="31059">
        <row r="9">
          <cell r="A9" t="str">
            <v>A</v>
          </cell>
        </row>
      </sheetData>
      <sheetData sheetId="31060">
        <row r="9">
          <cell r="A9" t="str">
            <v>A</v>
          </cell>
        </row>
      </sheetData>
      <sheetData sheetId="31061"/>
      <sheetData sheetId="31062">
        <row r="9">
          <cell r="A9" t="str">
            <v>A</v>
          </cell>
        </row>
      </sheetData>
      <sheetData sheetId="31063">
        <row r="9">
          <cell r="A9" t="str">
            <v>A</v>
          </cell>
        </row>
      </sheetData>
      <sheetData sheetId="31064"/>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sheetData sheetId="31086"/>
      <sheetData sheetId="31087"/>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efreshError="1"/>
      <sheetData sheetId="31094">
        <row r="9">
          <cell r="A9" t="str">
            <v>A</v>
          </cell>
        </row>
      </sheetData>
      <sheetData sheetId="31095">
        <row r="9">
          <cell r="A9" t="str">
            <v>A</v>
          </cell>
        </row>
      </sheetData>
      <sheetData sheetId="31096" refreshError="1"/>
      <sheetData sheetId="31097" refreshError="1"/>
      <sheetData sheetId="31098" refreshError="1"/>
      <sheetData sheetId="31099" refreshError="1"/>
      <sheetData sheetId="31100" refreshError="1"/>
      <sheetData sheetId="31101" refreshError="1"/>
      <sheetData sheetId="31102">
        <row r="9">
          <cell r="A9" t="str">
            <v>A</v>
          </cell>
        </row>
      </sheetData>
      <sheetData sheetId="31103" refreshError="1"/>
      <sheetData sheetId="31104" refreshError="1"/>
      <sheetData sheetId="31105">
        <row r="9">
          <cell r="A9" t="str">
            <v>A</v>
          </cell>
        </row>
      </sheetData>
      <sheetData sheetId="31106">
        <row r="9">
          <cell r="A9" t="str">
            <v>A</v>
          </cell>
        </row>
      </sheetData>
      <sheetData sheetId="31107" refreshError="1"/>
      <sheetData sheetId="31108">
        <row r="9">
          <cell r="A9" t="str">
            <v>A</v>
          </cell>
        </row>
      </sheetData>
      <sheetData sheetId="31109">
        <row r="9">
          <cell r="A9" t="str">
            <v>A</v>
          </cell>
        </row>
      </sheetData>
      <sheetData sheetId="31110" refreshError="1"/>
      <sheetData sheetId="31111">
        <row r="9">
          <cell r="A9" t="str">
            <v>A</v>
          </cell>
        </row>
      </sheetData>
      <sheetData sheetId="31112">
        <row r="9">
          <cell r="A9" t="str">
            <v>A</v>
          </cell>
        </row>
      </sheetData>
      <sheetData sheetId="31113">
        <row r="9">
          <cell r="A9" t="str">
            <v>A</v>
          </cell>
        </row>
      </sheetData>
      <sheetData sheetId="31114">
        <row r="9">
          <cell r="A9" t="str">
            <v>A</v>
          </cell>
        </row>
      </sheetData>
      <sheetData sheetId="31115">
        <row r="9">
          <cell r="A9" t="str">
            <v>A</v>
          </cell>
        </row>
      </sheetData>
      <sheetData sheetId="31116">
        <row r="9">
          <cell r="A9" t="str">
            <v>A</v>
          </cell>
        </row>
      </sheetData>
      <sheetData sheetId="31117">
        <row r="9">
          <cell r="A9" t="str">
            <v>A</v>
          </cell>
        </row>
      </sheetData>
      <sheetData sheetId="31118">
        <row r="9">
          <cell r="A9" t="str">
            <v>A</v>
          </cell>
        </row>
      </sheetData>
      <sheetData sheetId="31119">
        <row r="9">
          <cell r="A9" t="str">
            <v>A</v>
          </cell>
        </row>
      </sheetData>
      <sheetData sheetId="31120">
        <row r="9">
          <cell r="A9" t="str">
            <v>A</v>
          </cell>
        </row>
      </sheetData>
      <sheetData sheetId="31121">
        <row r="9">
          <cell r="A9" t="str">
            <v>A</v>
          </cell>
        </row>
      </sheetData>
      <sheetData sheetId="31122">
        <row r="9">
          <cell r="A9" t="str">
            <v>A</v>
          </cell>
        </row>
      </sheetData>
      <sheetData sheetId="31123">
        <row r="9">
          <cell r="A9" t="str">
            <v>A</v>
          </cell>
        </row>
      </sheetData>
      <sheetData sheetId="31124">
        <row r="9">
          <cell r="A9" t="str">
            <v>A</v>
          </cell>
        </row>
      </sheetData>
      <sheetData sheetId="31125">
        <row r="9">
          <cell r="A9" t="str">
            <v>A</v>
          </cell>
        </row>
      </sheetData>
      <sheetData sheetId="31126">
        <row r="9">
          <cell r="A9" t="str">
            <v>A</v>
          </cell>
        </row>
      </sheetData>
      <sheetData sheetId="31127">
        <row r="9">
          <cell r="A9" t="str">
            <v>A</v>
          </cell>
        </row>
      </sheetData>
      <sheetData sheetId="31128">
        <row r="9">
          <cell r="A9" t="str">
            <v>A</v>
          </cell>
        </row>
      </sheetData>
      <sheetData sheetId="31129">
        <row r="9">
          <cell r="A9" t="str">
            <v>A</v>
          </cell>
        </row>
      </sheetData>
      <sheetData sheetId="31130">
        <row r="9">
          <cell r="A9" t="str">
            <v>A</v>
          </cell>
        </row>
      </sheetData>
      <sheetData sheetId="31131" refreshError="1"/>
      <sheetData sheetId="31132" refreshError="1"/>
      <sheetData sheetId="31133" refreshError="1"/>
      <sheetData sheetId="31134">
        <row r="9">
          <cell r="A9" t="str">
            <v>A</v>
          </cell>
        </row>
      </sheetData>
      <sheetData sheetId="31135">
        <row r="9">
          <cell r="A9" t="str">
            <v>A</v>
          </cell>
        </row>
      </sheetData>
      <sheetData sheetId="31136">
        <row r="9">
          <cell r="A9" t="str">
            <v>A</v>
          </cell>
        </row>
      </sheetData>
      <sheetData sheetId="31137">
        <row r="9">
          <cell r="A9" t="str">
            <v>A</v>
          </cell>
        </row>
      </sheetData>
      <sheetData sheetId="31138">
        <row r="9">
          <cell r="A9" t="str">
            <v>A</v>
          </cell>
        </row>
      </sheetData>
      <sheetData sheetId="31139">
        <row r="9">
          <cell r="A9" t="str">
            <v>A</v>
          </cell>
        </row>
      </sheetData>
      <sheetData sheetId="31140">
        <row r="9">
          <cell r="A9" t="str">
            <v>A</v>
          </cell>
        </row>
      </sheetData>
      <sheetData sheetId="31141">
        <row r="9">
          <cell r="A9" t="str">
            <v>A</v>
          </cell>
        </row>
      </sheetData>
      <sheetData sheetId="31142">
        <row r="9">
          <cell r="A9" t="str">
            <v>A</v>
          </cell>
        </row>
      </sheetData>
      <sheetData sheetId="31143">
        <row r="9">
          <cell r="A9" t="str">
            <v>A</v>
          </cell>
        </row>
      </sheetData>
      <sheetData sheetId="31144">
        <row r="9">
          <cell r="A9" t="str">
            <v>A</v>
          </cell>
        </row>
      </sheetData>
      <sheetData sheetId="31145">
        <row r="9">
          <cell r="A9" t="str">
            <v>A</v>
          </cell>
        </row>
      </sheetData>
      <sheetData sheetId="31146">
        <row r="9">
          <cell r="A9" t="str">
            <v>A</v>
          </cell>
        </row>
      </sheetData>
      <sheetData sheetId="31147">
        <row r="9">
          <cell r="A9" t="str">
            <v>A</v>
          </cell>
        </row>
      </sheetData>
      <sheetData sheetId="31148">
        <row r="9">
          <cell r="A9" t="str">
            <v>A</v>
          </cell>
        </row>
      </sheetData>
      <sheetData sheetId="31149">
        <row r="9">
          <cell r="A9" t="str">
            <v>A</v>
          </cell>
        </row>
      </sheetData>
      <sheetData sheetId="31150">
        <row r="9">
          <cell r="A9" t="str">
            <v>A</v>
          </cell>
        </row>
      </sheetData>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sheetData sheetId="31178">
        <row r="9">
          <cell r="A9" t="str">
            <v>A</v>
          </cell>
        </row>
      </sheetData>
      <sheetData sheetId="31179">
        <row r="9">
          <cell r="A9" t="str">
            <v>A</v>
          </cell>
        </row>
      </sheetData>
      <sheetData sheetId="31180">
        <row r="9">
          <cell r="A9" t="str">
            <v>A</v>
          </cell>
        </row>
      </sheetData>
      <sheetData sheetId="31181"/>
      <sheetData sheetId="31182">
        <row r="9">
          <cell r="A9" t="str">
            <v>A</v>
          </cell>
        </row>
      </sheetData>
      <sheetData sheetId="31183">
        <row r="9">
          <cell r="A9" t="str">
            <v>A</v>
          </cell>
        </row>
      </sheetData>
      <sheetData sheetId="31184">
        <row r="9">
          <cell r="A9" t="str">
            <v>A</v>
          </cell>
        </row>
      </sheetData>
      <sheetData sheetId="31185"/>
      <sheetData sheetId="31186"/>
      <sheetData sheetId="31187">
        <row r="9">
          <cell r="A9" t="str">
            <v>A</v>
          </cell>
        </row>
      </sheetData>
      <sheetData sheetId="31188">
        <row r="9">
          <cell r="A9" t="str">
            <v>A</v>
          </cell>
        </row>
      </sheetData>
      <sheetData sheetId="31189">
        <row r="9">
          <cell r="A9" t="str">
            <v>A</v>
          </cell>
        </row>
      </sheetData>
      <sheetData sheetId="31190"/>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sheetData sheetId="31200"/>
      <sheetData sheetId="31201"/>
      <sheetData sheetId="31202"/>
      <sheetData sheetId="31203"/>
      <sheetData sheetId="31204"/>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row r="9">
          <cell r="A9" t="str">
            <v>A</v>
          </cell>
        </row>
      </sheetData>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ow r="9">
          <cell r="A9" t="str">
            <v>A</v>
          </cell>
        </row>
      </sheetData>
      <sheetData sheetId="31216">
        <row r="9">
          <cell r="A9" t="str">
            <v>A</v>
          </cell>
        </row>
      </sheetData>
      <sheetData sheetId="31217">
        <row r="9">
          <cell r="A9" t="str">
            <v>A</v>
          </cell>
        </row>
      </sheetData>
      <sheetData sheetId="31218">
        <row r="9">
          <cell r="A9" t="str">
            <v>A</v>
          </cell>
        </row>
      </sheetData>
      <sheetData sheetId="31219">
        <row r="9">
          <cell r="A9" t="str">
            <v>A</v>
          </cell>
        </row>
      </sheetData>
      <sheetData sheetId="31220">
        <row r="9">
          <cell r="A9" t="str">
            <v>A</v>
          </cell>
        </row>
      </sheetData>
      <sheetData sheetId="31221">
        <row r="9">
          <cell r="A9" t="str">
            <v>A</v>
          </cell>
        </row>
      </sheetData>
      <sheetData sheetId="31222">
        <row r="9">
          <cell r="A9" t="str">
            <v>A</v>
          </cell>
        </row>
      </sheetData>
      <sheetData sheetId="31223" refreshError="1"/>
      <sheetData sheetId="31224">
        <row r="9">
          <cell r="A9" t="str">
            <v>A</v>
          </cell>
        </row>
      </sheetData>
      <sheetData sheetId="31225">
        <row r="9">
          <cell r="A9" t="str">
            <v>A</v>
          </cell>
        </row>
      </sheetData>
      <sheetData sheetId="31226">
        <row r="9">
          <cell r="A9" t="str">
            <v>A</v>
          </cell>
        </row>
      </sheetData>
      <sheetData sheetId="31227" refreshError="1"/>
      <sheetData sheetId="31228">
        <row r="9">
          <cell r="A9" t="str">
            <v>A</v>
          </cell>
        </row>
      </sheetData>
      <sheetData sheetId="31229">
        <row r="9">
          <cell r="A9" t="str">
            <v>A</v>
          </cell>
        </row>
      </sheetData>
      <sheetData sheetId="31230">
        <row r="9">
          <cell r="A9" t="str">
            <v>A</v>
          </cell>
        </row>
      </sheetData>
      <sheetData sheetId="31231" refreshError="1"/>
      <sheetData sheetId="31232" refreshError="1"/>
      <sheetData sheetId="31233">
        <row r="9">
          <cell r="A9" t="str">
            <v>A</v>
          </cell>
        </row>
      </sheetData>
      <sheetData sheetId="31234">
        <row r="9">
          <cell r="A9" t="str">
            <v>A</v>
          </cell>
        </row>
      </sheetData>
      <sheetData sheetId="31235">
        <row r="9">
          <cell r="A9" t="str">
            <v>A</v>
          </cell>
        </row>
      </sheetData>
      <sheetData sheetId="31236" refreshError="1"/>
      <sheetData sheetId="31237">
        <row r="9">
          <cell r="A9" t="str">
            <v>A</v>
          </cell>
        </row>
      </sheetData>
      <sheetData sheetId="31238">
        <row r="9">
          <cell r="A9" t="str">
            <v>A</v>
          </cell>
        </row>
      </sheetData>
      <sheetData sheetId="31239">
        <row r="9">
          <cell r="A9" t="str">
            <v>A</v>
          </cell>
        </row>
      </sheetData>
      <sheetData sheetId="31240">
        <row r="9">
          <cell r="A9" t="str">
            <v>A</v>
          </cell>
        </row>
      </sheetData>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efreshError="1"/>
      <sheetData sheetId="31246" refreshError="1"/>
      <sheetData sheetId="31247" refreshError="1"/>
      <sheetData sheetId="31248" refreshError="1"/>
      <sheetData sheetId="31249" refreshError="1"/>
      <sheetData sheetId="31250" refreshError="1"/>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ow r="9">
          <cell r="A9" t="str">
            <v>A</v>
          </cell>
        </row>
      </sheetData>
      <sheetData sheetId="31268">
        <row r="9">
          <cell r="A9" t="str">
            <v>A</v>
          </cell>
        </row>
      </sheetData>
      <sheetData sheetId="31269">
        <row r="9">
          <cell r="A9" t="str">
            <v>A</v>
          </cell>
        </row>
      </sheetData>
      <sheetData sheetId="31270">
        <row r="9">
          <cell r="A9" t="str">
            <v>A</v>
          </cell>
        </row>
      </sheetData>
      <sheetData sheetId="31271">
        <row r="9">
          <cell r="A9" t="str">
            <v>A</v>
          </cell>
        </row>
      </sheetData>
      <sheetData sheetId="31272">
        <row r="9">
          <cell r="A9" t="str">
            <v>A</v>
          </cell>
        </row>
      </sheetData>
      <sheetData sheetId="31273">
        <row r="9">
          <cell r="A9" t="str">
            <v>A</v>
          </cell>
        </row>
      </sheetData>
      <sheetData sheetId="31274">
        <row r="9">
          <cell r="A9" t="str">
            <v>A</v>
          </cell>
        </row>
      </sheetData>
      <sheetData sheetId="31275">
        <row r="9">
          <cell r="A9" t="str">
            <v>A</v>
          </cell>
        </row>
      </sheetData>
      <sheetData sheetId="31276">
        <row r="9">
          <cell r="A9" t="str">
            <v>A</v>
          </cell>
        </row>
      </sheetData>
      <sheetData sheetId="31277">
        <row r="9">
          <cell r="A9" t="str">
            <v>A</v>
          </cell>
        </row>
      </sheetData>
      <sheetData sheetId="31278">
        <row r="9">
          <cell r="A9" t="str">
            <v>A</v>
          </cell>
        </row>
      </sheetData>
      <sheetData sheetId="31279">
        <row r="9">
          <cell r="A9" t="str">
            <v>A</v>
          </cell>
        </row>
      </sheetData>
      <sheetData sheetId="31280">
        <row r="9">
          <cell r="A9" t="str">
            <v>A</v>
          </cell>
        </row>
      </sheetData>
      <sheetData sheetId="31281">
        <row r="9">
          <cell r="A9" t="str">
            <v>A</v>
          </cell>
        </row>
      </sheetData>
      <sheetData sheetId="31282">
        <row r="9">
          <cell r="A9" t="str">
            <v>A</v>
          </cell>
        </row>
      </sheetData>
      <sheetData sheetId="31283">
        <row r="9">
          <cell r="A9" t="str">
            <v>A</v>
          </cell>
        </row>
      </sheetData>
      <sheetData sheetId="31284">
        <row r="9">
          <cell r="A9" t="str">
            <v>A</v>
          </cell>
        </row>
      </sheetData>
      <sheetData sheetId="31285">
        <row r="9">
          <cell r="A9" t="str">
            <v>A</v>
          </cell>
        </row>
      </sheetData>
      <sheetData sheetId="31286">
        <row r="9">
          <cell r="A9" t="str">
            <v>A</v>
          </cell>
        </row>
      </sheetData>
      <sheetData sheetId="31287">
        <row r="9">
          <cell r="A9" t="str">
            <v>A</v>
          </cell>
        </row>
      </sheetData>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sheetData sheetId="31293"/>
      <sheetData sheetId="31294">
        <row r="9">
          <cell r="A9" t="str">
            <v>A</v>
          </cell>
        </row>
      </sheetData>
      <sheetData sheetId="31295">
        <row r="9">
          <cell r="A9" t="str">
            <v>A</v>
          </cell>
        </row>
      </sheetData>
      <sheetData sheetId="31296">
        <row r="9">
          <cell r="A9" t="str">
            <v>A</v>
          </cell>
        </row>
      </sheetData>
      <sheetData sheetId="31297"/>
      <sheetData sheetId="31298"/>
      <sheetData sheetId="31299"/>
      <sheetData sheetId="31300"/>
      <sheetData sheetId="31301"/>
      <sheetData sheetId="31302"/>
      <sheetData sheetId="31303"/>
      <sheetData sheetId="31304"/>
      <sheetData sheetId="31305"/>
      <sheetData sheetId="31306"/>
      <sheetData sheetId="31307"/>
      <sheetData sheetId="31308"/>
      <sheetData sheetId="31309"/>
      <sheetData sheetId="31310"/>
      <sheetData sheetId="31311"/>
      <sheetData sheetId="31312"/>
      <sheetData sheetId="31313"/>
      <sheetData sheetId="31314"/>
      <sheetData sheetId="31315"/>
      <sheetData sheetId="31316"/>
      <sheetData sheetId="31317"/>
      <sheetData sheetId="31318"/>
      <sheetData sheetId="31319"/>
      <sheetData sheetId="31320"/>
      <sheetData sheetId="31321"/>
      <sheetData sheetId="31322"/>
      <sheetData sheetId="31323"/>
      <sheetData sheetId="31324"/>
      <sheetData sheetId="31325"/>
      <sheetData sheetId="31326"/>
      <sheetData sheetId="31327"/>
      <sheetData sheetId="31328"/>
      <sheetData sheetId="31329"/>
      <sheetData sheetId="31330"/>
      <sheetData sheetId="31331"/>
      <sheetData sheetId="31332"/>
      <sheetData sheetId="31333"/>
      <sheetData sheetId="31334"/>
      <sheetData sheetId="31335"/>
      <sheetData sheetId="31336"/>
      <sheetData sheetId="31337"/>
      <sheetData sheetId="31338" refreshError="1"/>
      <sheetData sheetId="31339" refreshError="1"/>
      <sheetData sheetId="31340"/>
      <sheetData sheetId="31341"/>
      <sheetData sheetId="31342"/>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sheetData sheetId="31415" refreshError="1"/>
      <sheetData sheetId="31416"/>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sheetData sheetId="31444">
        <row r="9">
          <cell r="A9" t="str">
            <v>A</v>
          </cell>
        </row>
      </sheetData>
      <sheetData sheetId="31445">
        <row r="9">
          <cell r="A9" t="str">
            <v>A</v>
          </cell>
        </row>
      </sheetData>
      <sheetData sheetId="31446" refreshError="1"/>
      <sheetData sheetId="31447" refreshError="1"/>
      <sheetData sheetId="31448"/>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sheetData sheetId="31464"/>
      <sheetData sheetId="31465"/>
      <sheetData sheetId="31466"/>
      <sheetData sheetId="31467"/>
      <sheetData sheetId="31468"/>
      <sheetData sheetId="31469"/>
      <sheetData sheetId="31470"/>
      <sheetData sheetId="31471"/>
      <sheetData sheetId="31472"/>
      <sheetData sheetId="31473">
        <row r="9">
          <cell r="A9" t="str">
            <v>A</v>
          </cell>
        </row>
      </sheetData>
      <sheetData sheetId="31474">
        <row r="9">
          <cell r="A9" t="str">
            <v>A</v>
          </cell>
        </row>
      </sheetData>
      <sheetData sheetId="31475">
        <row r="9">
          <cell r="A9" t="str">
            <v>A</v>
          </cell>
        </row>
      </sheetData>
      <sheetData sheetId="31476">
        <row r="9">
          <cell r="A9" t="str">
            <v>A</v>
          </cell>
        </row>
      </sheetData>
      <sheetData sheetId="31477">
        <row r="9">
          <cell r="A9" t="str">
            <v>A</v>
          </cell>
        </row>
      </sheetData>
      <sheetData sheetId="31478">
        <row r="9">
          <cell r="A9" t="str">
            <v>A</v>
          </cell>
        </row>
      </sheetData>
      <sheetData sheetId="31479">
        <row r="9">
          <cell r="A9" t="str">
            <v>A</v>
          </cell>
        </row>
      </sheetData>
      <sheetData sheetId="31480">
        <row r="9">
          <cell r="A9" t="str">
            <v>A</v>
          </cell>
        </row>
      </sheetData>
      <sheetData sheetId="31481">
        <row r="9">
          <cell r="A9" t="str">
            <v>A</v>
          </cell>
        </row>
      </sheetData>
      <sheetData sheetId="31482">
        <row r="9">
          <cell r="A9" t="str">
            <v>A</v>
          </cell>
        </row>
      </sheetData>
      <sheetData sheetId="31483">
        <row r="9">
          <cell r="A9" t="str">
            <v>A</v>
          </cell>
        </row>
      </sheetData>
      <sheetData sheetId="31484">
        <row r="9">
          <cell r="A9" t="str">
            <v>A</v>
          </cell>
        </row>
      </sheetData>
      <sheetData sheetId="31485">
        <row r="9">
          <cell r="A9" t="str">
            <v>A</v>
          </cell>
        </row>
      </sheetData>
      <sheetData sheetId="31486">
        <row r="9">
          <cell r="A9" t="str">
            <v>A</v>
          </cell>
        </row>
      </sheetData>
      <sheetData sheetId="31487">
        <row r="9">
          <cell r="A9" t="str">
            <v>A</v>
          </cell>
        </row>
      </sheetData>
      <sheetData sheetId="31488">
        <row r="9">
          <cell r="A9" t="str">
            <v>A</v>
          </cell>
        </row>
      </sheetData>
      <sheetData sheetId="31489" refreshError="1"/>
      <sheetData sheetId="31490">
        <row r="9">
          <cell r="A9" t="str">
            <v>A</v>
          </cell>
        </row>
      </sheetData>
      <sheetData sheetId="31491">
        <row r="9">
          <cell r="A9" t="str">
            <v>A</v>
          </cell>
        </row>
      </sheetData>
      <sheetData sheetId="31492">
        <row r="9">
          <cell r="A9" t="str">
            <v>A</v>
          </cell>
        </row>
      </sheetData>
      <sheetData sheetId="31493" refreshError="1"/>
      <sheetData sheetId="31494" refreshError="1"/>
      <sheetData sheetId="31495" refreshError="1"/>
      <sheetData sheetId="31496">
        <row r="9">
          <cell r="A9" t="str">
            <v>A</v>
          </cell>
        </row>
      </sheetData>
      <sheetData sheetId="31497">
        <row r="9">
          <cell r="A9" t="str">
            <v>A</v>
          </cell>
        </row>
      </sheetData>
      <sheetData sheetId="31498"/>
      <sheetData sheetId="31499"/>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efreshError="1"/>
      <sheetData sheetId="31545" refreshError="1"/>
      <sheetData sheetId="31546" refreshError="1"/>
      <sheetData sheetId="31547" refreshError="1"/>
      <sheetData sheetId="31548" refreshError="1"/>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ow r="9">
          <cell r="A9" t="str">
            <v>A</v>
          </cell>
        </row>
      </sheetData>
      <sheetData sheetId="31573">
        <row r="9">
          <cell r="A9" t="str">
            <v>A</v>
          </cell>
        </row>
      </sheetData>
      <sheetData sheetId="31574">
        <row r="9">
          <cell r="A9" t="str">
            <v>A</v>
          </cell>
        </row>
      </sheetData>
      <sheetData sheetId="31575"/>
      <sheetData sheetId="31576"/>
      <sheetData sheetId="31577">
        <row r="9">
          <cell r="A9" t="str">
            <v>A</v>
          </cell>
        </row>
      </sheetData>
      <sheetData sheetId="31578">
        <row r="9">
          <cell r="A9" t="str">
            <v>A</v>
          </cell>
        </row>
      </sheetData>
      <sheetData sheetId="31579">
        <row r="9">
          <cell r="A9" t="str">
            <v>A</v>
          </cell>
        </row>
      </sheetData>
      <sheetData sheetId="31580">
        <row r="9">
          <cell r="A9" t="str">
            <v>A</v>
          </cell>
        </row>
      </sheetData>
      <sheetData sheetId="31581">
        <row r="9">
          <cell r="A9" t="str">
            <v>A</v>
          </cell>
        </row>
      </sheetData>
      <sheetData sheetId="31582">
        <row r="9">
          <cell r="A9" t="str">
            <v>A</v>
          </cell>
        </row>
      </sheetData>
      <sheetData sheetId="31583">
        <row r="9">
          <cell r="A9" t="str">
            <v>A</v>
          </cell>
        </row>
      </sheetData>
      <sheetData sheetId="31584">
        <row r="9">
          <cell r="A9" t="str">
            <v>A</v>
          </cell>
        </row>
      </sheetData>
      <sheetData sheetId="31585">
        <row r="9">
          <cell r="A9" t="str">
            <v>A</v>
          </cell>
        </row>
      </sheetData>
      <sheetData sheetId="31586">
        <row r="9">
          <cell r="A9" t="str">
            <v>A</v>
          </cell>
        </row>
      </sheetData>
      <sheetData sheetId="31587">
        <row r="9">
          <cell r="A9" t="str">
            <v>A</v>
          </cell>
        </row>
      </sheetData>
      <sheetData sheetId="31588">
        <row r="9">
          <cell r="A9" t="str">
            <v>A</v>
          </cell>
        </row>
      </sheetData>
      <sheetData sheetId="31589">
        <row r="9">
          <cell r="A9" t="str">
            <v>A</v>
          </cell>
        </row>
      </sheetData>
      <sheetData sheetId="31590">
        <row r="9">
          <cell r="A9" t="str">
            <v>A</v>
          </cell>
        </row>
      </sheetData>
      <sheetData sheetId="31591">
        <row r="9">
          <cell r="A9" t="str">
            <v>A</v>
          </cell>
        </row>
      </sheetData>
      <sheetData sheetId="31592">
        <row r="9">
          <cell r="A9" t="str">
            <v>A</v>
          </cell>
        </row>
      </sheetData>
      <sheetData sheetId="31593">
        <row r="9">
          <cell r="A9" t="str">
            <v>A</v>
          </cell>
        </row>
      </sheetData>
      <sheetData sheetId="31594">
        <row r="9">
          <cell r="A9" t="str">
            <v>A</v>
          </cell>
        </row>
      </sheetData>
      <sheetData sheetId="31595">
        <row r="9">
          <cell r="A9" t="str">
            <v>A</v>
          </cell>
        </row>
      </sheetData>
      <sheetData sheetId="31596">
        <row r="9">
          <cell r="A9" t="str">
            <v>A</v>
          </cell>
        </row>
      </sheetData>
      <sheetData sheetId="31597">
        <row r="9">
          <cell r="A9" t="str">
            <v>A</v>
          </cell>
        </row>
      </sheetData>
      <sheetData sheetId="31598">
        <row r="9">
          <cell r="A9" t="str">
            <v>A</v>
          </cell>
        </row>
      </sheetData>
      <sheetData sheetId="31599">
        <row r="9">
          <cell r="A9" t="str">
            <v>A</v>
          </cell>
        </row>
      </sheetData>
      <sheetData sheetId="31600">
        <row r="9">
          <cell r="A9" t="str">
            <v>A</v>
          </cell>
        </row>
      </sheetData>
      <sheetData sheetId="31601">
        <row r="9">
          <cell r="A9" t="str">
            <v>A</v>
          </cell>
        </row>
      </sheetData>
      <sheetData sheetId="31602">
        <row r="9">
          <cell r="A9" t="str">
            <v>A</v>
          </cell>
        </row>
      </sheetData>
      <sheetData sheetId="31603">
        <row r="9">
          <cell r="A9" t="str">
            <v>A</v>
          </cell>
        </row>
      </sheetData>
      <sheetData sheetId="31604">
        <row r="9">
          <cell r="A9" t="str">
            <v>A</v>
          </cell>
        </row>
      </sheetData>
      <sheetData sheetId="31605">
        <row r="9">
          <cell r="A9" t="str">
            <v>A</v>
          </cell>
        </row>
      </sheetData>
      <sheetData sheetId="31606">
        <row r="9">
          <cell r="A9" t="str">
            <v>A</v>
          </cell>
        </row>
      </sheetData>
      <sheetData sheetId="31607">
        <row r="9">
          <cell r="A9" t="str">
            <v>A</v>
          </cell>
        </row>
      </sheetData>
      <sheetData sheetId="31608">
        <row r="9">
          <cell r="A9" t="str">
            <v>A</v>
          </cell>
        </row>
      </sheetData>
      <sheetData sheetId="31609">
        <row r="9">
          <cell r="A9" t="str">
            <v>A</v>
          </cell>
        </row>
      </sheetData>
      <sheetData sheetId="31610">
        <row r="9">
          <cell r="A9" t="str">
            <v>A</v>
          </cell>
        </row>
      </sheetData>
      <sheetData sheetId="31611">
        <row r="9">
          <cell r="A9" t="str">
            <v>A</v>
          </cell>
        </row>
      </sheetData>
      <sheetData sheetId="31612">
        <row r="9">
          <cell r="A9" t="str">
            <v>A</v>
          </cell>
        </row>
      </sheetData>
      <sheetData sheetId="31613">
        <row r="9">
          <cell r="A9" t="str">
            <v>A</v>
          </cell>
        </row>
      </sheetData>
      <sheetData sheetId="31614">
        <row r="9">
          <cell r="A9" t="str">
            <v>A</v>
          </cell>
        </row>
      </sheetData>
      <sheetData sheetId="31615">
        <row r="9">
          <cell r="A9" t="str">
            <v>A</v>
          </cell>
        </row>
      </sheetData>
      <sheetData sheetId="31616">
        <row r="9">
          <cell r="A9" t="str">
            <v>A</v>
          </cell>
        </row>
      </sheetData>
      <sheetData sheetId="31617">
        <row r="9">
          <cell r="A9" t="str">
            <v>A</v>
          </cell>
        </row>
      </sheetData>
      <sheetData sheetId="31618"/>
      <sheetData sheetId="31619">
        <row r="9">
          <cell r="A9" t="str">
            <v>A</v>
          </cell>
        </row>
      </sheetData>
      <sheetData sheetId="31620">
        <row r="9">
          <cell r="A9" t="str">
            <v>A</v>
          </cell>
        </row>
      </sheetData>
      <sheetData sheetId="31621" refreshError="1"/>
      <sheetData sheetId="31622" refreshError="1"/>
      <sheetData sheetId="31623">
        <row r="9">
          <cell r="A9" t="str">
            <v>A</v>
          </cell>
        </row>
      </sheetData>
      <sheetData sheetId="31624">
        <row r="9">
          <cell r="A9" t="str">
            <v>A</v>
          </cell>
        </row>
      </sheetData>
      <sheetData sheetId="31625">
        <row r="9">
          <cell r="A9" t="str">
            <v>A</v>
          </cell>
        </row>
      </sheetData>
      <sheetData sheetId="31626">
        <row r="9">
          <cell r="A9" t="str">
            <v>A</v>
          </cell>
        </row>
      </sheetData>
      <sheetData sheetId="31627">
        <row r="9">
          <cell r="A9" t="str">
            <v>A</v>
          </cell>
        </row>
      </sheetData>
      <sheetData sheetId="31628">
        <row r="9">
          <cell r="A9" t="str">
            <v>A</v>
          </cell>
        </row>
      </sheetData>
      <sheetData sheetId="31629">
        <row r="9">
          <cell r="A9" t="str">
            <v>A</v>
          </cell>
        </row>
      </sheetData>
      <sheetData sheetId="31630">
        <row r="9">
          <cell r="A9" t="str">
            <v>A</v>
          </cell>
        </row>
      </sheetData>
      <sheetData sheetId="31631">
        <row r="9">
          <cell r="A9" t="str">
            <v>A</v>
          </cell>
        </row>
      </sheetData>
      <sheetData sheetId="31632">
        <row r="9">
          <cell r="A9" t="str">
            <v>A</v>
          </cell>
        </row>
      </sheetData>
      <sheetData sheetId="31633">
        <row r="9">
          <cell r="A9" t="str">
            <v>A</v>
          </cell>
        </row>
      </sheetData>
      <sheetData sheetId="31634">
        <row r="9">
          <cell r="A9" t="str">
            <v>A</v>
          </cell>
        </row>
      </sheetData>
      <sheetData sheetId="31635">
        <row r="9">
          <cell r="A9" t="str">
            <v>A</v>
          </cell>
        </row>
      </sheetData>
      <sheetData sheetId="31636">
        <row r="9">
          <cell r="A9" t="str">
            <v>A</v>
          </cell>
        </row>
      </sheetData>
      <sheetData sheetId="31637">
        <row r="9">
          <cell r="A9" t="str">
            <v>A</v>
          </cell>
        </row>
      </sheetData>
      <sheetData sheetId="31638">
        <row r="9">
          <cell r="A9" t="str">
            <v>A</v>
          </cell>
        </row>
      </sheetData>
      <sheetData sheetId="31639">
        <row r="9">
          <cell r="A9" t="str">
            <v>A</v>
          </cell>
        </row>
      </sheetData>
      <sheetData sheetId="31640">
        <row r="9">
          <cell r="A9" t="str">
            <v>A</v>
          </cell>
        </row>
      </sheetData>
      <sheetData sheetId="31641">
        <row r="9">
          <cell r="A9" t="str">
            <v>A</v>
          </cell>
        </row>
      </sheetData>
      <sheetData sheetId="31642">
        <row r="9">
          <cell r="A9" t="str">
            <v>A</v>
          </cell>
        </row>
      </sheetData>
      <sheetData sheetId="31643"/>
      <sheetData sheetId="31644">
        <row r="9">
          <cell r="A9" t="str">
            <v>A</v>
          </cell>
        </row>
      </sheetData>
      <sheetData sheetId="31645">
        <row r="9">
          <cell r="A9" t="str">
            <v>A</v>
          </cell>
        </row>
      </sheetData>
      <sheetData sheetId="31646">
        <row r="9">
          <cell r="A9" t="str">
            <v>A</v>
          </cell>
        </row>
      </sheetData>
      <sheetData sheetId="31647">
        <row r="9">
          <cell r="A9" t="str">
            <v>A</v>
          </cell>
        </row>
      </sheetData>
      <sheetData sheetId="31648">
        <row r="9">
          <cell r="A9" t="str">
            <v>A</v>
          </cell>
        </row>
      </sheetData>
      <sheetData sheetId="31649">
        <row r="9">
          <cell r="A9" t="str">
            <v>A</v>
          </cell>
        </row>
      </sheetData>
      <sheetData sheetId="31650">
        <row r="9">
          <cell r="A9" t="str">
            <v>A</v>
          </cell>
        </row>
      </sheetData>
      <sheetData sheetId="31651">
        <row r="9">
          <cell r="A9" t="str">
            <v>A</v>
          </cell>
        </row>
      </sheetData>
      <sheetData sheetId="31652">
        <row r="9">
          <cell r="A9" t="str">
            <v>A</v>
          </cell>
        </row>
      </sheetData>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sheetData sheetId="31659"/>
      <sheetData sheetId="31660">
        <row r="9">
          <cell r="A9" t="str">
            <v>A</v>
          </cell>
        </row>
      </sheetData>
      <sheetData sheetId="31661"/>
      <sheetData sheetId="31662">
        <row r="9">
          <cell r="A9" t="str">
            <v>A</v>
          </cell>
        </row>
      </sheetData>
      <sheetData sheetId="31663"/>
      <sheetData sheetId="31664"/>
      <sheetData sheetId="31665"/>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sheetData sheetId="31677"/>
      <sheetData sheetId="31678"/>
      <sheetData sheetId="31679"/>
      <sheetData sheetId="31680"/>
      <sheetData sheetId="31681"/>
      <sheetData sheetId="31682"/>
      <sheetData sheetId="31683"/>
      <sheetData sheetId="31684"/>
      <sheetData sheetId="31685"/>
      <sheetData sheetId="31686"/>
      <sheetData sheetId="31687"/>
      <sheetData sheetId="31688"/>
      <sheetData sheetId="31689"/>
      <sheetData sheetId="31690"/>
      <sheetData sheetId="31691"/>
      <sheetData sheetId="31692"/>
      <sheetData sheetId="31693"/>
      <sheetData sheetId="31694"/>
      <sheetData sheetId="31695"/>
      <sheetData sheetId="31696"/>
      <sheetData sheetId="31697"/>
      <sheetData sheetId="31698"/>
      <sheetData sheetId="31699"/>
      <sheetData sheetId="31700"/>
      <sheetData sheetId="31701"/>
      <sheetData sheetId="31702"/>
      <sheetData sheetId="31703"/>
      <sheetData sheetId="31704" refreshError="1"/>
      <sheetData sheetId="31705" refreshError="1"/>
      <sheetData sheetId="31706"/>
      <sheetData sheetId="31707" refreshError="1"/>
      <sheetData sheetId="31708"/>
      <sheetData sheetId="31709" refreshError="1"/>
      <sheetData sheetId="31710" refreshError="1"/>
      <sheetData sheetId="31711" refreshError="1"/>
      <sheetData sheetId="31712"/>
      <sheetData sheetId="31713"/>
      <sheetData sheetId="31714"/>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ow r="9">
          <cell r="A9" t="str">
            <v>A</v>
          </cell>
        </row>
      </sheetData>
      <sheetData sheetId="31762">
        <row r="9">
          <cell r="A9" t="str">
            <v>A</v>
          </cell>
        </row>
      </sheetData>
      <sheetData sheetId="31763">
        <row r="9">
          <cell r="A9" t="str">
            <v>A</v>
          </cell>
        </row>
      </sheetData>
      <sheetData sheetId="31764"/>
      <sheetData sheetId="31765"/>
      <sheetData sheetId="31766">
        <row r="9">
          <cell r="A9" t="str">
            <v>A</v>
          </cell>
        </row>
      </sheetData>
      <sheetData sheetId="31767">
        <row r="9">
          <cell r="A9" t="str">
            <v>A</v>
          </cell>
        </row>
      </sheetData>
      <sheetData sheetId="31768">
        <row r="9">
          <cell r="A9" t="str">
            <v>A</v>
          </cell>
        </row>
      </sheetData>
      <sheetData sheetId="31769"/>
      <sheetData sheetId="31770">
        <row r="9">
          <cell r="A9" t="str">
            <v>A</v>
          </cell>
        </row>
      </sheetData>
      <sheetData sheetId="31771"/>
      <sheetData sheetId="31772"/>
      <sheetData sheetId="31773"/>
      <sheetData sheetId="31774"/>
      <sheetData sheetId="31775"/>
      <sheetData sheetId="31776"/>
      <sheetData sheetId="31777">
        <row r="9">
          <cell r="A9" t="str">
            <v>A</v>
          </cell>
        </row>
      </sheetData>
      <sheetData sheetId="31778">
        <row r="9">
          <cell r="A9" t="str">
            <v>A</v>
          </cell>
        </row>
      </sheetData>
      <sheetData sheetId="31779"/>
      <sheetData sheetId="31780">
        <row r="9">
          <cell r="A9" t="str">
            <v>A</v>
          </cell>
        </row>
      </sheetData>
      <sheetData sheetId="31781">
        <row r="9">
          <cell r="A9" t="str">
            <v>A</v>
          </cell>
        </row>
      </sheetData>
      <sheetData sheetId="31782"/>
      <sheetData sheetId="31783"/>
      <sheetData sheetId="31784"/>
      <sheetData sheetId="31785"/>
      <sheetData sheetId="31786"/>
      <sheetData sheetId="31787"/>
      <sheetData sheetId="31788"/>
      <sheetData sheetId="31789"/>
      <sheetData sheetId="31790"/>
      <sheetData sheetId="31791"/>
      <sheetData sheetId="31792">
        <row r="9">
          <cell r="A9" t="str">
            <v>A</v>
          </cell>
        </row>
      </sheetData>
      <sheetData sheetId="31793">
        <row r="9">
          <cell r="A9" t="str">
            <v>A</v>
          </cell>
        </row>
      </sheetData>
      <sheetData sheetId="31794">
        <row r="9">
          <cell r="A9" t="str">
            <v>A</v>
          </cell>
        </row>
      </sheetData>
      <sheetData sheetId="31795"/>
      <sheetData sheetId="31796">
        <row r="9">
          <cell r="A9" t="str">
            <v>A</v>
          </cell>
        </row>
      </sheetData>
      <sheetData sheetId="31797">
        <row r="9">
          <cell r="A9" t="str">
            <v>A</v>
          </cell>
        </row>
      </sheetData>
      <sheetData sheetId="31798">
        <row r="9">
          <cell r="A9" t="str">
            <v>A</v>
          </cell>
        </row>
      </sheetData>
      <sheetData sheetId="31799"/>
      <sheetData sheetId="31800"/>
      <sheetData sheetId="31801"/>
      <sheetData sheetId="31802"/>
      <sheetData sheetId="31803"/>
      <sheetData sheetId="31804"/>
      <sheetData sheetId="31805">
        <row r="9">
          <cell r="A9" t="str">
            <v>A</v>
          </cell>
        </row>
      </sheetData>
      <sheetData sheetId="31806">
        <row r="9">
          <cell r="A9" t="str">
            <v>A</v>
          </cell>
        </row>
      </sheetData>
      <sheetData sheetId="31807">
        <row r="9">
          <cell r="A9" t="str">
            <v>A</v>
          </cell>
        </row>
      </sheetData>
      <sheetData sheetId="31808">
        <row r="9">
          <cell r="A9" t="str">
            <v>A</v>
          </cell>
        </row>
      </sheetData>
      <sheetData sheetId="31809">
        <row r="9">
          <cell r="A9" t="str">
            <v>A</v>
          </cell>
        </row>
      </sheetData>
      <sheetData sheetId="31810">
        <row r="9">
          <cell r="A9" t="str">
            <v>A</v>
          </cell>
        </row>
      </sheetData>
      <sheetData sheetId="31811">
        <row r="9">
          <cell r="A9" t="str">
            <v>A</v>
          </cell>
        </row>
      </sheetData>
      <sheetData sheetId="31812">
        <row r="9">
          <cell r="A9" t="str">
            <v>A</v>
          </cell>
        </row>
      </sheetData>
      <sheetData sheetId="31813">
        <row r="9">
          <cell r="A9" t="str">
            <v>A</v>
          </cell>
        </row>
      </sheetData>
      <sheetData sheetId="31814">
        <row r="9">
          <cell r="A9" t="str">
            <v>A</v>
          </cell>
        </row>
      </sheetData>
      <sheetData sheetId="31815">
        <row r="9">
          <cell r="A9" t="str">
            <v>A</v>
          </cell>
        </row>
      </sheetData>
      <sheetData sheetId="31816">
        <row r="9">
          <cell r="A9" t="str">
            <v>A</v>
          </cell>
        </row>
      </sheetData>
      <sheetData sheetId="31817">
        <row r="9">
          <cell r="A9" t="str">
            <v>A</v>
          </cell>
        </row>
      </sheetData>
      <sheetData sheetId="31818">
        <row r="9">
          <cell r="A9" t="str">
            <v>A</v>
          </cell>
        </row>
      </sheetData>
      <sheetData sheetId="31819">
        <row r="9">
          <cell r="A9" t="str">
            <v>A</v>
          </cell>
        </row>
      </sheetData>
      <sheetData sheetId="31820">
        <row r="9">
          <cell r="A9" t="str">
            <v>A</v>
          </cell>
        </row>
      </sheetData>
      <sheetData sheetId="31821">
        <row r="9">
          <cell r="A9" t="str">
            <v>A</v>
          </cell>
        </row>
      </sheetData>
      <sheetData sheetId="31822">
        <row r="9">
          <cell r="A9" t="str">
            <v>A</v>
          </cell>
        </row>
      </sheetData>
      <sheetData sheetId="31823">
        <row r="9">
          <cell r="A9" t="str">
            <v>A</v>
          </cell>
        </row>
      </sheetData>
      <sheetData sheetId="31824">
        <row r="9">
          <cell r="A9" t="str">
            <v>A</v>
          </cell>
        </row>
      </sheetData>
      <sheetData sheetId="31825" refreshError="1"/>
      <sheetData sheetId="31826">
        <row r="9">
          <cell r="A9" t="str">
            <v>A</v>
          </cell>
        </row>
      </sheetData>
      <sheetData sheetId="31827">
        <row r="9">
          <cell r="A9" t="str">
            <v>A</v>
          </cell>
        </row>
      </sheetData>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sheetData sheetId="31839"/>
      <sheetData sheetId="31840"/>
      <sheetData sheetId="31841" refreshError="1"/>
      <sheetData sheetId="31842"/>
      <sheetData sheetId="31843"/>
      <sheetData sheetId="31844">
        <row r="9">
          <cell r="A9" t="str">
            <v>A</v>
          </cell>
        </row>
      </sheetData>
      <sheetData sheetId="31845" refreshError="1"/>
      <sheetData sheetId="31846" refreshError="1"/>
      <sheetData sheetId="31847" refreshError="1"/>
      <sheetData sheetId="31848" refreshError="1"/>
      <sheetData sheetId="31849" refreshError="1"/>
      <sheetData sheetId="31850" refreshError="1"/>
      <sheetData sheetId="31851"/>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ow r="9">
          <cell r="A9" t="str">
            <v>A</v>
          </cell>
        </row>
      </sheetData>
      <sheetData sheetId="31859">
        <row r="9">
          <cell r="A9" t="str">
            <v>A</v>
          </cell>
        </row>
      </sheetData>
      <sheetData sheetId="31860">
        <row r="9">
          <cell r="A9" t="str">
            <v>A</v>
          </cell>
        </row>
      </sheetData>
      <sheetData sheetId="31861">
        <row r="9">
          <cell r="A9" t="str">
            <v>A</v>
          </cell>
        </row>
      </sheetData>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efreshError="1"/>
      <sheetData sheetId="31878" refreshError="1"/>
      <sheetData sheetId="31879" refreshError="1"/>
      <sheetData sheetId="31880">
        <row r="9">
          <cell r="A9" t="str">
            <v>A</v>
          </cell>
        </row>
      </sheetData>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ow r="9">
          <cell r="A9" t="str">
            <v>A</v>
          </cell>
        </row>
      </sheetData>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sheetData sheetId="31935">
        <row r="9">
          <cell r="A9" t="str">
            <v>A</v>
          </cell>
        </row>
      </sheetData>
      <sheetData sheetId="31936">
        <row r="9">
          <cell r="A9" t="str">
            <v>A</v>
          </cell>
        </row>
      </sheetData>
      <sheetData sheetId="31937">
        <row r="9">
          <cell r="A9" t="str">
            <v>A</v>
          </cell>
        </row>
      </sheetData>
      <sheetData sheetId="31938">
        <row r="9">
          <cell r="A9" t="str">
            <v>A</v>
          </cell>
        </row>
      </sheetData>
      <sheetData sheetId="31939"/>
      <sheetData sheetId="31940">
        <row r="9">
          <cell r="A9" t="str">
            <v>A</v>
          </cell>
        </row>
      </sheetData>
      <sheetData sheetId="31941">
        <row r="9">
          <cell r="A9" t="str">
            <v>A</v>
          </cell>
        </row>
      </sheetData>
      <sheetData sheetId="31942"/>
      <sheetData sheetId="31943"/>
      <sheetData sheetId="31944"/>
      <sheetData sheetId="31945"/>
      <sheetData sheetId="31946">
        <row r="9">
          <cell r="A9" t="str">
            <v>A</v>
          </cell>
        </row>
      </sheetData>
      <sheetData sheetId="31947"/>
      <sheetData sheetId="31948">
        <row r="9">
          <cell r="A9" t="str">
            <v>A</v>
          </cell>
        </row>
      </sheetData>
      <sheetData sheetId="31949">
        <row r="9">
          <cell r="A9" t="str">
            <v>A</v>
          </cell>
        </row>
      </sheetData>
      <sheetData sheetId="31950"/>
      <sheetData sheetId="31951">
        <row r="9">
          <cell r="A9" t="str">
            <v>A</v>
          </cell>
        </row>
      </sheetData>
      <sheetData sheetId="31952">
        <row r="9">
          <cell r="A9" t="str">
            <v>A</v>
          </cell>
        </row>
      </sheetData>
      <sheetData sheetId="31953"/>
      <sheetData sheetId="31954"/>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efreshError="1"/>
      <sheetData sheetId="31960">
        <row r="9">
          <cell r="A9" t="str">
            <v>A</v>
          </cell>
        </row>
      </sheetData>
      <sheetData sheetId="31961">
        <row r="9">
          <cell r="A9" t="str">
            <v>A</v>
          </cell>
        </row>
      </sheetData>
      <sheetData sheetId="31962">
        <row r="9">
          <cell r="A9" t="str">
            <v>A</v>
          </cell>
        </row>
      </sheetData>
      <sheetData sheetId="31963"/>
      <sheetData sheetId="31964"/>
      <sheetData sheetId="31965"/>
      <sheetData sheetId="31966"/>
      <sheetData sheetId="31967"/>
      <sheetData sheetId="31968"/>
      <sheetData sheetId="31969"/>
      <sheetData sheetId="31970"/>
      <sheetData sheetId="31971"/>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efreshError="1"/>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efreshError="1"/>
      <sheetData sheetId="31986">
        <row r="9">
          <cell r="A9" t="str">
            <v>A</v>
          </cell>
        </row>
      </sheetData>
      <sheetData sheetId="31987">
        <row r="9">
          <cell r="A9" t="str">
            <v>A</v>
          </cell>
        </row>
      </sheetData>
      <sheetData sheetId="31988" refreshError="1"/>
      <sheetData sheetId="31989" refreshError="1"/>
      <sheetData sheetId="31990" refreshError="1"/>
      <sheetData sheetId="31991" refreshError="1"/>
      <sheetData sheetId="31992">
        <row r="9">
          <cell r="A9" t="str">
            <v>A</v>
          </cell>
        </row>
      </sheetData>
      <sheetData sheetId="31993" refreshError="1"/>
      <sheetData sheetId="31994">
        <row r="9">
          <cell r="A9" t="str">
            <v>A</v>
          </cell>
        </row>
      </sheetData>
      <sheetData sheetId="31995">
        <row r="9">
          <cell r="A9" t="str">
            <v>A</v>
          </cell>
        </row>
      </sheetData>
      <sheetData sheetId="31996" refreshError="1"/>
      <sheetData sheetId="31997">
        <row r="9">
          <cell r="A9" t="str">
            <v>A</v>
          </cell>
        </row>
      </sheetData>
      <sheetData sheetId="31998">
        <row r="9">
          <cell r="A9" t="str">
            <v>A</v>
          </cell>
        </row>
      </sheetData>
      <sheetData sheetId="31999" refreshError="1"/>
      <sheetData sheetId="32000" refreshError="1"/>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sheetData sheetId="32019"/>
      <sheetData sheetId="32020"/>
      <sheetData sheetId="32021"/>
      <sheetData sheetId="32022"/>
      <sheetData sheetId="32023"/>
      <sheetData sheetId="32024"/>
      <sheetData sheetId="32025"/>
      <sheetData sheetId="32026"/>
      <sheetData sheetId="32027"/>
      <sheetData sheetId="32028"/>
      <sheetData sheetId="32029"/>
      <sheetData sheetId="32030"/>
      <sheetData sheetId="32031"/>
      <sheetData sheetId="32032"/>
      <sheetData sheetId="32033"/>
      <sheetData sheetId="32034"/>
      <sheetData sheetId="32035"/>
      <sheetData sheetId="32036"/>
      <sheetData sheetId="32037"/>
      <sheetData sheetId="32038"/>
      <sheetData sheetId="32039"/>
      <sheetData sheetId="32040"/>
      <sheetData sheetId="32041"/>
      <sheetData sheetId="32042"/>
      <sheetData sheetId="32043"/>
      <sheetData sheetId="32044"/>
      <sheetData sheetId="32045"/>
      <sheetData sheetId="32046"/>
      <sheetData sheetId="32047"/>
      <sheetData sheetId="32048"/>
      <sheetData sheetId="32049"/>
      <sheetData sheetId="32050"/>
      <sheetData sheetId="32051"/>
      <sheetData sheetId="32052"/>
      <sheetData sheetId="32053"/>
      <sheetData sheetId="32054"/>
      <sheetData sheetId="32055"/>
      <sheetData sheetId="32056"/>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sheetData sheetId="32137"/>
      <sheetData sheetId="32138">
        <row r="9">
          <cell r="A9" t="str">
            <v>A</v>
          </cell>
        </row>
      </sheetData>
      <sheetData sheetId="32139">
        <row r="9">
          <cell r="A9" t="str">
            <v>A</v>
          </cell>
        </row>
      </sheetData>
      <sheetData sheetId="32140">
        <row r="9">
          <cell r="A9" t="str">
            <v>A</v>
          </cell>
        </row>
      </sheetData>
      <sheetData sheetId="32141"/>
      <sheetData sheetId="32142"/>
      <sheetData sheetId="32143"/>
      <sheetData sheetId="32144"/>
      <sheetData sheetId="32145"/>
      <sheetData sheetId="32146"/>
      <sheetData sheetId="32147"/>
      <sheetData sheetId="32148"/>
      <sheetData sheetId="32149"/>
      <sheetData sheetId="32150"/>
      <sheetData sheetId="32151"/>
      <sheetData sheetId="32152"/>
      <sheetData sheetId="32153"/>
      <sheetData sheetId="32154"/>
      <sheetData sheetId="32155"/>
      <sheetData sheetId="32156"/>
      <sheetData sheetId="32157"/>
      <sheetData sheetId="32158"/>
      <sheetData sheetId="32159"/>
      <sheetData sheetId="32160"/>
      <sheetData sheetId="32161"/>
      <sheetData sheetId="32162"/>
      <sheetData sheetId="32163"/>
      <sheetData sheetId="32164"/>
      <sheetData sheetId="32165"/>
      <sheetData sheetId="32166"/>
      <sheetData sheetId="32167"/>
      <sheetData sheetId="32168"/>
      <sheetData sheetId="32169"/>
      <sheetData sheetId="32170"/>
      <sheetData sheetId="32171"/>
      <sheetData sheetId="32172"/>
      <sheetData sheetId="32173"/>
      <sheetData sheetId="32174"/>
      <sheetData sheetId="32175"/>
      <sheetData sheetId="32176"/>
      <sheetData sheetId="32177"/>
      <sheetData sheetId="32178"/>
      <sheetData sheetId="32179"/>
      <sheetData sheetId="32180"/>
      <sheetData sheetId="32181"/>
      <sheetData sheetId="32182" refreshError="1"/>
      <sheetData sheetId="32183" refreshError="1"/>
      <sheetData sheetId="32184"/>
      <sheetData sheetId="32185"/>
      <sheetData sheetId="32186"/>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ow r="9">
          <cell r="A9" t="str">
            <v>A</v>
          </cell>
        </row>
      </sheetData>
      <sheetData sheetId="32259" refreshError="1"/>
      <sheetData sheetId="32260" refreshError="1"/>
      <sheetData sheetId="32261" refreshError="1"/>
      <sheetData sheetId="32262" refreshError="1"/>
      <sheetData sheetId="32263">
        <row r="9">
          <cell r="A9" t="str">
            <v>A</v>
          </cell>
        </row>
      </sheetData>
      <sheetData sheetId="32264"/>
      <sheetData sheetId="32265"/>
      <sheetData sheetId="32266"/>
      <sheetData sheetId="32267"/>
      <sheetData sheetId="32268"/>
      <sheetData sheetId="32269"/>
      <sheetData sheetId="32270"/>
      <sheetData sheetId="32271"/>
      <sheetData sheetId="32272"/>
      <sheetData sheetId="32273"/>
      <sheetData sheetId="32274"/>
      <sheetData sheetId="32275"/>
      <sheetData sheetId="32276"/>
      <sheetData sheetId="32277"/>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sheetData sheetId="32306">
        <row r="9">
          <cell r="A9" t="str">
            <v>A</v>
          </cell>
        </row>
      </sheetData>
      <sheetData sheetId="32307" refreshError="1"/>
      <sheetData sheetId="32308" refreshError="1"/>
      <sheetData sheetId="32309">
        <row r="9">
          <cell r="A9" t="str">
            <v>A</v>
          </cell>
        </row>
      </sheetData>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ow r="9">
          <cell r="A9" t="str">
            <v>A</v>
          </cell>
        </row>
      </sheetData>
      <sheetData sheetId="32344">
        <row r="9">
          <cell r="A9" t="str">
            <v>A</v>
          </cell>
        </row>
      </sheetData>
      <sheetData sheetId="32345">
        <row r="9">
          <cell r="A9" t="str">
            <v>A</v>
          </cell>
        </row>
      </sheetData>
      <sheetData sheetId="32346">
        <row r="9">
          <cell r="A9" t="str">
            <v>A</v>
          </cell>
        </row>
      </sheetData>
      <sheetData sheetId="32347">
        <row r="9">
          <cell r="A9" t="str">
            <v>A</v>
          </cell>
        </row>
      </sheetData>
      <sheetData sheetId="32348">
        <row r="9">
          <cell r="A9" t="str">
            <v>A</v>
          </cell>
        </row>
      </sheetData>
      <sheetData sheetId="32349">
        <row r="9">
          <cell r="A9" t="str">
            <v>A</v>
          </cell>
        </row>
      </sheetData>
      <sheetData sheetId="32350">
        <row r="9">
          <cell r="A9" t="str">
            <v>A</v>
          </cell>
        </row>
      </sheetData>
      <sheetData sheetId="32351" refreshError="1"/>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sheetData sheetId="32367">
        <row r="9">
          <cell r="A9" t="str">
            <v>A</v>
          </cell>
        </row>
      </sheetData>
      <sheetData sheetId="32368"/>
      <sheetData sheetId="32369"/>
      <sheetData sheetId="32370"/>
      <sheetData sheetId="32371"/>
      <sheetData sheetId="32372"/>
      <sheetData sheetId="32373"/>
      <sheetData sheetId="32374"/>
      <sheetData sheetId="32375"/>
      <sheetData sheetId="32376"/>
      <sheetData sheetId="32377"/>
      <sheetData sheetId="32378"/>
      <sheetData sheetId="32379"/>
      <sheetData sheetId="32380"/>
      <sheetData sheetId="32381"/>
      <sheetData sheetId="32382"/>
      <sheetData sheetId="32383"/>
      <sheetData sheetId="32384"/>
      <sheetData sheetId="32385"/>
      <sheetData sheetId="32386"/>
      <sheetData sheetId="32387"/>
      <sheetData sheetId="32388"/>
      <sheetData sheetId="32389"/>
      <sheetData sheetId="32390"/>
      <sheetData sheetId="32391"/>
      <sheetData sheetId="32392"/>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efreshError="1"/>
      <sheetData sheetId="32413">
        <row r="9">
          <cell r="A9" t="str">
            <v>A</v>
          </cell>
        </row>
      </sheetData>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ow r="9">
          <cell r="A9" t="str">
            <v>A</v>
          </cell>
        </row>
      </sheetData>
      <sheetData sheetId="32465">
        <row r="9">
          <cell r="A9" t="str">
            <v>A</v>
          </cell>
        </row>
      </sheetData>
      <sheetData sheetId="32466">
        <row r="9">
          <cell r="A9" t="str">
            <v>A</v>
          </cell>
        </row>
      </sheetData>
      <sheetData sheetId="32467">
        <row r="9">
          <cell r="A9" t="str">
            <v>A</v>
          </cell>
        </row>
      </sheetData>
      <sheetData sheetId="32468" refreshError="1"/>
      <sheetData sheetId="32469" refreshError="1"/>
      <sheetData sheetId="32470" refreshError="1"/>
      <sheetData sheetId="32471" refreshError="1"/>
      <sheetData sheetId="32472">
        <row r="9">
          <cell r="A9" t="str">
            <v>A</v>
          </cell>
        </row>
      </sheetData>
      <sheetData sheetId="32473">
        <row r="9">
          <cell r="A9" t="str">
            <v>A</v>
          </cell>
        </row>
      </sheetData>
      <sheetData sheetId="32474">
        <row r="9">
          <cell r="A9" t="str">
            <v>A</v>
          </cell>
        </row>
      </sheetData>
      <sheetData sheetId="32475">
        <row r="9">
          <cell r="A9" t="str">
            <v>A</v>
          </cell>
        </row>
      </sheetData>
      <sheetData sheetId="32476">
        <row r="9">
          <cell r="A9" t="str">
            <v>A</v>
          </cell>
        </row>
      </sheetData>
      <sheetData sheetId="32477">
        <row r="9">
          <cell r="A9" t="str">
            <v>A</v>
          </cell>
        </row>
      </sheetData>
      <sheetData sheetId="32478">
        <row r="9">
          <cell r="A9" t="str">
            <v>A</v>
          </cell>
        </row>
      </sheetData>
      <sheetData sheetId="32479">
        <row r="9">
          <cell r="A9" t="str">
            <v>A</v>
          </cell>
        </row>
      </sheetData>
      <sheetData sheetId="32480">
        <row r="9">
          <cell r="A9" t="str">
            <v>A</v>
          </cell>
        </row>
      </sheetData>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sheetData sheetId="32500"/>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ow r="9">
          <cell r="A9" t="str">
            <v>A</v>
          </cell>
        </row>
      </sheetData>
      <sheetData sheetId="32509">
        <row r="9">
          <cell r="A9" t="str">
            <v>A</v>
          </cell>
        </row>
      </sheetData>
      <sheetData sheetId="32510">
        <row r="9">
          <cell r="A9" t="str">
            <v>A</v>
          </cell>
        </row>
      </sheetData>
      <sheetData sheetId="32511">
        <row r="9">
          <cell r="A9" t="str">
            <v>A</v>
          </cell>
        </row>
      </sheetData>
      <sheetData sheetId="32512">
        <row r="9">
          <cell r="A9" t="str">
            <v>A</v>
          </cell>
        </row>
      </sheetData>
      <sheetData sheetId="32513">
        <row r="9">
          <cell r="A9" t="str">
            <v>A</v>
          </cell>
        </row>
      </sheetData>
      <sheetData sheetId="32514">
        <row r="9">
          <cell r="A9" t="str">
            <v>A</v>
          </cell>
        </row>
      </sheetData>
      <sheetData sheetId="32515">
        <row r="9">
          <cell r="A9" t="str">
            <v>A</v>
          </cell>
        </row>
      </sheetData>
      <sheetData sheetId="32516">
        <row r="9">
          <cell r="A9" t="str">
            <v>A</v>
          </cell>
        </row>
      </sheetData>
      <sheetData sheetId="32517">
        <row r="9">
          <cell r="A9" t="str">
            <v>A</v>
          </cell>
        </row>
      </sheetData>
      <sheetData sheetId="32518">
        <row r="9">
          <cell r="A9" t="str">
            <v>A</v>
          </cell>
        </row>
      </sheetData>
      <sheetData sheetId="32519">
        <row r="9">
          <cell r="A9" t="str">
            <v>A</v>
          </cell>
        </row>
      </sheetData>
      <sheetData sheetId="32520">
        <row r="9">
          <cell r="A9" t="str">
            <v>A</v>
          </cell>
        </row>
      </sheetData>
      <sheetData sheetId="32521">
        <row r="9">
          <cell r="A9" t="str">
            <v>A</v>
          </cell>
        </row>
      </sheetData>
      <sheetData sheetId="32522">
        <row r="9">
          <cell r="A9" t="str">
            <v>A</v>
          </cell>
        </row>
      </sheetData>
      <sheetData sheetId="32523">
        <row r="9">
          <cell r="A9" t="str">
            <v>A</v>
          </cell>
        </row>
      </sheetData>
      <sheetData sheetId="32524">
        <row r="9">
          <cell r="A9" t="str">
            <v>A</v>
          </cell>
        </row>
      </sheetData>
      <sheetData sheetId="32525">
        <row r="9">
          <cell r="A9" t="str">
            <v>A</v>
          </cell>
        </row>
      </sheetData>
      <sheetData sheetId="32526">
        <row r="9">
          <cell r="A9" t="str">
            <v>A</v>
          </cell>
        </row>
      </sheetData>
      <sheetData sheetId="32527">
        <row r="9">
          <cell r="A9" t="str">
            <v>A</v>
          </cell>
        </row>
      </sheetData>
      <sheetData sheetId="32528">
        <row r="9">
          <cell r="A9" t="str">
            <v>A</v>
          </cell>
        </row>
      </sheetData>
      <sheetData sheetId="32529">
        <row r="9">
          <cell r="A9" t="str">
            <v>A</v>
          </cell>
        </row>
      </sheetData>
      <sheetData sheetId="32530">
        <row r="9">
          <cell r="A9" t="str">
            <v>A</v>
          </cell>
        </row>
      </sheetData>
      <sheetData sheetId="32531">
        <row r="9">
          <cell r="A9" t="str">
            <v>A</v>
          </cell>
        </row>
      </sheetData>
      <sheetData sheetId="32532">
        <row r="9">
          <cell r="A9" t="str">
            <v>A</v>
          </cell>
        </row>
      </sheetData>
      <sheetData sheetId="32533">
        <row r="9">
          <cell r="A9" t="str">
            <v>A</v>
          </cell>
        </row>
      </sheetData>
      <sheetData sheetId="32534">
        <row r="9">
          <cell r="A9" t="str">
            <v>A</v>
          </cell>
        </row>
      </sheetData>
      <sheetData sheetId="32535">
        <row r="9">
          <cell r="A9" t="str">
            <v>A</v>
          </cell>
        </row>
      </sheetData>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sheetData sheetId="32543"/>
      <sheetData sheetId="32544">
        <row r="9">
          <cell r="A9" t="str">
            <v>A</v>
          </cell>
        </row>
      </sheetData>
      <sheetData sheetId="32545" refreshError="1"/>
      <sheetData sheetId="32546" refreshError="1"/>
      <sheetData sheetId="32547">
        <row r="9">
          <cell r="A9" t="str">
            <v>A</v>
          </cell>
        </row>
      </sheetData>
      <sheetData sheetId="32548">
        <row r="9">
          <cell r="A9" t="str">
            <v>A</v>
          </cell>
        </row>
      </sheetData>
      <sheetData sheetId="32549">
        <row r="9">
          <cell r="A9" t="str">
            <v>A</v>
          </cell>
        </row>
      </sheetData>
      <sheetData sheetId="32550">
        <row r="9">
          <cell r="A9" t="str">
            <v>A</v>
          </cell>
        </row>
      </sheetData>
      <sheetData sheetId="32551">
        <row r="9">
          <cell r="A9" t="str">
            <v>A</v>
          </cell>
        </row>
      </sheetData>
      <sheetData sheetId="32552">
        <row r="9">
          <cell r="A9" t="str">
            <v>A</v>
          </cell>
        </row>
      </sheetData>
      <sheetData sheetId="32553">
        <row r="9">
          <cell r="A9" t="str">
            <v>A</v>
          </cell>
        </row>
      </sheetData>
      <sheetData sheetId="32554">
        <row r="9">
          <cell r="A9" t="str">
            <v>A</v>
          </cell>
        </row>
      </sheetData>
      <sheetData sheetId="32555">
        <row r="9">
          <cell r="A9" t="str">
            <v>A</v>
          </cell>
        </row>
      </sheetData>
      <sheetData sheetId="32556">
        <row r="9">
          <cell r="A9" t="str">
            <v>A</v>
          </cell>
        </row>
      </sheetData>
      <sheetData sheetId="32557">
        <row r="9">
          <cell r="A9" t="str">
            <v>A</v>
          </cell>
        </row>
      </sheetData>
      <sheetData sheetId="32558">
        <row r="9">
          <cell r="A9" t="str">
            <v>A</v>
          </cell>
        </row>
      </sheetData>
      <sheetData sheetId="32559">
        <row r="9">
          <cell r="A9" t="str">
            <v>A</v>
          </cell>
        </row>
      </sheetData>
      <sheetData sheetId="32560">
        <row r="9">
          <cell r="A9" t="str">
            <v>A</v>
          </cell>
        </row>
      </sheetData>
      <sheetData sheetId="32561">
        <row r="9">
          <cell r="A9" t="str">
            <v>A</v>
          </cell>
        </row>
      </sheetData>
      <sheetData sheetId="32562">
        <row r="9">
          <cell r="A9" t="str">
            <v>A</v>
          </cell>
        </row>
      </sheetData>
      <sheetData sheetId="32563">
        <row r="9">
          <cell r="A9" t="str">
            <v>A</v>
          </cell>
        </row>
      </sheetData>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ow r="9">
          <cell r="A9" t="str">
            <v>A</v>
          </cell>
        </row>
      </sheetData>
      <sheetData sheetId="32574">
        <row r="9">
          <cell r="A9" t="str">
            <v>A</v>
          </cell>
        </row>
      </sheetData>
      <sheetData sheetId="32575">
        <row r="9">
          <cell r="A9" t="str">
            <v>A</v>
          </cell>
        </row>
      </sheetData>
      <sheetData sheetId="32576">
        <row r="9">
          <cell r="A9" t="str">
            <v>A</v>
          </cell>
        </row>
      </sheetData>
      <sheetData sheetId="32577">
        <row r="9">
          <cell r="A9" t="str">
            <v>A</v>
          </cell>
        </row>
      </sheetData>
      <sheetData sheetId="32578">
        <row r="9">
          <cell r="A9" t="str">
            <v>A</v>
          </cell>
        </row>
      </sheetData>
      <sheetData sheetId="32579">
        <row r="9">
          <cell r="A9" t="str">
            <v>A</v>
          </cell>
        </row>
      </sheetData>
      <sheetData sheetId="32580">
        <row r="9">
          <cell r="A9" t="str">
            <v>A</v>
          </cell>
        </row>
      </sheetData>
      <sheetData sheetId="32581">
        <row r="9">
          <cell r="A9" t="str">
            <v>A</v>
          </cell>
        </row>
      </sheetData>
      <sheetData sheetId="32582">
        <row r="9">
          <cell r="A9" t="str">
            <v>A</v>
          </cell>
        </row>
      </sheetData>
      <sheetData sheetId="32583">
        <row r="9">
          <cell r="A9" t="str">
            <v>A</v>
          </cell>
        </row>
      </sheetData>
      <sheetData sheetId="32584">
        <row r="9">
          <cell r="A9" t="str">
            <v>A</v>
          </cell>
        </row>
      </sheetData>
      <sheetData sheetId="32585">
        <row r="9">
          <cell r="A9" t="str">
            <v>A</v>
          </cell>
        </row>
      </sheetData>
      <sheetData sheetId="32586"/>
      <sheetData sheetId="32587"/>
      <sheetData sheetId="32588"/>
      <sheetData sheetId="32589"/>
      <sheetData sheetId="32590"/>
      <sheetData sheetId="32591">
        <row r="9">
          <cell r="A9" t="str">
            <v>A</v>
          </cell>
        </row>
      </sheetData>
      <sheetData sheetId="32592"/>
      <sheetData sheetId="32593">
        <row r="9">
          <cell r="A9" t="str">
            <v>A</v>
          </cell>
        </row>
      </sheetData>
      <sheetData sheetId="32594"/>
      <sheetData sheetId="32595"/>
      <sheetData sheetId="32596">
        <row r="9">
          <cell r="A9" t="str">
            <v>A</v>
          </cell>
        </row>
      </sheetData>
      <sheetData sheetId="32597">
        <row r="9">
          <cell r="A9" t="str">
            <v>A</v>
          </cell>
        </row>
      </sheetData>
      <sheetData sheetId="32598">
        <row r="9">
          <cell r="A9" t="str">
            <v>A</v>
          </cell>
        </row>
      </sheetData>
      <sheetData sheetId="32599">
        <row r="9">
          <cell r="A9" t="str">
            <v>A</v>
          </cell>
        </row>
      </sheetData>
      <sheetData sheetId="32600">
        <row r="9">
          <cell r="A9" t="str">
            <v>A</v>
          </cell>
        </row>
      </sheetData>
      <sheetData sheetId="32601">
        <row r="9">
          <cell r="A9" t="str">
            <v>A</v>
          </cell>
        </row>
      </sheetData>
      <sheetData sheetId="32602">
        <row r="9">
          <cell r="A9" t="str">
            <v>A</v>
          </cell>
        </row>
      </sheetData>
      <sheetData sheetId="32603">
        <row r="9">
          <cell r="A9" t="str">
            <v>A</v>
          </cell>
        </row>
      </sheetData>
      <sheetData sheetId="32604">
        <row r="9">
          <cell r="A9" t="str">
            <v>A</v>
          </cell>
        </row>
      </sheetData>
      <sheetData sheetId="32605">
        <row r="9">
          <cell r="A9" t="str">
            <v>A</v>
          </cell>
        </row>
      </sheetData>
      <sheetData sheetId="32606"/>
      <sheetData sheetId="32607"/>
      <sheetData sheetId="32608"/>
      <sheetData sheetId="32609"/>
      <sheetData sheetId="32610"/>
      <sheetData sheetId="32611"/>
      <sheetData sheetId="32612"/>
      <sheetData sheetId="32613"/>
      <sheetData sheetId="32614"/>
      <sheetData sheetId="32615"/>
      <sheetData sheetId="32616"/>
      <sheetData sheetId="32617"/>
      <sheetData sheetId="32618"/>
      <sheetData sheetId="32619"/>
      <sheetData sheetId="32620"/>
      <sheetData sheetId="32621"/>
      <sheetData sheetId="32622"/>
      <sheetData sheetId="32623"/>
      <sheetData sheetId="32624"/>
      <sheetData sheetId="32625"/>
      <sheetData sheetId="32626"/>
      <sheetData sheetId="32627"/>
      <sheetData sheetId="32628"/>
      <sheetData sheetId="32629"/>
      <sheetData sheetId="32630"/>
      <sheetData sheetId="32631"/>
      <sheetData sheetId="32632" refreshError="1"/>
      <sheetData sheetId="32633" refreshError="1"/>
      <sheetData sheetId="32634" refreshError="1"/>
      <sheetData sheetId="32635" refreshError="1"/>
      <sheetData sheetId="32636" refreshError="1"/>
      <sheetData sheetId="32637"/>
      <sheetData sheetId="32638" refreshError="1"/>
      <sheetData sheetId="32639"/>
      <sheetData sheetId="32640" refreshError="1"/>
      <sheetData sheetId="32641" refreshError="1"/>
      <sheetData sheetId="32642"/>
      <sheetData sheetId="32643"/>
      <sheetData sheetId="32644"/>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ow r="9">
          <cell r="A9" t="str">
            <v>A</v>
          </cell>
        </row>
      </sheetData>
      <sheetData sheetId="32692">
        <row r="9">
          <cell r="A9" t="str">
            <v>A</v>
          </cell>
        </row>
      </sheetData>
      <sheetData sheetId="32693">
        <row r="9">
          <cell r="A9" t="str">
            <v>A</v>
          </cell>
        </row>
      </sheetData>
      <sheetData sheetId="32694">
        <row r="9">
          <cell r="A9" t="str">
            <v>A</v>
          </cell>
        </row>
      </sheetData>
      <sheetData sheetId="32695">
        <row r="9">
          <cell r="A9" t="str">
            <v>A</v>
          </cell>
        </row>
      </sheetData>
      <sheetData sheetId="32696">
        <row r="9">
          <cell r="A9" t="str">
            <v>A</v>
          </cell>
        </row>
      </sheetData>
      <sheetData sheetId="32697">
        <row r="9">
          <cell r="A9" t="str">
            <v>A</v>
          </cell>
        </row>
      </sheetData>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ow r="9">
          <cell r="A9" t="str">
            <v>A</v>
          </cell>
        </row>
      </sheetData>
      <sheetData sheetId="32704"/>
      <sheetData sheetId="32705">
        <row r="9">
          <cell r="A9" t="str">
            <v>A</v>
          </cell>
        </row>
      </sheetData>
      <sheetData sheetId="32706">
        <row r="9">
          <cell r="A9" t="str">
            <v>A</v>
          </cell>
        </row>
      </sheetData>
      <sheetData sheetId="32707">
        <row r="9">
          <cell r="A9" t="str">
            <v>A</v>
          </cell>
        </row>
      </sheetData>
      <sheetData sheetId="32708">
        <row r="9">
          <cell r="A9" t="str">
            <v>A</v>
          </cell>
        </row>
      </sheetData>
      <sheetData sheetId="32709">
        <row r="9">
          <cell r="A9" t="str">
            <v>A</v>
          </cell>
        </row>
      </sheetData>
      <sheetData sheetId="32710">
        <row r="9">
          <cell r="A9" t="str">
            <v>A</v>
          </cell>
        </row>
      </sheetData>
      <sheetData sheetId="32711">
        <row r="9">
          <cell r="A9" t="str">
            <v>A</v>
          </cell>
        </row>
      </sheetData>
      <sheetData sheetId="32712">
        <row r="9">
          <cell r="A9" t="str">
            <v>A</v>
          </cell>
        </row>
      </sheetData>
      <sheetData sheetId="32713">
        <row r="9">
          <cell r="A9" t="str">
            <v>A</v>
          </cell>
        </row>
      </sheetData>
      <sheetData sheetId="32714">
        <row r="9">
          <cell r="A9" t="str">
            <v>A</v>
          </cell>
        </row>
      </sheetData>
      <sheetData sheetId="32715">
        <row r="9">
          <cell r="A9" t="str">
            <v>A</v>
          </cell>
        </row>
      </sheetData>
      <sheetData sheetId="32716">
        <row r="9">
          <cell r="A9" t="str">
            <v>A</v>
          </cell>
        </row>
      </sheetData>
      <sheetData sheetId="32717"/>
      <sheetData sheetId="32718">
        <row r="9">
          <cell r="A9" t="str">
            <v>A</v>
          </cell>
        </row>
      </sheetData>
      <sheetData sheetId="32719"/>
      <sheetData sheetId="32720"/>
      <sheetData sheetId="32721"/>
      <sheetData sheetId="32722"/>
      <sheetData sheetId="32723"/>
      <sheetData sheetId="32724"/>
      <sheetData sheetId="32725">
        <row r="9">
          <cell r="A9" t="str">
            <v>A</v>
          </cell>
        </row>
      </sheetData>
      <sheetData sheetId="32726">
        <row r="9">
          <cell r="A9" t="str">
            <v>A</v>
          </cell>
        </row>
      </sheetData>
      <sheetData sheetId="32727">
        <row r="9">
          <cell r="A9" t="str">
            <v>A</v>
          </cell>
        </row>
      </sheetData>
      <sheetData sheetId="32728">
        <row r="9">
          <cell r="A9" t="str">
            <v>A</v>
          </cell>
        </row>
      </sheetData>
      <sheetData sheetId="32729">
        <row r="9">
          <cell r="A9" t="str">
            <v>A</v>
          </cell>
        </row>
      </sheetData>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sheetData sheetId="32764">
        <row r="9">
          <cell r="A9" t="str">
            <v>A</v>
          </cell>
        </row>
      </sheetData>
      <sheetData sheetId="32765">
        <row r="9">
          <cell r="A9" t="str">
            <v>A</v>
          </cell>
        </row>
      </sheetData>
      <sheetData sheetId="32766"/>
      <sheetData sheetId="32767">
        <row r="9">
          <cell r="A9" t="str">
            <v>A</v>
          </cell>
        </row>
      </sheetData>
      <sheetData sheetId="32768"/>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ow r="9">
          <cell r="A9" t="str">
            <v>A</v>
          </cell>
        </row>
      </sheetData>
      <sheetData sheetId="32779">
        <row r="9">
          <cell r="A9" t="str">
            <v>A</v>
          </cell>
        </row>
      </sheetData>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sheetData sheetId="32785"/>
      <sheetData sheetId="32786">
        <row r="9">
          <cell r="A9" t="str">
            <v>A</v>
          </cell>
        </row>
      </sheetData>
      <sheetData sheetId="32787">
        <row r="9">
          <cell r="A9" t="str">
            <v>A</v>
          </cell>
        </row>
      </sheetData>
      <sheetData sheetId="32788"/>
      <sheetData sheetId="32789"/>
      <sheetData sheetId="32790"/>
      <sheetData sheetId="32791">
        <row r="9">
          <cell r="A9" t="str">
            <v>A</v>
          </cell>
        </row>
      </sheetData>
      <sheetData sheetId="32792">
        <row r="9">
          <cell r="A9" t="str">
            <v>A</v>
          </cell>
        </row>
      </sheetData>
      <sheetData sheetId="32793">
        <row r="9">
          <cell r="A9" t="str">
            <v>A</v>
          </cell>
        </row>
      </sheetData>
      <sheetData sheetId="32794"/>
      <sheetData sheetId="32795">
        <row r="9">
          <cell r="A9" t="str">
            <v>A</v>
          </cell>
        </row>
      </sheetData>
      <sheetData sheetId="32796">
        <row r="9">
          <cell r="A9" t="str">
            <v>A</v>
          </cell>
        </row>
      </sheetData>
      <sheetData sheetId="32797"/>
      <sheetData sheetId="32798"/>
      <sheetData sheetId="32799"/>
      <sheetData sheetId="32800"/>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sheetData sheetId="32817"/>
      <sheetData sheetId="32818"/>
      <sheetData sheetId="32819"/>
      <sheetData sheetId="32820"/>
      <sheetData sheetId="32821"/>
      <sheetData sheetId="32822"/>
      <sheetData sheetId="32823"/>
      <sheetData sheetId="32824"/>
      <sheetData sheetId="32825"/>
      <sheetData sheetId="32826"/>
      <sheetData sheetId="32827"/>
      <sheetData sheetId="32828"/>
      <sheetData sheetId="32829"/>
      <sheetData sheetId="32830" refreshError="1"/>
      <sheetData sheetId="32831" refreshError="1"/>
      <sheetData sheetId="32832"/>
      <sheetData sheetId="32833"/>
      <sheetData sheetId="32834" refreshError="1"/>
      <sheetData sheetId="32835" refreshError="1"/>
      <sheetData sheetId="32836" refreshError="1"/>
      <sheetData sheetId="32837">
        <row r="9">
          <cell r="A9" t="str">
            <v>A</v>
          </cell>
        </row>
      </sheetData>
      <sheetData sheetId="32838">
        <row r="9">
          <cell r="A9" t="str">
            <v>A</v>
          </cell>
        </row>
      </sheetData>
      <sheetData sheetId="32839">
        <row r="9">
          <cell r="A9" t="str">
            <v>A</v>
          </cell>
        </row>
      </sheetData>
      <sheetData sheetId="32840" refreshError="1"/>
      <sheetData sheetId="32841">
        <row r="9">
          <cell r="A9" t="str">
            <v>A</v>
          </cell>
        </row>
      </sheetData>
      <sheetData sheetId="32842">
        <row r="9">
          <cell r="A9" t="str">
            <v>A</v>
          </cell>
        </row>
      </sheetData>
      <sheetData sheetId="32843" refreshError="1"/>
      <sheetData sheetId="32844" refreshError="1"/>
      <sheetData sheetId="32845" refreshError="1"/>
      <sheetData sheetId="32846" refreshError="1"/>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row r="9">
          <cell r="A9" t="str">
            <v>A</v>
          </cell>
        </row>
      </sheetData>
      <sheetData sheetId="32852">
        <row r="9">
          <cell r="A9" t="str">
            <v>A</v>
          </cell>
        </row>
      </sheetData>
      <sheetData sheetId="32853">
        <row r="9">
          <cell r="A9" t="str">
            <v>A</v>
          </cell>
        </row>
      </sheetData>
      <sheetData sheetId="32854">
        <row r="9">
          <cell r="A9" t="str">
            <v>A</v>
          </cell>
        </row>
      </sheetData>
      <sheetData sheetId="32855">
        <row r="9">
          <cell r="A9" t="str">
            <v>A</v>
          </cell>
        </row>
      </sheetData>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sheetData sheetId="32908">
        <row r="9">
          <cell r="A9" t="str">
            <v>A</v>
          </cell>
        </row>
      </sheetData>
      <sheetData sheetId="32909"/>
      <sheetData sheetId="32910">
        <row r="9">
          <cell r="A9" t="str">
            <v>A</v>
          </cell>
        </row>
      </sheetData>
      <sheetData sheetId="32911"/>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row r="9">
          <cell r="A9" t="str">
            <v>A</v>
          </cell>
        </row>
      </sheetData>
      <sheetData sheetId="32921">
        <row r="9">
          <cell r="A9" t="str">
            <v>A</v>
          </cell>
        </row>
      </sheetData>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row r="9">
          <cell r="A9" t="str">
            <v>A</v>
          </cell>
        </row>
      </sheetData>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row r="9">
          <cell r="A9" t="str">
            <v>A</v>
          </cell>
        </row>
      </sheetData>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efreshError="1"/>
      <sheetData sheetId="32954">
        <row r="9">
          <cell r="A9" t="str">
            <v>A</v>
          </cell>
        </row>
      </sheetData>
      <sheetData sheetId="32955" refreshError="1"/>
      <sheetData sheetId="32956">
        <row r="9">
          <cell r="A9" t="str">
            <v>A</v>
          </cell>
        </row>
      </sheetData>
      <sheetData sheetId="32957" refreshError="1"/>
      <sheetData sheetId="32958">
        <row r="9">
          <cell r="A9" t="str">
            <v>A</v>
          </cell>
        </row>
      </sheetData>
      <sheetData sheetId="32959">
        <row r="9">
          <cell r="A9" t="str">
            <v>A</v>
          </cell>
        </row>
      </sheetData>
      <sheetData sheetId="32960">
        <row r="9">
          <cell r="A9" t="str">
            <v>A</v>
          </cell>
        </row>
      </sheetData>
      <sheetData sheetId="32961">
        <row r="9">
          <cell r="A9" t="str">
            <v>A</v>
          </cell>
        </row>
      </sheetData>
      <sheetData sheetId="32962">
        <row r="9">
          <cell r="A9" t="str">
            <v>A</v>
          </cell>
        </row>
      </sheetData>
      <sheetData sheetId="32963">
        <row r="9">
          <cell r="A9" t="str">
            <v>A</v>
          </cell>
        </row>
      </sheetData>
      <sheetData sheetId="32964">
        <row r="9">
          <cell r="A9" t="str">
            <v>A</v>
          </cell>
        </row>
      </sheetData>
      <sheetData sheetId="32965">
        <row r="9">
          <cell r="A9" t="str">
            <v>A</v>
          </cell>
        </row>
      </sheetData>
      <sheetData sheetId="32966">
        <row r="9">
          <cell r="A9" t="str">
            <v>A</v>
          </cell>
        </row>
      </sheetData>
      <sheetData sheetId="32967">
        <row r="9">
          <cell r="A9" t="str">
            <v>A</v>
          </cell>
        </row>
      </sheetData>
      <sheetData sheetId="32968">
        <row r="9">
          <cell r="A9" t="str">
            <v>A</v>
          </cell>
        </row>
      </sheetData>
      <sheetData sheetId="32969">
        <row r="9">
          <cell r="A9" t="str">
            <v>A</v>
          </cell>
        </row>
      </sheetData>
      <sheetData sheetId="32970">
        <row r="9">
          <cell r="A9" t="str">
            <v>A</v>
          </cell>
        </row>
      </sheetData>
      <sheetData sheetId="32971">
        <row r="9">
          <cell r="A9" t="str">
            <v>A</v>
          </cell>
        </row>
      </sheetData>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row r="9">
          <cell r="A9" t="str">
            <v>A</v>
          </cell>
        </row>
      </sheetData>
      <sheetData sheetId="32979">
        <row r="9">
          <cell r="A9" t="str">
            <v>A</v>
          </cell>
        </row>
      </sheetData>
      <sheetData sheetId="32980">
        <row r="9">
          <cell r="A9" t="str">
            <v>A</v>
          </cell>
        </row>
      </sheetData>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sheetData sheetId="33029"/>
      <sheetData sheetId="33030">
        <row r="9">
          <cell r="A9" t="str">
            <v>A</v>
          </cell>
        </row>
      </sheetData>
      <sheetData sheetId="33031"/>
      <sheetData sheetId="33032"/>
      <sheetData sheetId="33033"/>
      <sheetData sheetId="33034"/>
      <sheetData sheetId="33035"/>
      <sheetData sheetId="33036"/>
      <sheetData sheetId="33037"/>
      <sheetData sheetId="33038"/>
      <sheetData sheetId="33039"/>
      <sheetData sheetId="33040"/>
      <sheetData sheetId="33041"/>
      <sheetData sheetId="33042"/>
      <sheetData sheetId="33043" refreshError="1"/>
      <sheetData sheetId="33044"/>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sheetData sheetId="33073">
        <row r="9">
          <cell r="A9" t="str">
            <v>A</v>
          </cell>
        </row>
      </sheetData>
      <sheetData sheetId="33074" refreshError="1"/>
      <sheetData sheetId="33075" refreshError="1"/>
      <sheetData sheetId="33076"/>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sheetData sheetId="33092"/>
      <sheetData sheetId="33093"/>
      <sheetData sheetId="33094"/>
      <sheetData sheetId="33095"/>
      <sheetData sheetId="33096"/>
      <sheetData sheetId="33097"/>
      <sheetData sheetId="33098"/>
      <sheetData sheetId="33099"/>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sheetData sheetId="33112">
        <row r="9">
          <cell r="A9" t="str">
            <v>A</v>
          </cell>
        </row>
      </sheetData>
      <sheetData sheetId="33113"/>
      <sheetData sheetId="33114">
        <row r="9">
          <cell r="A9" t="str">
            <v>A</v>
          </cell>
        </row>
      </sheetData>
      <sheetData sheetId="33115">
        <row r="9">
          <cell r="A9" t="str">
            <v>A</v>
          </cell>
        </row>
      </sheetData>
      <sheetData sheetId="33116"/>
      <sheetData sheetId="33117">
        <row r="9">
          <cell r="A9" t="str">
            <v>A</v>
          </cell>
        </row>
      </sheetData>
      <sheetData sheetId="33118" refreshError="1"/>
      <sheetData sheetId="33119">
        <row r="9">
          <cell r="A9" t="str">
            <v>A</v>
          </cell>
        </row>
      </sheetData>
      <sheetData sheetId="33120"/>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sheetData sheetId="33147"/>
      <sheetData sheetId="33148"/>
      <sheetData sheetId="33149"/>
      <sheetData sheetId="33150"/>
      <sheetData sheetId="33151"/>
      <sheetData sheetId="33152"/>
      <sheetData sheetId="33153"/>
      <sheetData sheetId="33154"/>
      <sheetData sheetId="33155"/>
      <sheetData sheetId="33156"/>
      <sheetData sheetId="33157" refreshError="1"/>
      <sheetData sheetId="33158"/>
      <sheetData sheetId="33159" refreshError="1"/>
      <sheetData sheetId="33160"/>
      <sheetData sheetId="33161"/>
      <sheetData sheetId="33162" refreshError="1"/>
      <sheetData sheetId="33163"/>
      <sheetData sheetId="33164"/>
      <sheetData sheetId="33165"/>
      <sheetData sheetId="33166" refreshError="1"/>
      <sheetData sheetId="33167"/>
      <sheetData sheetId="33168"/>
      <sheetData sheetId="33169"/>
      <sheetData sheetId="33170" refreshError="1"/>
      <sheetData sheetId="33171" refreshError="1"/>
      <sheetData sheetId="33172"/>
      <sheetData sheetId="33173" refreshError="1"/>
      <sheetData sheetId="33174"/>
      <sheetData sheetId="33175"/>
      <sheetData sheetId="33176"/>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ow r="9">
          <cell r="A9" t="str">
            <v>A</v>
          </cell>
        </row>
      </sheetData>
      <sheetData sheetId="33220" refreshError="1"/>
      <sheetData sheetId="33221" refreshError="1"/>
      <sheetData sheetId="33222" refreshError="1"/>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row r="9">
          <cell r="A9" t="str">
            <v>A</v>
          </cell>
        </row>
      </sheetData>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sheetData sheetId="33241">
        <row r="9">
          <cell r="A9" t="str">
            <v>A</v>
          </cell>
        </row>
      </sheetData>
      <sheetData sheetId="33242"/>
      <sheetData sheetId="33243">
        <row r="9">
          <cell r="A9" t="str">
            <v>A</v>
          </cell>
        </row>
      </sheetData>
      <sheetData sheetId="33244"/>
      <sheetData sheetId="33245"/>
      <sheetData sheetId="33246"/>
      <sheetData sheetId="33247"/>
      <sheetData sheetId="33248"/>
      <sheetData sheetId="33249"/>
      <sheetData sheetId="33250"/>
      <sheetData sheetId="33251"/>
      <sheetData sheetId="33252"/>
      <sheetData sheetId="33253"/>
      <sheetData sheetId="33254"/>
      <sheetData sheetId="33255"/>
      <sheetData sheetId="33256"/>
      <sheetData sheetId="33257"/>
      <sheetData sheetId="33258"/>
      <sheetData sheetId="33259"/>
      <sheetData sheetId="33260"/>
      <sheetData sheetId="33261"/>
      <sheetData sheetId="33262"/>
      <sheetData sheetId="33263"/>
      <sheetData sheetId="33264"/>
      <sheetData sheetId="33265"/>
      <sheetData sheetId="33266"/>
      <sheetData sheetId="33267"/>
      <sheetData sheetId="33268"/>
      <sheetData sheetId="33269"/>
      <sheetData sheetId="33270"/>
      <sheetData sheetId="33271"/>
      <sheetData sheetId="33272"/>
      <sheetData sheetId="33273"/>
      <sheetData sheetId="33274"/>
      <sheetData sheetId="33275"/>
      <sheetData sheetId="33276"/>
      <sheetData sheetId="33277"/>
      <sheetData sheetId="33278"/>
      <sheetData sheetId="33279"/>
      <sheetData sheetId="33280"/>
      <sheetData sheetId="33281"/>
      <sheetData sheetId="33282"/>
      <sheetData sheetId="33283"/>
      <sheetData sheetId="33284"/>
      <sheetData sheetId="33285"/>
      <sheetData sheetId="33286" refreshError="1"/>
      <sheetData sheetId="33287"/>
      <sheetData sheetId="33288" refreshError="1"/>
      <sheetData sheetId="33289"/>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sheetData sheetId="33349" refreshError="1"/>
      <sheetData sheetId="33350" refreshError="1"/>
      <sheetData sheetId="33351" refreshError="1"/>
      <sheetData sheetId="33352" refreshError="1"/>
      <sheetData sheetId="33353" refreshError="1"/>
      <sheetData sheetId="33354" refreshError="1"/>
      <sheetData sheetId="33355" refreshError="1"/>
      <sheetData sheetId="33356" refreshError="1"/>
      <sheetData sheetId="33357" refreshError="1"/>
      <sheetData sheetId="33358" refreshError="1"/>
      <sheetData sheetId="33359" refreshError="1"/>
      <sheetData sheetId="33360" refreshError="1"/>
      <sheetData sheetId="33361" refreshError="1"/>
      <sheetData sheetId="33362" refreshError="1"/>
      <sheetData sheetId="33363" refreshError="1"/>
      <sheetData sheetId="33364" refreshError="1"/>
      <sheetData sheetId="33365" refreshError="1"/>
      <sheetData sheetId="33366" refreshError="1"/>
      <sheetData sheetId="33367" refreshError="1"/>
      <sheetData sheetId="33368" refreshError="1"/>
      <sheetData sheetId="33369" refreshError="1"/>
      <sheetData sheetId="33370" refreshError="1"/>
      <sheetData sheetId="33371" refreshError="1"/>
      <sheetData sheetId="33372" refreshError="1"/>
      <sheetData sheetId="33373" refreshError="1"/>
      <sheetData sheetId="33374" refreshError="1"/>
      <sheetData sheetId="33375" refreshError="1"/>
      <sheetData sheetId="33376">
        <row r="9">
          <cell r="A9" t="str">
            <v>A</v>
          </cell>
        </row>
      </sheetData>
      <sheetData sheetId="33377" refreshError="1"/>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ow r="9">
          <cell r="A9" t="str">
            <v>A</v>
          </cell>
        </row>
      </sheetData>
      <sheetData sheetId="33398" refreshError="1"/>
      <sheetData sheetId="33399" refreshError="1"/>
      <sheetData sheetId="33400">
        <row r="9">
          <cell r="A9" t="str">
            <v>A</v>
          </cell>
        </row>
      </sheetData>
      <sheetData sheetId="33401" refreshError="1"/>
      <sheetData sheetId="33402" refreshError="1"/>
      <sheetData sheetId="33403" refreshError="1"/>
      <sheetData sheetId="33404">
        <row r="9">
          <cell r="A9" t="str">
            <v>A</v>
          </cell>
        </row>
      </sheetData>
      <sheetData sheetId="33405" refreshError="1"/>
      <sheetData sheetId="33406" refreshError="1"/>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sheetData sheetId="33412">
        <row r="9">
          <cell r="A9" t="str">
            <v>A</v>
          </cell>
        </row>
      </sheetData>
      <sheetData sheetId="33413"/>
      <sheetData sheetId="33414"/>
      <sheetData sheetId="33415"/>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ow r="9">
          <cell r="A9" t="str">
            <v>A</v>
          </cell>
        </row>
      </sheetData>
      <sheetData sheetId="33424">
        <row r="9">
          <cell r="A9" t="str">
            <v>A</v>
          </cell>
        </row>
      </sheetData>
      <sheetData sheetId="33425">
        <row r="9">
          <cell r="A9" t="str">
            <v>A</v>
          </cell>
        </row>
      </sheetData>
      <sheetData sheetId="33426">
        <row r="9">
          <cell r="A9" t="str">
            <v>A</v>
          </cell>
        </row>
      </sheetData>
      <sheetData sheetId="33427" refreshError="1"/>
      <sheetData sheetId="33428" refreshError="1"/>
      <sheetData sheetId="33429"/>
      <sheetData sheetId="33430"/>
      <sheetData sheetId="33431"/>
      <sheetData sheetId="33432">
        <row r="9">
          <cell r="A9" t="str">
            <v>A</v>
          </cell>
        </row>
      </sheetData>
      <sheetData sheetId="33433">
        <row r="9">
          <cell r="A9" t="str">
            <v>A</v>
          </cell>
        </row>
      </sheetData>
      <sheetData sheetId="33434">
        <row r="9">
          <cell r="A9" t="str">
            <v>A</v>
          </cell>
        </row>
      </sheetData>
      <sheetData sheetId="33435"/>
      <sheetData sheetId="33436">
        <row r="9">
          <cell r="A9" t="str">
            <v>A</v>
          </cell>
        </row>
      </sheetData>
      <sheetData sheetId="33437">
        <row r="9">
          <cell r="A9" t="str">
            <v>A</v>
          </cell>
        </row>
      </sheetData>
      <sheetData sheetId="33438">
        <row r="9">
          <cell r="A9" t="str">
            <v>A</v>
          </cell>
        </row>
      </sheetData>
      <sheetData sheetId="33439"/>
      <sheetData sheetId="33440"/>
      <sheetData sheetId="33441">
        <row r="9">
          <cell r="A9" t="str">
            <v>A</v>
          </cell>
        </row>
      </sheetData>
      <sheetData sheetId="33442"/>
      <sheetData sheetId="33443"/>
      <sheetData sheetId="33444"/>
      <sheetData sheetId="33445">
        <row r="9">
          <cell r="A9" t="str">
            <v>A</v>
          </cell>
        </row>
      </sheetData>
      <sheetData sheetId="33446">
        <row r="9">
          <cell r="A9" t="str">
            <v>A</v>
          </cell>
        </row>
      </sheetData>
      <sheetData sheetId="33447">
        <row r="9">
          <cell r="A9" t="str">
            <v>A</v>
          </cell>
        </row>
      </sheetData>
      <sheetData sheetId="33448"/>
      <sheetData sheetId="33449">
        <row r="9">
          <cell r="A9" t="str">
            <v>A</v>
          </cell>
        </row>
      </sheetData>
      <sheetData sheetId="33450"/>
      <sheetData sheetId="33451">
        <row r="9">
          <cell r="A9" t="str">
            <v>A</v>
          </cell>
        </row>
      </sheetData>
      <sheetData sheetId="33452"/>
      <sheetData sheetId="33453">
        <row r="9">
          <cell r="A9" t="str">
            <v>A</v>
          </cell>
        </row>
      </sheetData>
      <sheetData sheetId="33454">
        <row r="9">
          <cell r="A9" t="str">
            <v>A</v>
          </cell>
        </row>
      </sheetData>
      <sheetData sheetId="33455">
        <row r="9">
          <cell r="A9" t="str">
            <v>A</v>
          </cell>
        </row>
      </sheetData>
      <sheetData sheetId="33456">
        <row r="9">
          <cell r="A9" t="str">
            <v>A</v>
          </cell>
        </row>
      </sheetData>
      <sheetData sheetId="33457">
        <row r="9">
          <cell r="A9" t="str">
            <v>A</v>
          </cell>
        </row>
      </sheetData>
      <sheetData sheetId="33458">
        <row r="9">
          <cell r="A9" t="str">
            <v>A</v>
          </cell>
        </row>
      </sheetData>
      <sheetData sheetId="33459"/>
      <sheetData sheetId="33460"/>
      <sheetData sheetId="33461">
        <row r="9">
          <cell r="A9" t="str">
            <v>A</v>
          </cell>
        </row>
      </sheetData>
      <sheetData sheetId="33462">
        <row r="9">
          <cell r="A9" t="str">
            <v>A</v>
          </cell>
        </row>
      </sheetData>
      <sheetData sheetId="33463">
        <row r="9">
          <cell r="A9" t="str">
            <v>A</v>
          </cell>
        </row>
      </sheetData>
      <sheetData sheetId="33464">
        <row r="9">
          <cell r="A9" t="str">
            <v>A</v>
          </cell>
        </row>
      </sheetData>
      <sheetData sheetId="33465"/>
      <sheetData sheetId="33466">
        <row r="9">
          <cell r="A9" t="str">
            <v>A</v>
          </cell>
        </row>
      </sheetData>
      <sheetData sheetId="33467">
        <row r="9">
          <cell r="A9" t="str">
            <v>A</v>
          </cell>
        </row>
      </sheetData>
      <sheetData sheetId="33468">
        <row r="9">
          <cell r="A9" t="str">
            <v>A</v>
          </cell>
        </row>
      </sheetData>
      <sheetData sheetId="33469">
        <row r="9">
          <cell r="A9" t="str">
            <v>A</v>
          </cell>
        </row>
      </sheetData>
      <sheetData sheetId="33470">
        <row r="9">
          <cell r="A9" t="str">
            <v>A</v>
          </cell>
        </row>
      </sheetData>
      <sheetData sheetId="33471"/>
      <sheetData sheetId="33472"/>
      <sheetData sheetId="33473"/>
      <sheetData sheetId="33474"/>
      <sheetData sheetId="33475"/>
      <sheetData sheetId="33476"/>
      <sheetData sheetId="33477">
        <row r="9">
          <cell r="A9" t="str">
            <v>A</v>
          </cell>
        </row>
      </sheetData>
      <sheetData sheetId="33478">
        <row r="9">
          <cell r="A9" t="str">
            <v>A</v>
          </cell>
        </row>
      </sheetData>
      <sheetData sheetId="33479"/>
      <sheetData sheetId="33480"/>
      <sheetData sheetId="33481">
        <row r="9">
          <cell r="A9" t="str">
            <v>A</v>
          </cell>
        </row>
      </sheetData>
      <sheetData sheetId="33482">
        <row r="9">
          <cell r="A9" t="str">
            <v>A</v>
          </cell>
        </row>
      </sheetData>
      <sheetData sheetId="33483">
        <row r="9">
          <cell r="A9" t="str">
            <v>A</v>
          </cell>
        </row>
      </sheetData>
      <sheetData sheetId="33484">
        <row r="9">
          <cell r="A9" t="str">
            <v>A</v>
          </cell>
        </row>
      </sheetData>
      <sheetData sheetId="33485">
        <row r="9">
          <cell r="A9" t="str">
            <v>A</v>
          </cell>
        </row>
      </sheetData>
      <sheetData sheetId="33486"/>
      <sheetData sheetId="33487">
        <row r="9">
          <cell r="A9" t="str">
            <v>A</v>
          </cell>
        </row>
      </sheetData>
      <sheetData sheetId="33488"/>
      <sheetData sheetId="33489">
        <row r="9">
          <cell r="A9" t="str">
            <v>A</v>
          </cell>
        </row>
      </sheetData>
      <sheetData sheetId="33490">
        <row r="9">
          <cell r="A9" t="str">
            <v>A</v>
          </cell>
        </row>
      </sheetData>
      <sheetData sheetId="33491"/>
      <sheetData sheetId="33492">
        <row r="9">
          <cell r="A9" t="str">
            <v>A</v>
          </cell>
        </row>
      </sheetData>
      <sheetData sheetId="33493">
        <row r="9">
          <cell r="A9" t="str">
            <v>A</v>
          </cell>
        </row>
      </sheetData>
      <sheetData sheetId="33494">
        <row r="9">
          <cell r="A9" t="str">
            <v>A</v>
          </cell>
        </row>
      </sheetData>
      <sheetData sheetId="33495">
        <row r="9">
          <cell r="A9" t="str">
            <v>A</v>
          </cell>
        </row>
      </sheetData>
      <sheetData sheetId="33496">
        <row r="9">
          <cell r="A9" t="str">
            <v>A</v>
          </cell>
        </row>
      </sheetData>
      <sheetData sheetId="33497">
        <row r="9">
          <cell r="A9" t="str">
            <v>A</v>
          </cell>
        </row>
      </sheetData>
      <sheetData sheetId="33498">
        <row r="9">
          <cell r="A9" t="str">
            <v>A</v>
          </cell>
        </row>
      </sheetData>
      <sheetData sheetId="33499">
        <row r="9">
          <cell r="A9" t="str">
            <v>A</v>
          </cell>
        </row>
      </sheetData>
      <sheetData sheetId="33500">
        <row r="9">
          <cell r="A9" t="str">
            <v>A</v>
          </cell>
        </row>
      </sheetData>
      <sheetData sheetId="33501">
        <row r="9">
          <cell r="A9" t="str">
            <v>A</v>
          </cell>
        </row>
      </sheetData>
      <sheetData sheetId="33502">
        <row r="9">
          <cell r="A9" t="str">
            <v>A</v>
          </cell>
        </row>
      </sheetData>
      <sheetData sheetId="33503">
        <row r="9">
          <cell r="A9" t="str">
            <v>A</v>
          </cell>
        </row>
      </sheetData>
      <sheetData sheetId="33504">
        <row r="9">
          <cell r="A9" t="str">
            <v>A</v>
          </cell>
        </row>
      </sheetData>
      <sheetData sheetId="33505">
        <row r="9">
          <cell r="A9" t="str">
            <v>A</v>
          </cell>
        </row>
      </sheetData>
      <sheetData sheetId="33506"/>
      <sheetData sheetId="33507"/>
      <sheetData sheetId="33508">
        <row r="9">
          <cell r="A9" t="str">
            <v>A</v>
          </cell>
        </row>
      </sheetData>
      <sheetData sheetId="33509">
        <row r="9">
          <cell r="A9" t="str">
            <v>A</v>
          </cell>
        </row>
      </sheetData>
      <sheetData sheetId="33510">
        <row r="9">
          <cell r="A9" t="str">
            <v>A</v>
          </cell>
        </row>
      </sheetData>
      <sheetData sheetId="33511">
        <row r="9">
          <cell r="A9" t="str">
            <v>A</v>
          </cell>
        </row>
      </sheetData>
      <sheetData sheetId="33512">
        <row r="9">
          <cell r="A9" t="str">
            <v>A</v>
          </cell>
        </row>
      </sheetData>
      <sheetData sheetId="33513">
        <row r="9">
          <cell r="A9" t="str">
            <v>A</v>
          </cell>
        </row>
      </sheetData>
      <sheetData sheetId="33514">
        <row r="9">
          <cell r="A9" t="str">
            <v>A</v>
          </cell>
        </row>
      </sheetData>
      <sheetData sheetId="33515">
        <row r="9">
          <cell r="A9" t="str">
            <v>A</v>
          </cell>
        </row>
      </sheetData>
      <sheetData sheetId="33516">
        <row r="9">
          <cell r="A9" t="str">
            <v>A</v>
          </cell>
        </row>
      </sheetData>
      <sheetData sheetId="33517" refreshError="1"/>
      <sheetData sheetId="33518" refreshError="1"/>
      <sheetData sheetId="33519" refreshError="1"/>
      <sheetData sheetId="33520" refreshError="1"/>
      <sheetData sheetId="33521" refreshError="1"/>
      <sheetData sheetId="33522" refreshError="1"/>
      <sheetData sheetId="33523"/>
      <sheetData sheetId="33524"/>
      <sheetData sheetId="33525" refreshError="1"/>
      <sheetData sheetId="33526" refreshError="1"/>
      <sheetData sheetId="33527"/>
      <sheetData sheetId="33528"/>
      <sheetData sheetId="33529">
        <row r="9">
          <cell r="A9" t="str">
            <v>A</v>
          </cell>
        </row>
      </sheetData>
      <sheetData sheetId="33530">
        <row r="9">
          <cell r="A9" t="str">
            <v>A</v>
          </cell>
        </row>
      </sheetData>
      <sheetData sheetId="33531">
        <row r="9">
          <cell r="A9" t="str">
            <v>A</v>
          </cell>
        </row>
      </sheetData>
      <sheetData sheetId="33532">
        <row r="9">
          <cell r="A9" t="str">
            <v>A</v>
          </cell>
        </row>
      </sheetData>
      <sheetData sheetId="33533">
        <row r="9">
          <cell r="A9" t="str">
            <v>A</v>
          </cell>
        </row>
      </sheetData>
      <sheetData sheetId="33534">
        <row r="9">
          <cell r="A9" t="str">
            <v>A</v>
          </cell>
        </row>
      </sheetData>
      <sheetData sheetId="33535">
        <row r="9">
          <cell r="A9" t="str">
            <v>A</v>
          </cell>
        </row>
      </sheetData>
      <sheetData sheetId="33536">
        <row r="9">
          <cell r="A9" t="str">
            <v>A</v>
          </cell>
        </row>
      </sheetData>
      <sheetData sheetId="33537" refreshError="1"/>
      <sheetData sheetId="33538">
        <row r="9">
          <cell r="A9" t="str">
            <v>A</v>
          </cell>
        </row>
      </sheetData>
      <sheetData sheetId="33539">
        <row r="9">
          <cell r="A9" t="str">
            <v>A</v>
          </cell>
        </row>
      </sheetData>
      <sheetData sheetId="33540">
        <row r="9">
          <cell r="A9" t="str">
            <v>A</v>
          </cell>
        </row>
      </sheetData>
      <sheetData sheetId="33541">
        <row r="9">
          <cell r="A9" t="str">
            <v>A</v>
          </cell>
        </row>
      </sheetData>
      <sheetData sheetId="33542">
        <row r="9">
          <cell r="A9" t="str">
            <v>A</v>
          </cell>
        </row>
      </sheetData>
      <sheetData sheetId="33543">
        <row r="9">
          <cell r="A9" t="str">
            <v>A</v>
          </cell>
        </row>
      </sheetData>
      <sheetData sheetId="33544">
        <row r="9">
          <cell r="A9" t="str">
            <v>A</v>
          </cell>
        </row>
      </sheetData>
      <sheetData sheetId="33545">
        <row r="9">
          <cell r="A9" t="str">
            <v>A</v>
          </cell>
        </row>
      </sheetData>
      <sheetData sheetId="33546">
        <row r="9">
          <cell r="A9" t="str">
            <v>A</v>
          </cell>
        </row>
      </sheetData>
      <sheetData sheetId="33547">
        <row r="9">
          <cell r="A9" t="str">
            <v>A</v>
          </cell>
        </row>
      </sheetData>
      <sheetData sheetId="33548">
        <row r="9">
          <cell r="A9" t="str">
            <v>A</v>
          </cell>
        </row>
      </sheetData>
      <sheetData sheetId="33549">
        <row r="9">
          <cell r="A9" t="str">
            <v>A</v>
          </cell>
        </row>
      </sheetData>
      <sheetData sheetId="33550">
        <row r="9">
          <cell r="A9" t="str">
            <v>A</v>
          </cell>
        </row>
      </sheetData>
      <sheetData sheetId="33551">
        <row r="9">
          <cell r="A9" t="str">
            <v>A</v>
          </cell>
        </row>
      </sheetData>
      <sheetData sheetId="33552">
        <row r="9">
          <cell r="A9" t="str">
            <v>A</v>
          </cell>
        </row>
      </sheetData>
      <sheetData sheetId="33553">
        <row r="9">
          <cell r="A9" t="str">
            <v>A</v>
          </cell>
        </row>
      </sheetData>
      <sheetData sheetId="33554">
        <row r="9">
          <cell r="A9" t="str">
            <v>A</v>
          </cell>
        </row>
      </sheetData>
      <sheetData sheetId="33555">
        <row r="9">
          <cell r="A9" t="str">
            <v>A</v>
          </cell>
        </row>
      </sheetData>
      <sheetData sheetId="33556">
        <row r="9">
          <cell r="A9" t="str">
            <v>A</v>
          </cell>
        </row>
      </sheetData>
      <sheetData sheetId="33557">
        <row r="9">
          <cell r="A9" t="str">
            <v>A</v>
          </cell>
        </row>
      </sheetData>
      <sheetData sheetId="33558">
        <row r="9">
          <cell r="A9" t="str">
            <v>A</v>
          </cell>
        </row>
      </sheetData>
      <sheetData sheetId="33559">
        <row r="9">
          <cell r="A9" t="str">
            <v>A</v>
          </cell>
        </row>
      </sheetData>
      <sheetData sheetId="33560"/>
      <sheetData sheetId="33561">
        <row r="9">
          <cell r="A9" t="str">
            <v>A</v>
          </cell>
        </row>
      </sheetData>
      <sheetData sheetId="33562">
        <row r="9">
          <cell r="A9" t="str">
            <v>A</v>
          </cell>
        </row>
      </sheetData>
      <sheetData sheetId="33563">
        <row r="9">
          <cell r="A9" t="str">
            <v>A</v>
          </cell>
        </row>
      </sheetData>
      <sheetData sheetId="33564">
        <row r="9">
          <cell r="A9" t="str">
            <v>A</v>
          </cell>
        </row>
      </sheetData>
      <sheetData sheetId="33565">
        <row r="9">
          <cell r="A9" t="str">
            <v>A</v>
          </cell>
        </row>
      </sheetData>
      <sheetData sheetId="33566">
        <row r="9">
          <cell r="A9" t="str">
            <v>A</v>
          </cell>
        </row>
      </sheetData>
      <sheetData sheetId="33567">
        <row r="9">
          <cell r="A9" t="str">
            <v>A</v>
          </cell>
        </row>
      </sheetData>
      <sheetData sheetId="33568">
        <row r="9">
          <cell r="A9" t="str">
            <v>A</v>
          </cell>
        </row>
      </sheetData>
      <sheetData sheetId="33569" refreshError="1"/>
      <sheetData sheetId="33570" refreshError="1"/>
      <sheetData sheetId="33571" refreshError="1"/>
      <sheetData sheetId="33572" refreshError="1"/>
      <sheetData sheetId="33573" refreshError="1"/>
      <sheetData sheetId="33574" refreshError="1"/>
      <sheetData sheetId="33575">
        <row r="9">
          <cell r="A9" t="str">
            <v>A</v>
          </cell>
        </row>
      </sheetData>
      <sheetData sheetId="33576">
        <row r="9">
          <cell r="A9" t="str">
            <v>A</v>
          </cell>
        </row>
      </sheetData>
      <sheetData sheetId="33577">
        <row r="9">
          <cell r="A9" t="str">
            <v>A</v>
          </cell>
        </row>
      </sheetData>
      <sheetData sheetId="33578"/>
      <sheetData sheetId="33579">
        <row r="9">
          <cell r="A9" t="str">
            <v>A</v>
          </cell>
        </row>
      </sheetData>
      <sheetData sheetId="33580">
        <row r="9">
          <cell r="A9" t="str">
            <v>A</v>
          </cell>
        </row>
      </sheetData>
      <sheetData sheetId="33581">
        <row r="9">
          <cell r="A9" t="str">
            <v>A</v>
          </cell>
        </row>
      </sheetData>
      <sheetData sheetId="33582">
        <row r="9">
          <cell r="A9" t="str">
            <v>A</v>
          </cell>
        </row>
      </sheetData>
      <sheetData sheetId="33583">
        <row r="9">
          <cell r="A9" t="str">
            <v>A</v>
          </cell>
        </row>
      </sheetData>
      <sheetData sheetId="33584">
        <row r="9">
          <cell r="A9" t="str">
            <v>A</v>
          </cell>
        </row>
      </sheetData>
      <sheetData sheetId="33585"/>
      <sheetData sheetId="33586">
        <row r="9">
          <cell r="A9" t="str">
            <v>A</v>
          </cell>
        </row>
      </sheetData>
      <sheetData sheetId="33587">
        <row r="9">
          <cell r="A9" t="str">
            <v>A</v>
          </cell>
        </row>
      </sheetData>
      <sheetData sheetId="33588"/>
      <sheetData sheetId="33589"/>
      <sheetData sheetId="33590"/>
      <sheetData sheetId="33591">
        <row r="9">
          <cell r="A9" t="str">
            <v>A</v>
          </cell>
        </row>
      </sheetData>
      <sheetData sheetId="33592"/>
      <sheetData sheetId="33593"/>
      <sheetData sheetId="33594"/>
      <sheetData sheetId="33595"/>
      <sheetData sheetId="33596"/>
      <sheetData sheetId="33597"/>
      <sheetData sheetId="33598"/>
      <sheetData sheetId="33599">
        <row r="9">
          <cell r="A9" t="str">
            <v>A</v>
          </cell>
        </row>
      </sheetData>
      <sheetData sheetId="33600">
        <row r="9">
          <cell r="A9" t="str">
            <v>A</v>
          </cell>
        </row>
      </sheetData>
      <sheetData sheetId="33601"/>
      <sheetData sheetId="33602"/>
      <sheetData sheetId="33603"/>
      <sheetData sheetId="33604">
        <row r="9">
          <cell r="A9" t="str">
            <v>A</v>
          </cell>
        </row>
      </sheetData>
      <sheetData sheetId="33605">
        <row r="9">
          <cell r="A9" t="str">
            <v>A</v>
          </cell>
        </row>
      </sheetData>
      <sheetData sheetId="33606">
        <row r="9">
          <cell r="A9" t="str">
            <v>A</v>
          </cell>
        </row>
      </sheetData>
      <sheetData sheetId="33607">
        <row r="9">
          <cell r="A9" t="str">
            <v>A</v>
          </cell>
        </row>
      </sheetData>
      <sheetData sheetId="33608">
        <row r="9">
          <cell r="A9" t="str">
            <v>A</v>
          </cell>
        </row>
      </sheetData>
      <sheetData sheetId="33609">
        <row r="9">
          <cell r="A9" t="str">
            <v>A</v>
          </cell>
        </row>
      </sheetData>
      <sheetData sheetId="33610">
        <row r="9">
          <cell r="A9" t="str">
            <v>A</v>
          </cell>
        </row>
      </sheetData>
      <sheetData sheetId="33611">
        <row r="9">
          <cell r="A9" t="str">
            <v>A</v>
          </cell>
        </row>
      </sheetData>
      <sheetData sheetId="33612">
        <row r="9">
          <cell r="A9" t="str">
            <v>A</v>
          </cell>
        </row>
      </sheetData>
      <sheetData sheetId="33613">
        <row r="9">
          <cell r="A9" t="str">
            <v>A</v>
          </cell>
        </row>
      </sheetData>
      <sheetData sheetId="33614"/>
      <sheetData sheetId="33615">
        <row r="9">
          <cell r="A9" t="str">
            <v>A</v>
          </cell>
        </row>
      </sheetData>
      <sheetData sheetId="33616"/>
      <sheetData sheetId="33617"/>
      <sheetData sheetId="33618"/>
      <sheetData sheetId="33619"/>
      <sheetData sheetId="33620"/>
      <sheetData sheetId="33621"/>
      <sheetData sheetId="33622"/>
      <sheetData sheetId="33623"/>
      <sheetData sheetId="33624" refreshError="1"/>
      <sheetData sheetId="33625"/>
      <sheetData sheetId="33626"/>
      <sheetData sheetId="33627"/>
      <sheetData sheetId="33628"/>
      <sheetData sheetId="33629"/>
      <sheetData sheetId="33630"/>
      <sheetData sheetId="33631"/>
      <sheetData sheetId="33632"/>
      <sheetData sheetId="33633"/>
      <sheetData sheetId="33634"/>
      <sheetData sheetId="33635" refreshError="1"/>
      <sheetData sheetId="33636" refreshError="1"/>
      <sheetData sheetId="33637"/>
      <sheetData sheetId="33638"/>
      <sheetData sheetId="33639"/>
      <sheetData sheetId="33640" refreshError="1"/>
      <sheetData sheetId="33641"/>
      <sheetData sheetId="33642"/>
      <sheetData sheetId="33643"/>
      <sheetData sheetId="33644"/>
      <sheetData sheetId="33645"/>
      <sheetData sheetId="33646"/>
      <sheetData sheetId="33647"/>
      <sheetData sheetId="33648"/>
      <sheetData sheetId="33649"/>
      <sheetData sheetId="33650"/>
      <sheetData sheetId="33651"/>
      <sheetData sheetId="33652"/>
      <sheetData sheetId="33653"/>
      <sheetData sheetId="33654"/>
      <sheetData sheetId="33655"/>
      <sheetData sheetId="33656"/>
      <sheetData sheetId="33657"/>
      <sheetData sheetId="33658"/>
      <sheetData sheetId="33659"/>
      <sheetData sheetId="33660"/>
      <sheetData sheetId="3366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ow r="9">
          <cell r="A9" t="str">
            <v>A</v>
          </cell>
        </row>
      </sheetData>
      <sheetData sheetId="33736" refreshError="1"/>
      <sheetData sheetId="33737">
        <row r="9">
          <cell r="A9" t="str">
            <v>A</v>
          </cell>
        </row>
      </sheetData>
      <sheetData sheetId="33738">
        <row r="9">
          <cell r="A9" t="str">
            <v>A</v>
          </cell>
        </row>
      </sheetData>
      <sheetData sheetId="33739">
        <row r="9">
          <cell r="A9" t="str">
            <v>A</v>
          </cell>
        </row>
      </sheetData>
      <sheetData sheetId="33740">
        <row r="9">
          <cell r="A9" t="str">
            <v>A</v>
          </cell>
        </row>
      </sheetData>
      <sheetData sheetId="33741">
        <row r="9">
          <cell r="A9" t="str">
            <v>A</v>
          </cell>
        </row>
      </sheetData>
      <sheetData sheetId="33742">
        <row r="9">
          <cell r="A9" t="str">
            <v>A</v>
          </cell>
        </row>
      </sheetData>
      <sheetData sheetId="33743">
        <row r="9">
          <cell r="A9" t="str">
            <v>A</v>
          </cell>
        </row>
      </sheetData>
      <sheetData sheetId="33744">
        <row r="9">
          <cell r="A9" t="str">
            <v>A</v>
          </cell>
        </row>
      </sheetData>
      <sheetData sheetId="33745">
        <row r="9">
          <cell r="A9" t="str">
            <v>A</v>
          </cell>
        </row>
      </sheetData>
      <sheetData sheetId="33746">
        <row r="9">
          <cell r="A9" t="str">
            <v>A</v>
          </cell>
        </row>
      </sheetData>
      <sheetData sheetId="33747">
        <row r="9">
          <cell r="A9" t="str">
            <v>A</v>
          </cell>
        </row>
      </sheetData>
      <sheetData sheetId="33748">
        <row r="9">
          <cell r="A9" t="str">
            <v>A</v>
          </cell>
        </row>
      </sheetData>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sheetData sheetId="33766"/>
      <sheetData sheetId="33767"/>
      <sheetData sheetId="33768"/>
      <sheetData sheetId="33769"/>
      <sheetData sheetId="33770"/>
      <sheetData sheetId="33771"/>
      <sheetData sheetId="33772"/>
      <sheetData sheetId="33773"/>
      <sheetData sheetId="33774"/>
      <sheetData sheetId="33775"/>
      <sheetData sheetId="33776"/>
      <sheetData sheetId="33777"/>
      <sheetData sheetId="33778">
        <row r="9">
          <cell r="A9" t="str">
            <v>A</v>
          </cell>
        </row>
      </sheetData>
      <sheetData sheetId="33779">
        <row r="9">
          <cell r="A9" t="str">
            <v>A</v>
          </cell>
        </row>
      </sheetData>
      <sheetData sheetId="33780">
        <row r="9">
          <cell r="A9" t="str">
            <v>A</v>
          </cell>
        </row>
      </sheetData>
      <sheetData sheetId="33781">
        <row r="9">
          <cell r="A9" t="str">
            <v>A</v>
          </cell>
        </row>
      </sheetData>
      <sheetData sheetId="33782">
        <row r="9">
          <cell r="A9" t="str">
            <v>A</v>
          </cell>
        </row>
      </sheetData>
      <sheetData sheetId="33783">
        <row r="9">
          <cell r="A9" t="str">
            <v>A</v>
          </cell>
        </row>
      </sheetData>
      <sheetData sheetId="33784">
        <row r="9">
          <cell r="A9" t="str">
            <v>A</v>
          </cell>
        </row>
      </sheetData>
      <sheetData sheetId="33785">
        <row r="9">
          <cell r="A9" t="str">
            <v>A</v>
          </cell>
        </row>
      </sheetData>
      <sheetData sheetId="33786"/>
      <sheetData sheetId="33787">
        <row r="9">
          <cell r="A9" t="str">
            <v>A</v>
          </cell>
        </row>
      </sheetData>
      <sheetData sheetId="33788">
        <row r="9">
          <cell r="A9" t="str">
            <v>A</v>
          </cell>
        </row>
      </sheetData>
      <sheetData sheetId="33789">
        <row r="9">
          <cell r="A9" t="str">
            <v>A</v>
          </cell>
        </row>
      </sheetData>
      <sheetData sheetId="33790">
        <row r="9">
          <cell r="A9" t="str">
            <v>A</v>
          </cell>
        </row>
      </sheetData>
      <sheetData sheetId="33791">
        <row r="9">
          <cell r="A9" t="str">
            <v>A</v>
          </cell>
        </row>
      </sheetData>
      <sheetData sheetId="33792">
        <row r="9">
          <cell r="A9" t="str">
            <v>A</v>
          </cell>
        </row>
      </sheetData>
      <sheetData sheetId="33793">
        <row r="9">
          <cell r="A9" t="str">
            <v>A</v>
          </cell>
        </row>
      </sheetData>
      <sheetData sheetId="33794"/>
      <sheetData sheetId="33795"/>
      <sheetData sheetId="33796"/>
      <sheetData sheetId="33797"/>
      <sheetData sheetId="33798"/>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sheetData sheetId="33825"/>
      <sheetData sheetId="33826"/>
      <sheetData sheetId="33827"/>
      <sheetData sheetId="33828"/>
      <sheetData sheetId="33829"/>
      <sheetData sheetId="33830"/>
      <sheetData sheetId="33831"/>
      <sheetData sheetId="33832" refreshError="1"/>
      <sheetData sheetId="33833"/>
      <sheetData sheetId="33834"/>
      <sheetData sheetId="33835">
        <row r="9">
          <cell r="A9" t="str">
            <v>A</v>
          </cell>
        </row>
      </sheetData>
      <sheetData sheetId="33836">
        <row r="9">
          <cell r="A9" t="str">
            <v>A</v>
          </cell>
        </row>
      </sheetData>
      <sheetData sheetId="33837">
        <row r="9">
          <cell r="A9" t="str">
            <v>A</v>
          </cell>
        </row>
      </sheetData>
      <sheetData sheetId="33838">
        <row r="9">
          <cell r="A9" t="str">
            <v>A</v>
          </cell>
        </row>
      </sheetData>
      <sheetData sheetId="33839">
        <row r="9">
          <cell r="A9" t="str">
            <v>A</v>
          </cell>
        </row>
      </sheetData>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ow r="9">
          <cell r="A9" t="str">
            <v>A</v>
          </cell>
        </row>
      </sheetData>
      <sheetData sheetId="33882">
        <row r="9">
          <cell r="A9" t="str">
            <v>A</v>
          </cell>
        </row>
      </sheetData>
      <sheetData sheetId="33883">
        <row r="9">
          <cell r="A9" t="str">
            <v>A</v>
          </cell>
        </row>
      </sheetData>
      <sheetData sheetId="33884">
        <row r="9">
          <cell r="A9" t="str">
            <v>A</v>
          </cell>
        </row>
      </sheetData>
      <sheetData sheetId="33885">
        <row r="9">
          <cell r="A9" t="str">
            <v>A</v>
          </cell>
        </row>
      </sheetData>
      <sheetData sheetId="33886">
        <row r="9">
          <cell r="A9" t="str">
            <v>A</v>
          </cell>
        </row>
      </sheetData>
      <sheetData sheetId="33887">
        <row r="9">
          <cell r="A9" t="str">
            <v>A</v>
          </cell>
        </row>
      </sheetData>
      <sheetData sheetId="33888">
        <row r="9">
          <cell r="A9" t="str">
            <v>A</v>
          </cell>
        </row>
      </sheetData>
      <sheetData sheetId="33889">
        <row r="9">
          <cell r="A9" t="str">
            <v>A</v>
          </cell>
        </row>
      </sheetData>
      <sheetData sheetId="33890">
        <row r="9">
          <cell r="A9" t="str">
            <v>A</v>
          </cell>
        </row>
      </sheetData>
      <sheetData sheetId="33891">
        <row r="9">
          <cell r="A9" t="str">
            <v>A</v>
          </cell>
        </row>
      </sheetData>
      <sheetData sheetId="33892">
        <row r="9">
          <cell r="A9" t="str">
            <v>A</v>
          </cell>
        </row>
      </sheetData>
      <sheetData sheetId="33893">
        <row r="9">
          <cell r="A9" t="str">
            <v>A</v>
          </cell>
        </row>
      </sheetData>
      <sheetData sheetId="33894">
        <row r="9">
          <cell r="A9" t="str">
            <v>A</v>
          </cell>
        </row>
      </sheetData>
      <sheetData sheetId="33895" refreshError="1"/>
      <sheetData sheetId="33896" refreshError="1"/>
      <sheetData sheetId="33897">
        <row r="9">
          <cell r="A9" t="str">
            <v>A</v>
          </cell>
        </row>
      </sheetData>
      <sheetData sheetId="33898">
        <row r="9">
          <cell r="A9" t="str">
            <v>A</v>
          </cell>
        </row>
      </sheetData>
      <sheetData sheetId="33899">
        <row r="9">
          <cell r="A9" t="str">
            <v>A</v>
          </cell>
        </row>
      </sheetData>
      <sheetData sheetId="33900">
        <row r="9">
          <cell r="A9" t="str">
            <v>A</v>
          </cell>
        </row>
      </sheetData>
      <sheetData sheetId="33901">
        <row r="9">
          <cell r="A9" t="str">
            <v>A</v>
          </cell>
        </row>
      </sheetData>
      <sheetData sheetId="33902">
        <row r="9">
          <cell r="A9" t="str">
            <v>A</v>
          </cell>
        </row>
      </sheetData>
      <sheetData sheetId="33903">
        <row r="9">
          <cell r="A9" t="str">
            <v>A</v>
          </cell>
        </row>
      </sheetData>
      <sheetData sheetId="33904">
        <row r="9">
          <cell r="A9" t="str">
            <v>A</v>
          </cell>
        </row>
      </sheetData>
      <sheetData sheetId="33905">
        <row r="9">
          <cell r="A9" t="str">
            <v>A</v>
          </cell>
        </row>
      </sheetData>
      <sheetData sheetId="33906">
        <row r="9">
          <cell r="A9" t="str">
            <v>A</v>
          </cell>
        </row>
      </sheetData>
      <sheetData sheetId="33907">
        <row r="9">
          <cell r="A9" t="str">
            <v>A</v>
          </cell>
        </row>
      </sheetData>
      <sheetData sheetId="33908">
        <row r="9">
          <cell r="A9" t="str">
            <v>A</v>
          </cell>
        </row>
      </sheetData>
      <sheetData sheetId="33909">
        <row r="9">
          <cell r="A9" t="str">
            <v>A</v>
          </cell>
        </row>
      </sheetData>
      <sheetData sheetId="33910">
        <row r="9">
          <cell r="A9" t="str">
            <v>A</v>
          </cell>
        </row>
      </sheetData>
      <sheetData sheetId="33911">
        <row r="9">
          <cell r="A9" t="str">
            <v>A</v>
          </cell>
        </row>
      </sheetData>
      <sheetData sheetId="33912">
        <row r="9">
          <cell r="A9" t="str">
            <v>A</v>
          </cell>
        </row>
      </sheetData>
      <sheetData sheetId="33913">
        <row r="9">
          <cell r="A9" t="str">
            <v>A</v>
          </cell>
        </row>
      </sheetData>
      <sheetData sheetId="33914">
        <row r="9">
          <cell r="A9" t="str">
            <v>A</v>
          </cell>
        </row>
      </sheetData>
      <sheetData sheetId="33915">
        <row r="9">
          <cell r="A9" t="str">
            <v>A</v>
          </cell>
        </row>
      </sheetData>
      <sheetData sheetId="33916">
        <row r="9">
          <cell r="A9" t="str">
            <v>A</v>
          </cell>
        </row>
      </sheetData>
      <sheetData sheetId="33917">
        <row r="9">
          <cell r="A9" t="str">
            <v>A</v>
          </cell>
        </row>
      </sheetData>
      <sheetData sheetId="33918">
        <row r="9">
          <cell r="A9" t="str">
            <v>A</v>
          </cell>
        </row>
      </sheetData>
      <sheetData sheetId="33919">
        <row r="9">
          <cell r="A9" t="str">
            <v>A</v>
          </cell>
        </row>
      </sheetData>
      <sheetData sheetId="33920">
        <row r="9">
          <cell r="A9" t="str">
            <v>A</v>
          </cell>
        </row>
      </sheetData>
      <sheetData sheetId="33921">
        <row r="9">
          <cell r="A9" t="str">
            <v>A</v>
          </cell>
        </row>
      </sheetData>
      <sheetData sheetId="33922">
        <row r="9">
          <cell r="A9" t="str">
            <v>A</v>
          </cell>
        </row>
      </sheetData>
      <sheetData sheetId="33923">
        <row r="9">
          <cell r="A9" t="str">
            <v>A</v>
          </cell>
        </row>
      </sheetData>
      <sheetData sheetId="33924">
        <row r="9">
          <cell r="A9" t="str">
            <v>A</v>
          </cell>
        </row>
      </sheetData>
      <sheetData sheetId="33925">
        <row r="9">
          <cell r="A9" t="str">
            <v>A</v>
          </cell>
        </row>
      </sheetData>
      <sheetData sheetId="33926">
        <row r="9">
          <cell r="A9" t="str">
            <v>A</v>
          </cell>
        </row>
      </sheetData>
      <sheetData sheetId="33927">
        <row r="9">
          <cell r="A9" t="str">
            <v>A</v>
          </cell>
        </row>
      </sheetData>
      <sheetData sheetId="33928">
        <row r="9">
          <cell r="A9" t="str">
            <v>A</v>
          </cell>
        </row>
      </sheetData>
      <sheetData sheetId="33929">
        <row r="9">
          <cell r="A9" t="str">
            <v>A</v>
          </cell>
        </row>
      </sheetData>
      <sheetData sheetId="33930">
        <row r="9">
          <cell r="A9" t="str">
            <v>A</v>
          </cell>
        </row>
      </sheetData>
      <sheetData sheetId="33931">
        <row r="9">
          <cell r="A9" t="str">
            <v>A</v>
          </cell>
        </row>
      </sheetData>
      <sheetData sheetId="33932">
        <row r="9">
          <cell r="A9" t="str">
            <v>A</v>
          </cell>
        </row>
      </sheetData>
      <sheetData sheetId="33933">
        <row r="9">
          <cell r="A9" t="str">
            <v>A</v>
          </cell>
        </row>
      </sheetData>
      <sheetData sheetId="33934">
        <row r="9">
          <cell r="A9" t="str">
            <v>A</v>
          </cell>
        </row>
      </sheetData>
      <sheetData sheetId="33935">
        <row r="9">
          <cell r="A9" t="str">
            <v>A</v>
          </cell>
        </row>
      </sheetData>
      <sheetData sheetId="33936">
        <row r="9">
          <cell r="A9" t="str">
            <v>A</v>
          </cell>
        </row>
      </sheetData>
      <sheetData sheetId="33937">
        <row r="9">
          <cell r="A9" t="str">
            <v>A</v>
          </cell>
        </row>
      </sheetData>
      <sheetData sheetId="33938">
        <row r="9">
          <cell r="A9" t="str">
            <v>A</v>
          </cell>
        </row>
      </sheetData>
      <sheetData sheetId="33939"/>
      <sheetData sheetId="33940">
        <row r="9">
          <cell r="A9" t="str">
            <v>A</v>
          </cell>
        </row>
      </sheetData>
      <sheetData sheetId="33941">
        <row r="9">
          <cell r="A9" t="str">
            <v>A</v>
          </cell>
        </row>
      </sheetData>
      <sheetData sheetId="33942">
        <row r="9">
          <cell r="A9" t="str">
            <v>A</v>
          </cell>
        </row>
      </sheetData>
      <sheetData sheetId="33943">
        <row r="9">
          <cell r="A9" t="str">
            <v>A</v>
          </cell>
        </row>
      </sheetData>
      <sheetData sheetId="33944">
        <row r="9">
          <cell r="A9" t="str">
            <v>A</v>
          </cell>
        </row>
      </sheetData>
      <sheetData sheetId="33945">
        <row r="9">
          <cell r="A9" t="str">
            <v>A</v>
          </cell>
        </row>
      </sheetData>
      <sheetData sheetId="33946">
        <row r="9">
          <cell r="A9" t="str">
            <v>A</v>
          </cell>
        </row>
      </sheetData>
      <sheetData sheetId="33947">
        <row r="9">
          <cell r="A9" t="str">
            <v>A</v>
          </cell>
        </row>
      </sheetData>
      <sheetData sheetId="33948">
        <row r="9">
          <cell r="A9" t="str">
            <v>A</v>
          </cell>
        </row>
      </sheetData>
      <sheetData sheetId="33949">
        <row r="9">
          <cell r="A9" t="str">
            <v>A</v>
          </cell>
        </row>
      </sheetData>
      <sheetData sheetId="33950">
        <row r="9">
          <cell r="A9" t="str">
            <v>A</v>
          </cell>
        </row>
      </sheetData>
      <sheetData sheetId="33951">
        <row r="9">
          <cell r="A9" t="str">
            <v>A</v>
          </cell>
        </row>
      </sheetData>
      <sheetData sheetId="33952">
        <row r="9">
          <cell r="A9" t="str">
            <v>A</v>
          </cell>
        </row>
      </sheetData>
      <sheetData sheetId="33953">
        <row r="9">
          <cell r="A9" t="str">
            <v>A</v>
          </cell>
        </row>
      </sheetData>
      <sheetData sheetId="33954">
        <row r="9">
          <cell r="A9" t="str">
            <v>A</v>
          </cell>
        </row>
      </sheetData>
      <sheetData sheetId="33955">
        <row r="9">
          <cell r="A9" t="str">
            <v>A</v>
          </cell>
        </row>
      </sheetData>
      <sheetData sheetId="33956">
        <row r="9">
          <cell r="A9" t="str">
            <v>A</v>
          </cell>
        </row>
      </sheetData>
      <sheetData sheetId="33957">
        <row r="9">
          <cell r="A9" t="str">
            <v>A</v>
          </cell>
        </row>
      </sheetData>
      <sheetData sheetId="33958">
        <row r="9">
          <cell r="A9" t="str">
            <v>A</v>
          </cell>
        </row>
      </sheetData>
      <sheetData sheetId="33959">
        <row r="9">
          <cell r="A9" t="str">
            <v>A</v>
          </cell>
        </row>
      </sheetData>
      <sheetData sheetId="33960"/>
      <sheetData sheetId="33961">
        <row r="9">
          <cell r="A9" t="str">
            <v>A</v>
          </cell>
        </row>
      </sheetData>
      <sheetData sheetId="33962">
        <row r="9">
          <cell r="A9" t="str">
            <v>A</v>
          </cell>
        </row>
      </sheetData>
      <sheetData sheetId="33963">
        <row r="9">
          <cell r="A9" t="str">
            <v>A</v>
          </cell>
        </row>
      </sheetData>
      <sheetData sheetId="33964">
        <row r="9">
          <cell r="A9" t="str">
            <v>A</v>
          </cell>
        </row>
      </sheetData>
      <sheetData sheetId="33965">
        <row r="9">
          <cell r="A9" t="str">
            <v>A</v>
          </cell>
        </row>
      </sheetData>
      <sheetData sheetId="33966"/>
      <sheetData sheetId="33967">
        <row r="9">
          <cell r="A9" t="str">
            <v>A</v>
          </cell>
        </row>
      </sheetData>
      <sheetData sheetId="33968">
        <row r="9">
          <cell r="A9" t="str">
            <v>A</v>
          </cell>
        </row>
      </sheetData>
      <sheetData sheetId="33969"/>
      <sheetData sheetId="33970"/>
      <sheetData sheetId="33971"/>
      <sheetData sheetId="33972"/>
      <sheetData sheetId="33973">
        <row r="9">
          <cell r="A9" t="str">
            <v>A</v>
          </cell>
        </row>
      </sheetData>
      <sheetData sheetId="33974">
        <row r="9">
          <cell r="A9" t="str">
            <v>A</v>
          </cell>
        </row>
      </sheetData>
      <sheetData sheetId="33975">
        <row r="9">
          <cell r="A9" t="str">
            <v>A</v>
          </cell>
        </row>
      </sheetData>
      <sheetData sheetId="33976"/>
      <sheetData sheetId="33977">
        <row r="9">
          <cell r="A9" t="str">
            <v>A</v>
          </cell>
        </row>
      </sheetData>
      <sheetData sheetId="33978">
        <row r="9">
          <cell r="A9" t="str">
            <v>A</v>
          </cell>
        </row>
      </sheetData>
      <sheetData sheetId="33979"/>
      <sheetData sheetId="33980">
        <row r="9">
          <cell r="A9" t="str">
            <v>A</v>
          </cell>
        </row>
      </sheetData>
      <sheetData sheetId="33981"/>
      <sheetData sheetId="33982"/>
      <sheetData sheetId="33983"/>
      <sheetData sheetId="33984"/>
      <sheetData sheetId="33985"/>
      <sheetData sheetId="33986"/>
      <sheetData sheetId="33987"/>
      <sheetData sheetId="33988"/>
      <sheetData sheetId="33989"/>
      <sheetData sheetId="33990"/>
      <sheetData sheetId="33991"/>
      <sheetData sheetId="33992"/>
      <sheetData sheetId="33993"/>
      <sheetData sheetId="33994"/>
      <sheetData sheetId="33995"/>
      <sheetData sheetId="33996"/>
      <sheetData sheetId="33997"/>
      <sheetData sheetId="33998"/>
      <sheetData sheetId="33999"/>
      <sheetData sheetId="34000"/>
      <sheetData sheetId="34001"/>
      <sheetData sheetId="34002"/>
      <sheetData sheetId="34003"/>
      <sheetData sheetId="34004"/>
      <sheetData sheetId="34005"/>
      <sheetData sheetId="34006" refreshError="1"/>
      <sheetData sheetId="34007"/>
      <sheetData sheetId="34008"/>
      <sheetData sheetId="34009"/>
      <sheetData sheetId="34010"/>
      <sheetData sheetId="34011"/>
      <sheetData sheetId="34012"/>
      <sheetData sheetId="34013"/>
      <sheetData sheetId="34014"/>
      <sheetData sheetId="34015"/>
      <sheetData sheetId="34016"/>
      <sheetData sheetId="34017"/>
      <sheetData sheetId="34018"/>
      <sheetData sheetId="34019"/>
      <sheetData sheetId="34020"/>
      <sheetData sheetId="34021"/>
      <sheetData sheetId="34022"/>
      <sheetData sheetId="34023"/>
      <sheetData sheetId="34024"/>
      <sheetData sheetId="34025"/>
      <sheetData sheetId="34026"/>
      <sheetData sheetId="34027"/>
      <sheetData sheetId="34028"/>
      <sheetData sheetId="34029"/>
      <sheetData sheetId="34030"/>
      <sheetData sheetId="34031"/>
      <sheetData sheetId="34032"/>
      <sheetData sheetId="34033"/>
      <sheetData sheetId="34034"/>
      <sheetData sheetId="34035"/>
      <sheetData sheetId="34036"/>
      <sheetData sheetId="34037"/>
      <sheetData sheetId="34038"/>
      <sheetData sheetId="34039"/>
      <sheetData sheetId="34040"/>
      <sheetData sheetId="34041"/>
      <sheetData sheetId="34042"/>
      <sheetData sheetId="34043"/>
      <sheetData sheetId="34044"/>
      <sheetData sheetId="34045"/>
      <sheetData sheetId="34046"/>
      <sheetData sheetId="34047"/>
      <sheetData sheetId="34048"/>
      <sheetData sheetId="34049"/>
      <sheetData sheetId="34050"/>
      <sheetData sheetId="34051"/>
      <sheetData sheetId="34052"/>
      <sheetData sheetId="34053"/>
      <sheetData sheetId="34054"/>
      <sheetData sheetId="34055"/>
      <sheetData sheetId="34056"/>
      <sheetData sheetId="34057"/>
      <sheetData sheetId="34058"/>
      <sheetData sheetId="34059"/>
      <sheetData sheetId="34060"/>
      <sheetData sheetId="34061"/>
      <sheetData sheetId="34062"/>
      <sheetData sheetId="34063"/>
      <sheetData sheetId="34064"/>
      <sheetData sheetId="34065"/>
      <sheetData sheetId="34066"/>
      <sheetData sheetId="34067"/>
      <sheetData sheetId="34068"/>
      <sheetData sheetId="34069"/>
      <sheetData sheetId="34070"/>
      <sheetData sheetId="34071"/>
      <sheetData sheetId="34072"/>
      <sheetData sheetId="34073"/>
      <sheetData sheetId="34074"/>
      <sheetData sheetId="34075"/>
      <sheetData sheetId="34076" refreshError="1"/>
      <sheetData sheetId="34077" refreshError="1"/>
      <sheetData sheetId="34078" refreshError="1"/>
      <sheetData sheetId="34079"/>
      <sheetData sheetId="34080"/>
      <sheetData sheetId="34081"/>
      <sheetData sheetId="34082"/>
      <sheetData sheetId="34083"/>
      <sheetData sheetId="34084"/>
      <sheetData sheetId="34085"/>
      <sheetData sheetId="34086"/>
      <sheetData sheetId="34087"/>
      <sheetData sheetId="34088"/>
      <sheetData sheetId="34089"/>
      <sheetData sheetId="34090"/>
      <sheetData sheetId="34091"/>
      <sheetData sheetId="34092"/>
      <sheetData sheetId="34093"/>
      <sheetData sheetId="34094"/>
      <sheetData sheetId="34095"/>
      <sheetData sheetId="34096"/>
      <sheetData sheetId="34097"/>
      <sheetData sheetId="34098"/>
      <sheetData sheetId="34099"/>
      <sheetData sheetId="34100"/>
      <sheetData sheetId="34101"/>
      <sheetData sheetId="34102"/>
      <sheetData sheetId="34103"/>
      <sheetData sheetId="34104"/>
      <sheetData sheetId="34105"/>
      <sheetData sheetId="34106"/>
      <sheetData sheetId="34107"/>
      <sheetData sheetId="34108"/>
      <sheetData sheetId="34109"/>
      <sheetData sheetId="34110"/>
      <sheetData sheetId="34111"/>
      <sheetData sheetId="34112"/>
      <sheetData sheetId="34113"/>
      <sheetData sheetId="34114" refreshError="1"/>
      <sheetData sheetId="34115"/>
      <sheetData sheetId="34116"/>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sheetData sheetId="34158"/>
      <sheetData sheetId="34159"/>
      <sheetData sheetId="34160"/>
      <sheetData sheetId="34161"/>
      <sheetData sheetId="34162"/>
      <sheetData sheetId="34163"/>
      <sheetData sheetId="34164"/>
      <sheetData sheetId="34165"/>
      <sheetData sheetId="34166"/>
      <sheetData sheetId="34167"/>
      <sheetData sheetId="34168"/>
      <sheetData sheetId="34169"/>
      <sheetData sheetId="34170"/>
      <sheetData sheetId="34171"/>
      <sheetData sheetId="34172"/>
      <sheetData sheetId="34173"/>
      <sheetData sheetId="34174"/>
      <sheetData sheetId="34175"/>
      <sheetData sheetId="34176"/>
      <sheetData sheetId="34177"/>
      <sheetData sheetId="34178"/>
      <sheetData sheetId="34179"/>
      <sheetData sheetId="34180"/>
      <sheetData sheetId="34181"/>
      <sheetData sheetId="34182"/>
      <sheetData sheetId="34183"/>
      <sheetData sheetId="34184"/>
      <sheetData sheetId="34185"/>
      <sheetData sheetId="34186"/>
      <sheetData sheetId="34187"/>
      <sheetData sheetId="34188"/>
      <sheetData sheetId="34189"/>
      <sheetData sheetId="34190"/>
      <sheetData sheetId="34191"/>
      <sheetData sheetId="34192"/>
      <sheetData sheetId="34193"/>
      <sheetData sheetId="34194"/>
      <sheetData sheetId="34195"/>
      <sheetData sheetId="34196"/>
      <sheetData sheetId="34197"/>
      <sheetData sheetId="34198"/>
      <sheetData sheetId="34199"/>
      <sheetData sheetId="34200"/>
      <sheetData sheetId="34201"/>
      <sheetData sheetId="34202"/>
      <sheetData sheetId="34203"/>
      <sheetData sheetId="34204"/>
      <sheetData sheetId="34205"/>
      <sheetData sheetId="34206"/>
      <sheetData sheetId="34207"/>
      <sheetData sheetId="34208"/>
      <sheetData sheetId="34209"/>
      <sheetData sheetId="34210"/>
      <sheetData sheetId="34211"/>
      <sheetData sheetId="34212"/>
      <sheetData sheetId="34213"/>
      <sheetData sheetId="34214"/>
      <sheetData sheetId="34215"/>
      <sheetData sheetId="34216"/>
      <sheetData sheetId="34217"/>
      <sheetData sheetId="34218"/>
      <sheetData sheetId="34219"/>
      <sheetData sheetId="34220"/>
      <sheetData sheetId="34221"/>
      <sheetData sheetId="34222"/>
      <sheetData sheetId="34223"/>
      <sheetData sheetId="34224"/>
      <sheetData sheetId="34225"/>
      <sheetData sheetId="34226"/>
      <sheetData sheetId="34227"/>
      <sheetData sheetId="34228"/>
      <sheetData sheetId="34229"/>
      <sheetData sheetId="34230"/>
      <sheetData sheetId="34231"/>
      <sheetData sheetId="34232"/>
      <sheetData sheetId="34233"/>
      <sheetData sheetId="34234"/>
      <sheetData sheetId="34235"/>
      <sheetData sheetId="34236"/>
      <sheetData sheetId="34237"/>
      <sheetData sheetId="34238"/>
      <sheetData sheetId="34239"/>
      <sheetData sheetId="34240"/>
      <sheetData sheetId="34241"/>
      <sheetData sheetId="34242"/>
      <sheetData sheetId="34243"/>
      <sheetData sheetId="34244"/>
      <sheetData sheetId="34245"/>
      <sheetData sheetId="34246"/>
      <sheetData sheetId="34247"/>
      <sheetData sheetId="34248"/>
      <sheetData sheetId="34249"/>
      <sheetData sheetId="34250"/>
      <sheetData sheetId="34251"/>
      <sheetData sheetId="34252"/>
      <sheetData sheetId="34253"/>
      <sheetData sheetId="34254"/>
      <sheetData sheetId="34255"/>
      <sheetData sheetId="34256"/>
      <sheetData sheetId="34257"/>
      <sheetData sheetId="34258"/>
      <sheetData sheetId="34259"/>
      <sheetData sheetId="34260"/>
      <sheetData sheetId="34261"/>
      <sheetData sheetId="34262"/>
      <sheetData sheetId="34263"/>
      <sheetData sheetId="34264"/>
      <sheetData sheetId="34265"/>
      <sheetData sheetId="34266"/>
      <sheetData sheetId="34267"/>
      <sheetData sheetId="34268"/>
      <sheetData sheetId="34269"/>
      <sheetData sheetId="34270"/>
      <sheetData sheetId="34271"/>
      <sheetData sheetId="34272"/>
      <sheetData sheetId="34273"/>
      <sheetData sheetId="34274"/>
      <sheetData sheetId="34275"/>
      <sheetData sheetId="34276"/>
      <sheetData sheetId="34277"/>
      <sheetData sheetId="34278"/>
      <sheetData sheetId="34279"/>
      <sheetData sheetId="34280"/>
      <sheetData sheetId="34281"/>
      <sheetData sheetId="34282"/>
      <sheetData sheetId="34283"/>
      <sheetData sheetId="34284"/>
      <sheetData sheetId="34285"/>
      <sheetData sheetId="34286"/>
      <sheetData sheetId="34287"/>
      <sheetData sheetId="34288"/>
      <sheetData sheetId="34289"/>
      <sheetData sheetId="34290"/>
      <sheetData sheetId="34291"/>
      <sheetData sheetId="34292"/>
      <sheetData sheetId="34293"/>
      <sheetData sheetId="34294"/>
      <sheetData sheetId="34295"/>
      <sheetData sheetId="34296"/>
      <sheetData sheetId="34297"/>
      <sheetData sheetId="34298"/>
      <sheetData sheetId="34299"/>
      <sheetData sheetId="34300"/>
      <sheetData sheetId="34301"/>
      <sheetData sheetId="34302"/>
      <sheetData sheetId="34303"/>
      <sheetData sheetId="34304"/>
      <sheetData sheetId="34305"/>
      <sheetData sheetId="34306"/>
      <sheetData sheetId="34307"/>
      <sheetData sheetId="34308"/>
      <sheetData sheetId="34309"/>
      <sheetData sheetId="34310"/>
      <sheetData sheetId="34311"/>
      <sheetData sheetId="34312"/>
      <sheetData sheetId="34313"/>
      <sheetData sheetId="34314"/>
      <sheetData sheetId="34315"/>
      <sheetData sheetId="34316"/>
      <sheetData sheetId="34317"/>
      <sheetData sheetId="34318"/>
      <sheetData sheetId="34319"/>
      <sheetData sheetId="34320"/>
      <sheetData sheetId="34321"/>
      <sheetData sheetId="34322"/>
      <sheetData sheetId="34323"/>
      <sheetData sheetId="34324"/>
      <sheetData sheetId="34325"/>
      <sheetData sheetId="34326"/>
      <sheetData sheetId="34327"/>
      <sheetData sheetId="34328"/>
      <sheetData sheetId="34329"/>
      <sheetData sheetId="34330"/>
      <sheetData sheetId="34331"/>
      <sheetData sheetId="34332"/>
      <sheetData sheetId="34333"/>
      <sheetData sheetId="34334"/>
      <sheetData sheetId="34335"/>
      <sheetData sheetId="34336"/>
      <sheetData sheetId="34337"/>
      <sheetData sheetId="34338"/>
      <sheetData sheetId="34339"/>
      <sheetData sheetId="34340"/>
      <sheetData sheetId="34341"/>
      <sheetData sheetId="34342"/>
      <sheetData sheetId="34343"/>
      <sheetData sheetId="34344"/>
      <sheetData sheetId="34345"/>
      <sheetData sheetId="34346"/>
      <sheetData sheetId="34347"/>
      <sheetData sheetId="34348"/>
      <sheetData sheetId="34349"/>
      <sheetData sheetId="34350"/>
      <sheetData sheetId="34351"/>
      <sheetData sheetId="34352"/>
      <sheetData sheetId="34353"/>
      <sheetData sheetId="34354"/>
      <sheetData sheetId="34355"/>
      <sheetData sheetId="34356"/>
      <sheetData sheetId="34357"/>
      <sheetData sheetId="34358"/>
      <sheetData sheetId="34359"/>
      <sheetData sheetId="34360"/>
      <sheetData sheetId="34361"/>
      <sheetData sheetId="34362"/>
      <sheetData sheetId="34363"/>
      <sheetData sheetId="34364"/>
      <sheetData sheetId="34365"/>
      <sheetData sheetId="34366"/>
      <sheetData sheetId="34367"/>
      <sheetData sheetId="34368"/>
      <sheetData sheetId="34369"/>
      <sheetData sheetId="34370"/>
      <sheetData sheetId="34371"/>
      <sheetData sheetId="34372"/>
      <sheetData sheetId="34373"/>
      <sheetData sheetId="34374"/>
      <sheetData sheetId="34375"/>
      <sheetData sheetId="34376"/>
      <sheetData sheetId="34377"/>
      <sheetData sheetId="34378"/>
      <sheetData sheetId="34379"/>
      <sheetData sheetId="34380"/>
      <sheetData sheetId="34381"/>
      <sheetData sheetId="34382"/>
      <sheetData sheetId="34383"/>
      <sheetData sheetId="34384"/>
      <sheetData sheetId="34385"/>
      <sheetData sheetId="34386"/>
      <sheetData sheetId="34387"/>
      <sheetData sheetId="34388"/>
      <sheetData sheetId="34389"/>
      <sheetData sheetId="34390"/>
      <sheetData sheetId="34391"/>
      <sheetData sheetId="34392"/>
      <sheetData sheetId="34393"/>
      <sheetData sheetId="34394"/>
      <sheetData sheetId="34395"/>
      <sheetData sheetId="34396"/>
      <sheetData sheetId="34397"/>
      <sheetData sheetId="34398"/>
      <sheetData sheetId="34399"/>
      <sheetData sheetId="34400"/>
      <sheetData sheetId="34401"/>
      <sheetData sheetId="34402"/>
      <sheetData sheetId="34403"/>
      <sheetData sheetId="34404"/>
      <sheetData sheetId="34405"/>
      <sheetData sheetId="34406"/>
      <sheetData sheetId="34407"/>
      <sheetData sheetId="34408"/>
      <sheetData sheetId="34409"/>
      <sheetData sheetId="34410"/>
      <sheetData sheetId="34411"/>
      <sheetData sheetId="34412"/>
      <sheetData sheetId="34413"/>
      <sheetData sheetId="34414"/>
      <sheetData sheetId="34415"/>
      <sheetData sheetId="34416"/>
      <sheetData sheetId="34417"/>
      <sheetData sheetId="34418"/>
      <sheetData sheetId="34419"/>
      <sheetData sheetId="34420"/>
      <sheetData sheetId="34421"/>
      <sheetData sheetId="34422"/>
      <sheetData sheetId="34423"/>
      <sheetData sheetId="34424"/>
      <sheetData sheetId="34425"/>
      <sheetData sheetId="34426"/>
      <sheetData sheetId="34427"/>
      <sheetData sheetId="34428"/>
      <sheetData sheetId="34429"/>
      <sheetData sheetId="34430"/>
      <sheetData sheetId="34431"/>
      <sheetData sheetId="34432"/>
      <sheetData sheetId="34433"/>
      <sheetData sheetId="34434"/>
      <sheetData sheetId="34435"/>
      <sheetData sheetId="34436"/>
      <sheetData sheetId="34437"/>
      <sheetData sheetId="34438"/>
      <sheetData sheetId="34439"/>
      <sheetData sheetId="34440"/>
      <sheetData sheetId="34441"/>
      <sheetData sheetId="34442"/>
      <sheetData sheetId="34443"/>
      <sheetData sheetId="34444"/>
      <sheetData sheetId="34445"/>
      <sheetData sheetId="34446"/>
      <sheetData sheetId="34447"/>
      <sheetData sheetId="34448"/>
      <sheetData sheetId="34449"/>
      <sheetData sheetId="34450"/>
      <sheetData sheetId="34451"/>
      <sheetData sheetId="34452"/>
      <sheetData sheetId="34453"/>
      <sheetData sheetId="34454"/>
      <sheetData sheetId="34455"/>
      <sheetData sheetId="34456"/>
      <sheetData sheetId="34457"/>
      <sheetData sheetId="34458"/>
      <sheetData sheetId="34459"/>
      <sheetData sheetId="34460"/>
      <sheetData sheetId="34461"/>
      <sheetData sheetId="34462"/>
      <sheetData sheetId="34463"/>
      <sheetData sheetId="34464"/>
      <sheetData sheetId="34465"/>
      <sheetData sheetId="34466"/>
      <sheetData sheetId="34467"/>
      <sheetData sheetId="34468"/>
      <sheetData sheetId="34469"/>
      <sheetData sheetId="34470"/>
      <sheetData sheetId="34471"/>
      <sheetData sheetId="34472"/>
      <sheetData sheetId="34473"/>
      <sheetData sheetId="34474"/>
      <sheetData sheetId="34475"/>
      <sheetData sheetId="34476"/>
      <sheetData sheetId="34477"/>
      <sheetData sheetId="34478"/>
      <sheetData sheetId="34479"/>
      <sheetData sheetId="34480"/>
      <sheetData sheetId="34481"/>
      <sheetData sheetId="34482"/>
      <sheetData sheetId="34483"/>
      <sheetData sheetId="34484"/>
      <sheetData sheetId="34485"/>
      <sheetData sheetId="34486"/>
      <sheetData sheetId="34487"/>
      <sheetData sheetId="34488"/>
      <sheetData sheetId="34489"/>
      <sheetData sheetId="34490"/>
      <sheetData sheetId="34491"/>
      <sheetData sheetId="34492"/>
      <sheetData sheetId="34493"/>
      <sheetData sheetId="34494"/>
      <sheetData sheetId="34495"/>
      <sheetData sheetId="34496"/>
      <sheetData sheetId="34497"/>
      <sheetData sheetId="34498"/>
      <sheetData sheetId="34499"/>
      <sheetData sheetId="34500"/>
      <sheetData sheetId="34501"/>
      <sheetData sheetId="34502"/>
      <sheetData sheetId="34503"/>
      <sheetData sheetId="34504"/>
      <sheetData sheetId="34505"/>
      <sheetData sheetId="34506"/>
      <sheetData sheetId="34507"/>
      <sheetData sheetId="34508"/>
      <sheetData sheetId="34509"/>
      <sheetData sheetId="34510"/>
      <sheetData sheetId="34511"/>
      <sheetData sheetId="34512"/>
      <sheetData sheetId="34513"/>
      <sheetData sheetId="34514"/>
      <sheetData sheetId="34515"/>
      <sheetData sheetId="34516"/>
      <sheetData sheetId="34517"/>
      <sheetData sheetId="34518"/>
      <sheetData sheetId="34519"/>
      <sheetData sheetId="34520"/>
      <sheetData sheetId="34521"/>
      <sheetData sheetId="34522"/>
      <sheetData sheetId="34523"/>
      <sheetData sheetId="34524"/>
      <sheetData sheetId="34525"/>
      <sheetData sheetId="34526"/>
      <sheetData sheetId="34527"/>
      <sheetData sheetId="34528"/>
      <sheetData sheetId="34529"/>
      <sheetData sheetId="34530"/>
      <sheetData sheetId="34531"/>
      <sheetData sheetId="34532"/>
      <sheetData sheetId="34533"/>
      <sheetData sheetId="34534"/>
      <sheetData sheetId="34535"/>
      <sheetData sheetId="34536"/>
      <sheetData sheetId="34537"/>
      <sheetData sheetId="34538"/>
      <sheetData sheetId="34539"/>
      <sheetData sheetId="34540"/>
      <sheetData sheetId="34541"/>
      <sheetData sheetId="34542"/>
      <sheetData sheetId="34543"/>
      <sheetData sheetId="34544"/>
      <sheetData sheetId="34545"/>
      <sheetData sheetId="34546"/>
      <sheetData sheetId="34547"/>
      <sheetData sheetId="34548"/>
      <sheetData sheetId="34549"/>
      <sheetData sheetId="34550"/>
      <sheetData sheetId="34551"/>
      <sheetData sheetId="34552"/>
      <sheetData sheetId="34553"/>
      <sheetData sheetId="34554"/>
      <sheetData sheetId="34555"/>
      <sheetData sheetId="34556"/>
      <sheetData sheetId="34557"/>
      <sheetData sheetId="34558"/>
      <sheetData sheetId="34559"/>
      <sheetData sheetId="34560"/>
      <sheetData sheetId="34561"/>
      <sheetData sheetId="34562"/>
      <sheetData sheetId="34563"/>
      <sheetData sheetId="34564"/>
      <sheetData sheetId="34565"/>
      <sheetData sheetId="34566"/>
      <sheetData sheetId="34567"/>
      <sheetData sheetId="34568"/>
      <sheetData sheetId="34569"/>
      <sheetData sheetId="34570"/>
      <sheetData sheetId="34571"/>
      <sheetData sheetId="34572"/>
      <sheetData sheetId="34573"/>
      <sheetData sheetId="34574"/>
      <sheetData sheetId="34575"/>
      <sheetData sheetId="34576"/>
      <sheetData sheetId="34577"/>
      <sheetData sheetId="34578"/>
      <sheetData sheetId="34579"/>
      <sheetData sheetId="34580"/>
      <sheetData sheetId="34581"/>
      <sheetData sheetId="34582"/>
      <sheetData sheetId="34583"/>
      <sheetData sheetId="34584"/>
      <sheetData sheetId="34585"/>
      <sheetData sheetId="34586"/>
      <sheetData sheetId="34587"/>
      <sheetData sheetId="34588"/>
      <sheetData sheetId="34589"/>
      <sheetData sheetId="34590"/>
      <sheetData sheetId="34591"/>
      <sheetData sheetId="34592"/>
      <sheetData sheetId="34593"/>
      <sheetData sheetId="34594"/>
      <sheetData sheetId="34595"/>
      <sheetData sheetId="34596"/>
      <sheetData sheetId="34597"/>
      <sheetData sheetId="34598"/>
      <sheetData sheetId="34599"/>
      <sheetData sheetId="34600"/>
      <sheetData sheetId="34601"/>
      <sheetData sheetId="34602"/>
      <sheetData sheetId="34603"/>
      <sheetData sheetId="34604"/>
      <sheetData sheetId="34605"/>
      <sheetData sheetId="34606"/>
      <sheetData sheetId="34607"/>
      <sheetData sheetId="34608"/>
      <sheetData sheetId="34609"/>
      <sheetData sheetId="34610"/>
      <sheetData sheetId="34611"/>
      <sheetData sheetId="34612"/>
      <sheetData sheetId="34613"/>
      <sheetData sheetId="34614"/>
      <sheetData sheetId="34615"/>
      <sheetData sheetId="34616"/>
      <sheetData sheetId="34617"/>
      <sheetData sheetId="34618"/>
      <sheetData sheetId="34619"/>
      <sheetData sheetId="34620"/>
      <sheetData sheetId="34621"/>
      <sheetData sheetId="34622"/>
      <sheetData sheetId="34623"/>
      <sheetData sheetId="34624"/>
      <sheetData sheetId="34625"/>
      <sheetData sheetId="34626"/>
      <sheetData sheetId="34627"/>
      <sheetData sheetId="34628"/>
      <sheetData sheetId="34629"/>
      <sheetData sheetId="34630"/>
      <sheetData sheetId="34631"/>
      <sheetData sheetId="34632"/>
      <sheetData sheetId="34633"/>
      <sheetData sheetId="34634"/>
      <sheetData sheetId="34635"/>
      <sheetData sheetId="34636"/>
      <sheetData sheetId="34637"/>
      <sheetData sheetId="34638"/>
      <sheetData sheetId="34639"/>
      <sheetData sheetId="34640"/>
      <sheetData sheetId="34641"/>
      <sheetData sheetId="34642"/>
      <sheetData sheetId="34643"/>
      <sheetData sheetId="34644"/>
      <sheetData sheetId="34645"/>
      <sheetData sheetId="34646"/>
      <sheetData sheetId="34647"/>
      <sheetData sheetId="34648"/>
      <sheetData sheetId="34649"/>
      <sheetData sheetId="34650"/>
      <sheetData sheetId="34651"/>
      <sheetData sheetId="34652"/>
      <sheetData sheetId="34653"/>
      <sheetData sheetId="34654"/>
      <sheetData sheetId="34655"/>
      <sheetData sheetId="34656"/>
      <sheetData sheetId="34657"/>
      <sheetData sheetId="34658"/>
      <sheetData sheetId="34659"/>
      <sheetData sheetId="34660"/>
      <sheetData sheetId="34661"/>
      <sheetData sheetId="34662"/>
      <sheetData sheetId="34663"/>
      <sheetData sheetId="34664"/>
      <sheetData sheetId="34665"/>
      <sheetData sheetId="34666"/>
      <sheetData sheetId="34667"/>
      <sheetData sheetId="34668"/>
      <sheetData sheetId="34669"/>
      <sheetData sheetId="34670"/>
      <sheetData sheetId="34671"/>
      <sheetData sheetId="34672"/>
      <sheetData sheetId="34673"/>
      <sheetData sheetId="34674"/>
      <sheetData sheetId="34675"/>
      <sheetData sheetId="34676"/>
      <sheetData sheetId="34677"/>
      <sheetData sheetId="34678"/>
      <sheetData sheetId="34679"/>
      <sheetData sheetId="34680"/>
      <sheetData sheetId="34681"/>
      <sheetData sheetId="34682"/>
      <sheetData sheetId="34683"/>
      <sheetData sheetId="34684"/>
      <sheetData sheetId="34685"/>
      <sheetData sheetId="34686"/>
      <sheetData sheetId="34687"/>
      <sheetData sheetId="34688"/>
      <sheetData sheetId="34689"/>
      <sheetData sheetId="34690"/>
      <sheetData sheetId="34691"/>
      <sheetData sheetId="34692"/>
      <sheetData sheetId="34693"/>
      <sheetData sheetId="34694"/>
      <sheetData sheetId="34695"/>
      <sheetData sheetId="34696"/>
      <sheetData sheetId="34697"/>
      <sheetData sheetId="34698"/>
      <sheetData sheetId="34699"/>
      <sheetData sheetId="34700"/>
      <sheetData sheetId="34701"/>
      <sheetData sheetId="34702"/>
      <sheetData sheetId="34703"/>
      <sheetData sheetId="34704"/>
      <sheetData sheetId="34705"/>
      <sheetData sheetId="34706"/>
      <sheetData sheetId="34707"/>
      <sheetData sheetId="34708"/>
      <sheetData sheetId="34709"/>
      <sheetData sheetId="34710"/>
      <sheetData sheetId="34711"/>
      <sheetData sheetId="34712"/>
      <sheetData sheetId="34713"/>
      <sheetData sheetId="34714"/>
      <sheetData sheetId="34715"/>
      <sheetData sheetId="34716"/>
      <sheetData sheetId="34717"/>
      <sheetData sheetId="34718"/>
      <sheetData sheetId="34719"/>
      <sheetData sheetId="34720"/>
      <sheetData sheetId="34721"/>
      <sheetData sheetId="34722"/>
      <sheetData sheetId="34723"/>
      <sheetData sheetId="34724"/>
      <sheetData sheetId="34725"/>
      <sheetData sheetId="34726"/>
      <sheetData sheetId="34727"/>
      <sheetData sheetId="34728"/>
      <sheetData sheetId="34729"/>
      <sheetData sheetId="34730"/>
      <sheetData sheetId="34731"/>
      <sheetData sheetId="34732"/>
      <sheetData sheetId="34733"/>
      <sheetData sheetId="34734"/>
      <sheetData sheetId="34735"/>
      <sheetData sheetId="34736"/>
      <sheetData sheetId="34737"/>
      <sheetData sheetId="34738"/>
      <sheetData sheetId="34739"/>
      <sheetData sheetId="34740"/>
      <sheetData sheetId="34741"/>
      <sheetData sheetId="34742"/>
      <sheetData sheetId="34743"/>
      <sheetData sheetId="34744"/>
      <sheetData sheetId="34745"/>
      <sheetData sheetId="34746"/>
      <sheetData sheetId="34747"/>
      <sheetData sheetId="34748"/>
      <sheetData sheetId="34749"/>
      <sheetData sheetId="34750"/>
      <sheetData sheetId="34751"/>
      <sheetData sheetId="34752"/>
      <sheetData sheetId="34753"/>
      <sheetData sheetId="34754"/>
      <sheetData sheetId="34755"/>
      <sheetData sheetId="34756"/>
      <sheetData sheetId="34757"/>
      <sheetData sheetId="34758"/>
      <sheetData sheetId="34759"/>
      <sheetData sheetId="34760"/>
      <sheetData sheetId="34761"/>
      <sheetData sheetId="34762"/>
      <sheetData sheetId="34763"/>
      <sheetData sheetId="34764"/>
      <sheetData sheetId="34765"/>
      <sheetData sheetId="34766"/>
      <sheetData sheetId="34767"/>
      <sheetData sheetId="34768"/>
      <sheetData sheetId="34769"/>
      <sheetData sheetId="34770"/>
      <sheetData sheetId="34771"/>
      <sheetData sheetId="34772"/>
      <sheetData sheetId="34773"/>
      <sheetData sheetId="34774"/>
      <sheetData sheetId="34775"/>
      <sheetData sheetId="34776"/>
      <sheetData sheetId="34777"/>
      <sheetData sheetId="34778"/>
      <sheetData sheetId="34779"/>
      <sheetData sheetId="34780"/>
      <sheetData sheetId="34781"/>
      <sheetData sheetId="34782"/>
      <sheetData sheetId="34783"/>
      <sheetData sheetId="34784"/>
      <sheetData sheetId="34785"/>
      <sheetData sheetId="34786"/>
      <sheetData sheetId="34787"/>
      <sheetData sheetId="34788"/>
      <sheetData sheetId="34789"/>
      <sheetData sheetId="34790"/>
      <sheetData sheetId="34791"/>
      <sheetData sheetId="34792"/>
      <sheetData sheetId="34793"/>
      <sheetData sheetId="34794"/>
      <sheetData sheetId="34795"/>
      <sheetData sheetId="34796"/>
      <sheetData sheetId="34797"/>
      <sheetData sheetId="34798"/>
      <sheetData sheetId="34799"/>
      <sheetData sheetId="34800"/>
      <sheetData sheetId="34801"/>
      <sheetData sheetId="34802"/>
      <sheetData sheetId="34803"/>
      <sheetData sheetId="34804"/>
      <sheetData sheetId="34805"/>
      <sheetData sheetId="34806"/>
      <sheetData sheetId="34807"/>
      <sheetData sheetId="34808"/>
      <sheetData sheetId="34809"/>
      <sheetData sheetId="34810"/>
      <sheetData sheetId="34811"/>
      <sheetData sheetId="34812"/>
      <sheetData sheetId="34813"/>
      <sheetData sheetId="34814"/>
      <sheetData sheetId="34815"/>
      <sheetData sheetId="34816"/>
      <sheetData sheetId="34817"/>
      <sheetData sheetId="34818"/>
      <sheetData sheetId="34819"/>
      <sheetData sheetId="34820"/>
      <sheetData sheetId="34821"/>
      <sheetData sheetId="34822"/>
      <sheetData sheetId="34823"/>
      <sheetData sheetId="34824"/>
      <sheetData sheetId="34825"/>
      <sheetData sheetId="34826"/>
      <sheetData sheetId="34827"/>
      <sheetData sheetId="34828"/>
      <sheetData sheetId="34829"/>
      <sheetData sheetId="34830"/>
      <sheetData sheetId="34831"/>
      <sheetData sheetId="34832"/>
      <sheetData sheetId="34833"/>
      <sheetData sheetId="34834"/>
      <sheetData sheetId="34835"/>
      <sheetData sheetId="34836"/>
      <sheetData sheetId="34837"/>
      <sheetData sheetId="34838"/>
      <sheetData sheetId="34839"/>
      <sheetData sheetId="34840"/>
      <sheetData sheetId="34841"/>
      <sheetData sheetId="34842"/>
      <sheetData sheetId="34843"/>
      <sheetData sheetId="34844"/>
      <sheetData sheetId="34845"/>
      <sheetData sheetId="34846"/>
      <sheetData sheetId="34847"/>
      <sheetData sheetId="34848"/>
      <sheetData sheetId="34849"/>
      <sheetData sheetId="34850"/>
      <sheetData sheetId="34851"/>
      <sheetData sheetId="34852"/>
      <sheetData sheetId="34853"/>
      <sheetData sheetId="34854"/>
      <sheetData sheetId="34855"/>
      <sheetData sheetId="34856"/>
      <sheetData sheetId="34857"/>
      <sheetData sheetId="34858"/>
      <sheetData sheetId="34859"/>
      <sheetData sheetId="34860"/>
      <sheetData sheetId="34861"/>
      <sheetData sheetId="34862"/>
      <sheetData sheetId="34863"/>
      <sheetData sheetId="34864"/>
      <sheetData sheetId="34865"/>
      <sheetData sheetId="34866"/>
      <sheetData sheetId="34867"/>
      <sheetData sheetId="34868"/>
      <sheetData sheetId="34869"/>
      <sheetData sheetId="34870"/>
      <sheetData sheetId="34871"/>
      <sheetData sheetId="34872"/>
      <sheetData sheetId="34873"/>
      <sheetData sheetId="34874"/>
      <sheetData sheetId="34875"/>
      <sheetData sheetId="34876"/>
      <sheetData sheetId="34877"/>
      <sheetData sheetId="34878"/>
      <sheetData sheetId="34879"/>
      <sheetData sheetId="34880"/>
      <sheetData sheetId="34881"/>
      <sheetData sheetId="34882"/>
      <sheetData sheetId="34883"/>
      <sheetData sheetId="34884"/>
      <sheetData sheetId="34885"/>
      <sheetData sheetId="34886"/>
      <sheetData sheetId="34887"/>
      <sheetData sheetId="34888"/>
      <sheetData sheetId="34889"/>
      <sheetData sheetId="34890"/>
      <sheetData sheetId="34891"/>
      <sheetData sheetId="34892"/>
      <sheetData sheetId="34893"/>
      <sheetData sheetId="34894"/>
      <sheetData sheetId="34895"/>
      <sheetData sheetId="34896"/>
      <sheetData sheetId="34897"/>
      <sheetData sheetId="34898"/>
      <sheetData sheetId="34899"/>
      <sheetData sheetId="34900"/>
      <sheetData sheetId="34901"/>
      <sheetData sheetId="34902"/>
      <sheetData sheetId="34903"/>
      <sheetData sheetId="34904"/>
      <sheetData sheetId="34905"/>
      <sheetData sheetId="34906"/>
      <sheetData sheetId="34907"/>
      <sheetData sheetId="34908"/>
      <sheetData sheetId="34909"/>
      <sheetData sheetId="34910"/>
      <sheetData sheetId="34911"/>
      <sheetData sheetId="34912"/>
      <sheetData sheetId="34913"/>
      <sheetData sheetId="34914"/>
      <sheetData sheetId="34915"/>
      <sheetData sheetId="34916"/>
      <sheetData sheetId="34917"/>
      <sheetData sheetId="34918"/>
      <sheetData sheetId="34919"/>
      <sheetData sheetId="34920"/>
      <sheetData sheetId="34921"/>
      <sheetData sheetId="34922"/>
      <sheetData sheetId="34923"/>
      <sheetData sheetId="34924"/>
      <sheetData sheetId="34925"/>
      <sheetData sheetId="34926"/>
      <sheetData sheetId="34927"/>
      <sheetData sheetId="34928"/>
      <sheetData sheetId="34929"/>
      <sheetData sheetId="34930"/>
      <sheetData sheetId="34931"/>
      <sheetData sheetId="34932"/>
      <sheetData sheetId="34933"/>
      <sheetData sheetId="34934"/>
      <sheetData sheetId="34935"/>
      <sheetData sheetId="34936"/>
      <sheetData sheetId="34937"/>
      <sheetData sheetId="34938"/>
      <sheetData sheetId="34939"/>
      <sheetData sheetId="34940"/>
      <sheetData sheetId="34941"/>
      <sheetData sheetId="34942"/>
      <sheetData sheetId="34943"/>
      <sheetData sheetId="34944"/>
      <sheetData sheetId="34945"/>
      <sheetData sheetId="34946"/>
      <sheetData sheetId="34947"/>
      <sheetData sheetId="34948"/>
      <sheetData sheetId="34949"/>
      <sheetData sheetId="34950"/>
      <sheetData sheetId="34951"/>
      <sheetData sheetId="34952"/>
      <sheetData sheetId="34953"/>
      <sheetData sheetId="34954"/>
      <sheetData sheetId="34955"/>
      <sheetData sheetId="34956"/>
      <sheetData sheetId="34957"/>
      <sheetData sheetId="34958"/>
      <sheetData sheetId="34959"/>
      <sheetData sheetId="34960"/>
      <sheetData sheetId="34961"/>
      <sheetData sheetId="34962"/>
      <sheetData sheetId="34963"/>
      <sheetData sheetId="34964"/>
      <sheetData sheetId="34965"/>
      <sheetData sheetId="34966"/>
      <sheetData sheetId="34967"/>
      <sheetData sheetId="34968"/>
      <sheetData sheetId="34969"/>
      <sheetData sheetId="34970"/>
      <sheetData sheetId="34971"/>
      <sheetData sheetId="34972"/>
      <sheetData sheetId="34973"/>
      <sheetData sheetId="34974"/>
      <sheetData sheetId="34975"/>
      <sheetData sheetId="34976"/>
      <sheetData sheetId="34977"/>
      <sheetData sheetId="34978"/>
      <sheetData sheetId="34979"/>
      <sheetData sheetId="34980"/>
      <sheetData sheetId="34981"/>
      <sheetData sheetId="34982"/>
      <sheetData sheetId="34983"/>
      <sheetData sheetId="34984"/>
      <sheetData sheetId="34985"/>
      <sheetData sheetId="34986"/>
      <sheetData sheetId="34987"/>
      <sheetData sheetId="34988"/>
      <sheetData sheetId="34989"/>
      <sheetData sheetId="34990"/>
      <sheetData sheetId="34991"/>
      <sheetData sheetId="34992"/>
      <sheetData sheetId="34993"/>
      <sheetData sheetId="34994"/>
      <sheetData sheetId="34995"/>
      <sheetData sheetId="34996"/>
      <sheetData sheetId="34997"/>
      <sheetData sheetId="34998"/>
      <sheetData sheetId="34999"/>
      <sheetData sheetId="35000"/>
      <sheetData sheetId="35001"/>
      <sheetData sheetId="35002"/>
      <sheetData sheetId="35003"/>
      <sheetData sheetId="35004"/>
      <sheetData sheetId="35005"/>
      <sheetData sheetId="35006"/>
      <sheetData sheetId="35007"/>
      <sheetData sheetId="35008"/>
      <sheetData sheetId="35009"/>
      <sheetData sheetId="35010"/>
      <sheetData sheetId="35011"/>
      <sheetData sheetId="35012"/>
      <sheetData sheetId="35013"/>
      <sheetData sheetId="35014"/>
      <sheetData sheetId="35015"/>
      <sheetData sheetId="35016"/>
      <sheetData sheetId="35017"/>
      <sheetData sheetId="35018"/>
      <sheetData sheetId="35019"/>
      <sheetData sheetId="35020"/>
      <sheetData sheetId="35021"/>
      <sheetData sheetId="35022"/>
      <sheetData sheetId="35023"/>
      <sheetData sheetId="35024"/>
      <sheetData sheetId="35025"/>
      <sheetData sheetId="35026"/>
      <sheetData sheetId="35027"/>
      <sheetData sheetId="35028"/>
      <sheetData sheetId="35029"/>
      <sheetData sheetId="35030"/>
      <sheetData sheetId="35031"/>
      <sheetData sheetId="35032"/>
      <sheetData sheetId="35033"/>
      <sheetData sheetId="35034"/>
      <sheetData sheetId="35035"/>
      <sheetData sheetId="35036"/>
      <sheetData sheetId="35037"/>
      <sheetData sheetId="35038"/>
      <sheetData sheetId="35039"/>
      <sheetData sheetId="35040"/>
      <sheetData sheetId="35041"/>
      <sheetData sheetId="35042"/>
      <sheetData sheetId="35043"/>
      <sheetData sheetId="35044"/>
      <sheetData sheetId="35045"/>
      <sheetData sheetId="35046"/>
      <sheetData sheetId="35047"/>
      <sheetData sheetId="35048"/>
      <sheetData sheetId="35049"/>
      <sheetData sheetId="35050"/>
      <sheetData sheetId="35051"/>
      <sheetData sheetId="35052"/>
      <sheetData sheetId="35053"/>
      <sheetData sheetId="35054"/>
      <sheetData sheetId="35055"/>
      <sheetData sheetId="35056"/>
      <sheetData sheetId="35057"/>
      <sheetData sheetId="35058"/>
      <sheetData sheetId="35059"/>
      <sheetData sheetId="35060"/>
      <sheetData sheetId="35061"/>
      <sheetData sheetId="35062"/>
      <sheetData sheetId="35063"/>
      <sheetData sheetId="35064"/>
      <sheetData sheetId="35065"/>
      <sheetData sheetId="35066"/>
      <sheetData sheetId="35067"/>
      <sheetData sheetId="35068"/>
      <sheetData sheetId="35069"/>
      <sheetData sheetId="35070"/>
      <sheetData sheetId="35071"/>
      <sheetData sheetId="35072"/>
      <sheetData sheetId="35073"/>
      <sheetData sheetId="35074"/>
      <sheetData sheetId="35075"/>
      <sheetData sheetId="35076"/>
      <sheetData sheetId="35077"/>
      <sheetData sheetId="35078"/>
      <sheetData sheetId="35079"/>
      <sheetData sheetId="35080"/>
      <sheetData sheetId="35081"/>
      <sheetData sheetId="35082"/>
      <sheetData sheetId="35083"/>
      <sheetData sheetId="35084"/>
      <sheetData sheetId="35085"/>
      <sheetData sheetId="35086"/>
      <sheetData sheetId="35087"/>
      <sheetData sheetId="35088"/>
      <sheetData sheetId="35089"/>
      <sheetData sheetId="35090"/>
      <sheetData sheetId="35091"/>
      <sheetData sheetId="35092"/>
      <sheetData sheetId="35093"/>
      <sheetData sheetId="35094"/>
      <sheetData sheetId="35095"/>
      <sheetData sheetId="35096"/>
      <sheetData sheetId="35097"/>
      <sheetData sheetId="35098"/>
      <sheetData sheetId="35099"/>
      <sheetData sheetId="35100"/>
      <sheetData sheetId="35101"/>
      <sheetData sheetId="35102"/>
      <sheetData sheetId="35103"/>
      <sheetData sheetId="35104"/>
      <sheetData sheetId="35105"/>
      <sheetData sheetId="35106"/>
      <sheetData sheetId="35107"/>
      <sheetData sheetId="35108"/>
      <sheetData sheetId="35109"/>
      <sheetData sheetId="35110"/>
      <sheetData sheetId="35111"/>
      <sheetData sheetId="35112"/>
      <sheetData sheetId="35113"/>
      <sheetData sheetId="35114"/>
      <sheetData sheetId="35115"/>
      <sheetData sheetId="35116"/>
      <sheetData sheetId="35117"/>
      <sheetData sheetId="35118"/>
      <sheetData sheetId="35119"/>
      <sheetData sheetId="35120"/>
      <sheetData sheetId="35121"/>
      <sheetData sheetId="35122"/>
      <sheetData sheetId="35123"/>
      <sheetData sheetId="35124"/>
      <sheetData sheetId="35125"/>
      <sheetData sheetId="35126"/>
      <sheetData sheetId="35127"/>
      <sheetData sheetId="35128"/>
      <sheetData sheetId="35129"/>
      <sheetData sheetId="35130"/>
      <sheetData sheetId="35131"/>
      <sheetData sheetId="35132"/>
      <sheetData sheetId="35133"/>
      <sheetData sheetId="35134"/>
      <sheetData sheetId="35135"/>
      <sheetData sheetId="35136"/>
      <sheetData sheetId="35137"/>
      <sheetData sheetId="35138"/>
      <sheetData sheetId="35139"/>
      <sheetData sheetId="35140"/>
      <sheetData sheetId="35141"/>
      <sheetData sheetId="35142"/>
      <sheetData sheetId="35143"/>
      <sheetData sheetId="35144"/>
      <sheetData sheetId="35145"/>
      <sheetData sheetId="35146"/>
      <sheetData sheetId="35147"/>
      <sheetData sheetId="35148"/>
      <sheetData sheetId="35149"/>
      <sheetData sheetId="35150"/>
      <sheetData sheetId="35151"/>
      <sheetData sheetId="35152"/>
      <sheetData sheetId="35153"/>
      <sheetData sheetId="35154"/>
      <sheetData sheetId="35155"/>
      <sheetData sheetId="35156"/>
      <sheetData sheetId="35157"/>
      <sheetData sheetId="35158"/>
      <sheetData sheetId="35159"/>
      <sheetData sheetId="35160"/>
      <sheetData sheetId="35161"/>
      <sheetData sheetId="35162"/>
      <sheetData sheetId="35163"/>
      <sheetData sheetId="35164"/>
      <sheetData sheetId="35165"/>
      <sheetData sheetId="35166"/>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sheetData sheetId="35183"/>
      <sheetData sheetId="35184"/>
      <sheetData sheetId="35185"/>
      <sheetData sheetId="35186"/>
      <sheetData sheetId="35187"/>
      <sheetData sheetId="35188"/>
      <sheetData sheetId="35189"/>
      <sheetData sheetId="35190"/>
      <sheetData sheetId="35191"/>
      <sheetData sheetId="35192"/>
      <sheetData sheetId="35193"/>
      <sheetData sheetId="35194"/>
      <sheetData sheetId="35195"/>
      <sheetData sheetId="35196"/>
      <sheetData sheetId="35197"/>
      <sheetData sheetId="35198"/>
      <sheetData sheetId="35199"/>
      <sheetData sheetId="35200"/>
      <sheetData sheetId="35201"/>
      <sheetData sheetId="35202"/>
      <sheetData sheetId="35203"/>
      <sheetData sheetId="35204"/>
      <sheetData sheetId="35205"/>
      <sheetData sheetId="35206"/>
      <sheetData sheetId="35207"/>
      <sheetData sheetId="35208"/>
      <sheetData sheetId="35209"/>
      <sheetData sheetId="35210"/>
      <sheetData sheetId="35211"/>
      <sheetData sheetId="35212"/>
      <sheetData sheetId="35213"/>
      <sheetData sheetId="35214"/>
      <sheetData sheetId="35215"/>
      <sheetData sheetId="35216"/>
      <sheetData sheetId="35217"/>
      <sheetData sheetId="35218"/>
      <sheetData sheetId="35219"/>
      <sheetData sheetId="35220"/>
      <sheetData sheetId="35221"/>
      <sheetData sheetId="35222"/>
      <sheetData sheetId="35223"/>
      <sheetData sheetId="35224"/>
      <sheetData sheetId="35225"/>
      <sheetData sheetId="35226"/>
      <sheetData sheetId="35227"/>
      <sheetData sheetId="35228"/>
      <sheetData sheetId="35229"/>
      <sheetData sheetId="35230"/>
      <sheetData sheetId="35231"/>
      <sheetData sheetId="35232"/>
      <sheetData sheetId="35233"/>
      <sheetData sheetId="35234"/>
      <sheetData sheetId="35235"/>
      <sheetData sheetId="35236"/>
      <sheetData sheetId="35237"/>
      <sheetData sheetId="35238"/>
      <sheetData sheetId="35239"/>
      <sheetData sheetId="35240"/>
      <sheetData sheetId="35241"/>
      <sheetData sheetId="35242"/>
      <sheetData sheetId="35243"/>
      <sheetData sheetId="35244"/>
      <sheetData sheetId="35245"/>
      <sheetData sheetId="35246"/>
      <sheetData sheetId="35247"/>
      <sheetData sheetId="35248"/>
      <sheetData sheetId="35249"/>
      <sheetData sheetId="35250"/>
      <sheetData sheetId="35251"/>
      <sheetData sheetId="35252"/>
      <sheetData sheetId="35253"/>
      <sheetData sheetId="35254"/>
      <sheetData sheetId="35255"/>
      <sheetData sheetId="35256"/>
      <sheetData sheetId="35257"/>
      <sheetData sheetId="35258"/>
      <sheetData sheetId="35259"/>
      <sheetData sheetId="35260"/>
      <sheetData sheetId="35261"/>
      <sheetData sheetId="35262"/>
      <sheetData sheetId="35263"/>
      <sheetData sheetId="35264"/>
      <sheetData sheetId="35265"/>
      <sheetData sheetId="35266"/>
      <sheetData sheetId="35267"/>
      <sheetData sheetId="35268"/>
      <sheetData sheetId="35269"/>
      <sheetData sheetId="35270"/>
      <sheetData sheetId="35271"/>
      <sheetData sheetId="35272"/>
      <sheetData sheetId="35273"/>
      <sheetData sheetId="35274"/>
      <sheetData sheetId="35275"/>
      <sheetData sheetId="35276"/>
      <sheetData sheetId="35277"/>
      <sheetData sheetId="35278"/>
      <sheetData sheetId="35279"/>
      <sheetData sheetId="35280"/>
      <sheetData sheetId="35281"/>
      <sheetData sheetId="35282"/>
      <sheetData sheetId="35283"/>
      <sheetData sheetId="35284"/>
      <sheetData sheetId="35285"/>
      <sheetData sheetId="35286"/>
      <sheetData sheetId="35287"/>
      <sheetData sheetId="35288"/>
      <sheetData sheetId="35289"/>
      <sheetData sheetId="35290"/>
      <sheetData sheetId="35291"/>
      <sheetData sheetId="35292"/>
      <sheetData sheetId="35293"/>
      <sheetData sheetId="35294"/>
      <sheetData sheetId="35295"/>
      <sheetData sheetId="35296"/>
      <sheetData sheetId="35297"/>
      <sheetData sheetId="35298"/>
      <sheetData sheetId="35299"/>
      <sheetData sheetId="35300"/>
      <sheetData sheetId="35301"/>
      <sheetData sheetId="35302"/>
      <sheetData sheetId="35303"/>
      <sheetData sheetId="35304"/>
      <sheetData sheetId="35305"/>
      <sheetData sheetId="35306"/>
      <sheetData sheetId="35307"/>
      <sheetData sheetId="35308"/>
      <sheetData sheetId="35309"/>
      <sheetData sheetId="35310"/>
      <sheetData sheetId="35311"/>
      <sheetData sheetId="35312"/>
      <sheetData sheetId="35313"/>
      <sheetData sheetId="35314"/>
      <sheetData sheetId="35315"/>
      <sheetData sheetId="35316"/>
      <sheetData sheetId="35317"/>
      <sheetData sheetId="35318"/>
      <sheetData sheetId="35319"/>
      <sheetData sheetId="35320"/>
      <sheetData sheetId="35321"/>
      <sheetData sheetId="35322"/>
      <sheetData sheetId="35323"/>
      <sheetData sheetId="35324"/>
      <sheetData sheetId="35325"/>
      <sheetData sheetId="35326"/>
      <sheetData sheetId="35327"/>
      <sheetData sheetId="35328"/>
      <sheetData sheetId="35329"/>
      <sheetData sheetId="35330"/>
      <sheetData sheetId="35331"/>
      <sheetData sheetId="35332"/>
      <sheetData sheetId="35333"/>
      <sheetData sheetId="35334"/>
      <sheetData sheetId="35335"/>
      <sheetData sheetId="35336"/>
      <sheetData sheetId="35337"/>
      <sheetData sheetId="35338"/>
      <sheetData sheetId="35339"/>
      <sheetData sheetId="35340"/>
      <sheetData sheetId="35341"/>
      <sheetData sheetId="35342"/>
      <sheetData sheetId="35343"/>
      <sheetData sheetId="35344"/>
      <sheetData sheetId="35345"/>
      <sheetData sheetId="35346"/>
      <sheetData sheetId="35347"/>
      <sheetData sheetId="35348"/>
      <sheetData sheetId="35349"/>
      <sheetData sheetId="35350" refreshError="1"/>
      <sheetData sheetId="35351" refreshError="1"/>
      <sheetData sheetId="35352" refreshError="1"/>
      <sheetData sheetId="35353" refreshError="1"/>
      <sheetData sheetId="35354" refreshError="1"/>
      <sheetData sheetId="35355"/>
      <sheetData sheetId="35356"/>
      <sheetData sheetId="35357"/>
      <sheetData sheetId="35358"/>
      <sheetData sheetId="35359"/>
      <sheetData sheetId="35360"/>
      <sheetData sheetId="35361"/>
      <sheetData sheetId="35362"/>
      <sheetData sheetId="35363"/>
      <sheetData sheetId="35364"/>
      <sheetData sheetId="35365"/>
      <sheetData sheetId="35366"/>
      <sheetData sheetId="35367"/>
      <sheetData sheetId="35368"/>
      <sheetData sheetId="35369"/>
      <sheetData sheetId="35370"/>
      <sheetData sheetId="35371"/>
      <sheetData sheetId="35372"/>
      <sheetData sheetId="35373"/>
      <sheetData sheetId="35374"/>
      <sheetData sheetId="35375"/>
      <sheetData sheetId="35376"/>
      <sheetData sheetId="35377"/>
      <sheetData sheetId="35378"/>
      <sheetData sheetId="35379"/>
      <sheetData sheetId="35380"/>
      <sheetData sheetId="3538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sheetData sheetId="35428"/>
      <sheetData sheetId="35429"/>
      <sheetData sheetId="35430"/>
      <sheetData sheetId="35431"/>
      <sheetData sheetId="35432"/>
      <sheetData sheetId="35433"/>
      <sheetData sheetId="35434"/>
      <sheetData sheetId="35435"/>
      <sheetData sheetId="35436"/>
      <sheetData sheetId="35437"/>
      <sheetData sheetId="35438"/>
      <sheetData sheetId="35439"/>
      <sheetData sheetId="35440"/>
      <sheetData sheetId="35441"/>
      <sheetData sheetId="35442"/>
      <sheetData sheetId="35443"/>
      <sheetData sheetId="35444"/>
      <sheetData sheetId="35445"/>
      <sheetData sheetId="35446"/>
      <sheetData sheetId="35447"/>
      <sheetData sheetId="35448"/>
      <sheetData sheetId="35449"/>
      <sheetData sheetId="35450"/>
      <sheetData sheetId="35451"/>
      <sheetData sheetId="35452"/>
      <sheetData sheetId="35453"/>
      <sheetData sheetId="35454"/>
      <sheetData sheetId="35455"/>
      <sheetData sheetId="35456"/>
      <sheetData sheetId="35457"/>
      <sheetData sheetId="35458"/>
      <sheetData sheetId="35459"/>
      <sheetData sheetId="35460"/>
      <sheetData sheetId="35461"/>
      <sheetData sheetId="35462"/>
      <sheetData sheetId="35463"/>
      <sheetData sheetId="35464"/>
      <sheetData sheetId="35465"/>
      <sheetData sheetId="35466"/>
      <sheetData sheetId="35467"/>
      <sheetData sheetId="35468"/>
      <sheetData sheetId="35469"/>
      <sheetData sheetId="35470"/>
      <sheetData sheetId="35471"/>
      <sheetData sheetId="35472"/>
      <sheetData sheetId="35473"/>
      <sheetData sheetId="35474"/>
      <sheetData sheetId="35475"/>
      <sheetData sheetId="35476"/>
      <sheetData sheetId="35477"/>
      <sheetData sheetId="35478"/>
      <sheetData sheetId="35479"/>
      <sheetData sheetId="35480"/>
      <sheetData sheetId="35481"/>
      <sheetData sheetId="35482"/>
      <sheetData sheetId="35483"/>
      <sheetData sheetId="35484"/>
      <sheetData sheetId="35485"/>
      <sheetData sheetId="35486"/>
      <sheetData sheetId="35487"/>
      <sheetData sheetId="35488"/>
      <sheetData sheetId="35489"/>
      <sheetData sheetId="35490"/>
      <sheetData sheetId="35491"/>
      <sheetData sheetId="35492"/>
      <sheetData sheetId="35493"/>
      <sheetData sheetId="35494"/>
      <sheetData sheetId="35495"/>
      <sheetData sheetId="35496"/>
      <sheetData sheetId="35497"/>
      <sheetData sheetId="35498"/>
      <sheetData sheetId="35499"/>
      <sheetData sheetId="35500"/>
      <sheetData sheetId="35501"/>
      <sheetData sheetId="35502"/>
      <sheetData sheetId="35503"/>
      <sheetData sheetId="35504"/>
      <sheetData sheetId="35505"/>
      <sheetData sheetId="35506"/>
      <sheetData sheetId="35507"/>
      <sheetData sheetId="35508"/>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sheetData sheetId="35552"/>
      <sheetData sheetId="35553"/>
      <sheetData sheetId="35554"/>
      <sheetData sheetId="35555"/>
      <sheetData sheetId="35556"/>
      <sheetData sheetId="35557"/>
      <sheetData sheetId="35558"/>
      <sheetData sheetId="35559"/>
      <sheetData sheetId="35560"/>
      <sheetData sheetId="35561" refreshError="1"/>
      <sheetData sheetId="35562" refreshError="1"/>
      <sheetData sheetId="35563">
        <row r="9">
          <cell r="A9" t="str">
            <v>A</v>
          </cell>
        </row>
      </sheetData>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sheetData sheetId="35596"/>
      <sheetData sheetId="35597"/>
      <sheetData sheetId="35598"/>
      <sheetData sheetId="35599"/>
      <sheetData sheetId="35600" refreshError="1"/>
      <sheetData sheetId="35601" refreshError="1"/>
      <sheetData sheetId="35602"/>
      <sheetData sheetId="35603"/>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SUM"/>
      <sheetName val="Results"/>
    </sheetNames>
    <sheetDataSet>
      <sheetData sheetId="0"/>
      <sheetData sheetId="1"/>
      <sheetData sheetId="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TR-2"/>
      <sheetName val="Sheet1"/>
    </sheetNames>
    <sheetDataSet>
      <sheetData sheetId="0"/>
      <sheetData sheetId="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1">
          <cell r="B1" t="str">
            <v>no</v>
          </cell>
        </row>
        <row r="46">
          <cell r="C46">
            <v>39538</v>
          </cell>
        </row>
      </sheetData>
      <sheetData sheetId="22"/>
      <sheetData sheetId="23"/>
      <sheetData sheetId="24">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sheetData sheetId="26"/>
      <sheetData sheetId="27"/>
      <sheetData sheetId="28"/>
      <sheetData sheetId="29">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Tracking_Register3"/>
      <sheetName val="Project_RBS3"/>
      <sheetName val="Lists"/>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sheetData sheetId="3"/>
      <sheetData sheetId="4">
        <row r="7">
          <cell r="C7">
            <v>700</v>
          </cell>
        </row>
      </sheetData>
      <sheetData sheetId="5">
        <row r="12">
          <cell r="F12" t="str">
            <v>Nom. Dia &lt;=400</v>
          </cell>
        </row>
      </sheetData>
      <sheetData sheetId="6"/>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ummary Transformers"/>
      <sheetName val="GRSummary"/>
      <sheetName val="CASHFLOW CODES"/>
      <sheetName val="Sched-Structure IFB"/>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 val="Structural Concret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SEA FORECAST"/>
      <sheetName val="KPI Report"/>
      <sheetName val="progress table"/>
      <sheetName val="BSEA PLANNED"/>
      <sheetName val="SUMMARY HISTOGRAM"/>
      <sheetName val="DISCIPLINE SCURVES"/>
      <sheetName val="DISCIPLINE HISTOGRAMS"/>
      <sheetName val="Fill this out first..."/>
    </sheetNames>
    <sheetDataSet>
      <sheetData sheetId="0"/>
      <sheetData sheetId="1"/>
      <sheetData sheetId="2"/>
      <sheetData sheetId="3"/>
      <sheetData sheetId="4"/>
      <sheetData sheetId="5"/>
      <sheetData sheetId="6"/>
      <sheetData sheetId="7"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BOQ건축"/>
      <sheetName val="Basement Extract"/>
      <sheetName val="SAD"/>
      <sheetName val="SA Plen."/>
      <sheetName val="Retu. Duct"/>
      <sheetName val="RA Plen."/>
      <sheetName val="T. Ex. Duct"/>
      <sheetName val="concrete"/>
      <sheetName val="STAFFSCHED "/>
      <sheetName val="Y-WORK"/>
      <sheetName val="Harewood"/>
      <sheetName val="HQ-TO"/>
      <sheetName val="HVAC BoQ"/>
      <sheetName val="Hic_150EOffice"/>
      <sheetName val="VOP_June_07"/>
      <sheetName val="VOP_June_07 _rev1_"/>
      <sheetName val="VOP_Sept_07"/>
      <sheetName val="@risk_rents_and_incentives"/>
      <sheetName val="Car_park_lease"/>
      <sheetName val="Net_rent_analysis"/>
      <sheetName val="OPT1"/>
      <sheetName val="bridge # 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Rev_01"/>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Rev_01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row>
        <row r="10">
          <cell r="A10" t="str">
            <v>Elements</v>
          </cell>
        </row>
        <row r="12">
          <cell r="A12" t="str">
            <v>General Lighting and Power</v>
          </cell>
        </row>
        <row r="14">
          <cell r="A14" t="str">
            <v>I</v>
          </cell>
          <cell r="B14" t="str">
            <v>Site Preparation</v>
          </cell>
        </row>
        <row r="16">
          <cell r="A16" t="str">
            <v>II.</v>
          </cell>
          <cell r="B16" t="str">
            <v>Foundation and Substructure</v>
          </cell>
        </row>
        <row r="18">
          <cell r="A18" t="str">
            <v>III.</v>
          </cell>
          <cell r="B18" t="str">
            <v>Basement Parking (3 floors)</v>
          </cell>
        </row>
        <row r="20">
          <cell r="A20" t="str">
            <v>IV.</v>
          </cell>
          <cell r="B20" t="str">
            <v>Ground Floor (1 floor)</v>
          </cell>
        </row>
        <row r="22">
          <cell r="A22" t="str">
            <v>V.</v>
          </cell>
          <cell r="B22" t="str">
            <v>Podium Parking (5 floors @ 3,272.35m² per floor)</v>
          </cell>
        </row>
        <row r="24">
          <cell r="A24" t="str">
            <v>VI.</v>
          </cell>
          <cell r="B24" t="str">
            <v>Amenities Level (Level 7)</v>
          </cell>
        </row>
        <row r="26">
          <cell r="A26" t="str">
            <v>VII.</v>
          </cell>
          <cell r="B26" t="str">
            <v>Residential Levels (34 Floors)</v>
          </cell>
        </row>
        <row r="28">
          <cell r="A28" t="str">
            <v>VIII.</v>
          </cell>
          <cell r="B28" t="str">
            <v>Amenities Level (Gymnasium)</v>
          </cell>
        </row>
        <row r="30">
          <cell r="A30" t="str">
            <v>IX.</v>
          </cell>
          <cell r="B30" t="str">
            <v>Other Services</v>
          </cell>
        </row>
        <row r="32">
          <cell r="A32" t="str">
            <v>X.</v>
          </cell>
          <cell r="B32" t="str">
            <v>Miscellaneous Works</v>
          </cell>
        </row>
        <row r="34">
          <cell r="A34" t="str">
            <v>XI.</v>
          </cell>
          <cell r="B34" t="str">
            <v>Preliminaries (10%)</v>
          </cell>
        </row>
        <row r="36">
          <cell r="A36" t="str">
            <v>CCTV System</v>
          </cell>
        </row>
        <row r="38">
          <cell r="A38" t="str">
            <v>Guard Tour Tracking System</v>
          </cell>
        </row>
        <row r="39">
          <cell r="A39" t="str">
            <v>XII.</v>
          </cell>
          <cell r="B39" t="str">
            <v>Contingencies</v>
          </cell>
        </row>
        <row r="40">
          <cell r="A40"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sheetData sheetId="35">
        <row r="1">
          <cell r="A1" t="str">
            <v>A/1</v>
          </cell>
        </row>
      </sheetData>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row r="1">
          <cell r="A1" t="str">
            <v>A/1</v>
          </cell>
        </row>
      </sheetData>
      <sheetData sheetId="243">
        <row r="1">
          <cell r="A1" t="str">
            <v>A/1</v>
          </cell>
        </row>
      </sheetData>
      <sheetData sheetId="244">
        <row r="1">
          <cell r="A1" t="str">
            <v>A/1</v>
          </cell>
        </row>
      </sheetData>
      <sheetData sheetId="245">
        <row r="1">
          <cell r="A1" t="str">
            <v>A/1</v>
          </cell>
        </row>
      </sheetData>
      <sheetData sheetId="246">
        <row r="1">
          <cell r="A1" t="str">
            <v>A/1</v>
          </cell>
        </row>
      </sheetData>
      <sheetData sheetId="247">
        <row r="1">
          <cell r="A1" t="str">
            <v>A/1</v>
          </cell>
        </row>
      </sheetData>
      <sheetData sheetId="248">
        <row r="1">
          <cell r="A1" t="str">
            <v>A/1</v>
          </cell>
        </row>
      </sheetData>
      <sheetData sheetId="249">
        <row r="1">
          <cell r="A1" t="str">
            <v>A/1</v>
          </cell>
        </row>
      </sheetData>
      <sheetData sheetId="250">
        <row r="1">
          <cell r="A1" t="str">
            <v>A/1</v>
          </cell>
        </row>
      </sheetData>
      <sheetData sheetId="251">
        <row r="1">
          <cell r="A1" t="str">
            <v>A/1</v>
          </cell>
        </row>
      </sheetData>
      <sheetData sheetId="252">
        <row r="1">
          <cell r="A1" t="str">
            <v>A/1</v>
          </cell>
        </row>
      </sheetData>
      <sheetData sheetId="253">
        <row r="1">
          <cell r="A1" t="str">
            <v>A/1</v>
          </cell>
        </row>
      </sheetData>
      <sheetData sheetId="254">
        <row r="1">
          <cell r="A1" t="str">
            <v>A/1</v>
          </cell>
        </row>
      </sheetData>
      <sheetData sheetId="255">
        <row r="1">
          <cell r="A1" t="str">
            <v>A/1</v>
          </cell>
        </row>
      </sheetData>
      <sheetData sheetId="256">
        <row r="1">
          <cell r="A1" t="str">
            <v>A/1</v>
          </cell>
        </row>
      </sheetData>
      <sheetData sheetId="257"/>
      <sheetData sheetId="258">
        <row r="1">
          <cell r="A1" t="str">
            <v>A/1</v>
          </cell>
        </row>
      </sheetData>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row r="1">
          <cell r="A1" t="str">
            <v>A/1</v>
          </cell>
        </row>
      </sheetData>
      <sheetData sheetId="387">
        <row r="1">
          <cell r="A1" t="str">
            <v>A/1</v>
          </cell>
        </row>
      </sheetData>
      <sheetData sheetId="388">
        <row r="1">
          <cell r="A1" t="str">
            <v>A/1</v>
          </cell>
        </row>
      </sheetData>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row r="1">
          <cell r="A1" t="str">
            <v>A/1</v>
          </cell>
        </row>
      </sheetData>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row r="1">
          <cell r="A1" t="str">
            <v>A/1</v>
          </cell>
        </row>
      </sheetData>
      <sheetData sheetId="472">
        <row r="1">
          <cell r="A1" t="str">
            <v>A/1</v>
          </cell>
        </row>
      </sheetData>
      <sheetData sheetId="473">
        <row r="1">
          <cell r="A1" t="str">
            <v>A/1</v>
          </cell>
        </row>
      </sheetData>
      <sheetData sheetId="474">
        <row r="1">
          <cell r="A1" t="str">
            <v>A/1</v>
          </cell>
        </row>
      </sheetData>
      <sheetData sheetId="475"/>
      <sheetData sheetId="476"/>
      <sheetData sheetId="477"/>
      <sheetData sheetId="478"/>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EXRATES"/>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sheetData sheetId="1"/>
      <sheetData sheetId="2">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sheetData sheetId="41"/>
      <sheetData sheetId="42"/>
      <sheetData sheetId="43"/>
      <sheetData sheetId="44">
        <row r="1">
          <cell r="A1" t="str">
            <v>A/1</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row r="1">
          <cell r="A1" t="str">
            <v>A/1</v>
          </cell>
        </row>
      </sheetData>
      <sheetData sheetId="260">
        <row r="1">
          <cell r="A1" t="str">
            <v>A/1</v>
          </cell>
        </row>
      </sheetData>
      <sheetData sheetId="26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row r="1">
          <cell r="A1" t="str">
            <v>A/1</v>
          </cell>
        </row>
      </sheetData>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row r="1">
          <cell r="A1" t="str">
            <v>A/1</v>
          </cell>
        </row>
      </sheetData>
      <sheetData sheetId="533">
        <row r="1">
          <cell r="A1" t="str">
            <v>A/1</v>
          </cell>
        </row>
      </sheetData>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1">
          <cell r="A1" t="str">
            <v>A/1</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 val="BSEA PLANNED"/>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 sheetId="4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s>
    <sheetDataSet>
      <sheetData sheetId="0"/>
      <sheetData sheetId="1"/>
      <sheetData sheetId="2">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s>
    <sheetDataSet>
      <sheetData sheetId="0"/>
      <sheetData sheetId="1"/>
      <sheetData sheetId="2"/>
      <sheetData sheetId="3"/>
      <sheetData sheetId="4"/>
      <sheetData sheetId="5"/>
      <sheetData sheetId="6"/>
      <sheetData sheetId="7"/>
      <sheetData sheetId="8"/>
      <sheetData sheetId="9"/>
      <sheetData sheetId="10">
        <row r="65">
          <cell r="E65">
            <v>0.5</v>
          </cell>
          <cell r="G65">
            <v>0.93</v>
          </cell>
        </row>
        <row r="66">
          <cell r="E66">
            <v>0.15</v>
          </cell>
          <cell r="G66">
            <v>0.42</v>
          </cell>
        </row>
        <row r="67">
          <cell r="E67">
            <v>0.3</v>
          </cell>
        </row>
      </sheetData>
      <sheetData sheetId="1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 val="#1"/>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sheetData sheetId="1"/>
      <sheetData sheetId="2"/>
      <sheetData sheetId="3"/>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sheetData sheetId="6"/>
      <sheetData sheetId="7"/>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R"/>
      <sheetName val="Table"/>
      <sheetName val="SALES"/>
      <sheetName val="EXPORT"/>
      <sheetName val="FINPARA"/>
      <sheetName val="FINPARASUP"/>
      <sheetName val="FINPARR"/>
      <sheetName val="FINPARRSUP"/>
      <sheetName val="VAS"/>
      <sheetName val="Macro1"/>
      <sheetName val="RATES"/>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s>
    <sheetDataSet>
      <sheetData sheetId="0"/>
      <sheetData sheetId="1"/>
      <sheetData sheetId="2"/>
      <sheetData sheetId="3"/>
      <sheetData sheetId="4"/>
      <sheetData sheetId="5"/>
      <sheetData sheetId="6"/>
      <sheetData sheetId="7"/>
      <sheetData sheetId="8">
        <row r="5">
          <cell r="O5">
            <v>379.86692722567381</v>
          </cell>
        </row>
        <row r="45">
          <cell r="O45" t="str">
            <v/>
          </cell>
        </row>
        <row r="208">
          <cell r="O208">
            <v>0</v>
          </cell>
        </row>
        <row r="215">
          <cell r="O215" t="str">
            <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Sheet2"/>
      <sheetName val="total cost"/>
      <sheetName val="budget unite"/>
      <sheetName val="loock ahead 1W"/>
      <sheetName val="BC - Final Templates"/>
      <sheetName val="RCBC Reinforcement"/>
      <sheetName val="Manhole Sch"/>
      <sheetName val="Intro"/>
      <sheetName val="eval"/>
      <sheetName val="Mhr&amp;Eq"/>
      <sheetName val="TTL"/>
      <sheetName val="MOTOR"/>
      <sheetName val="Summary"/>
      <sheetName val="BOQ"/>
      <sheetName val="Val breakdown"/>
      <sheetName val="SUP-DET"/>
      <sheetName val="P-Sum-Cab"/>
      <sheetName val="Gen Summary"/>
      <sheetName val="RELAYS"/>
      <sheetName val="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_x0008_p-NMR"/>
      <sheetName val="Table"/>
      <sheetName val="M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2.eng"/>
      <sheetName val="3.procure"/>
      <sheetName val="4.action"/>
      <sheetName val="5.aoc"/>
      <sheetName val="attach(1)"/>
      <sheetName val="attach(2)"/>
      <sheetName val="D Wall ~ Moorgate Shaft"/>
      <sheetName val="Moorgate Pil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9008"/>
      <sheetName val="SST"/>
      <sheetName val="REYROLLE"/>
      <sheetName val="CALCULATION"/>
      <sheetName val="OVERALL"/>
      <sheetName val="Sheet1"/>
      <sheetName val="380KV GIS"/>
      <sheetName val="380KV C&amp;P"/>
      <sheetName val="132KV GIS"/>
      <sheetName val="132KV C&amp;P"/>
      <sheetName val="C &amp; P DEVICE"/>
      <sheetName val="SUMMARY"/>
      <sheetName val="8088A-E03"/>
      <sheetName val="8088B-E01"/>
      <sheetName val="8088C-E04"/>
      <sheetName val="8088D-E06"/>
      <sheetName val="BS2-E220"/>
      <sheetName val="BS1-E120"/>
      <sheetName val="BCA-E130"/>
      <sheetName val="BCB-E230"/>
      <sheetName val="SGT1-E05"/>
      <sheetName val="SGT2-E02"/>
      <sheetName val="SGT3-E10"/>
      <sheetName val="REACTOR-E08"/>
      <sheetName val="SPARE F4-E07"/>
      <sheetName val="SPARE F5-E12"/>
      <sheetName val="SPARE F3-E09"/>
      <sheetName val="SPARE F6-E14"/>
      <sheetName val="SPARE F2-E11"/>
      <sheetName val="SPARE F7-E16"/>
      <sheetName val="SPARE F1-E13"/>
      <sheetName val="SPARE F8-E18"/>
      <sheetName val="FUTURE"/>
      <sheetName val="D Wall ~ Moorgate Shaft"/>
      <sheetName val="Moorgate Pilin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s>
    <sheetDataSet>
      <sheetData sheetId="0"/>
      <sheetData sheetId="1"/>
      <sheetData sheetId="2"/>
      <sheetData sheetId="3">
        <row r="252">
          <cell r="M252">
            <v>-10</v>
          </cell>
        </row>
        <row r="257">
          <cell r="M257">
            <v>0.15</v>
          </cell>
        </row>
        <row r="262">
          <cell r="M262">
            <v>0.1</v>
          </cell>
        </row>
        <row r="770">
          <cell r="M770">
            <v>3000</v>
          </cell>
        </row>
      </sheetData>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Unit Rates"/>
      <sheetName val="Chart1"/>
      <sheetName val="Rates"/>
      <sheetName val="Piling"/>
      <sheetName val="Labor abs-NMR"/>
    </sheetNames>
    <sheetDataSet>
      <sheetData sheetId="0"/>
      <sheetData sheetId="1"/>
      <sheetData sheetId="2"/>
      <sheetData sheetId="3">
        <row r="252">
          <cell r="M252">
            <v>-10</v>
          </cell>
        </row>
        <row r="257">
          <cell r="M257">
            <v>0.15</v>
          </cell>
        </row>
        <row r="262">
          <cell r="M262">
            <v>0.1</v>
          </cell>
        </row>
        <row r="770">
          <cell r="M770">
            <v>3000</v>
          </cell>
        </row>
      </sheetData>
      <sheetData sheetId="4"/>
      <sheetData sheetId="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oj Cost Rpt"/>
      <sheetName val="Valn Rpt"/>
      <sheetName val="VO Control Chart"/>
      <sheetName val="Earnings Metric"/>
      <sheetName val="Staff Cost Metric"/>
      <sheetName val="Plant Cost Metric"/>
      <sheetName val="Sample(do_not_delete)"/>
      <sheetName val="attach(2)"/>
    </sheetNames>
    <sheetDataSet>
      <sheetData sheetId="0"/>
      <sheetData sheetId="1"/>
      <sheetData sheetId="2"/>
      <sheetData sheetId="3"/>
      <sheetData sheetId="4"/>
      <sheetData sheetId="5"/>
      <sheetData sheetId="6"/>
      <sheetData sheetId="7"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ANNED"/>
      <sheetName val="380KV GIS"/>
      <sheetName val="380KV C&amp;P"/>
      <sheetName val="132KV GIS"/>
      <sheetName val="132KV C&amp;P"/>
      <sheetName val="C &amp; P DEVICE"/>
      <sheetName val="OVERALL"/>
      <sheetName val="9008"/>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sheetData sheetId="1">
        <row r="1">
          <cell r="AN1">
            <v>1</v>
          </cell>
        </row>
      </sheetData>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6. Excavations (RA, Permits, edge protection, shoring, signage &amp; access, underground services)</v>
          </cell>
        </row>
        <row r="8">
          <cell r="A8" t="str">
            <v>7. First aid provision / facilities / Occupational Health</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10. Housekeeping &amp; Material Management (no tripping hazards or unnecessary waste etc., closed skips, special waste segregated)</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27. Work at Height (edge protection, nets, fall arrest etc)</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s>
    <sheetDataSet>
      <sheetData sheetId="0"/>
      <sheetData sheetId="1"/>
      <sheetData sheetId="2">
        <row r="52">
          <cell r="M52">
            <v>0</v>
          </cell>
        </row>
      </sheetData>
      <sheetData sheetId="3"/>
      <sheetData sheetId="4"/>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TOTAL"/>
      <sheetName val="BC - Final Templates"/>
      <sheetName val="RCBC Reinforcement"/>
      <sheetName val="Malaysia incl. RET"/>
      <sheetName val="Basis"/>
      <sheetName val="D Wall ~ Moorgate Shaft"/>
      <sheetName val="Moorgate Piling"/>
      <sheetName val="MOTOR"/>
      <sheetName val="Proj Cost Rpt"/>
      <sheetName val="Valn Rpt"/>
    </sheetNames>
    <sheetDataSet>
      <sheetData sheetId="0"/>
      <sheetData sheetId="1"/>
      <sheetData sheetId="2" refreshError="1">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LE-C1"/>
      <sheetName val="T"/>
      <sheetName val="PILE-C19"/>
      <sheetName val="380KV GIS"/>
    </sheetNames>
    <sheetDataSet>
      <sheetData sheetId="0" refreshError="1"/>
      <sheetData sheetId="1" refreshError="1"/>
      <sheetData sheetId="2" refreshError="1"/>
      <sheetData sheetId="3"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s>
    <sheetDataSet>
      <sheetData sheetId="0"/>
      <sheetData sheetId="1"/>
      <sheetData sheetId="2"/>
      <sheetData sheetId="3"/>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sn Uplifts"/>
      <sheetName val="#REF"/>
      <sheetName val="a.PQ"/>
      <sheetName val="Manhole Sch"/>
      <sheetName val="Book1"/>
      <sheetName val="Structural Concrete"/>
      <sheetName val="Prev' Summary"/>
      <sheetName val="Sheet1"/>
      <sheetName val="Sheet2"/>
      <sheetName val="Sheet3"/>
      <sheetName val=" Estimate  "/>
      <sheetName val="Z- GENERAL PRICE SUMMARY"/>
      <sheetName val="WITHOUT C&amp;I PROFIT (3)"/>
      <sheetName val="Equip."/>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ESTIMATE"/>
      <sheetName val="Mhr&amp;Eq"/>
      <sheetName val="Div.Sum"/>
      <sheetName val="AMTECH"/>
      <sheetName val="Controls"/>
      <sheetName val="RELAYS"/>
      <sheetName val="GM &amp; TA"/>
      <sheetName val="Rates"/>
      <sheetName val="5"/>
      <sheetName val="Lookup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PDS U-1400"/>
      <sheetName val="BULD.3"/>
      <sheetName val="RING WALL"/>
      <sheetName val="Vendors"/>
      <sheetName val="Prev' Summary"/>
    </sheetNames>
    <sheetDataSet>
      <sheetData sheetId="0"/>
      <sheetData sheetId="1"/>
      <sheetData sheetId="2"/>
      <sheetData sheetId="3"/>
      <sheetData sheetId="4"/>
      <sheetData sheetId="5"/>
      <sheetData sheetId="6"/>
      <sheetData sheetId="7"/>
      <sheetData sheetId="8">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s>
    <sheetDataSet>
      <sheetData sheetId="0"/>
      <sheetData sheetId="1"/>
      <sheetData sheetId="2"/>
      <sheetData sheetId="3"/>
      <sheetData sheetId="4"/>
      <sheetData sheetId="5"/>
      <sheetData sheetId="6"/>
      <sheetData sheetId="7"/>
      <sheetData sheetId="8">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Security charges</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Bhoomi Pooja</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COST PER SFT</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COST PER SFT</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Marking masons</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Plant &amp; Machinery</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COST PER SFT</v>
          </cell>
          <cell r="F46">
            <v>20.184870333299635</v>
          </cell>
          <cell r="H46">
            <v>21.314514071923991</v>
          </cell>
          <cell r="K46">
            <v>26.205040215317077</v>
          </cell>
          <cell r="Q46">
            <v>-5.0064657208058794</v>
          </cell>
        </row>
        <row r="49">
          <cell r="B49" t="str">
            <v>COST PER SFT</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B"/>
      <sheetName val="General Information"/>
      <sheetName val="Milestones"/>
      <sheetName val="Quality"/>
      <sheetName val="Quality-Stat"/>
      <sheetName val="HSE"/>
      <sheetName val="HSE-Stat"/>
      <sheetName val="Risk Register"/>
      <sheetName val="Procurement"/>
      <sheetName val="FIR Summary"/>
      <sheetName val="Issues"/>
      <sheetName val="Manpower"/>
      <sheetName val="Weekly Progress Report"/>
      <sheetName val="Progress"/>
      <sheetName val="Weekly Photos"/>
      <sheetName val="Conclusion"/>
      <sheetName val="LOOK AHEAD "/>
      <sheetName val="Major Quantities"/>
      <sheetName val="CCO"/>
      <sheetName val="Invoice Log"/>
      <sheetName val="Schedule"/>
      <sheetName val="EV-Chart Data"/>
      <sheetName val="Physical-Chart Data"/>
      <sheetName val="Testing"/>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4">
          <cell r="B4" t="str">
            <v>Start works in Area A</v>
          </cell>
        </row>
        <row r="23">
          <cell r="B23" t="str">
            <v>Concrete barriers delivery</v>
          </cell>
          <cell r="H23" t="str">
            <v>Temporary mobilization Area</v>
          </cell>
        </row>
      </sheetData>
      <sheetData sheetId="15"/>
      <sheetData sheetId="16"/>
      <sheetData sheetId="17"/>
      <sheetData sheetId="18"/>
      <sheetData sheetId="19"/>
      <sheetData sheetId="20"/>
      <sheetData sheetId="21"/>
      <sheetData sheetId="22"/>
      <sheetData sheetId="23"/>
      <sheetData sheetId="24">
        <row r="42">
          <cell r="E42" t="str">
            <v>Max</v>
          </cell>
          <cell r="F42" t="str">
            <v>Score</v>
          </cell>
        </row>
        <row r="43">
          <cell r="B43" t="str">
            <v>SPI (Physical Effort)</v>
          </cell>
          <cell r="E43">
            <v>1</v>
          </cell>
          <cell r="F43">
            <v>1</v>
          </cell>
        </row>
        <row r="44">
          <cell r="B44" t="str">
            <v>SPI (Cost)</v>
          </cell>
          <cell r="E44">
            <v>1</v>
          </cell>
          <cell r="F44">
            <v>1</v>
          </cell>
        </row>
        <row r="45">
          <cell r="B45" t="str">
            <v>On Schedule -Active</v>
          </cell>
          <cell r="E45">
            <v>1</v>
          </cell>
          <cell r="F45">
            <v>1</v>
          </cell>
        </row>
        <row r="46">
          <cell r="B46" t="str">
            <v>Manpower Availability</v>
          </cell>
          <cell r="E46">
            <v>1</v>
          </cell>
          <cell r="F46">
            <v>1</v>
          </cell>
        </row>
        <row r="47">
          <cell r="B47" t="str">
            <v>Major Equipment Availability</v>
          </cell>
          <cell r="E47">
            <v>1</v>
          </cell>
          <cell r="F47">
            <v>1</v>
          </cell>
        </row>
        <row r="48">
          <cell r="B48" t="str">
            <v>Billing % Compared to Planned</v>
          </cell>
          <cell r="E48">
            <v>1</v>
          </cell>
          <cell r="F48">
            <v>1</v>
          </cell>
        </row>
        <row r="49">
          <cell r="B49" t="str">
            <v>Safety Score</v>
          </cell>
          <cell r="E49">
            <v>1</v>
          </cell>
          <cell r="F49" t="e">
            <v>#DIV/0!</v>
          </cell>
        </row>
        <row r="50">
          <cell r="B50" t="str">
            <v>Quality Score</v>
          </cell>
          <cell r="E50">
            <v>1</v>
          </cell>
          <cell r="F50" t="e">
            <v>#REF!</v>
          </cell>
        </row>
      </sheetData>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lity"/>
      <sheetName val="Quality-Stat"/>
      <sheetName val="FIR Summary"/>
      <sheetName val="DB"/>
      <sheetName val="Weekly Progress Report"/>
      <sheetName val="FIR summary  "/>
      <sheetName val="General Information"/>
      <sheetName val="Progress"/>
      <sheetName val="Weekly Photos"/>
      <sheetName val="HSE"/>
      <sheetName val="HSE-Stat"/>
      <sheetName val="Major Quantities"/>
      <sheetName val="Risk Register"/>
      <sheetName val="CCO"/>
      <sheetName val="Invoice Log"/>
      <sheetName val="EV-Chart Data"/>
      <sheetName val="Procurement "/>
      <sheetName val="Issues"/>
      <sheetName val="Sheet2"/>
      <sheetName val="Milestones"/>
      <sheetName val="Sheet1"/>
      <sheetName val="Manpower"/>
      <sheetName val="Physical-Chart Data"/>
      <sheetName val="Testing"/>
      <sheetName val="Schedule"/>
      <sheetName val="Codes"/>
      <sheetName val="Prev' Summary"/>
    </sheetNames>
    <sheetDataSet>
      <sheetData sheetId="0" refreshError="1"/>
      <sheetData sheetId="1" refreshError="1"/>
      <sheetData sheetId="2" refreshError="1"/>
      <sheetData sheetId="3" refreshError="1"/>
      <sheetData sheetId="4" refreshError="1"/>
      <sheetData sheetId="5" refreshError="1"/>
      <sheetData sheetId="6" refreshError="1">
        <row r="1">
          <cell r="L1">
            <v>45895</v>
          </cell>
        </row>
        <row r="14">
          <cell r="C14">
            <v>45720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ality "/>
      <sheetName val="17-October "/>
      <sheetName val="Weekly Quality"/>
      <sheetName val="FIR Summary"/>
      <sheetName val="Weekly"/>
      <sheetName val="Quality-Stat"/>
    </sheetNames>
    <sheetDataSet>
      <sheetData sheetId="0" refreshError="1"/>
      <sheetData sheetId="1" refreshError="1"/>
      <sheetData sheetId="2">
        <row r="5">
          <cell r="C5" t="str">
            <v>Received</v>
          </cell>
          <cell r="F5" t="str">
            <v>Code A</v>
          </cell>
          <cell r="G5" t="str">
            <v>Code B</v>
          </cell>
          <cell r="H5" t="str">
            <v>Code C/D</v>
          </cell>
          <cell r="I5" t="str">
            <v>UR</v>
          </cell>
          <cell r="M5" t="str">
            <v>Issued/Received</v>
          </cell>
          <cell r="P5" t="str">
            <v>Closed</v>
          </cell>
          <cell r="Q5" t="str">
            <v xml:space="preserve">OPEN </v>
          </cell>
          <cell r="R5" t="str">
            <v>KPI %</v>
          </cell>
          <cell r="U5" t="str">
            <v>Received</v>
          </cell>
          <cell r="X5" t="str">
            <v>Code A</v>
          </cell>
          <cell r="Y5" t="str">
            <v>Code B</v>
          </cell>
          <cell r="Z5" t="str">
            <v>Code C/D</v>
          </cell>
          <cell r="AA5" t="str">
            <v>UR</v>
          </cell>
          <cell r="AE5" t="str">
            <v>Received</v>
          </cell>
          <cell r="AH5" t="str">
            <v>Code A</v>
          </cell>
          <cell r="AI5" t="str">
            <v>Code B</v>
          </cell>
          <cell r="AJ5" t="str">
            <v>Code C/D</v>
          </cell>
          <cell r="AK5" t="str">
            <v>UR</v>
          </cell>
          <cell r="AO5" t="str">
            <v>Received</v>
          </cell>
          <cell r="AR5" t="str">
            <v>Code A</v>
          </cell>
          <cell r="AS5" t="str">
            <v>Code B</v>
          </cell>
          <cell r="AT5" t="str">
            <v>Code C/D</v>
          </cell>
          <cell r="AU5" t="str">
            <v>UR</v>
          </cell>
          <cell r="AY5" t="str">
            <v>Received</v>
          </cell>
          <cell r="BB5" t="str">
            <v>Code A</v>
          </cell>
          <cell r="BC5" t="str">
            <v>Code B</v>
          </cell>
          <cell r="BD5" t="str">
            <v>Code C/D</v>
          </cell>
          <cell r="BE5" t="str">
            <v>UR</v>
          </cell>
          <cell r="BF5" t="str">
            <v>KPI %</v>
          </cell>
        </row>
        <row r="6">
          <cell r="C6" t="str">
            <v>Previous</v>
          </cell>
          <cell r="D6" t="str">
            <v xml:space="preserve">Current </v>
          </cell>
          <cell r="E6" t="str">
            <v>Cumulative</v>
          </cell>
          <cell r="M6" t="str">
            <v>Previous</v>
          </cell>
          <cell r="N6" t="str">
            <v xml:space="preserve">Current </v>
          </cell>
          <cell r="O6" t="str">
            <v>Cumulative</v>
          </cell>
          <cell r="U6" t="str">
            <v>Previous</v>
          </cell>
          <cell r="V6" t="str">
            <v xml:space="preserve">Current </v>
          </cell>
          <cell r="W6" t="str">
            <v>Cumulative</v>
          </cell>
          <cell r="AA6" t="str">
            <v>UR</v>
          </cell>
          <cell r="AE6" t="str">
            <v>Previous</v>
          </cell>
          <cell r="AF6" t="str">
            <v xml:space="preserve">Current </v>
          </cell>
          <cell r="AG6" t="str">
            <v>Cumulative</v>
          </cell>
          <cell r="AO6" t="str">
            <v>Previous</v>
          </cell>
          <cell r="AP6" t="str">
            <v xml:space="preserve">Current </v>
          </cell>
          <cell r="AQ6" t="str">
            <v>Cumulative</v>
          </cell>
          <cell r="AY6" t="str">
            <v>Previous</v>
          </cell>
          <cell r="AZ6" t="str">
            <v xml:space="preserve">Current </v>
          </cell>
          <cell r="BA6" t="str">
            <v>Cumulative</v>
          </cell>
        </row>
        <row r="7">
          <cell r="B7" t="str">
            <v>CIV</v>
          </cell>
          <cell r="D7">
            <v>4</v>
          </cell>
          <cell r="F7">
            <v>4</v>
          </cell>
          <cell r="G7">
            <v>0</v>
          </cell>
          <cell r="H7">
            <v>0</v>
          </cell>
          <cell r="I7">
            <v>0</v>
          </cell>
          <cell r="L7" t="str">
            <v>CIV</v>
          </cell>
          <cell r="N7">
            <v>0</v>
          </cell>
          <cell r="P7">
            <v>0</v>
          </cell>
          <cell r="Q7">
            <v>0</v>
          </cell>
          <cell r="T7" t="str">
            <v>CIV</v>
          </cell>
          <cell r="V7">
            <v>0</v>
          </cell>
          <cell r="X7">
            <v>0</v>
          </cell>
          <cell r="Y7">
            <v>0</v>
          </cell>
          <cell r="Z7">
            <v>0</v>
          </cell>
          <cell r="AA7">
            <v>0</v>
          </cell>
          <cell r="AD7" t="str">
            <v>CIV</v>
          </cell>
          <cell r="AF7">
            <v>0</v>
          </cell>
          <cell r="AH7">
            <v>0</v>
          </cell>
          <cell r="AI7">
            <v>0</v>
          </cell>
          <cell r="AJ7">
            <v>0</v>
          </cell>
          <cell r="AK7">
            <v>0</v>
          </cell>
          <cell r="AN7" t="str">
            <v>CIVIL</v>
          </cell>
          <cell r="AP7">
            <v>0</v>
          </cell>
          <cell r="AR7">
            <v>0</v>
          </cell>
          <cell r="AS7">
            <v>0</v>
          </cell>
          <cell r="AT7">
            <v>0</v>
          </cell>
          <cell r="AU7">
            <v>0</v>
          </cell>
          <cell r="AX7" t="str">
            <v>CIVIL</v>
          </cell>
          <cell r="AZ7">
            <v>1</v>
          </cell>
          <cell r="BB7">
            <v>1</v>
          </cell>
          <cell r="BC7">
            <v>0</v>
          </cell>
          <cell r="BD7">
            <v>0</v>
          </cell>
          <cell r="BE7">
            <v>0</v>
          </cell>
        </row>
        <row r="8">
          <cell r="B8" t="str">
            <v>Road</v>
          </cell>
          <cell r="D8">
            <v>68</v>
          </cell>
          <cell r="F8">
            <v>1</v>
          </cell>
          <cell r="G8">
            <v>49</v>
          </cell>
          <cell r="H8">
            <v>3</v>
          </cell>
          <cell r="I8">
            <v>15</v>
          </cell>
          <cell r="L8" t="str">
            <v>Electrical</v>
          </cell>
          <cell r="N8">
            <v>0</v>
          </cell>
          <cell r="P8">
            <v>0</v>
          </cell>
          <cell r="Q8">
            <v>0</v>
          </cell>
          <cell r="T8" t="str">
            <v>Electrical</v>
          </cell>
          <cell r="V8">
            <v>0</v>
          </cell>
          <cell r="X8">
            <v>0</v>
          </cell>
          <cell r="Y8">
            <v>0</v>
          </cell>
          <cell r="Z8">
            <v>0</v>
          </cell>
          <cell r="AA8">
            <v>0</v>
          </cell>
          <cell r="AD8" t="str">
            <v>Electrical</v>
          </cell>
          <cell r="AF8">
            <v>0</v>
          </cell>
          <cell r="AH8">
            <v>0</v>
          </cell>
          <cell r="AI8">
            <v>0</v>
          </cell>
          <cell r="AJ8">
            <v>0</v>
          </cell>
          <cell r="AK8">
            <v>0</v>
          </cell>
          <cell r="AN8" t="str">
            <v>MEP</v>
          </cell>
          <cell r="AP8">
            <v>0</v>
          </cell>
          <cell r="AR8">
            <v>0</v>
          </cell>
          <cell r="AS8">
            <v>0</v>
          </cell>
          <cell r="AT8">
            <v>0</v>
          </cell>
          <cell r="AU8">
            <v>0</v>
          </cell>
          <cell r="AX8" t="str">
            <v>MEP</v>
          </cell>
          <cell r="AZ8">
            <v>0</v>
          </cell>
          <cell r="BB8">
            <v>0</v>
          </cell>
          <cell r="BC8">
            <v>0</v>
          </cell>
          <cell r="BD8">
            <v>0</v>
          </cell>
          <cell r="BE8">
            <v>1</v>
          </cell>
        </row>
        <row r="9">
          <cell r="B9" t="str">
            <v>CBC</v>
          </cell>
          <cell r="D9">
            <v>2</v>
          </cell>
          <cell r="F9">
            <v>1</v>
          </cell>
          <cell r="G9">
            <v>1</v>
          </cell>
          <cell r="H9">
            <v>0</v>
          </cell>
          <cell r="I9">
            <v>0</v>
          </cell>
          <cell r="L9" t="str">
            <v>Mechanical</v>
          </cell>
          <cell r="N9">
            <v>0</v>
          </cell>
          <cell r="P9">
            <v>0</v>
          </cell>
          <cell r="Q9">
            <v>0</v>
          </cell>
          <cell r="T9" t="str">
            <v>Mechanical</v>
          </cell>
          <cell r="V9">
            <v>0</v>
          </cell>
          <cell r="X9">
            <v>0</v>
          </cell>
          <cell r="Y9">
            <v>0</v>
          </cell>
          <cell r="Z9">
            <v>0</v>
          </cell>
          <cell r="AA9">
            <v>0</v>
          </cell>
          <cell r="AD9" t="str">
            <v>Mechanical</v>
          </cell>
          <cell r="AF9">
            <v>0</v>
          </cell>
          <cell r="AH9">
            <v>0</v>
          </cell>
          <cell r="AI9">
            <v>0</v>
          </cell>
          <cell r="AJ9">
            <v>0</v>
          </cell>
          <cell r="AK9">
            <v>0</v>
          </cell>
          <cell r="AN9" t="str">
            <v>ELECTRICAL</v>
          </cell>
          <cell r="AP9">
            <v>0</v>
          </cell>
          <cell r="AR9">
            <v>0</v>
          </cell>
          <cell r="AS9">
            <v>0</v>
          </cell>
          <cell r="AT9">
            <v>0</v>
          </cell>
          <cell r="AU9">
            <v>0</v>
          </cell>
          <cell r="AX9" t="str">
            <v>ELECTRICAL</v>
          </cell>
          <cell r="AZ9">
            <v>0</v>
          </cell>
          <cell r="BB9">
            <v>0</v>
          </cell>
          <cell r="BC9">
            <v>0</v>
          </cell>
          <cell r="BD9">
            <v>0</v>
          </cell>
          <cell r="BE9">
            <v>0</v>
          </cell>
        </row>
        <row r="10">
          <cell r="B10" t="str">
            <v>MEC</v>
          </cell>
          <cell r="D10">
            <v>0</v>
          </cell>
          <cell r="F10">
            <v>0</v>
          </cell>
          <cell r="G10">
            <v>0</v>
          </cell>
          <cell r="H10">
            <v>0</v>
          </cell>
          <cell r="I10">
            <v>0</v>
          </cell>
          <cell r="L10" t="str">
            <v>Sewer</v>
          </cell>
          <cell r="N10">
            <v>0</v>
          </cell>
          <cell r="P10">
            <v>0</v>
          </cell>
          <cell r="Q10">
            <v>0</v>
          </cell>
          <cell r="T10" t="str">
            <v>Arc</v>
          </cell>
          <cell r="V10">
            <v>0</v>
          </cell>
          <cell r="X10">
            <v>0</v>
          </cell>
          <cell r="Y10">
            <v>0</v>
          </cell>
          <cell r="Z10">
            <v>0</v>
          </cell>
          <cell r="AA10">
            <v>0</v>
          </cell>
          <cell r="AD10" t="str">
            <v>General</v>
          </cell>
          <cell r="AF10">
            <v>0</v>
          </cell>
          <cell r="AH10">
            <v>0</v>
          </cell>
          <cell r="AI10">
            <v>0</v>
          </cell>
          <cell r="AJ10">
            <v>0</v>
          </cell>
          <cell r="AK10">
            <v>0</v>
          </cell>
          <cell r="AN10" t="str">
            <v>ROD</v>
          </cell>
          <cell r="AP10">
            <v>0</v>
          </cell>
          <cell r="AR10">
            <v>0</v>
          </cell>
          <cell r="AS10">
            <v>0</v>
          </cell>
          <cell r="AT10">
            <v>0</v>
          </cell>
          <cell r="AU10">
            <v>0</v>
          </cell>
          <cell r="AX10" t="str">
            <v>ARC</v>
          </cell>
          <cell r="AZ10">
            <v>0</v>
          </cell>
          <cell r="BB10">
            <v>0</v>
          </cell>
          <cell r="BC10">
            <v>0</v>
          </cell>
          <cell r="BD10">
            <v>0</v>
          </cell>
          <cell r="BE10">
            <v>0</v>
          </cell>
        </row>
        <row r="11">
          <cell r="B11" t="str">
            <v>Sewer</v>
          </cell>
          <cell r="D11">
            <v>70</v>
          </cell>
          <cell r="F11">
            <v>0</v>
          </cell>
          <cell r="G11">
            <v>47</v>
          </cell>
          <cell r="H11">
            <v>19</v>
          </cell>
          <cell r="I11">
            <v>4</v>
          </cell>
          <cell r="L11" t="str">
            <v>General</v>
          </cell>
          <cell r="N11">
            <v>0</v>
          </cell>
          <cell r="P11">
            <v>0</v>
          </cell>
          <cell r="Q11">
            <v>0</v>
          </cell>
          <cell r="T11" t="str">
            <v>IRI</v>
          </cell>
          <cell r="V11">
            <v>0</v>
          </cell>
          <cell r="X11">
            <v>0</v>
          </cell>
          <cell r="Y11">
            <v>0</v>
          </cell>
          <cell r="Z11">
            <v>0</v>
          </cell>
          <cell r="AA11">
            <v>0</v>
          </cell>
          <cell r="AD11" t="str">
            <v>Arch</v>
          </cell>
          <cell r="AF11">
            <v>0</v>
          </cell>
          <cell r="AH11">
            <v>0</v>
          </cell>
          <cell r="AI11">
            <v>0</v>
          </cell>
          <cell r="AJ11">
            <v>0</v>
          </cell>
          <cell r="AK11">
            <v>0</v>
          </cell>
          <cell r="AN11" t="str">
            <v>TEL</v>
          </cell>
          <cell r="AP11">
            <v>0</v>
          </cell>
          <cell r="AR11">
            <v>0</v>
          </cell>
          <cell r="AS11">
            <v>0</v>
          </cell>
          <cell r="AT11">
            <v>0</v>
          </cell>
          <cell r="AU11">
            <v>0</v>
          </cell>
          <cell r="AX11" t="str">
            <v>TEL</v>
          </cell>
          <cell r="AZ11">
            <v>0</v>
          </cell>
          <cell r="BB11">
            <v>0</v>
          </cell>
          <cell r="BC11">
            <v>0</v>
          </cell>
          <cell r="BD11">
            <v>0</v>
          </cell>
          <cell r="BE11">
            <v>0</v>
          </cell>
        </row>
        <row r="12">
          <cell r="B12" t="str">
            <v>Storm</v>
          </cell>
          <cell r="D12">
            <v>35</v>
          </cell>
          <cell r="F12">
            <v>11</v>
          </cell>
          <cell r="G12">
            <v>7</v>
          </cell>
          <cell r="H12">
            <v>0</v>
          </cell>
          <cell r="I12">
            <v>17</v>
          </cell>
          <cell r="T12" t="str">
            <v>LSC</v>
          </cell>
          <cell r="Y12">
            <v>0</v>
          </cell>
          <cell r="Z12">
            <v>0</v>
          </cell>
          <cell r="AD12" t="str">
            <v>ROAD</v>
          </cell>
          <cell r="AF12">
            <v>0</v>
          </cell>
          <cell r="AH12">
            <v>0</v>
          </cell>
          <cell r="AI12">
            <v>0</v>
          </cell>
          <cell r="AJ12">
            <v>0</v>
          </cell>
          <cell r="AK12">
            <v>0</v>
          </cell>
        </row>
        <row r="13">
          <cell r="AD13" t="str">
            <v>SEW</v>
          </cell>
          <cell r="AF13">
            <v>0</v>
          </cell>
          <cell r="AH13">
            <v>0</v>
          </cell>
          <cell r="AI13">
            <v>0</v>
          </cell>
          <cell r="AJ13">
            <v>0</v>
          </cell>
          <cell r="AK13">
            <v>0</v>
          </cell>
        </row>
        <row r="14">
          <cell r="AD14" t="str">
            <v>TEL</v>
          </cell>
          <cell r="AF14">
            <v>0</v>
          </cell>
          <cell r="AH14">
            <v>0</v>
          </cell>
          <cell r="AI14">
            <v>0</v>
          </cell>
          <cell r="AJ14">
            <v>0</v>
          </cell>
          <cell r="AK14">
            <v>0</v>
          </cell>
        </row>
        <row r="15">
          <cell r="AD15" t="str">
            <v>ST</v>
          </cell>
          <cell r="AF15">
            <v>0</v>
          </cell>
          <cell r="AH15">
            <v>0</v>
          </cell>
          <cell r="AI15">
            <v>0</v>
          </cell>
          <cell r="AJ15">
            <v>0</v>
          </cell>
          <cell r="AK15">
            <v>0</v>
          </cell>
        </row>
        <row r="16">
          <cell r="AD16" t="str">
            <v>CBC</v>
          </cell>
          <cell r="AF16">
            <v>0</v>
          </cell>
          <cell r="AH16">
            <v>0</v>
          </cell>
          <cell r="AI16">
            <v>0</v>
          </cell>
          <cell r="AJ16">
            <v>0</v>
          </cell>
          <cell r="AK16">
            <v>0</v>
          </cell>
        </row>
        <row r="17">
          <cell r="AD17" t="str">
            <v>LSC</v>
          </cell>
          <cell r="AF17">
            <v>0</v>
          </cell>
          <cell r="AH17">
            <v>0</v>
          </cell>
          <cell r="AI17">
            <v>0</v>
          </cell>
          <cell r="AJ17">
            <v>0</v>
          </cell>
          <cell r="AK17">
            <v>0</v>
          </cell>
        </row>
        <row r="18">
          <cell r="AD18" t="str">
            <v>IRR</v>
          </cell>
          <cell r="AF18">
            <v>0</v>
          </cell>
          <cell r="AH18">
            <v>0</v>
          </cell>
          <cell r="AI18">
            <v>0</v>
          </cell>
          <cell r="AJ18">
            <v>0</v>
          </cell>
          <cell r="AK18">
            <v>0</v>
          </cell>
        </row>
        <row r="19">
          <cell r="AD19" t="str">
            <v>POT</v>
          </cell>
          <cell r="AF19">
            <v>0</v>
          </cell>
          <cell r="AH19">
            <v>0</v>
          </cell>
          <cell r="AI19">
            <v>0</v>
          </cell>
          <cell r="AJ19">
            <v>0</v>
          </cell>
          <cell r="AK19">
            <v>0</v>
          </cell>
        </row>
        <row r="20">
          <cell r="AD20" t="str">
            <v>MEP</v>
          </cell>
          <cell r="AF20">
            <v>0</v>
          </cell>
          <cell r="AH20">
            <v>0</v>
          </cell>
          <cell r="AI20">
            <v>0</v>
          </cell>
          <cell r="AJ20">
            <v>0</v>
          </cell>
          <cell r="AK20">
            <v>0</v>
          </cell>
        </row>
        <row r="25">
          <cell r="C25" t="str">
            <v>Received</v>
          </cell>
          <cell r="F25" t="str">
            <v>Code A</v>
          </cell>
          <cell r="G25" t="str">
            <v>Code B</v>
          </cell>
          <cell r="H25" t="str">
            <v>Code C/D</v>
          </cell>
          <cell r="I25" t="str">
            <v>UR</v>
          </cell>
          <cell r="M25" t="str">
            <v>Issued/Received</v>
          </cell>
          <cell r="P25" t="str">
            <v>Closed</v>
          </cell>
          <cell r="Q25" t="str">
            <v xml:space="preserve">OPEN </v>
          </cell>
          <cell r="U25" t="str">
            <v>Received</v>
          </cell>
          <cell r="X25" t="str">
            <v>Code A</v>
          </cell>
          <cell r="Y25" t="str">
            <v>Code B</v>
          </cell>
          <cell r="Z25" t="str">
            <v>Code C/D</v>
          </cell>
          <cell r="AA25" t="str">
            <v>UR</v>
          </cell>
          <cell r="AH25" t="str">
            <v>Code A</v>
          </cell>
          <cell r="AI25" t="str">
            <v>Code B</v>
          </cell>
          <cell r="AJ25" t="str">
            <v>Code C/D</v>
          </cell>
          <cell r="AK25" t="str">
            <v>UR</v>
          </cell>
          <cell r="AO25" t="str">
            <v>Received</v>
          </cell>
          <cell r="AR25" t="str">
            <v>Code A</v>
          </cell>
          <cell r="AS25" t="str">
            <v>Code B</v>
          </cell>
          <cell r="AT25" t="str">
            <v>Code C/D</v>
          </cell>
          <cell r="AU25" t="str">
            <v>UR</v>
          </cell>
        </row>
        <row r="26">
          <cell r="C26" t="str">
            <v>Previous</v>
          </cell>
          <cell r="D26" t="str">
            <v xml:space="preserve">Current </v>
          </cell>
          <cell r="E26" t="str">
            <v>Cumulative</v>
          </cell>
          <cell r="M26" t="str">
            <v>Previous</v>
          </cell>
          <cell r="N26" t="str">
            <v xml:space="preserve">Current </v>
          </cell>
          <cell r="U26" t="str">
            <v>Previous</v>
          </cell>
          <cell r="V26" t="str">
            <v xml:space="preserve">Current </v>
          </cell>
          <cell r="W26" t="str">
            <v>Cumulative</v>
          </cell>
          <cell r="AE26" t="str">
            <v>Previous</v>
          </cell>
          <cell r="AF26" t="str">
            <v xml:space="preserve">Current </v>
          </cell>
          <cell r="AG26" t="str">
            <v>Cumulative</v>
          </cell>
          <cell r="AO26" t="str">
            <v>Previous</v>
          </cell>
          <cell r="AP26" t="str">
            <v xml:space="preserve">Current </v>
          </cell>
          <cell r="AQ26" t="str">
            <v>Cumulative</v>
          </cell>
        </row>
        <row r="27">
          <cell r="B27" t="str">
            <v>CIV</v>
          </cell>
          <cell r="D27">
            <v>2</v>
          </cell>
          <cell r="F27">
            <v>0</v>
          </cell>
          <cell r="G27">
            <v>1</v>
          </cell>
          <cell r="H27">
            <v>1</v>
          </cell>
          <cell r="I27">
            <v>0</v>
          </cell>
          <cell r="L27" t="str">
            <v>CIV</v>
          </cell>
          <cell r="N27">
            <v>0</v>
          </cell>
          <cell r="P27">
            <v>0</v>
          </cell>
          <cell r="Q27">
            <v>0</v>
          </cell>
          <cell r="T27" t="str">
            <v>CIV</v>
          </cell>
          <cell r="V27">
            <v>0</v>
          </cell>
          <cell r="X27">
            <v>0</v>
          </cell>
          <cell r="Y27">
            <v>0</v>
          </cell>
          <cell r="Z27">
            <v>0</v>
          </cell>
          <cell r="AA27">
            <v>0</v>
          </cell>
          <cell r="AD27" t="str">
            <v>CIV</v>
          </cell>
          <cell r="AF27">
            <v>0</v>
          </cell>
          <cell r="AG27">
            <v>0</v>
          </cell>
          <cell r="AH27">
            <v>0</v>
          </cell>
          <cell r="AI27">
            <v>0</v>
          </cell>
          <cell r="AJ27">
            <v>0</v>
          </cell>
          <cell r="AK27">
            <v>0</v>
          </cell>
          <cell r="AN27" t="str">
            <v>CIV/ROD</v>
          </cell>
          <cell r="AP27">
            <v>0</v>
          </cell>
          <cell r="AR27">
            <v>0</v>
          </cell>
          <cell r="AS27">
            <v>0</v>
          </cell>
          <cell r="AT27">
            <v>0</v>
          </cell>
          <cell r="AU27">
            <v>0</v>
          </cell>
        </row>
        <row r="28">
          <cell r="B28" t="str">
            <v>ARCH</v>
          </cell>
          <cell r="D28">
            <v>0</v>
          </cell>
          <cell r="F28">
            <v>0</v>
          </cell>
          <cell r="G28">
            <v>0</v>
          </cell>
          <cell r="H28">
            <v>0</v>
          </cell>
          <cell r="I28">
            <v>0</v>
          </cell>
          <cell r="L28" t="str">
            <v>ARCH</v>
          </cell>
          <cell r="N28">
            <v>0</v>
          </cell>
          <cell r="P28">
            <v>0</v>
          </cell>
          <cell r="Q28">
            <v>0</v>
          </cell>
          <cell r="T28" t="str">
            <v>ARCH</v>
          </cell>
          <cell r="V28">
            <v>0</v>
          </cell>
          <cell r="X28">
            <v>0</v>
          </cell>
          <cell r="Y28">
            <v>0</v>
          </cell>
          <cell r="Z28">
            <v>0</v>
          </cell>
          <cell r="AA28">
            <v>0</v>
          </cell>
          <cell r="AD28" t="str">
            <v>ARCH</v>
          </cell>
          <cell r="AF28">
            <v>0</v>
          </cell>
          <cell r="AG28">
            <v>0</v>
          </cell>
          <cell r="AH28">
            <v>0</v>
          </cell>
          <cell r="AI28">
            <v>0</v>
          </cell>
          <cell r="AJ28">
            <v>0</v>
          </cell>
          <cell r="AK28">
            <v>0</v>
          </cell>
          <cell r="AN28" t="str">
            <v>ARCH</v>
          </cell>
          <cell r="AP28">
            <v>0</v>
          </cell>
          <cell r="AR28">
            <v>0</v>
          </cell>
          <cell r="AS28">
            <v>0</v>
          </cell>
          <cell r="AT28">
            <v>0</v>
          </cell>
          <cell r="AU28">
            <v>0</v>
          </cell>
        </row>
        <row r="29">
          <cell r="B29" t="str">
            <v>Electrical</v>
          </cell>
          <cell r="D29">
            <v>0</v>
          </cell>
          <cell r="F29">
            <v>0</v>
          </cell>
          <cell r="G29">
            <v>0</v>
          </cell>
          <cell r="H29">
            <v>0</v>
          </cell>
          <cell r="I29">
            <v>0</v>
          </cell>
          <cell r="L29" t="str">
            <v>Electrical</v>
          </cell>
          <cell r="N29">
            <v>0</v>
          </cell>
          <cell r="P29">
            <v>0</v>
          </cell>
          <cell r="Q29">
            <v>0</v>
          </cell>
          <cell r="T29" t="str">
            <v>Electrical</v>
          </cell>
          <cell r="V29">
            <v>0</v>
          </cell>
          <cell r="X29">
            <v>0</v>
          </cell>
          <cell r="Y29">
            <v>0</v>
          </cell>
          <cell r="Z29">
            <v>0</v>
          </cell>
          <cell r="AA29">
            <v>0</v>
          </cell>
          <cell r="AD29" t="str">
            <v>Electrical</v>
          </cell>
          <cell r="AF29">
            <v>0</v>
          </cell>
          <cell r="AG29">
            <v>0</v>
          </cell>
          <cell r="AH29">
            <v>0</v>
          </cell>
          <cell r="AI29">
            <v>0</v>
          </cell>
          <cell r="AJ29">
            <v>0</v>
          </cell>
          <cell r="AK29">
            <v>0</v>
          </cell>
          <cell r="AN29" t="str">
            <v>Electrical</v>
          </cell>
          <cell r="AP29">
            <v>0</v>
          </cell>
          <cell r="AR29">
            <v>0</v>
          </cell>
          <cell r="AS29">
            <v>0</v>
          </cell>
          <cell r="AT29">
            <v>0</v>
          </cell>
          <cell r="AU29">
            <v>0</v>
          </cell>
        </row>
        <row r="30">
          <cell r="B30" t="str">
            <v>Mechanical</v>
          </cell>
          <cell r="D30">
            <v>0</v>
          </cell>
          <cell r="F30">
            <v>0</v>
          </cell>
          <cell r="G30">
            <v>0</v>
          </cell>
          <cell r="H30">
            <v>0</v>
          </cell>
          <cell r="I30">
            <v>0</v>
          </cell>
          <cell r="L30" t="str">
            <v>Mechanical</v>
          </cell>
          <cell r="N30">
            <v>0</v>
          </cell>
          <cell r="P30">
            <v>0</v>
          </cell>
          <cell r="Q30">
            <v>0</v>
          </cell>
          <cell r="T30" t="str">
            <v>MEP</v>
          </cell>
          <cell r="V30">
            <v>0</v>
          </cell>
          <cell r="X30">
            <v>0</v>
          </cell>
          <cell r="Y30">
            <v>0</v>
          </cell>
          <cell r="Z30">
            <v>0</v>
          </cell>
          <cell r="AA30">
            <v>0</v>
          </cell>
          <cell r="AD30" t="str">
            <v>Mechanical</v>
          </cell>
          <cell r="AF30">
            <v>0</v>
          </cell>
          <cell r="AG30">
            <v>0</v>
          </cell>
          <cell r="AH30">
            <v>0</v>
          </cell>
          <cell r="AI30">
            <v>0</v>
          </cell>
          <cell r="AJ30">
            <v>0</v>
          </cell>
          <cell r="AK30">
            <v>0</v>
          </cell>
          <cell r="AN30" t="str">
            <v>Mechanical</v>
          </cell>
          <cell r="AP30">
            <v>0</v>
          </cell>
          <cell r="AR30">
            <v>0</v>
          </cell>
          <cell r="AS30">
            <v>0</v>
          </cell>
          <cell r="AT30">
            <v>0</v>
          </cell>
          <cell r="AU30">
            <v>0</v>
          </cell>
        </row>
        <row r="31">
          <cell r="B31" t="str">
            <v>General</v>
          </cell>
          <cell r="D31">
            <v>0</v>
          </cell>
          <cell r="F31">
            <v>0</v>
          </cell>
          <cell r="G31">
            <v>0</v>
          </cell>
          <cell r="H31">
            <v>0</v>
          </cell>
          <cell r="I31">
            <v>0</v>
          </cell>
          <cell r="L31" t="str">
            <v>General</v>
          </cell>
          <cell r="N31">
            <v>0</v>
          </cell>
          <cell r="P31">
            <v>0</v>
          </cell>
          <cell r="Q31">
            <v>0</v>
          </cell>
          <cell r="T31" t="str">
            <v>Tel</v>
          </cell>
          <cell r="V31">
            <v>0</v>
          </cell>
          <cell r="X31">
            <v>0</v>
          </cell>
          <cell r="Y31">
            <v>0</v>
          </cell>
          <cell r="Z31">
            <v>0</v>
          </cell>
          <cell r="AA31">
            <v>0</v>
          </cell>
          <cell r="AD31" t="str">
            <v>General</v>
          </cell>
          <cell r="AF31">
            <v>0</v>
          </cell>
          <cell r="AG31">
            <v>0</v>
          </cell>
          <cell r="AH31">
            <v>0</v>
          </cell>
          <cell r="AI31">
            <v>0</v>
          </cell>
          <cell r="AJ31">
            <v>0</v>
          </cell>
          <cell r="AK31">
            <v>0</v>
          </cell>
          <cell r="AN31" t="str">
            <v>Telecom</v>
          </cell>
          <cell r="AP31">
            <v>0</v>
          </cell>
          <cell r="AR31">
            <v>0</v>
          </cell>
          <cell r="AS31">
            <v>0</v>
          </cell>
          <cell r="AT31">
            <v>0</v>
          </cell>
          <cell r="AU31">
            <v>0</v>
          </cell>
        </row>
        <row r="32">
          <cell r="T32" t="str">
            <v>Storm</v>
          </cell>
          <cell r="V32">
            <v>0</v>
          </cell>
          <cell r="X32">
            <v>0</v>
          </cell>
          <cell r="Y32">
            <v>0</v>
          </cell>
          <cell r="Z32">
            <v>0</v>
          </cell>
          <cell r="AA32">
            <v>0</v>
          </cell>
          <cell r="AN32" t="str">
            <v>Storm</v>
          </cell>
          <cell r="AP32">
            <v>0</v>
          </cell>
          <cell r="AR32">
            <v>0</v>
          </cell>
          <cell r="AS32">
            <v>0</v>
          </cell>
          <cell r="AT32">
            <v>0</v>
          </cell>
          <cell r="AU32">
            <v>0</v>
          </cell>
        </row>
        <row r="33">
          <cell r="T33" t="str">
            <v>CBC</v>
          </cell>
          <cell r="V33">
            <v>0</v>
          </cell>
          <cell r="X33">
            <v>0</v>
          </cell>
          <cell r="Y33">
            <v>0</v>
          </cell>
          <cell r="Z33">
            <v>0</v>
          </cell>
          <cell r="AA33">
            <v>0</v>
          </cell>
          <cell r="AN33" t="str">
            <v>General</v>
          </cell>
          <cell r="AP33">
            <v>0</v>
          </cell>
          <cell r="AR33">
            <v>0</v>
          </cell>
          <cell r="AS33">
            <v>0</v>
          </cell>
          <cell r="AT33">
            <v>0</v>
          </cell>
          <cell r="AU33">
            <v>0</v>
          </cell>
        </row>
        <row r="34">
          <cell r="T34" t="str">
            <v>ROD</v>
          </cell>
          <cell r="V34">
            <v>0</v>
          </cell>
          <cell r="X34">
            <v>9</v>
          </cell>
          <cell r="Y34">
            <v>0</v>
          </cell>
          <cell r="Z34">
            <v>0</v>
          </cell>
          <cell r="AA34">
            <v>0</v>
          </cell>
        </row>
        <row r="35">
          <cell r="AD35" t="str">
            <v>TOTAL</v>
          </cell>
          <cell r="AF35">
            <v>0</v>
          </cell>
          <cell r="AH35">
            <v>0</v>
          </cell>
          <cell r="AI35">
            <v>0</v>
          </cell>
          <cell r="AJ35">
            <v>0</v>
          </cell>
          <cell r="AK35">
            <v>0</v>
          </cell>
        </row>
      </sheetData>
      <sheetData sheetId="3"/>
      <sheetData sheetId="4" refreshError="1"/>
      <sheetData sheetId="5"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sheetData sheetId="3" refreshError="1"/>
      <sheetData sheetId="4" refreshError="1"/>
      <sheetData sheetId="5" refreshError="1"/>
      <sheetData sheetId="6"/>
      <sheetData sheetId="7" refreshError="1"/>
      <sheetData sheetId="8"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Structural 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hole schedule"/>
      <sheetName val="Manhole template"/>
      <sheetName val="Pipe Schedule"/>
      <sheetName val="HHR template"/>
      <sheetName val="Summary"/>
    </sheetNames>
    <sheetDataSet>
      <sheetData sheetId="0" refreshError="1"/>
      <sheetData sheetId="1" refreshError="1"/>
      <sheetData sheetId="2" refreshError="1"/>
      <sheetData sheetId="3" refreshError="1"/>
      <sheetData sheetId="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nel Invert"/>
      <sheetName val="Existing Ground Level"/>
      <sheetName val="K9B Profile"/>
      <sheetName val="Pipe Schedule"/>
    </sheetNames>
    <sheetDataSet>
      <sheetData sheetId="0"/>
      <sheetData sheetId="1"/>
      <sheetData sheetId="2"/>
      <sheetData sheetId="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 val="Channel Invert"/>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 val="Labor abs-NMR"/>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 val="Pipe Schedule"/>
      <sheetName val="CESMM3 class"/>
    </sheetNames>
    <sheetDataSet>
      <sheetData sheetId="0"/>
      <sheetData sheetId="1"/>
      <sheetData sheetId="2"/>
      <sheetData sheetId="3"/>
      <sheetData sheetId="4"/>
      <sheetData sheetId="5" refreshError="1"/>
      <sheetData sheetId="6"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5"/>
      <sheetName val="7"/>
      <sheetName val="10"/>
      <sheetName val="S"/>
      <sheetName val="Rates"/>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 val="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B"/>
      <sheetName val="Weekly Progress Report"/>
      <sheetName val="FIR summary  "/>
      <sheetName val="General Information"/>
      <sheetName val="Progress"/>
      <sheetName val="Weekly Photos"/>
      <sheetName val="Quality"/>
      <sheetName val="Quality-Stat"/>
      <sheetName val="HSE"/>
      <sheetName val="HSE-Stat"/>
      <sheetName val="Major Quantities"/>
      <sheetName val="Risk Register"/>
      <sheetName val="CCO"/>
      <sheetName val="Invoice Log"/>
      <sheetName val="EV-Chart Data"/>
      <sheetName val="Procurement"/>
      <sheetName val="Issues"/>
      <sheetName val="Sheet2"/>
      <sheetName val="Milestones"/>
      <sheetName val="Sheet1"/>
      <sheetName val="Manpower"/>
      <sheetName val="Physical-Chart Data"/>
      <sheetName val="Testing"/>
      <sheetName val="Schedule"/>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16E9EF-9DC2-4DD1-BE84-3B6D1D344EB3}" name="Table2" displayName="Table2" ref="A2:H8" totalsRowCount="1" headerRowDxfId="235" dataDxfId="234">
  <autoFilter ref="A2:H7" xr:uid="{42E966E6-BCE5-421E-AF8F-5C0F1FE8033B}"/>
  <tableColumns count="8">
    <tableColumn id="1" xr3:uid="{9B5B6047-ED1B-4717-ADE6-CC0482A4974B}" name="ITEM" totalsRowLabel="Total" dataDxfId="233" totalsRowDxfId="232"/>
    <tableColumn id="2" xr3:uid="{4B1E54D2-930B-4586-BDEF-7B1489FA5090}" name="TOTAL LENGTH" dataDxfId="231" totalsRowDxfId="230"/>
    <tableColumn id="3" xr3:uid="{D7C3DB42-0D5B-4D7B-9150-5A85271A673A}" name="NO. OF CABLES" dataDxfId="229" totalsRowDxfId="228"/>
    <tableColumn id="4" xr3:uid="{8D8FB2CB-E21C-4697-8C50-DCDA1F961673}" name="EXCAVATION LENGTH" dataDxfId="227" totalsRowDxfId="226">
      <calculatedColumnFormula>B3/C3</calculatedColumnFormula>
    </tableColumn>
    <tableColumn id="5" xr3:uid="{2F376EB1-EAF4-496A-8523-34C6DD841667}" name="FACTOR" dataDxfId="225" totalsRowDxfId="224"/>
    <tableColumn id="6" xr3:uid="{BCB44850-A7C5-4C82-B590-4B0657D012DF}" name="FINAL EXCAVATION LENGTH" dataDxfId="223" totalsRowDxfId="222">
      <calculatedColumnFormula>D3*E3</calculatedColumnFormula>
    </tableColumn>
    <tableColumn id="7" xr3:uid="{BE11765F-8D2D-429F-9A51-677228EFB085}" name="ADJUSTMENT" dataDxfId="221" totalsRowDxfId="220">
      <calculatedColumnFormula>INT(F3)</calculatedColumnFormula>
    </tableColumn>
    <tableColumn id="8" xr3:uid="{9B4C849B-C11F-4676-A0BF-3C606719083F}" name="FINAL CABLE LENGTH" totalsRowFunction="sum" dataDxfId="219" totalsRowDxfId="218">
      <calculatedColumnFormula>G3*C3</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CDDBD2B-BE73-400A-9537-6F98115A9F34}" name="Table3" displayName="Table3" ref="A12:E17" totalsRowShown="0" headerRowDxfId="217" dataDxfId="216">
  <autoFilter ref="A12:E17" xr:uid="{C63E26BE-9901-4506-9CE1-D06CF2C59967}"/>
  <tableColumns count="5">
    <tableColumn id="1" xr3:uid="{537976C8-0DA2-4D4F-911B-910A38081919}" name="No. of Cables" dataDxfId="215">
      <calculatedColumnFormula>A3</calculatedColumnFormula>
    </tableColumn>
    <tableColumn id="2" xr3:uid="{921B935F-5302-40C6-9D70-5F474614BF7F}" name="DIM." dataDxfId="214"/>
    <tableColumn id="3" xr3:uid="{95FCADE8-BE1D-4A6D-86C2-CDEB1C1894BE}" name="EXCAVATION AREA" dataDxfId="213"/>
    <tableColumn id="4" xr3:uid="{E86DF43C-A55F-4A63-86BB-1899E636AB25}" name="EXCAVATION QTY." dataDxfId="212">
      <calculatedColumnFormula>G3*C13</calculatedColumnFormula>
    </tableColumn>
    <tableColumn id="5" xr3:uid="{6D2E0B22-CFEA-4C77-AA9B-EBA635519FB0}" name="ADJUSTED EXCAVATION QTY." dataDxfId="211">
      <calculatedColumnFormula>INT(D13)</calculatedColumnFormula>
    </tableColumn>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580CC-E386-4211-8439-1261AB1EA35B}" name="Table24" displayName="Table24" ref="A2:H8" totalsRowCount="1" headerRowDxfId="210" dataDxfId="209">
  <autoFilter ref="A2:H7" xr:uid="{42E966E6-BCE5-421E-AF8F-5C0F1FE8033B}"/>
  <tableColumns count="8">
    <tableColumn id="1" xr3:uid="{7647E14A-2088-4C39-B836-A6DE76E82588}" name="ITEM" totalsRowLabel="Total" dataDxfId="208" totalsRowDxfId="207"/>
    <tableColumn id="2" xr3:uid="{9622CC44-F346-4526-89F7-B7CF33E99E54}" name="TOTAL LENGTH" dataDxfId="206" totalsRowDxfId="205"/>
    <tableColumn id="3" xr3:uid="{E107F6A0-D700-4A48-9F91-DBFB1EBE6A2F}" name="NO. OF CABLES" dataDxfId="204" totalsRowDxfId="203"/>
    <tableColumn id="4" xr3:uid="{727C21D3-B2AE-4548-9B2D-6F38EDA329C0}" name="EXCAVATION LENGTH" dataDxfId="202" totalsRowDxfId="201">
      <calculatedColumnFormula>B3/C3</calculatedColumnFormula>
    </tableColumn>
    <tableColumn id="5" xr3:uid="{310FB22C-2F32-4FD8-99E2-3B379699B1FA}" name="FACTOR" dataDxfId="200" totalsRowDxfId="199"/>
    <tableColumn id="6" xr3:uid="{6C3DF2DE-AA0F-4E9A-B22A-6221A909DD7A}" name="FINAL EXCAVATION LENGTH" dataDxfId="198" totalsRowDxfId="197">
      <calculatedColumnFormula>D3*E3</calculatedColumnFormula>
    </tableColumn>
    <tableColumn id="7" xr3:uid="{51AE731F-83D7-4545-A9E0-BACE02D2DB3C}" name="ADUSTED EXCAVATION" dataDxfId="196" totalsRowDxfId="195">
      <calculatedColumnFormula>INT(F3)</calculatedColumnFormula>
    </tableColumn>
    <tableColumn id="8" xr3:uid="{3DEC70D8-3797-4C3A-B10C-BE8CAE2A0376}" name="FINAL CABLE LENGTH" totalsRowFunction="sum" dataDxfId="194" totalsRowDxfId="193">
      <calculatedColumnFormula>G3*C3</calculatedColumnFormula>
    </tableColum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5560A9A-B921-437B-8597-D19406902A96}" name="Table35" displayName="Table35" ref="A23:E28" totalsRowShown="0" headerRowDxfId="192" dataDxfId="191">
  <autoFilter ref="A23:E28" xr:uid="{C63E26BE-9901-4506-9CE1-D06CF2C59967}"/>
  <tableColumns count="5">
    <tableColumn id="1" xr3:uid="{9C800A07-2B78-4588-9441-BD1ED88A1A2F}" name="No. of Cables" dataDxfId="190">
      <calculatedColumnFormula>A3</calculatedColumnFormula>
    </tableColumn>
    <tableColumn id="2" xr3:uid="{433018FB-859F-4A0D-9E08-26F8A012CCC0}" name="DIM." dataDxfId="189"/>
    <tableColumn id="3" xr3:uid="{E326FF1E-8B22-44CF-83ED-4E8B06DC0EFC}" name="EXCAVATION AREA" dataDxfId="188"/>
    <tableColumn id="4" xr3:uid="{884D7F9F-F90C-481A-8540-E27F3C820452}" name="EXCAVATION QTY." dataDxfId="187">
      <calculatedColumnFormula>G3*C24</calculatedColumnFormula>
    </tableColumn>
    <tableColumn id="5" xr3:uid="{20ED8EC2-5853-41B9-B628-C647938DFB78}" name="ADJUSTED EXCAVATION QTY." dataDxfId="186">
      <calculatedColumnFormula>INT(D24)</calculatedColumnFormula>
    </tableColumn>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8B36ED-7FCB-4111-900D-96049C1C7B8B}" name="Table5" displayName="Table5" ref="A11:D18" totalsRowShown="0" headerRowDxfId="185" dataDxfId="184" headerRowCellStyle="Normal 13" dataCellStyle="Normal 13">
  <autoFilter ref="A11:D18" xr:uid="{A48B36ED-7FCB-4111-900D-96049C1C7B8B}"/>
  <tableColumns count="4">
    <tableColumn id="1" xr3:uid="{3A845201-21E0-42B7-A091-B326A3E6CAB6}" name="CABLE ITEM" dataDxfId="183" dataCellStyle="Normal 13">
      <calculatedColumnFormula>A24</calculatedColumnFormula>
    </tableColumn>
    <tableColumn id="2" xr3:uid="{077DFEE5-0E3D-4BCA-9F95-DF2B96371EE9}" name="No. of Cables" dataDxfId="182" dataCellStyle="Normal 13"/>
    <tableColumn id="3" xr3:uid="{8FDC0180-1119-425A-B8F2-2313C49E5B12}" name="increment" dataDxfId="181" dataCellStyle="Normal 13"/>
    <tableColumn id="4" xr3:uid="{AECA1B5C-D515-4932-82B2-464EB97E0093}" name="Cable excavation actual width" dataDxfId="180" dataCellStyle="Normal 13">
      <calculatedColumnFormula>B12*C12</calculatedColumnFormula>
    </tableColumn>
  </tableColumns>
  <tableStyleInfo name="TableStyleLight1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24.bin"/><Relationship Id="rId4" Type="http://schemas.openxmlformats.org/officeDocument/2006/relationships/table" Target="../tables/table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438C1-3207-47F1-8EEA-8BF2A8F8A7EC}">
  <sheetPr>
    <pageSetUpPr fitToPage="1"/>
  </sheetPr>
  <dimension ref="C2:AF24"/>
  <sheetViews>
    <sheetView tabSelected="1" view="pageBreakPreview" zoomScaleNormal="100" zoomScaleSheetLayoutView="100" workbookViewId="0">
      <selection activeCell="C4" sqref="C4:E4"/>
    </sheetView>
  </sheetViews>
  <sheetFormatPr defaultColWidth="10" defaultRowHeight="24.6" customHeight="1"/>
  <cols>
    <col min="1" max="1" width="24.88671875" style="325" customWidth="1"/>
    <col min="2" max="2" width="2.33203125" style="325" customWidth="1"/>
    <col min="3" max="3" width="29.109375" style="325" customWidth="1"/>
    <col min="4" max="4" width="35.88671875" style="325" customWidth="1"/>
    <col min="5" max="5" width="14.44140625" style="325" customWidth="1"/>
    <col min="6" max="6" width="2.109375" style="325" customWidth="1"/>
    <col min="7" max="7" width="13.6640625" style="325" customWidth="1"/>
    <col min="8" max="28" width="10" style="325"/>
    <col min="29" max="29" width="12.44140625" style="325" bestFit="1" customWidth="1"/>
    <col min="30" max="16384" width="10" style="325"/>
  </cols>
  <sheetData>
    <row r="2" spans="3:32" ht="15.6" customHeight="1" thickBot="1"/>
    <row r="3" spans="3:32" s="326" customFormat="1" ht="30.6" customHeight="1" thickBot="1">
      <c r="C3" s="1299" t="s">
        <v>1085</v>
      </c>
      <c r="D3" s="1300"/>
      <c r="E3" s="935">
        <v>46314</v>
      </c>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row>
    <row r="4" spans="3:32" s="326" customFormat="1" ht="24.6" customHeight="1" thickBot="1">
      <c r="C4" s="1301" t="s">
        <v>1084</v>
      </c>
      <c r="D4" s="1302"/>
      <c r="E4" s="1303"/>
      <c r="F4" s="325"/>
      <c r="G4" s="325"/>
      <c r="H4" s="325"/>
      <c r="I4" s="325"/>
      <c r="J4" s="325"/>
      <c r="K4" s="325"/>
      <c r="L4" s="325"/>
      <c r="M4" s="325"/>
      <c r="N4" s="325"/>
      <c r="O4" s="325"/>
      <c r="P4" s="325"/>
      <c r="Q4" s="325"/>
      <c r="R4" s="325"/>
      <c r="S4" s="325"/>
      <c r="T4" s="325"/>
      <c r="U4" s="325"/>
      <c r="V4" s="325"/>
      <c r="W4" s="325"/>
      <c r="X4" s="325"/>
      <c r="Y4" s="325"/>
      <c r="Z4" s="325"/>
      <c r="AA4" s="325"/>
      <c r="AB4" s="325"/>
      <c r="AC4" s="325"/>
      <c r="AD4" s="325"/>
      <c r="AE4" s="325"/>
      <c r="AF4" s="325"/>
    </row>
    <row r="5" spans="3:32" ht="24.6" customHeight="1">
      <c r="C5" s="327" t="s">
        <v>1083</v>
      </c>
      <c r="D5" s="1304" t="s">
        <v>1633</v>
      </c>
      <c r="E5" s="1305"/>
    </row>
    <row r="6" spans="3:32" ht="24.6" customHeight="1">
      <c r="C6" s="328" t="s">
        <v>1082</v>
      </c>
      <c r="D6" s="1306">
        <v>3121</v>
      </c>
      <c r="E6" s="1307"/>
    </row>
    <row r="7" spans="3:32" ht="24.6" customHeight="1">
      <c r="C7" s="328" t="s">
        <v>1081</v>
      </c>
      <c r="D7" s="1306" t="s">
        <v>1634</v>
      </c>
      <c r="E7" s="1307"/>
    </row>
    <row r="8" spans="3:32" ht="24.6" customHeight="1">
      <c r="C8" s="328" t="s">
        <v>1080</v>
      </c>
      <c r="D8" s="1306" t="s">
        <v>1195</v>
      </c>
      <c r="E8" s="1307"/>
    </row>
    <row r="9" spans="3:32" ht="24.6" customHeight="1">
      <c r="C9" s="328" t="s">
        <v>1079</v>
      </c>
      <c r="D9" s="1306" t="s">
        <v>2225</v>
      </c>
      <c r="E9" s="1307"/>
    </row>
    <row r="10" spans="3:32" ht="24.6" customHeight="1" thickBot="1">
      <c r="C10" s="329" t="s">
        <v>1077</v>
      </c>
      <c r="D10" s="1308" t="s">
        <v>2099</v>
      </c>
      <c r="E10" s="1309"/>
    </row>
    <row r="11" spans="3:32" s="326" customFormat="1" ht="24.6" customHeight="1" thickBot="1">
      <c r="C11" s="1301" t="s">
        <v>1076</v>
      </c>
      <c r="D11" s="1302"/>
      <c r="E11" s="1303"/>
      <c r="F11" s="325"/>
      <c r="G11" s="325"/>
      <c r="H11" s="325"/>
      <c r="I11" s="325"/>
      <c r="J11" s="325"/>
      <c r="K11" s="325"/>
      <c r="L11" s="325"/>
      <c r="M11" s="325"/>
      <c r="N11" s="325"/>
      <c r="O11" s="325"/>
      <c r="P11" s="325"/>
      <c r="Q11" s="325"/>
      <c r="R11" s="325"/>
      <c r="S11" s="325"/>
      <c r="T11" s="325"/>
      <c r="U11" s="325"/>
      <c r="V11" s="325"/>
      <c r="W11" s="325"/>
      <c r="X11" s="325"/>
      <c r="Y11" s="325"/>
      <c r="Z11" s="325"/>
      <c r="AA11" s="325"/>
      <c r="AB11" s="325"/>
      <c r="AC11" s="325"/>
      <c r="AD11" s="325"/>
      <c r="AE11" s="325"/>
      <c r="AF11" s="325"/>
    </row>
    <row r="12" spans="3:32" ht="24.6" customHeight="1">
      <c r="C12" s="327" t="s">
        <v>1075</v>
      </c>
      <c r="D12" s="1004">
        <v>45970</v>
      </c>
      <c r="E12" s="1005"/>
    </row>
    <row r="13" spans="3:32" ht="24.6" customHeight="1">
      <c r="C13" s="328" t="s">
        <v>1074</v>
      </c>
      <c r="D13" s="1006">
        <v>45977</v>
      </c>
      <c r="E13" s="1007"/>
    </row>
    <row r="14" spans="3:32" ht="24.6" customHeight="1">
      <c r="C14" s="328" t="s">
        <v>1073</v>
      </c>
      <c r="D14" s="1006">
        <v>45994</v>
      </c>
      <c r="E14" s="1007"/>
    </row>
    <row r="15" spans="3:32" ht="24.6" customHeight="1">
      <c r="C15" s="328" t="s">
        <v>1072</v>
      </c>
      <c r="D15" s="1006">
        <v>46723</v>
      </c>
      <c r="E15" s="1007"/>
    </row>
    <row r="16" spans="3:32" ht="24.6" customHeight="1">
      <c r="C16" s="328" t="s">
        <v>1071</v>
      </c>
      <c r="D16" s="1008">
        <f>D12</f>
        <v>45970</v>
      </c>
      <c r="E16" s="1009"/>
    </row>
    <row r="17" spans="3:5" ht="24.6" customHeight="1">
      <c r="C17" s="328" t="s">
        <v>1070</v>
      </c>
      <c r="D17" s="1008">
        <f>D13</f>
        <v>45977</v>
      </c>
      <c r="E17" s="1009"/>
    </row>
    <row r="18" spans="3:5" ht="24.6" customHeight="1">
      <c r="C18" s="328" t="s">
        <v>1069</v>
      </c>
      <c r="D18" s="1008">
        <f>D14</f>
        <v>45994</v>
      </c>
      <c r="E18" s="1009"/>
    </row>
    <row r="19" spans="3:5" ht="24.6" customHeight="1">
      <c r="C19" s="328" t="s">
        <v>1068</v>
      </c>
      <c r="D19" s="1008">
        <f>D15</f>
        <v>46723</v>
      </c>
      <c r="E19" s="1009"/>
    </row>
    <row r="20" spans="3:5" ht="24.6" customHeight="1">
      <c r="C20" s="328" t="s">
        <v>1067</v>
      </c>
      <c r="D20" s="1006">
        <v>46723</v>
      </c>
      <c r="E20" s="1007"/>
    </row>
    <row r="21" spans="3:5" ht="24.6" customHeight="1">
      <c r="C21" s="328" t="s">
        <v>1066</v>
      </c>
      <c r="D21" s="1006">
        <v>46723</v>
      </c>
      <c r="E21" s="1007"/>
    </row>
    <row r="22" spans="3:5" ht="24.6" customHeight="1">
      <c r="C22" s="328" t="s">
        <v>1065</v>
      </c>
      <c r="D22" s="1006">
        <v>46723</v>
      </c>
      <c r="E22" s="1007"/>
    </row>
    <row r="23" spans="3:5" ht="24.6" customHeight="1" thickBot="1">
      <c r="C23" s="329" t="s">
        <v>1064</v>
      </c>
      <c r="D23" s="1002">
        <f>D20-D22</f>
        <v>0</v>
      </c>
      <c r="E23" s="1003"/>
    </row>
    <row r="24" spans="3:5" ht="13.2" customHeight="1"/>
  </sheetData>
  <mergeCells count="9">
    <mergeCell ref="C3:D3"/>
    <mergeCell ref="C11:E11"/>
    <mergeCell ref="C4:E4"/>
    <mergeCell ref="D5:E5"/>
    <mergeCell ref="D6:E6"/>
    <mergeCell ref="D7:E7"/>
    <mergeCell ref="D8:E8"/>
    <mergeCell ref="D9:E9"/>
    <mergeCell ref="D10:E10"/>
  </mergeCells>
  <dataValidations disablePrompts="1" count="1">
    <dataValidation type="date" allowBlank="1" showInputMessage="1" showErrorMessage="1" errorTitle="Date only" error="Please enter only Date" sqref="D16:D19" xr:uid="{00000000-0002-0000-0300-000000000000}">
      <formula1>32874</formula1>
      <formula2>72686</formula2>
    </dataValidation>
  </dataValidations>
  <printOptions horizontalCentered="1" verticalCentered="1"/>
  <pageMargins left="0" right="0" top="0" bottom="0"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1BD75-D628-4C0C-B26F-80D074E96864}">
  <sheetPr>
    <pageSetUpPr fitToPage="1"/>
  </sheetPr>
  <dimension ref="C1:AY134"/>
  <sheetViews>
    <sheetView view="pageBreakPreview" topLeftCell="J3" zoomScale="52" zoomScaleNormal="70" zoomScaleSheetLayoutView="70" workbookViewId="0">
      <selection activeCell="Y5" sqref="Y5:Z7"/>
    </sheetView>
  </sheetViews>
  <sheetFormatPr defaultColWidth="9.109375" defaultRowHeight="15.6" outlineLevelRow="1"/>
  <cols>
    <col min="1" max="1" width="5.109375" style="365" customWidth="1"/>
    <col min="2" max="2" width="3.6640625" style="365" customWidth="1"/>
    <col min="3" max="3" width="23" style="365" customWidth="1"/>
    <col min="4" max="4" width="12.6640625" style="365" customWidth="1"/>
    <col min="5" max="5" width="19.88671875" style="365" customWidth="1"/>
    <col min="6" max="6" width="12.6640625" style="365" customWidth="1"/>
    <col min="7" max="7" width="19.6640625" style="365" customWidth="1"/>
    <col min="8" max="8" width="19" style="365" customWidth="1"/>
    <col min="9" max="11" width="20.6640625" style="365" bestFit="1" customWidth="1"/>
    <col min="12" max="12" width="16.109375" style="365" bestFit="1" customWidth="1"/>
    <col min="13" max="13" width="25" style="365" bestFit="1" customWidth="1"/>
    <col min="14" max="14" width="18.109375" style="365" bestFit="1" customWidth="1"/>
    <col min="15" max="15" width="12.6640625" style="365" customWidth="1"/>
    <col min="16" max="16" width="21.33203125" style="365" bestFit="1" customWidth="1"/>
    <col min="17" max="17" width="17.109375" style="365" customWidth="1"/>
    <col min="18" max="18" width="17.88671875" style="365" customWidth="1"/>
    <col min="19" max="19" width="19.33203125" style="365" customWidth="1"/>
    <col min="20" max="20" width="17.44140625" style="365" customWidth="1"/>
    <col min="21" max="22" width="12.6640625" style="365" customWidth="1"/>
    <col min="23" max="24" width="17.5546875" style="365" customWidth="1"/>
    <col min="25" max="25" width="14" style="365" customWidth="1"/>
    <col min="26" max="28" width="12.6640625" style="365" customWidth="1"/>
    <col min="29" max="29" width="10.33203125" style="365" customWidth="1"/>
    <col min="30" max="31" width="19.44140625" style="365" customWidth="1"/>
    <col min="32" max="33" width="16.88671875" style="365" customWidth="1"/>
    <col min="34" max="34" width="20.5546875" style="365" customWidth="1"/>
    <col min="35" max="35" width="12.6640625" style="365" customWidth="1"/>
    <col min="36" max="36" width="3.6640625" style="365" customWidth="1"/>
    <col min="37" max="38" width="12.6640625" style="365" customWidth="1"/>
    <col min="39" max="39" width="12.44140625" style="365" customWidth="1"/>
    <col min="40" max="40" width="9.6640625" style="365" bestFit="1" customWidth="1"/>
    <col min="41" max="41" width="18.109375" style="365" customWidth="1"/>
    <col min="42" max="42" width="13.6640625" style="365" customWidth="1"/>
    <col min="43" max="44" width="12.109375" style="365" bestFit="1" customWidth="1"/>
    <col min="45" max="45" width="11.6640625" style="365" bestFit="1" customWidth="1"/>
    <col min="46" max="46" width="11.109375" style="365" bestFit="1" customWidth="1"/>
    <col min="47" max="47" width="6.33203125" style="365" customWidth="1"/>
    <col min="48" max="48" width="10" style="365" bestFit="1" customWidth="1"/>
    <col min="49" max="49" width="12.109375" style="365" bestFit="1" customWidth="1"/>
    <col min="50" max="50" width="11.6640625" style="365" bestFit="1" customWidth="1"/>
    <col min="51" max="51" width="11.44140625" style="365" bestFit="1" customWidth="1"/>
    <col min="52" max="52" width="10.44140625" style="365" bestFit="1" customWidth="1"/>
    <col min="53" max="53" width="11.6640625" style="365" bestFit="1" customWidth="1"/>
    <col min="54" max="54" width="9.33203125" style="365" bestFit="1" customWidth="1"/>
    <col min="55" max="216" width="9.109375" style="365"/>
    <col min="217" max="217" width="9.109375" style="365" customWidth="1"/>
    <col min="218" max="16384" width="9.109375" style="365"/>
  </cols>
  <sheetData>
    <row r="1" spans="3:50" ht="30.75" customHeight="1"/>
    <row r="2" spans="3:50" ht="16.2" thickBot="1"/>
    <row r="3" spans="3:50" ht="39" customHeight="1" thickBot="1">
      <c r="C3" s="1310" t="s">
        <v>1529</v>
      </c>
      <c r="D3" s="1311"/>
      <c r="E3" s="1311"/>
      <c r="F3" s="1311"/>
      <c r="G3" s="1311"/>
      <c r="H3" s="1311"/>
      <c r="I3" s="1311"/>
      <c r="J3" s="1311"/>
      <c r="K3" s="1311"/>
      <c r="L3" s="616"/>
      <c r="M3" s="616"/>
      <c r="N3" s="616"/>
      <c r="O3" s="616"/>
      <c r="P3" s="616"/>
      <c r="Q3" s="617"/>
      <c r="R3" s="617"/>
      <c r="S3" s="617"/>
      <c r="T3" s="617"/>
      <c r="U3" s="617"/>
      <c r="V3" s="617"/>
      <c r="W3" s="617"/>
      <c r="X3" s="617"/>
      <c r="Y3" s="617"/>
      <c r="Z3" s="617"/>
      <c r="AA3" s="618"/>
      <c r="AB3" s="617"/>
      <c r="AC3" s="619"/>
      <c r="AD3" s="619"/>
      <c r="AE3" s="619"/>
      <c r="AF3" s="619"/>
      <c r="AG3" s="617" t="s">
        <v>1384</v>
      </c>
      <c r="AH3" s="1001">
        <f>'General Information'!E3</f>
        <v>46314</v>
      </c>
      <c r="AI3" s="907"/>
      <c r="AK3" s="325"/>
      <c r="AL3" s="325"/>
    </row>
    <row r="4" spans="3:50" s="361" customFormat="1" ht="42" customHeight="1" thickBot="1">
      <c r="C4" s="623" t="s">
        <v>1084</v>
      </c>
      <c r="D4" s="624"/>
      <c r="E4" s="625"/>
      <c r="F4" s="625"/>
      <c r="G4" s="625"/>
      <c r="H4" s="626"/>
      <c r="I4" s="1325" t="s">
        <v>1076</v>
      </c>
      <c r="J4" s="1326"/>
      <c r="K4" s="1326"/>
      <c r="L4" s="1326"/>
      <c r="M4" s="1326"/>
      <c r="N4" s="1327"/>
      <c r="O4" s="1322" t="s">
        <v>1528</v>
      </c>
      <c r="P4" s="1323"/>
      <c r="Q4" s="1323"/>
      <c r="R4" s="1323"/>
      <c r="S4" s="1323"/>
      <c r="T4" s="1323"/>
      <c r="U4" s="1323"/>
      <c r="V4" s="1324"/>
      <c r="W4" s="1322" t="s">
        <v>1527</v>
      </c>
      <c r="X4" s="1323"/>
      <c r="Y4" s="1323"/>
      <c r="Z4" s="1323"/>
      <c r="AA4" s="1323"/>
      <c r="AB4" s="1324"/>
      <c r="AC4" s="627" t="s">
        <v>1526</v>
      </c>
      <c r="AD4" s="644"/>
      <c r="AE4" s="644"/>
      <c r="AF4" s="644"/>
      <c r="AG4" s="644"/>
      <c r="AH4" s="644"/>
      <c r="AI4" s="645"/>
      <c r="AK4" s="325"/>
      <c r="AL4" s="325"/>
    </row>
    <row r="5" spans="3:50" ht="46.2" customHeight="1" thickBot="1">
      <c r="C5" s="426" t="s">
        <v>1083</v>
      </c>
      <c r="D5" s="1334" t="s">
        <v>1633</v>
      </c>
      <c r="E5" s="1335"/>
      <c r="F5" s="1335"/>
      <c r="G5" s="1335"/>
      <c r="H5" s="1336"/>
      <c r="I5" s="368" t="s">
        <v>1525</v>
      </c>
      <c r="J5" s="628">
        <f>'General Information'!D12</f>
        <v>45970</v>
      </c>
      <c r="K5" s="368" t="s">
        <v>1524</v>
      </c>
      <c r="L5" s="1008">
        <f>'General Information'!D16</f>
        <v>45970</v>
      </c>
      <c r="M5" s="368" t="s">
        <v>1523</v>
      </c>
      <c r="N5" s="631">
        <f>'General Information'!D20</f>
        <v>46723</v>
      </c>
      <c r="O5" s="1539" t="s">
        <v>1522</v>
      </c>
      <c r="P5" s="1540"/>
      <c r="Q5" s="1320">
        <f>'Invoice Log'!G5</f>
        <v>307891320</v>
      </c>
      <c r="R5" s="1321"/>
      <c r="S5" s="1539" t="s">
        <v>1521</v>
      </c>
      <c r="T5" s="1540"/>
      <c r="U5" s="1566">
        <f>'Invoice Log'!K5</f>
        <v>0</v>
      </c>
      <c r="V5" s="1567" t="s">
        <v>1514</v>
      </c>
      <c r="W5" s="620" t="s">
        <v>1520</v>
      </c>
      <c r="X5" s="634">
        <f>M19</f>
        <v>0.3417</v>
      </c>
      <c r="Y5" s="620" t="s">
        <v>1519</v>
      </c>
      <c r="Z5" s="639">
        <f>Y19</f>
        <v>0.52539999999999998</v>
      </c>
      <c r="AA5" s="1314" t="s">
        <v>1202</v>
      </c>
      <c r="AB5" s="1328">
        <f>+Quality!AC10</f>
        <v>0.93</v>
      </c>
      <c r="AC5" s="1542" t="str">
        <f>+Progress!D3</f>
        <v>Development of infrastructure networks in Al-Kharj industrial city, which is located almost 100 kilometers southeast of Riyadh, The project is comprised of two zones (A , B and Labor Community Area ), which have a total area of approximately 3.50 square kilometers</v>
      </c>
      <c r="AD5" s="1543"/>
      <c r="AE5" s="1543"/>
      <c r="AF5" s="1543"/>
      <c r="AG5" s="1543"/>
      <c r="AH5" s="1543"/>
      <c r="AI5" s="1544"/>
      <c r="AK5" s="325"/>
      <c r="AL5" s="325"/>
    </row>
    <row r="6" spans="3:50" ht="46.2" customHeight="1" thickBot="1">
      <c r="C6" s="427" t="s">
        <v>1082</v>
      </c>
      <c r="D6" s="865">
        <f>'General Information'!D6</f>
        <v>3121</v>
      </c>
      <c r="E6" s="866"/>
      <c r="F6" s="426" t="s">
        <v>1079</v>
      </c>
      <c r="G6" s="1337">
        <v>1</v>
      </c>
      <c r="H6" s="1338"/>
      <c r="I6" s="642" t="s">
        <v>1518</v>
      </c>
      <c r="J6" s="628">
        <f>'General Information'!D13</f>
        <v>45977</v>
      </c>
      <c r="K6" s="642" t="s">
        <v>1517</v>
      </c>
      <c r="L6" s="1008">
        <f>'General Information'!D17</f>
        <v>45977</v>
      </c>
      <c r="M6" s="642" t="s">
        <v>1516</v>
      </c>
      <c r="N6" s="632">
        <v>46723</v>
      </c>
      <c r="O6" s="1318" t="s">
        <v>1515</v>
      </c>
      <c r="P6" s="1319"/>
      <c r="Q6" s="1320">
        <f>'Invoice Log'!G6</f>
        <v>307891320</v>
      </c>
      <c r="R6" s="1321"/>
      <c r="S6" s="1318" t="s">
        <v>1513</v>
      </c>
      <c r="T6" s="1319"/>
      <c r="U6" s="1316">
        <f>'Invoice Log'!K7</f>
        <v>49710656</v>
      </c>
      <c r="V6" s="1317"/>
      <c r="W6" s="621" t="s">
        <v>1625</v>
      </c>
      <c r="X6" s="635">
        <f>N19</f>
        <v>0.35160000000000002</v>
      </c>
      <c r="Y6" s="621" t="s">
        <v>1512</v>
      </c>
      <c r="Z6" s="640">
        <f>Z19</f>
        <v>0.47020000000000001</v>
      </c>
      <c r="AA6" s="1315"/>
      <c r="AB6" s="1329"/>
      <c r="AC6" s="1545"/>
      <c r="AD6" s="1546"/>
      <c r="AE6" s="1546"/>
      <c r="AF6" s="1546"/>
      <c r="AG6" s="1546"/>
      <c r="AH6" s="1546"/>
      <c r="AI6" s="1547"/>
      <c r="AK6" s="325"/>
      <c r="AL6" s="325"/>
    </row>
    <row r="7" spans="3:50" ht="46.2" customHeight="1" thickBot="1">
      <c r="C7" s="427" t="s">
        <v>1081</v>
      </c>
      <c r="D7" s="867" t="str">
        <f>'General Information'!D7</f>
        <v>Moffreh Group</v>
      </c>
      <c r="E7" s="868"/>
      <c r="F7" s="427" t="s">
        <v>1078</v>
      </c>
      <c r="G7" s="1339">
        <v>32</v>
      </c>
      <c r="H7" s="1340"/>
      <c r="I7" s="642" t="s">
        <v>1511</v>
      </c>
      <c r="J7" s="629">
        <v>45994</v>
      </c>
      <c r="K7" s="642" t="s">
        <v>1510</v>
      </c>
      <c r="L7" s="1008">
        <f>'General Information'!D18</f>
        <v>45994</v>
      </c>
      <c r="M7" s="642" t="s">
        <v>1065</v>
      </c>
      <c r="N7" s="632">
        <v>46723</v>
      </c>
      <c r="O7" s="1318" t="s">
        <v>1509</v>
      </c>
      <c r="P7" s="1319"/>
      <c r="Q7" s="1320">
        <f>'Invoice Log'!G7</f>
        <v>307891320</v>
      </c>
      <c r="R7" s="1321"/>
      <c r="S7" s="1318" t="s">
        <v>1697</v>
      </c>
      <c r="T7" s="1319"/>
      <c r="U7" s="1316">
        <f>'Invoice Log'!K8</f>
        <v>5082066</v>
      </c>
      <c r="V7" s="1317"/>
      <c r="W7" s="621" t="s">
        <v>1064</v>
      </c>
      <c r="X7" s="636">
        <f>X6-X5</f>
        <v>0.01</v>
      </c>
      <c r="Y7" s="621" t="s">
        <v>1064</v>
      </c>
      <c r="Z7" s="641">
        <f>AA19</f>
        <v>-5.5E-2</v>
      </c>
      <c r="AA7" s="1315" t="s">
        <v>1508</v>
      </c>
      <c r="AB7" s="1330">
        <f>HSE!AF6</f>
        <v>0.9</v>
      </c>
      <c r="AC7" s="1545"/>
      <c r="AD7" s="1546"/>
      <c r="AE7" s="1546"/>
      <c r="AF7" s="1546"/>
      <c r="AG7" s="1546"/>
      <c r="AH7" s="1546"/>
      <c r="AI7" s="1547"/>
      <c r="AK7" s="325"/>
      <c r="AL7" s="325"/>
    </row>
    <row r="8" spans="3:50" ht="46.2" customHeight="1" thickBot="1">
      <c r="C8" s="428" t="s">
        <v>1080</v>
      </c>
      <c r="D8" s="869" t="str">
        <f>'General Information'!D8</f>
        <v>EGIS</v>
      </c>
      <c r="E8" s="870"/>
      <c r="F8" s="428" t="s">
        <v>1077</v>
      </c>
      <c r="G8" s="1341" t="str">
        <f>'General Information'!D10</f>
        <v>Rakan Alotaibi</v>
      </c>
      <c r="H8" s="1342"/>
      <c r="I8" s="643" t="s">
        <v>1072</v>
      </c>
      <c r="J8" s="630">
        <v>46723</v>
      </c>
      <c r="K8" s="643" t="s">
        <v>1068</v>
      </c>
      <c r="L8" s="1008">
        <f>'General Information'!D19</f>
        <v>46723</v>
      </c>
      <c r="M8" s="643" t="s">
        <v>1064</v>
      </c>
      <c r="N8" s="987">
        <f>N6-N7</f>
        <v>0</v>
      </c>
      <c r="O8" s="1312" t="s">
        <v>1507</v>
      </c>
      <c r="P8" s="1313"/>
      <c r="Q8" s="1320">
        <f>'Invoice Log'!G8</f>
        <v>0</v>
      </c>
      <c r="R8" s="1321"/>
      <c r="S8" s="1312" t="s">
        <v>1626</v>
      </c>
      <c r="T8" s="1313"/>
      <c r="U8" s="1332">
        <f>U6+12000000</f>
        <v>61710656</v>
      </c>
      <c r="V8" s="1333"/>
      <c r="W8" s="622" t="s">
        <v>1506</v>
      </c>
      <c r="X8" s="637">
        <f>U8/Q5</f>
        <v>0.2</v>
      </c>
      <c r="Y8" s="622" t="s">
        <v>1505</v>
      </c>
      <c r="Z8" s="925">
        <f>U6/Q5</f>
        <v>0.16145999999999999</v>
      </c>
      <c r="AA8" s="1343"/>
      <c r="AB8" s="1331"/>
      <c r="AC8" s="1548"/>
      <c r="AD8" s="1549"/>
      <c r="AE8" s="1549"/>
      <c r="AF8" s="1549"/>
      <c r="AG8" s="1549"/>
      <c r="AH8" s="1549"/>
      <c r="AI8" s="1550"/>
      <c r="AK8" s="366"/>
      <c r="AM8" s="366"/>
    </row>
    <row r="9" spans="3:50" s="325" customFormat="1" ht="13.95" customHeight="1">
      <c r="C9" s="530"/>
      <c r="AI9" s="531"/>
    </row>
    <row r="10" spans="3:50" ht="37.200000000000003" customHeight="1" thickBot="1">
      <c r="C10" s="1374" t="s">
        <v>1504</v>
      </c>
      <c r="D10" s="1375"/>
      <c r="E10" s="1375"/>
      <c r="F10" s="1375"/>
      <c r="G10" s="1375"/>
      <c r="H10" s="1375"/>
      <c r="I10" s="1375"/>
      <c r="J10" s="1375"/>
      <c r="K10" s="1375"/>
      <c r="L10" s="1375"/>
      <c r="M10" s="1375"/>
      <c r="N10" s="1375"/>
      <c r="O10" s="1375"/>
      <c r="P10" s="1375"/>
      <c r="Q10" s="1375"/>
      <c r="R10" s="1375"/>
      <c r="S10" s="1375"/>
      <c r="T10" s="1375"/>
      <c r="U10" s="1375"/>
      <c r="V10" s="1375"/>
      <c r="W10" s="1375"/>
      <c r="X10" s="1375"/>
      <c r="Y10" s="1375"/>
      <c r="Z10" s="1375"/>
      <c r="AA10" s="1375"/>
      <c r="AB10" s="1375"/>
      <c r="AC10" s="1375"/>
      <c r="AD10" s="1375"/>
      <c r="AE10" s="1375"/>
      <c r="AF10" s="1375"/>
      <c r="AG10" s="1375"/>
      <c r="AH10" s="1375"/>
      <c r="AI10" s="1376"/>
      <c r="AK10" s="325"/>
      <c r="AL10" s="325"/>
    </row>
    <row r="11" spans="3:50" s="361" customFormat="1" ht="30" customHeight="1" thickBot="1">
      <c r="C11" s="1371" t="s">
        <v>1503</v>
      </c>
      <c r="D11" s="1372"/>
      <c r="E11" s="1372"/>
      <c r="F11" s="1372"/>
      <c r="G11" s="1372"/>
      <c r="H11" s="1372"/>
      <c r="I11" s="1372"/>
      <c r="J11" s="1372"/>
      <c r="K11" s="1372"/>
      <c r="L11" s="1372"/>
      <c r="M11" s="1372"/>
      <c r="N11" s="1372"/>
      <c r="O11" s="1372"/>
      <c r="P11" s="1373"/>
      <c r="Q11" s="1322" t="s">
        <v>1502</v>
      </c>
      <c r="R11" s="1323"/>
      <c r="S11" s="1323"/>
      <c r="T11" s="1323"/>
      <c r="U11" s="1323"/>
      <c r="V11" s="1323"/>
      <c r="W11" s="1323"/>
      <c r="X11" s="1323"/>
      <c r="Y11" s="1323"/>
      <c r="Z11" s="1323"/>
      <c r="AA11" s="1323"/>
      <c r="AB11" s="1324"/>
      <c r="AC11" s="1322" t="s">
        <v>1501</v>
      </c>
      <c r="AD11" s="1323"/>
      <c r="AE11" s="1323"/>
      <c r="AF11" s="1323"/>
      <c r="AG11" s="1323"/>
      <c r="AH11" s="1323"/>
      <c r="AI11" s="1324"/>
      <c r="AJ11" s="367"/>
      <c r="AL11" s="381"/>
      <c r="AM11" s="381"/>
      <c r="AN11" s="381"/>
      <c r="AO11" s="381"/>
      <c r="AP11" s="381"/>
      <c r="AQ11" s="381"/>
      <c r="AR11" s="381"/>
      <c r="AS11" s="381"/>
      <c r="AT11" s="381"/>
      <c r="AU11" s="381"/>
      <c r="AV11" s="381"/>
    </row>
    <row r="12" spans="3:50" ht="33.6" customHeight="1" thickBot="1">
      <c r="C12" s="1348" t="s">
        <v>1500</v>
      </c>
      <c r="D12" s="1346"/>
      <c r="E12" s="1348" t="s">
        <v>1499</v>
      </c>
      <c r="F12" s="1346" t="s">
        <v>1495</v>
      </c>
      <c r="G12" s="1358" t="s">
        <v>1498</v>
      </c>
      <c r="H12" s="1360"/>
      <c r="I12" s="1358" t="s">
        <v>1497</v>
      </c>
      <c r="J12" s="1359"/>
      <c r="K12" s="1359"/>
      <c r="L12" s="1359"/>
      <c r="M12" s="1359"/>
      <c r="N12" s="1359"/>
      <c r="O12" s="1359"/>
      <c r="P12" s="1360"/>
      <c r="Q12" s="710" t="s">
        <v>1496</v>
      </c>
      <c r="R12" s="1553" t="s">
        <v>1495</v>
      </c>
      <c r="S12" s="1553" t="s">
        <v>1494</v>
      </c>
      <c r="T12" s="1553"/>
      <c r="U12" s="1553"/>
      <c r="V12" s="1553"/>
      <c r="W12" s="673" t="s">
        <v>1493</v>
      </c>
      <c r="X12" s="673"/>
      <c r="Y12" s="673"/>
      <c r="Z12" s="673"/>
      <c r="AA12" s="673"/>
      <c r="AB12" s="674"/>
      <c r="AI12" s="435"/>
      <c r="AL12" s="381"/>
      <c r="AM12" s="381"/>
      <c r="AN12" s="381"/>
      <c r="AO12" s="381"/>
      <c r="AP12" s="381"/>
      <c r="AQ12" s="381"/>
      <c r="AR12" s="381"/>
      <c r="AS12" s="381"/>
      <c r="AT12" s="381"/>
      <c r="AU12" s="381"/>
      <c r="AV12" s="381"/>
    </row>
    <row r="13" spans="3:50" ht="33.6" customHeight="1" thickBot="1">
      <c r="C13" s="1349"/>
      <c r="D13" s="1347"/>
      <c r="E13" s="1349"/>
      <c r="F13" s="1347"/>
      <c r="G13" s="711" t="s">
        <v>1397</v>
      </c>
      <c r="H13" s="713" t="s">
        <v>1487</v>
      </c>
      <c r="I13" s="711" t="s">
        <v>1492</v>
      </c>
      <c r="J13" s="712" t="s">
        <v>1491</v>
      </c>
      <c r="K13" s="713" t="s">
        <v>1487</v>
      </c>
      <c r="L13" s="711" t="s">
        <v>1490</v>
      </c>
      <c r="M13" s="712" t="s">
        <v>1489</v>
      </c>
      <c r="N13" s="714" t="s">
        <v>1485</v>
      </c>
      <c r="O13" s="711" t="s">
        <v>1064</v>
      </c>
      <c r="P13" s="713" t="s">
        <v>1484</v>
      </c>
      <c r="Q13" s="701" t="s">
        <v>1488</v>
      </c>
      <c r="R13" s="1554"/>
      <c r="S13" s="633" t="s">
        <v>1397</v>
      </c>
      <c r="T13" s="633" t="s">
        <v>1487</v>
      </c>
      <c r="U13" s="633" t="s">
        <v>1486</v>
      </c>
      <c r="V13" s="633" t="s">
        <v>1485</v>
      </c>
      <c r="W13" s="633" t="s">
        <v>1397</v>
      </c>
      <c r="X13" s="633" t="s">
        <v>1487</v>
      </c>
      <c r="Y13" s="633" t="s">
        <v>1486</v>
      </c>
      <c r="Z13" s="633" t="s">
        <v>1485</v>
      </c>
      <c r="AA13" s="633" t="s">
        <v>1064</v>
      </c>
      <c r="AB13" s="638" t="s">
        <v>1484</v>
      </c>
      <c r="AI13" s="435"/>
      <c r="AM13" s="381"/>
      <c r="AN13" s="381"/>
      <c r="AO13" s="381"/>
      <c r="AP13" s="381"/>
      <c r="AQ13" s="381"/>
      <c r="AR13" s="381"/>
      <c r="AS13" s="381"/>
      <c r="AT13" s="381"/>
      <c r="AU13" s="381"/>
      <c r="AV13" s="381"/>
      <c r="AW13" s="381"/>
    </row>
    <row r="14" spans="3:50" s="677" customFormat="1" ht="31.2" customHeight="1">
      <c r="C14" s="1344" t="str">
        <f>+Progress!C9</f>
        <v>Engineering</v>
      </c>
      <c r="D14" s="1345"/>
      <c r="E14" s="702">
        <f>+Progress!D9</f>
        <v>0</v>
      </c>
      <c r="F14" s="703">
        <f>IF(ISBLANK(E14),"",E14/$E$19)</f>
        <v>0</v>
      </c>
      <c r="G14" s="706">
        <f>+Progress!F9</f>
        <v>0</v>
      </c>
      <c r="H14" s="707">
        <f>+Progress!G9</f>
        <v>0</v>
      </c>
      <c r="I14" s="706">
        <f>Progress!H9</f>
        <v>0</v>
      </c>
      <c r="J14" s="682">
        <f>Progress!I9</f>
        <v>0</v>
      </c>
      <c r="K14" s="707">
        <f>+Progress!J9</f>
        <v>0</v>
      </c>
      <c r="L14" s="720">
        <f t="shared" ref="L14:L19" si="0">IFERROR(IF(ISBLANK(I14),"",I14/E14),0)</f>
        <v>0</v>
      </c>
      <c r="M14" s="721">
        <f t="shared" ref="M14:M18" si="1">IFERROR(IF(ISBLANK(J14),"",J14/E14),0)</f>
        <v>0</v>
      </c>
      <c r="N14" s="722">
        <f t="shared" ref="N14:N19" si="2">IFERROR(IF(ISBLANK(K14),"",K14/E14),0)</f>
        <v>0</v>
      </c>
      <c r="O14" s="718">
        <f t="shared" ref="O14:O18" si="3">IFERROR(N14-M14,"")</f>
        <v>0</v>
      </c>
      <c r="P14" s="719" t="str">
        <f t="shared" ref="P14:P18" si="4">IFERROR(N14/M14,"")</f>
        <v/>
      </c>
      <c r="Q14" s="680">
        <f>+Progress!K9</f>
        <v>8031948</v>
      </c>
      <c r="R14" s="681">
        <f>+Progress!L9</f>
        <v>0.03</v>
      </c>
      <c r="S14" s="684">
        <f>+Progress!M9</f>
        <v>0</v>
      </c>
      <c r="T14" s="684">
        <f>+Progress!N9</f>
        <v>0</v>
      </c>
      <c r="U14" s="683">
        <f>IFERROR(Progress!F9/Progress!D9,0)</f>
        <v>0</v>
      </c>
      <c r="V14" s="683">
        <f>IFERROR(Progress!G9/Progress!D9,0)</f>
        <v>0</v>
      </c>
      <c r="W14" s="684">
        <f>+Progress!O9</f>
        <v>8031948</v>
      </c>
      <c r="X14" s="684">
        <f>+Progress!P9</f>
        <v>8031948</v>
      </c>
      <c r="Y14" s="683">
        <f t="shared" ref="Y14:Y19" si="5">IFERROR(IF(ISBLANK(W14),"",W14/Q14),0)</f>
        <v>1</v>
      </c>
      <c r="Z14" s="683">
        <f t="shared" ref="Z14:Z19" si="6">IFERROR(IF(ISBLANK(X14),"",X14/Q14),0)</f>
        <v>1</v>
      </c>
      <c r="AA14" s="681">
        <f t="shared" ref="AA14:AA17" si="7">Z14-Y14</f>
        <v>0</v>
      </c>
      <c r="AB14" s="685">
        <f t="shared" ref="AB14:AB16" si="8">Z14/Y14</f>
        <v>1</v>
      </c>
      <c r="AI14" s="678"/>
      <c r="AM14" s="679"/>
      <c r="AN14" s="679"/>
      <c r="AO14" s="679"/>
      <c r="AP14" s="679"/>
      <c r="AQ14" s="679"/>
      <c r="AR14" s="679"/>
      <c r="AS14" s="679"/>
      <c r="AT14" s="679"/>
      <c r="AU14" s="679"/>
      <c r="AV14" s="679"/>
      <c r="AW14" s="679"/>
    </row>
    <row r="15" spans="3:50" s="677" customFormat="1" ht="31.2" customHeight="1">
      <c r="C15" s="1344" t="str">
        <f>+Progress!C10</f>
        <v>Procurement</v>
      </c>
      <c r="D15" s="1345"/>
      <c r="E15" s="702">
        <f>+Progress!D10</f>
        <v>0</v>
      </c>
      <c r="F15" s="703">
        <f>IF(ISBLANK(E15),"",E15/$E$19)</f>
        <v>0</v>
      </c>
      <c r="G15" s="706">
        <f>+Progress!F10</f>
        <v>0</v>
      </c>
      <c r="H15" s="707">
        <f>+Progress!G10</f>
        <v>0</v>
      </c>
      <c r="I15" s="706">
        <f>Progress!H10</f>
        <v>0</v>
      </c>
      <c r="J15" s="682">
        <f>Progress!I10</f>
        <v>0</v>
      </c>
      <c r="K15" s="707">
        <f>+Progress!J10</f>
        <v>0</v>
      </c>
      <c r="L15" s="720">
        <f t="shared" si="0"/>
        <v>0</v>
      </c>
      <c r="M15" s="721">
        <f t="shared" si="1"/>
        <v>0</v>
      </c>
      <c r="N15" s="722">
        <f t="shared" si="2"/>
        <v>0</v>
      </c>
      <c r="O15" s="718">
        <f t="shared" si="3"/>
        <v>0</v>
      </c>
      <c r="P15" s="719" t="str">
        <f t="shared" si="4"/>
        <v/>
      </c>
      <c r="Q15" s="680">
        <f>+Progress!K10</f>
        <v>53546316</v>
      </c>
      <c r="R15" s="681">
        <f>+Progress!L10</f>
        <v>0.2</v>
      </c>
      <c r="S15" s="684">
        <f>+Progress!M10</f>
        <v>1027360</v>
      </c>
      <c r="T15" s="684">
        <f>+Progress!N10</f>
        <v>1697419</v>
      </c>
      <c r="U15" s="683">
        <f>IFERROR(Progress!F10/Progress!D10,0)</f>
        <v>0</v>
      </c>
      <c r="V15" s="683">
        <f>IFERROR(Progress!G10/Progress!D10,0)</f>
        <v>0</v>
      </c>
      <c r="W15" s="684">
        <f>+Progress!O10</f>
        <v>47093405</v>
      </c>
      <c r="X15" s="684">
        <f>+Progress!P10</f>
        <v>36738128</v>
      </c>
      <c r="Y15" s="683">
        <f t="shared" si="5"/>
        <v>0.879</v>
      </c>
      <c r="Z15" s="683">
        <f t="shared" si="6"/>
        <v>0.68600000000000005</v>
      </c>
      <c r="AA15" s="681">
        <f t="shared" si="7"/>
        <v>-0.193</v>
      </c>
      <c r="AB15" s="685">
        <f t="shared" si="8"/>
        <v>0.78043230944254804</v>
      </c>
      <c r="AC15" s="679"/>
      <c r="AD15" s="679"/>
      <c r="AE15" s="679"/>
      <c r="AF15" s="679"/>
      <c r="AG15" s="679"/>
      <c r="AH15" s="679"/>
      <c r="AI15" s="686"/>
      <c r="AJ15" s="675"/>
      <c r="AK15" s="676"/>
      <c r="AL15" s="676"/>
      <c r="AM15" s="687"/>
      <c r="AN15" s="679"/>
      <c r="AO15" s="679"/>
      <c r="AP15" s="679"/>
      <c r="AQ15" s="679"/>
      <c r="AR15" s="679"/>
      <c r="AS15" s="679"/>
      <c r="AT15" s="679"/>
      <c r="AU15" s="679"/>
      <c r="AV15" s="679"/>
      <c r="AW15" s="679"/>
    </row>
    <row r="16" spans="3:50" s="677" customFormat="1" ht="31.2" customHeight="1" outlineLevel="1">
      <c r="C16" s="1344" t="str">
        <f>+Progress!C11</f>
        <v>Construction</v>
      </c>
      <c r="D16" s="1345"/>
      <c r="E16" s="702">
        <f>+Progress!D11</f>
        <v>239411880</v>
      </c>
      <c r="F16" s="703">
        <f>IF(ISBLANK(E16),"",E16/$E$19)</f>
        <v>0.77800000000000002</v>
      </c>
      <c r="G16" s="706">
        <f>+Progress!F11</f>
        <v>2777177.81</v>
      </c>
      <c r="H16" s="707">
        <f>+Progress!G11</f>
        <v>2346236.4300000002</v>
      </c>
      <c r="I16" s="706">
        <f>Progress!H11</f>
        <v>189135385.19999999</v>
      </c>
      <c r="J16" s="682">
        <f>Progress!I11</f>
        <v>105221521.26000001</v>
      </c>
      <c r="K16" s="707">
        <f>+Progress!J11</f>
        <v>108262052.14</v>
      </c>
      <c r="L16" s="720">
        <f t="shared" si="0"/>
        <v>0.79</v>
      </c>
      <c r="M16" s="721">
        <f t="shared" si="1"/>
        <v>0.44</v>
      </c>
      <c r="N16" s="722">
        <f t="shared" si="2"/>
        <v>0.45200000000000001</v>
      </c>
      <c r="O16" s="718">
        <f t="shared" si="3"/>
        <v>1.2E-2</v>
      </c>
      <c r="P16" s="719">
        <f t="shared" si="4"/>
        <v>1.03</v>
      </c>
      <c r="Q16" s="680">
        <f>+Progress!K11</f>
        <v>179380160</v>
      </c>
      <c r="R16" s="681">
        <f>+Progress!L11</f>
        <v>0.67</v>
      </c>
      <c r="S16" s="684">
        <f>+Progress!M11</f>
        <v>2082105</v>
      </c>
      <c r="T16" s="684">
        <f>+Progress!N11</f>
        <v>1757925</v>
      </c>
      <c r="U16" s="683">
        <f>Progress!F11/Progress!D11</f>
        <v>1.2E-2</v>
      </c>
      <c r="V16" s="683">
        <f>Progress!G11/Progress!D11</f>
        <v>0.01</v>
      </c>
      <c r="W16" s="684">
        <f>+Progress!O11</f>
        <v>78844019</v>
      </c>
      <c r="X16" s="684">
        <f>+Progress!P11</f>
        <v>81115708</v>
      </c>
      <c r="Y16" s="683">
        <f t="shared" si="5"/>
        <v>0.44</v>
      </c>
      <c r="Z16" s="683">
        <f t="shared" si="6"/>
        <v>0.45200000000000001</v>
      </c>
      <c r="AA16" s="681">
        <f t="shared" si="7"/>
        <v>1.2E-2</v>
      </c>
      <c r="AB16" s="685">
        <f t="shared" si="8"/>
        <v>1.02727272727273</v>
      </c>
      <c r="AC16" s="679"/>
      <c r="AD16" s="679"/>
      <c r="AE16" s="679"/>
      <c r="AF16" s="679"/>
      <c r="AG16" s="679"/>
      <c r="AH16" s="679"/>
      <c r="AI16" s="686"/>
      <c r="AJ16" s="688"/>
      <c r="AK16" s="675"/>
      <c r="AL16" s="676"/>
      <c r="AM16" s="676"/>
      <c r="AN16" s="679"/>
      <c r="AO16" s="679"/>
      <c r="AP16" s="679"/>
      <c r="AQ16" s="679"/>
      <c r="AR16" s="679"/>
      <c r="AS16" s="679"/>
      <c r="AT16" s="679"/>
      <c r="AU16" s="679"/>
      <c r="AV16" s="679"/>
      <c r="AW16" s="679"/>
      <c r="AX16" s="679"/>
    </row>
    <row r="17" spans="3:51" s="677" customFormat="1" ht="31.2" customHeight="1">
      <c r="C17" s="1344" t="str">
        <f>+Progress!C12</f>
        <v>Testing &amp; Commissioning</v>
      </c>
      <c r="D17" s="1345"/>
      <c r="E17" s="702">
        <f>+Progress!D12</f>
        <v>0</v>
      </c>
      <c r="F17" s="703">
        <f>IF(ISBLANK(E17),"",E17/$E$19)</f>
        <v>0</v>
      </c>
      <c r="G17" s="706">
        <f>+Progress!F12</f>
        <v>0</v>
      </c>
      <c r="H17" s="707">
        <f>+Progress!G12</f>
        <v>0</v>
      </c>
      <c r="I17" s="706">
        <f>Progress!H12</f>
        <v>0</v>
      </c>
      <c r="J17" s="682">
        <f>Progress!I12</f>
        <v>0</v>
      </c>
      <c r="K17" s="707">
        <f>+Progress!J12</f>
        <v>0</v>
      </c>
      <c r="L17" s="720">
        <f t="shared" si="0"/>
        <v>0</v>
      </c>
      <c r="M17" s="721">
        <f t="shared" si="1"/>
        <v>0</v>
      </c>
      <c r="N17" s="722">
        <f t="shared" si="2"/>
        <v>0</v>
      </c>
      <c r="O17" s="718">
        <f t="shared" si="3"/>
        <v>0</v>
      </c>
      <c r="P17" s="719" t="str">
        <f t="shared" si="4"/>
        <v/>
      </c>
      <c r="Q17" s="680">
        <f>+Progress!K12</f>
        <v>26773158</v>
      </c>
      <c r="R17" s="681">
        <f>+Progress!L12</f>
        <v>0.1</v>
      </c>
      <c r="S17" s="684">
        <f>+Progress!M12</f>
        <v>0</v>
      </c>
      <c r="T17" s="684">
        <f>+Progress!N12</f>
        <v>0</v>
      </c>
      <c r="U17" s="683">
        <f>IFERROR(Progress!F12/Progress!D12,0)</f>
        <v>0</v>
      </c>
      <c r="V17" s="683">
        <f>IFERROR(Progress!G12/Progress!D12,0)</f>
        <v>0</v>
      </c>
      <c r="W17" s="684">
        <f>+Progress!O12</f>
        <v>6693290</v>
      </c>
      <c r="X17" s="684">
        <f>+Progress!P12</f>
        <v>0</v>
      </c>
      <c r="Y17" s="683">
        <f t="shared" si="5"/>
        <v>0.25</v>
      </c>
      <c r="Z17" s="683">
        <f t="shared" si="6"/>
        <v>0</v>
      </c>
      <c r="AA17" s="681">
        <f t="shared" si="7"/>
        <v>-0.25</v>
      </c>
      <c r="AB17" s="685">
        <v>0</v>
      </c>
      <c r="AC17" s="679"/>
      <c r="AD17" s="679"/>
      <c r="AE17" s="679"/>
      <c r="AF17" s="679"/>
      <c r="AG17" s="679"/>
      <c r="AH17" s="679"/>
      <c r="AI17" s="686"/>
      <c r="AJ17" s="675"/>
      <c r="AK17" s="676"/>
      <c r="AL17" s="676"/>
      <c r="AM17" s="679"/>
      <c r="AN17" s="679"/>
      <c r="AO17" s="679"/>
      <c r="AP17" s="679"/>
      <c r="AQ17" s="679"/>
      <c r="AR17" s="679"/>
      <c r="AS17" s="679"/>
      <c r="AT17" s="679"/>
      <c r="AU17" s="679"/>
      <c r="AV17" s="679"/>
      <c r="AW17" s="679"/>
    </row>
    <row r="18" spans="3:51" s="677" customFormat="1" ht="31.2" customHeight="1">
      <c r="C18" s="1344" t="str">
        <f>+Progress!C13</f>
        <v xml:space="preserve"> Close Out</v>
      </c>
      <c r="D18" s="1345"/>
      <c r="E18" s="702">
        <f>+Progress!D13</f>
        <v>68479440</v>
      </c>
      <c r="F18" s="703">
        <f>IF(ISBLANK(E18),"",E18/$E$19)</f>
        <v>0.222</v>
      </c>
      <c r="G18" s="706">
        <f>+Progress!F13</f>
        <v>0</v>
      </c>
      <c r="H18" s="707">
        <f>+Progress!G13</f>
        <v>0</v>
      </c>
      <c r="I18" s="706">
        <f>Progress!H13</f>
        <v>0</v>
      </c>
      <c r="J18" s="682">
        <f>Progress!I13</f>
        <v>0</v>
      </c>
      <c r="K18" s="707">
        <f>+Progress!J13</f>
        <v>0</v>
      </c>
      <c r="L18" s="720">
        <f t="shared" si="0"/>
        <v>0</v>
      </c>
      <c r="M18" s="721">
        <f t="shared" si="1"/>
        <v>0</v>
      </c>
      <c r="N18" s="722">
        <f t="shared" si="2"/>
        <v>0</v>
      </c>
      <c r="O18" s="718">
        <f t="shared" si="3"/>
        <v>0</v>
      </c>
      <c r="P18" s="719" t="str">
        <f t="shared" si="4"/>
        <v/>
      </c>
      <c r="Q18" s="680">
        <f>+Progress!K13</f>
        <v>0</v>
      </c>
      <c r="R18" s="681">
        <f>+Progress!L13</f>
        <v>0</v>
      </c>
      <c r="S18" s="684">
        <f>+Progress!M13</f>
        <v>0</v>
      </c>
      <c r="T18" s="684">
        <f>+Progress!N13</f>
        <v>0</v>
      </c>
      <c r="U18" s="683">
        <v>0</v>
      </c>
      <c r="V18" s="683">
        <v>0</v>
      </c>
      <c r="W18" s="684">
        <f>+Progress!O13</f>
        <v>0</v>
      </c>
      <c r="X18" s="684">
        <f>+Progress!P13</f>
        <v>0</v>
      </c>
      <c r="Y18" s="683">
        <f t="shared" si="5"/>
        <v>0</v>
      </c>
      <c r="Z18" s="683">
        <f t="shared" si="6"/>
        <v>0</v>
      </c>
      <c r="AA18" s="681">
        <f>Z18-Y18</f>
        <v>0</v>
      </c>
      <c r="AB18" s="685">
        <v>0</v>
      </c>
      <c r="AC18" s="679"/>
      <c r="AD18" s="679"/>
      <c r="AE18" s="679"/>
      <c r="AF18" s="679"/>
      <c r="AG18" s="679"/>
      <c r="AH18" s="679"/>
      <c r="AI18" s="686"/>
      <c r="AM18" s="679"/>
      <c r="AN18" s="679"/>
      <c r="AO18" s="679"/>
      <c r="AP18" s="679"/>
      <c r="AQ18" s="679"/>
      <c r="AR18" s="679"/>
      <c r="AS18" s="679"/>
      <c r="AT18" s="679"/>
      <c r="AU18" s="679"/>
      <c r="AV18" s="679"/>
      <c r="AW18" s="679"/>
    </row>
    <row r="19" spans="3:51" s="689" customFormat="1" ht="31.2" customHeight="1" thickBot="1">
      <c r="C19" s="691"/>
      <c r="D19" s="692" t="s">
        <v>19</v>
      </c>
      <c r="E19" s="704">
        <f t="shared" ref="E19:K19" si="9">SUM(E14:E18)</f>
        <v>307891320</v>
      </c>
      <c r="F19" s="705">
        <f t="shared" si="9"/>
        <v>1</v>
      </c>
      <c r="G19" s="708">
        <f t="shared" si="9"/>
        <v>2777177.81</v>
      </c>
      <c r="H19" s="709">
        <f t="shared" si="9"/>
        <v>2346236.4300000002</v>
      </c>
      <c r="I19" s="708">
        <f t="shared" si="9"/>
        <v>189135385.19999999</v>
      </c>
      <c r="J19" s="695">
        <f t="shared" si="9"/>
        <v>105221521.26000001</v>
      </c>
      <c r="K19" s="709">
        <f t="shared" si="9"/>
        <v>108262052.14</v>
      </c>
      <c r="L19" s="715">
        <f t="shared" si="0"/>
        <v>0.61429999999999996</v>
      </c>
      <c r="M19" s="696">
        <f>IFERROR(IF(ISBLANK(J19),"",J19/E19),0)</f>
        <v>0.3417</v>
      </c>
      <c r="N19" s="716">
        <f t="shared" si="2"/>
        <v>0.35160000000000002</v>
      </c>
      <c r="O19" s="717">
        <f>+N19-M19</f>
        <v>9.9000000000000008E-3</v>
      </c>
      <c r="P19" s="700">
        <f>N19/M19</f>
        <v>1.03</v>
      </c>
      <c r="Q19" s="693">
        <f>SUM(Q14:Q18)</f>
        <v>267731582</v>
      </c>
      <c r="R19" s="694">
        <f>SUM(R14:R18)</f>
        <v>1</v>
      </c>
      <c r="S19" s="698">
        <f>SUM(S14:S18)</f>
        <v>3109465</v>
      </c>
      <c r="T19" s="698">
        <f>SUM(T14:T18)</f>
        <v>3455344</v>
      </c>
      <c r="U19" s="696">
        <f t="shared" ref="U19" si="10">IFERROR(IF(ISBLANK(S19),"",S19/Q19),0)</f>
        <v>1.1599999999999999E-2</v>
      </c>
      <c r="V19" s="697">
        <f t="shared" ref="V19" si="11">IFERROR(IF(ISBLANK(T19),"",T19/Q19),0)</f>
        <v>1.29E-2</v>
      </c>
      <c r="W19" s="699">
        <f>SUM(W14:W18)</f>
        <v>140662662</v>
      </c>
      <c r="X19" s="699">
        <f>SUM(X14:X18)</f>
        <v>125885784</v>
      </c>
      <c r="Y19" s="696">
        <f t="shared" si="5"/>
        <v>0.52539999999999998</v>
      </c>
      <c r="Z19" s="696">
        <f t="shared" si="6"/>
        <v>0.47020000000000001</v>
      </c>
      <c r="AA19" s="697">
        <f>+Z19-Y19</f>
        <v>-5.5199999999999999E-2</v>
      </c>
      <c r="AB19" s="700">
        <f>Z19/Y19</f>
        <v>0.89</v>
      </c>
      <c r="AC19" s="690"/>
      <c r="AD19" s="690"/>
      <c r="AE19" s="690"/>
      <c r="AF19" s="690"/>
      <c r="AG19" s="690"/>
      <c r="AH19" s="690"/>
      <c r="AI19" s="686"/>
      <c r="AJ19" s="690"/>
      <c r="AN19" s="690"/>
      <c r="AO19" s="690"/>
      <c r="AP19" s="690"/>
      <c r="AQ19" s="690"/>
      <c r="AR19" s="690"/>
      <c r="AS19" s="690"/>
      <c r="AT19" s="690"/>
      <c r="AU19" s="690"/>
      <c r="AV19" s="690"/>
      <c r="AW19" s="690"/>
      <c r="AX19" s="690"/>
    </row>
    <row r="20" spans="3:51" ht="24" customHeight="1" thickBot="1">
      <c r="C20" s="436"/>
      <c r="I20" s="437"/>
      <c r="J20" s="438"/>
      <c r="K20" s="438"/>
      <c r="L20" s="438"/>
      <c r="M20" s="438"/>
      <c r="N20" s="438"/>
      <c r="O20" s="438"/>
      <c r="P20" s="439"/>
      <c r="AB20" s="325"/>
      <c r="AC20" s="535" t="s">
        <v>1483</v>
      </c>
      <c r="AD20" s="536"/>
      <c r="AE20" s="536"/>
      <c r="AF20" s="537"/>
      <c r="AG20" s="536"/>
      <c r="AH20" s="536"/>
      <c r="AI20" s="538"/>
      <c r="AK20" s="381"/>
      <c r="AO20" s="381"/>
      <c r="AP20" s="381"/>
      <c r="AQ20" s="381"/>
      <c r="AR20" s="381"/>
      <c r="AS20" s="381"/>
      <c r="AT20" s="381"/>
      <c r="AU20" s="381"/>
      <c r="AV20" s="381"/>
      <c r="AW20" s="381"/>
      <c r="AX20" s="381"/>
      <c r="AY20" s="381"/>
    </row>
    <row r="21" spans="3:51" ht="30" customHeight="1">
      <c r="C21" s="436"/>
      <c r="AB21" s="325"/>
      <c r="AC21" s="440" t="s">
        <v>1096</v>
      </c>
      <c r="AD21" s="1573" t="s">
        <v>1095</v>
      </c>
      <c r="AE21" s="1574"/>
      <c r="AF21" s="441" t="s">
        <v>1094</v>
      </c>
      <c r="AG21" s="441" t="s">
        <v>1482</v>
      </c>
      <c r="AH21" s="441" t="s">
        <v>1092</v>
      </c>
      <c r="AI21" s="442" t="s">
        <v>1091</v>
      </c>
      <c r="AK21" s="381"/>
      <c r="AO21" s="381"/>
      <c r="AP21" s="381"/>
      <c r="AQ21" s="381"/>
      <c r="AR21" s="381"/>
      <c r="AS21" s="381"/>
      <c r="AT21" s="381"/>
      <c r="AU21" s="381"/>
      <c r="AV21" s="381"/>
      <c r="AW21" s="381"/>
      <c r="AX21" s="381"/>
      <c r="AY21" s="381"/>
    </row>
    <row r="22" spans="3:51" ht="27" customHeight="1">
      <c r="C22" s="436"/>
      <c r="AB22" s="325"/>
      <c r="AC22" s="539">
        <f>+Milestones!C5</f>
        <v>1</v>
      </c>
      <c r="AD22" s="1461" t="str">
        <f>+Milestones!D5</f>
        <v>Site Handover Date</v>
      </c>
      <c r="AE22" s="1462"/>
      <c r="AF22" s="540">
        <f>+Milestones!E5</f>
        <v>45994</v>
      </c>
      <c r="AG22" s="540">
        <f>AF22</f>
        <v>45994</v>
      </c>
      <c r="AH22" s="540">
        <f>AF22</f>
        <v>45994</v>
      </c>
      <c r="AI22" s="541">
        <f>+Milestones!H5</f>
        <v>0</v>
      </c>
      <c r="AO22" s="381"/>
      <c r="AP22" s="381"/>
      <c r="AQ22" s="381"/>
      <c r="AR22" s="381"/>
      <c r="AS22" s="381"/>
      <c r="AT22" s="381"/>
      <c r="AU22" s="381"/>
      <c r="AV22" s="381"/>
      <c r="AW22" s="381"/>
      <c r="AX22" s="381"/>
      <c r="AY22" s="381"/>
    </row>
    <row r="23" spans="3:51" ht="27" customHeight="1">
      <c r="C23" s="436"/>
      <c r="AB23" s="325"/>
      <c r="AC23" s="511">
        <f>+Milestones!C6</f>
        <v>2</v>
      </c>
      <c r="AD23" s="1459" t="str">
        <f>+Milestones!D6</f>
        <v>Complete Mobilization</v>
      </c>
      <c r="AE23" s="1460"/>
      <c r="AF23" s="540">
        <f>+Milestones!E6</f>
        <v>46024</v>
      </c>
      <c r="AG23" s="540">
        <f t="shared" ref="AG23:AG27" si="12">AF23</f>
        <v>46024</v>
      </c>
      <c r="AH23" s="540">
        <f t="shared" ref="AH23:AH27" si="13">AF23</f>
        <v>46024</v>
      </c>
      <c r="AI23" s="541">
        <f>+Milestones!H6</f>
        <v>0</v>
      </c>
      <c r="AO23" s="381"/>
      <c r="AP23" s="381"/>
      <c r="AQ23" s="381"/>
      <c r="AR23" s="381"/>
      <c r="AS23" s="381"/>
      <c r="AT23" s="381"/>
      <c r="AU23" s="381"/>
      <c r="AV23" s="381"/>
      <c r="AW23" s="381"/>
      <c r="AX23" s="381"/>
      <c r="AY23" s="381"/>
    </row>
    <row r="24" spans="3:51" ht="27" customHeight="1">
      <c r="C24" s="436"/>
      <c r="AB24" s="325"/>
      <c r="AC24" s="511">
        <f>+Milestones!C7</f>
        <v>3</v>
      </c>
      <c r="AD24" s="1459" t="str">
        <f>+Milestones!D7</f>
        <v>Road works</v>
      </c>
      <c r="AE24" s="1460"/>
      <c r="AF24" s="540">
        <f>+Milestones!E7</f>
        <v>46297</v>
      </c>
      <c r="AG24" s="540">
        <f t="shared" si="12"/>
        <v>46297</v>
      </c>
      <c r="AH24" s="540">
        <f t="shared" si="13"/>
        <v>46297</v>
      </c>
      <c r="AI24" s="541">
        <f>+Milestones!H7</f>
        <v>-36</v>
      </c>
      <c r="AO24" s="381"/>
      <c r="AP24" s="381"/>
      <c r="AQ24" s="381"/>
      <c r="AR24" s="381"/>
      <c r="AS24" s="381"/>
      <c r="AT24" s="381"/>
      <c r="AU24" s="381"/>
      <c r="AV24" s="381"/>
      <c r="AW24" s="381"/>
      <c r="AX24" s="381"/>
      <c r="AY24" s="381"/>
    </row>
    <row r="25" spans="3:51" ht="27" customHeight="1">
      <c r="C25" s="436"/>
      <c r="AB25" s="325"/>
      <c r="AC25" s="511">
        <f>+Milestones!C8</f>
        <v>4</v>
      </c>
      <c r="AD25" s="1459" t="str">
        <f>+Milestones!D8</f>
        <v>Medium voltage network</v>
      </c>
      <c r="AE25" s="1460"/>
      <c r="AF25" s="540">
        <f>+Milestones!E8</f>
        <v>46297</v>
      </c>
      <c r="AG25" s="540">
        <f t="shared" si="12"/>
        <v>46297</v>
      </c>
      <c r="AH25" s="540">
        <f t="shared" si="13"/>
        <v>46297</v>
      </c>
      <c r="AI25" s="541">
        <f>+Milestones!H8</f>
        <v>-29</v>
      </c>
      <c r="AO25" s="381"/>
      <c r="AP25" s="381"/>
      <c r="AQ25" s="381"/>
      <c r="AR25" s="381"/>
      <c r="AS25" s="381"/>
      <c r="AT25" s="381"/>
      <c r="AU25" s="381"/>
      <c r="AV25" s="381"/>
      <c r="AW25" s="381"/>
      <c r="AX25" s="381"/>
      <c r="AY25" s="381"/>
    </row>
    <row r="26" spans="3:51" ht="27" customHeight="1">
      <c r="C26" s="436"/>
      <c r="AB26" s="325"/>
      <c r="AC26" s="539">
        <f>+Milestones!C9</f>
        <v>5</v>
      </c>
      <c r="AD26" s="1459" t="str">
        <f>+Milestones!D9</f>
        <v>All Networks</v>
      </c>
      <c r="AE26" s="1460"/>
      <c r="AF26" s="540">
        <f>+Milestones!E9</f>
        <v>46420</v>
      </c>
      <c r="AG26" s="540">
        <f t="shared" si="12"/>
        <v>46420</v>
      </c>
      <c r="AH26" s="540">
        <f t="shared" si="13"/>
        <v>46420</v>
      </c>
      <c r="AI26" s="541">
        <f>+Milestones!H9</f>
        <v>0</v>
      </c>
      <c r="AL26" s="381"/>
      <c r="AM26" s="381"/>
      <c r="AN26" s="381"/>
      <c r="AO26" s="381"/>
      <c r="AP26" s="381"/>
      <c r="AQ26" s="381"/>
      <c r="AR26" s="381"/>
      <c r="AS26" s="381"/>
      <c r="AT26" s="381"/>
      <c r="AU26" s="381"/>
      <c r="AV26" s="381"/>
      <c r="AW26" s="381"/>
      <c r="AX26" s="381"/>
      <c r="AY26" s="381"/>
    </row>
    <row r="27" spans="3:51" ht="27" customHeight="1">
      <c r="C27" s="436"/>
      <c r="AB27" s="325"/>
      <c r="AC27" s="511">
        <f>+Milestones!C10</f>
        <v>6</v>
      </c>
      <c r="AD27" s="1459" t="str">
        <f>+Milestones!D10</f>
        <v>Project Handover</v>
      </c>
      <c r="AE27" s="1460"/>
      <c r="AF27" s="540">
        <f>+Milestones!E10</f>
        <v>46723</v>
      </c>
      <c r="AG27" s="540">
        <f t="shared" si="12"/>
        <v>46723</v>
      </c>
      <c r="AH27" s="540">
        <f t="shared" si="13"/>
        <v>46723</v>
      </c>
      <c r="AI27" s="541">
        <f>+Milestones!H10</f>
        <v>0</v>
      </c>
      <c r="AL27" s="381"/>
      <c r="AM27" s="381"/>
      <c r="AN27" s="381"/>
      <c r="AO27" s="381"/>
      <c r="AP27" s="381"/>
      <c r="AQ27" s="381"/>
      <c r="AR27" s="381"/>
      <c r="AS27" s="381"/>
      <c r="AT27" s="381"/>
      <c r="AU27" s="381"/>
      <c r="AV27" s="381"/>
      <c r="AW27" s="381"/>
      <c r="AX27" s="381"/>
      <c r="AY27" s="381"/>
    </row>
    <row r="28" spans="3:51" ht="14.7" customHeight="1">
      <c r="C28" s="436"/>
      <c r="AB28" s="325"/>
      <c r="AC28" s="542"/>
      <c r="AD28" s="543"/>
      <c r="AE28" s="543"/>
      <c r="AF28" s="543"/>
      <c r="AG28" s="543"/>
      <c r="AH28" s="543"/>
      <c r="AI28" s="544"/>
      <c r="AO28" s="381"/>
      <c r="AP28" s="443"/>
      <c r="AQ28" s="381"/>
      <c r="AR28" s="381"/>
      <c r="AS28" s="381"/>
      <c r="AT28" s="381"/>
      <c r="AU28" s="381"/>
      <c r="AV28" s="381"/>
      <c r="AW28" s="381"/>
      <c r="AX28" s="381"/>
      <c r="AY28" s="381"/>
    </row>
    <row r="29" spans="3:51" s="361" customFormat="1" ht="14.4" customHeight="1">
      <c r="C29" s="444"/>
      <c r="V29" s="365"/>
      <c r="W29" s="365"/>
      <c r="X29" s="365"/>
      <c r="Y29" s="365"/>
      <c r="Z29" s="365"/>
      <c r="AA29" s="365"/>
      <c r="AB29" s="325"/>
      <c r="AC29" s="545"/>
      <c r="AD29" s="546"/>
      <c r="AE29" s="546"/>
      <c r="AF29" s="546"/>
      <c r="AG29" s="546"/>
      <c r="AH29" s="546"/>
      <c r="AI29" s="547"/>
      <c r="AO29" s="445"/>
      <c r="AP29" s="443"/>
      <c r="AQ29" s="446"/>
      <c r="AR29" s="381"/>
      <c r="AS29" s="381"/>
      <c r="AT29" s="381"/>
      <c r="AU29" s="381"/>
      <c r="AV29" s="381"/>
      <c r="AW29" s="381"/>
      <c r="AX29" s="381"/>
      <c r="AY29" s="381"/>
    </row>
    <row r="30" spans="3:51">
      <c r="C30" s="436"/>
      <c r="AB30" s="325"/>
      <c r="AC30" s="545"/>
      <c r="AD30" s="546"/>
      <c r="AE30" s="546"/>
      <c r="AF30" s="546"/>
      <c r="AG30" s="546"/>
      <c r="AH30" s="546"/>
      <c r="AI30" s="547"/>
      <c r="AO30" s="445"/>
      <c r="AP30" s="443"/>
      <c r="AQ30" s="446"/>
      <c r="AR30" s="381"/>
      <c r="AS30" s="381"/>
      <c r="AT30" s="381"/>
      <c r="AU30" s="381"/>
      <c r="AV30" s="381"/>
      <c r="AW30" s="381"/>
      <c r="AX30" s="381"/>
      <c r="AY30" s="381"/>
    </row>
    <row r="31" spans="3:51">
      <c r="C31" s="436"/>
      <c r="AB31" s="325"/>
      <c r="AC31" s="545"/>
      <c r="AD31" s="546"/>
      <c r="AE31" s="546"/>
      <c r="AF31" s="546"/>
      <c r="AG31" s="546"/>
      <c r="AH31" s="546"/>
      <c r="AI31" s="547"/>
      <c r="AO31" s="447"/>
      <c r="AP31" s="443"/>
      <c r="AQ31" s="446"/>
      <c r="AR31" s="381"/>
      <c r="AS31" s="381"/>
      <c r="AT31" s="381"/>
      <c r="AU31" s="381"/>
      <c r="AV31" s="381"/>
      <c r="AW31" s="381"/>
      <c r="AX31" s="381"/>
      <c r="AY31" s="381"/>
    </row>
    <row r="32" spans="3:51" ht="14.4" customHeight="1">
      <c r="C32" s="436"/>
      <c r="AB32" s="325"/>
      <c r="AC32" s="545"/>
      <c r="AD32" s="546"/>
      <c r="AE32" s="546"/>
      <c r="AF32" s="546"/>
      <c r="AG32" s="546"/>
      <c r="AH32" s="546"/>
      <c r="AI32" s="547"/>
      <c r="AO32" s="381"/>
      <c r="AP32" s="381"/>
      <c r="AQ32" s="381"/>
      <c r="AR32" s="381"/>
      <c r="AS32" s="381"/>
      <c r="AT32" s="381"/>
      <c r="AU32" s="381"/>
      <c r="AV32" s="381"/>
      <c r="AW32" s="381"/>
      <c r="AX32" s="381"/>
      <c r="AY32" s="381"/>
    </row>
    <row r="33" spans="3:51" ht="14.4" customHeight="1">
      <c r="C33" s="436"/>
      <c r="AB33" s="325"/>
      <c r="AC33" s="545"/>
      <c r="AD33" s="546"/>
      <c r="AE33" s="546"/>
      <c r="AF33" s="546"/>
      <c r="AG33" s="546"/>
      <c r="AH33" s="546"/>
      <c r="AI33" s="547"/>
      <c r="AN33" s="376"/>
      <c r="AO33" s="381"/>
      <c r="AP33" s="381"/>
      <c r="AQ33" s="381"/>
      <c r="AR33" s="381"/>
      <c r="AS33" s="381"/>
      <c r="AT33" s="381"/>
      <c r="AU33" s="381"/>
      <c r="AV33" s="381"/>
      <c r="AW33" s="381"/>
      <c r="AX33" s="381"/>
      <c r="AY33" s="381"/>
    </row>
    <row r="34" spans="3:51" ht="14.4" customHeight="1">
      <c r="C34" s="436"/>
      <c r="AB34" s="325"/>
      <c r="AC34" s="545"/>
      <c r="AD34" s="546"/>
      <c r="AE34" s="546"/>
      <c r="AF34" s="546"/>
      <c r="AG34" s="546"/>
      <c r="AH34" s="546"/>
      <c r="AI34" s="547"/>
      <c r="AO34" s="381"/>
      <c r="AP34" s="381"/>
      <c r="AQ34" s="381"/>
      <c r="AR34" s="381"/>
      <c r="AS34" s="381"/>
      <c r="AT34" s="381"/>
      <c r="AU34" s="381"/>
      <c r="AV34" s="381"/>
      <c r="AW34" s="381"/>
      <c r="AX34" s="381"/>
      <c r="AY34" s="381"/>
    </row>
    <row r="35" spans="3:51">
      <c r="C35" s="436"/>
      <c r="AB35" s="325"/>
      <c r="AC35" s="545"/>
      <c r="AD35" s="546"/>
      <c r="AE35" s="546"/>
      <c r="AF35" s="546"/>
      <c r="AG35" s="546"/>
      <c r="AH35" s="546"/>
      <c r="AI35" s="547"/>
      <c r="AO35" s="381"/>
      <c r="AP35" s="381"/>
      <c r="AQ35" s="381"/>
      <c r="AR35" s="381"/>
      <c r="AS35" s="381"/>
      <c r="AT35" s="381"/>
      <c r="AU35" s="381"/>
      <c r="AV35" s="381"/>
      <c r="AW35" s="381"/>
      <c r="AX35" s="381"/>
      <c r="AY35" s="381"/>
    </row>
    <row r="36" spans="3:51" ht="15" customHeight="1">
      <c r="C36" s="436"/>
      <c r="AB36" s="325"/>
      <c r="AC36" s="545"/>
      <c r="AD36" s="546"/>
      <c r="AE36" s="546"/>
      <c r="AF36" s="546"/>
      <c r="AG36" s="546"/>
      <c r="AH36" s="546"/>
      <c r="AI36" s="547"/>
      <c r="AO36" s="381"/>
      <c r="AP36" s="381"/>
      <c r="AQ36" s="381"/>
      <c r="AR36" s="381"/>
      <c r="AS36" s="381"/>
      <c r="AT36" s="381"/>
      <c r="AU36" s="381"/>
      <c r="AV36" s="381"/>
      <c r="AW36" s="381"/>
      <c r="AX36" s="381"/>
      <c r="AY36" s="381"/>
    </row>
    <row r="37" spans="3:51" ht="15" customHeight="1">
      <c r="C37" s="436"/>
      <c r="AB37" s="325"/>
      <c r="AC37" s="545"/>
      <c r="AD37" s="546"/>
      <c r="AE37" s="546"/>
      <c r="AF37" s="546"/>
      <c r="AG37" s="546"/>
      <c r="AH37" s="546"/>
      <c r="AI37" s="547"/>
    </row>
    <row r="38" spans="3:51" ht="15" customHeight="1">
      <c r="C38" s="436"/>
      <c r="AB38" s="325"/>
      <c r="AC38" s="545"/>
      <c r="AD38" s="546"/>
      <c r="AE38" s="546"/>
      <c r="AF38" s="546"/>
      <c r="AG38" s="546"/>
      <c r="AH38" s="546"/>
      <c r="AI38" s="547"/>
    </row>
    <row r="39" spans="3:51" ht="15" customHeight="1">
      <c r="C39" s="436"/>
      <c r="AB39" s="325"/>
      <c r="AC39" s="545"/>
      <c r="AD39" s="546"/>
      <c r="AE39" s="546"/>
      <c r="AF39" s="546"/>
      <c r="AG39" s="546"/>
      <c r="AH39" s="546"/>
      <c r="AI39" s="547"/>
    </row>
    <row r="40" spans="3:51" ht="15" customHeight="1">
      <c r="C40" s="436"/>
      <c r="Z40" s="366"/>
      <c r="AB40" s="325"/>
      <c r="AC40" s="545"/>
      <c r="AD40" s="546"/>
      <c r="AE40" s="546"/>
      <c r="AF40" s="546"/>
      <c r="AG40" s="546"/>
      <c r="AH40" s="546"/>
      <c r="AI40" s="547"/>
    </row>
    <row r="41" spans="3:51" ht="4.95" customHeight="1">
      <c r="C41" s="436"/>
      <c r="AC41" s="448"/>
      <c r="AD41" s="449"/>
      <c r="AE41" s="449"/>
      <c r="AF41" s="449"/>
      <c r="AG41" s="449"/>
      <c r="AI41" s="435"/>
      <c r="AK41" s="365" t="s">
        <v>1481</v>
      </c>
    </row>
    <row r="42" spans="3:51" ht="20.100000000000001" customHeight="1">
      <c r="C42" s="436"/>
      <c r="AC42" s="450"/>
      <c r="AD42" s="449"/>
      <c r="AE42" s="449"/>
      <c r="AF42" s="449"/>
      <c r="AG42" s="449"/>
      <c r="AI42" s="435"/>
    </row>
    <row r="43" spans="3:51" s="361" customFormat="1" ht="28.95" hidden="1" customHeight="1">
      <c r="C43" s="548" t="s">
        <v>1480</v>
      </c>
      <c r="D43" s="549"/>
      <c r="E43" s="549"/>
      <c r="F43" s="549"/>
      <c r="G43" s="549"/>
      <c r="H43" s="549"/>
      <c r="I43" s="549"/>
      <c r="J43" s="549"/>
      <c r="K43" s="549"/>
      <c r="L43" s="549"/>
      <c r="M43" s="549"/>
      <c r="N43" s="549"/>
      <c r="O43" s="549"/>
      <c r="P43" s="549"/>
      <c r="Q43" s="549"/>
      <c r="R43" s="549"/>
      <c r="S43" s="549"/>
      <c r="T43" s="549"/>
      <c r="U43" s="549"/>
      <c r="V43" s="549"/>
      <c r="W43" s="549"/>
      <c r="X43" s="549"/>
      <c r="Y43" s="549"/>
      <c r="Z43" s="549"/>
      <c r="AA43" s="549"/>
      <c r="AB43" s="549"/>
      <c r="AC43" s="549"/>
      <c r="AD43" s="549"/>
      <c r="AE43" s="549"/>
      <c r="AF43" s="549"/>
      <c r="AG43" s="549"/>
      <c r="AH43" s="549"/>
      <c r="AI43" s="550"/>
      <c r="AN43" s="381"/>
      <c r="AO43" s="381"/>
      <c r="AP43" s="381"/>
      <c r="AQ43" s="381"/>
      <c r="AR43" s="381"/>
      <c r="AS43" s="381"/>
      <c r="AT43" s="381"/>
      <c r="AU43" s="381"/>
      <c r="AV43" s="381"/>
      <c r="AW43" s="381"/>
      <c r="AX43" s="381"/>
    </row>
    <row r="44" spans="3:51" s="361" customFormat="1" ht="19.95" hidden="1" customHeight="1">
      <c r="C44" s="551" t="s">
        <v>1479</v>
      </c>
      <c r="D44" s="533"/>
      <c r="E44" s="533"/>
      <c r="F44" s="533"/>
      <c r="G44" s="533"/>
      <c r="H44" s="533"/>
      <c r="I44" s="533"/>
      <c r="J44" s="533"/>
      <c r="K44" s="533"/>
      <c r="L44" s="533"/>
      <c r="M44" s="533"/>
      <c r="N44" s="529" t="s">
        <v>1478</v>
      </c>
      <c r="O44" s="533"/>
      <c r="P44" s="533"/>
      <c r="Q44" s="533"/>
      <c r="R44" s="533"/>
      <c r="S44" s="533"/>
      <c r="T44" s="533"/>
      <c r="U44" s="533"/>
      <c r="V44" s="533"/>
      <c r="W44" s="533"/>
      <c r="X44" s="534"/>
      <c r="Y44" s="532" t="s">
        <v>1477</v>
      </c>
      <c r="Z44" s="532"/>
      <c r="AA44" s="532"/>
      <c r="AB44" s="532"/>
      <c r="AC44" s="532"/>
      <c r="AD44" s="532"/>
      <c r="AE44" s="532"/>
      <c r="AF44" s="532"/>
      <c r="AG44" s="532"/>
      <c r="AH44" s="532"/>
      <c r="AI44" s="552"/>
      <c r="AJ44" s="381"/>
      <c r="AK44" s="381"/>
      <c r="AL44" s="381"/>
      <c r="AM44" s="381"/>
      <c r="AN44" s="381"/>
      <c r="AO44" s="381"/>
      <c r="AP44" s="381"/>
      <c r="AQ44" s="381"/>
      <c r="AR44" s="381"/>
    </row>
    <row r="45" spans="3:51" s="361" customFormat="1" ht="19.95" hidden="1" customHeight="1">
      <c r="C45" s="553" t="s">
        <v>1476</v>
      </c>
      <c r="D45" s="554"/>
      <c r="E45" s="554"/>
      <c r="F45" s="554"/>
      <c r="G45" s="554"/>
      <c r="H45" s="554"/>
      <c r="I45" s="554"/>
      <c r="J45" s="554"/>
      <c r="K45" s="554"/>
      <c r="L45" s="554"/>
      <c r="M45" s="555"/>
      <c r="N45" s="1356" t="s">
        <v>1231</v>
      </c>
      <c r="O45" s="1356"/>
      <c r="P45" s="1356"/>
      <c r="Q45" s="1356"/>
      <c r="R45" s="1356"/>
      <c r="S45" s="1356"/>
      <c r="T45" s="1356"/>
      <c r="U45" s="1356"/>
      <c r="V45" s="1356"/>
      <c r="W45" s="1356"/>
      <c r="X45" s="1357"/>
      <c r="Y45" s="556" t="s">
        <v>1304</v>
      </c>
      <c r="Z45" s="556"/>
      <c r="AA45" s="556"/>
      <c r="AB45" s="556"/>
      <c r="AC45" s="556"/>
      <c r="AD45" s="556"/>
      <c r="AE45" s="556"/>
      <c r="AF45" s="556"/>
      <c r="AG45" s="1467" t="s">
        <v>1475</v>
      </c>
      <c r="AH45" s="1467"/>
      <c r="AI45" s="1468"/>
      <c r="AJ45" s="557"/>
      <c r="AK45" s="557"/>
      <c r="AL45" s="557"/>
      <c r="AM45" s="557"/>
      <c r="AN45" s="557"/>
      <c r="AO45" s="557"/>
    </row>
    <row r="46" spans="3:51" ht="15.75" hidden="1" customHeight="1">
      <c r="C46" s="1385" t="s">
        <v>1214</v>
      </c>
      <c r="D46" s="1386"/>
      <c r="E46" s="1381" t="s">
        <v>19</v>
      </c>
      <c r="F46" s="451" t="s">
        <v>1474</v>
      </c>
      <c r="G46" s="452"/>
      <c r="H46" s="452"/>
      <c r="I46" s="452"/>
      <c r="J46" s="453"/>
      <c r="K46" s="1354" t="s">
        <v>1473</v>
      </c>
      <c r="L46" s="1354" t="s">
        <v>1218</v>
      </c>
      <c r="M46" s="1404" t="s">
        <v>1217</v>
      </c>
      <c r="N46" s="1350" t="s">
        <v>1231</v>
      </c>
      <c r="O46" s="1351"/>
      <c r="P46" s="1391" t="s">
        <v>1229</v>
      </c>
      <c r="Q46" s="1389" t="s">
        <v>1228</v>
      </c>
      <c r="R46" s="1389" t="s">
        <v>1227</v>
      </c>
      <c r="S46" s="1560" t="s">
        <v>1226</v>
      </c>
      <c r="T46" s="1532" t="s">
        <v>1218</v>
      </c>
      <c r="U46" s="1533"/>
      <c r="V46" s="1533"/>
      <c r="W46" s="1533"/>
      <c r="X46" s="1533"/>
      <c r="Y46" s="1558" t="s">
        <v>1285</v>
      </c>
      <c r="Z46" s="1555" t="s">
        <v>1230</v>
      </c>
      <c r="AA46" s="1391"/>
      <c r="AB46" s="1555" t="s">
        <v>1284</v>
      </c>
      <c r="AC46" s="1391"/>
      <c r="AD46" s="1389" t="s">
        <v>1283</v>
      </c>
      <c r="AE46" s="1389" t="s">
        <v>1282</v>
      </c>
      <c r="AF46" s="1474" t="s">
        <v>1281</v>
      </c>
      <c r="AH46" s="325"/>
      <c r="AI46" s="531"/>
      <c r="AJ46" s="325"/>
      <c r="AK46" s="325"/>
      <c r="AL46" s="325"/>
      <c r="AM46" s="325"/>
    </row>
    <row r="47" spans="3:51" ht="15" hidden="1" customHeight="1">
      <c r="C47" s="1387"/>
      <c r="D47" s="1388"/>
      <c r="E47" s="1382"/>
      <c r="F47" s="454" t="s">
        <v>1208</v>
      </c>
      <c r="G47" s="454" t="s">
        <v>1207</v>
      </c>
      <c r="H47" s="454" t="s">
        <v>1206</v>
      </c>
      <c r="I47" s="454" t="s">
        <v>1205</v>
      </c>
      <c r="J47" s="454" t="s">
        <v>1204</v>
      </c>
      <c r="K47" s="1355"/>
      <c r="L47" s="1355"/>
      <c r="M47" s="1405"/>
      <c r="N47" s="1352"/>
      <c r="O47" s="1353"/>
      <c r="P47" s="1392"/>
      <c r="Q47" s="1390"/>
      <c r="R47" s="1390"/>
      <c r="S47" s="1421"/>
      <c r="T47" s="1420" t="s">
        <v>1225</v>
      </c>
      <c r="U47" s="1420" t="s">
        <v>1224</v>
      </c>
      <c r="V47" s="1420" t="s">
        <v>1223</v>
      </c>
      <c r="W47" s="1420" t="s">
        <v>1222</v>
      </c>
      <c r="X47" s="1535" t="s">
        <v>1221</v>
      </c>
      <c r="Y47" s="1559"/>
      <c r="Z47" s="1556"/>
      <c r="AA47" s="1557"/>
      <c r="AB47" s="1561"/>
      <c r="AC47" s="1562"/>
      <c r="AD47" s="1482"/>
      <c r="AE47" s="1482"/>
      <c r="AF47" s="1475"/>
      <c r="AH47" s="325"/>
      <c r="AI47" s="531"/>
      <c r="AJ47" s="325"/>
      <c r="AK47" s="325"/>
      <c r="AL47" s="325"/>
      <c r="AM47" s="325"/>
    </row>
    <row r="48" spans="3:51" s="361" customFormat="1" ht="18.600000000000001" hidden="1" customHeight="1">
      <c r="C48" s="1408" t="e">
        <f>#REF!</f>
        <v>#REF!</v>
      </c>
      <c r="D48" s="1409"/>
      <c r="E48" s="455" t="e">
        <f>IF(#REF!="","",#REF!)</f>
        <v>#REF!</v>
      </c>
      <c r="F48" s="455" t="e">
        <f>IF(#REF!="","",#REF!)</f>
        <v>#REF!</v>
      </c>
      <c r="G48" s="455" t="e">
        <f>IF(#REF!="","",#REF!)</f>
        <v>#REF!</v>
      </c>
      <c r="H48" s="455" t="e">
        <f>IF(#REF!="","",#REF!)</f>
        <v>#REF!</v>
      </c>
      <c r="I48" s="455" t="e">
        <f>IF(#REF!="","",#REF!)</f>
        <v>#REF!</v>
      </c>
      <c r="J48" s="455" t="e">
        <f>IF(#REF!="","",#REF!)</f>
        <v>#REF!</v>
      </c>
      <c r="K48" s="455" t="e">
        <f>IF(#REF!="","",#REF!)</f>
        <v>#REF!</v>
      </c>
      <c r="L48" s="455" t="e">
        <f>IF(#REF!="","",#REF!)</f>
        <v>#REF!</v>
      </c>
      <c r="M48" s="455" t="e">
        <f>IF(#REF!="","",#REF!)</f>
        <v>#REF!</v>
      </c>
      <c r="N48" s="1352"/>
      <c r="O48" s="1353"/>
      <c r="P48" s="1392"/>
      <c r="Q48" s="1390"/>
      <c r="R48" s="1390"/>
      <c r="S48" s="1421"/>
      <c r="T48" s="1421"/>
      <c r="U48" s="1421"/>
      <c r="V48" s="1421"/>
      <c r="W48" s="1421"/>
      <c r="X48" s="1536"/>
      <c r="Y48" s="1397" t="s">
        <v>1472</v>
      </c>
      <c r="Z48" s="1361" t="e">
        <f>#REF!</f>
        <v>#REF!</v>
      </c>
      <c r="AA48" s="1362"/>
      <c r="AB48" s="1551" t="e">
        <f>#REF!</f>
        <v>#REF!</v>
      </c>
      <c r="AC48" s="1552"/>
      <c r="AD48" s="457" t="e">
        <f>#REF!</f>
        <v>#REF!</v>
      </c>
      <c r="AE48" s="456" t="e">
        <f>#REF!</f>
        <v>#REF!</v>
      </c>
      <c r="AF48" s="458" t="e">
        <f>#REF!</f>
        <v>#REF!</v>
      </c>
      <c r="AH48" s="325"/>
      <c r="AI48" s="558" t="e">
        <f>+SUM(AF59:AF63)</f>
        <v>#REF!</v>
      </c>
      <c r="AJ48" s="325"/>
      <c r="AK48" s="325"/>
      <c r="AL48" s="325"/>
      <c r="AM48" s="325"/>
      <c r="AN48" s="325"/>
    </row>
    <row r="49" spans="3:40" ht="18.600000000000001" hidden="1" customHeight="1">
      <c r="C49" s="1367" t="e">
        <f>#REF!</f>
        <v>#REF!</v>
      </c>
      <c r="D49" s="1368"/>
      <c r="E49" s="455" t="e">
        <f>IF(#REF!="","",#REF!)</f>
        <v>#REF!</v>
      </c>
      <c r="F49" s="455" t="e">
        <f>IF(#REF!="","",#REF!)</f>
        <v>#REF!</v>
      </c>
      <c r="G49" s="455" t="e">
        <f>IF(#REF!="","",#REF!)</f>
        <v>#REF!</v>
      </c>
      <c r="H49" s="455" t="e">
        <f>IF(#REF!="","",#REF!)</f>
        <v>#REF!</v>
      </c>
      <c r="I49" s="455" t="e">
        <f>IF(#REF!="","",#REF!)</f>
        <v>#REF!</v>
      </c>
      <c r="J49" s="455" t="e">
        <f>IF(#REF!="","",#REF!)</f>
        <v>#REF!</v>
      </c>
      <c r="K49" s="455" t="e">
        <f>IF(#REF!="","",#REF!)</f>
        <v>#REF!</v>
      </c>
      <c r="L49" s="455" t="e">
        <f>IF(#REF!="","",#REF!)</f>
        <v>#REF!</v>
      </c>
      <c r="M49" s="455" t="e">
        <f>IF(#REF!="","",#REF!)</f>
        <v>#REF!</v>
      </c>
      <c r="N49" s="1402" t="s">
        <v>1471</v>
      </c>
      <c r="O49" s="1403"/>
      <c r="P49" s="559">
        <v>3</v>
      </c>
      <c r="Q49" s="559">
        <v>3</v>
      </c>
      <c r="R49" s="559">
        <v>0</v>
      </c>
      <c r="S49" s="559" t="e">
        <f>#REF!</f>
        <v>#REF!</v>
      </c>
      <c r="T49" s="559">
        <v>0</v>
      </c>
      <c r="U49" s="559" t="e">
        <f>#REF!</f>
        <v>#REF!</v>
      </c>
      <c r="V49" s="559" t="e">
        <f>#REF!</f>
        <v>#REF!</v>
      </c>
      <c r="W49" s="559" t="e">
        <f>#REF!</f>
        <v>#REF!</v>
      </c>
      <c r="X49" s="559" t="e">
        <f>#REF!</f>
        <v>#REF!</v>
      </c>
      <c r="Y49" s="1398"/>
      <c r="Z49" s="1379" t="e">
        <f>#REF!</f>
        <v>#REF!</v>
      </c>
      <c r="AA49" s="1380"/>
      <c r="AB49" s="1465" t="e">
        <f>#REF!</f>
        <v>#REF!</v>
      </c>
      <c r="AC49" s="1466"/>
      <c r="AD49" s="460" t="e">
        <f>#REF!</f>
        <v>#REF!</v>
      </c>
      <c r="AE49" s="459" t="e">
        <f>#REF!</f>
        <v>#REF!</v>
      </c>
      <c r="AF49" s="461" t="e">
        <f>#REF!</f>
        <v>#REF!</v>
      </c>
      <c r="AH49" s="325"/>
      <c r="AI49" s="558" t="e">
        <f>SUM(AF50:AF58)</f>
        <v>#REF!</v>
      </c>
      <c r="AJ49" s="325"/>
      <c r="AK49" s="325"/>
      <c r="AL49" s="325"/>
      <c r="AM49" s="325"/>
      <c r="AN49" s="325"/>
    </row>
    <row r="50" spans="3:40" ht="18.600000000000001" hidden="1" customHeight="1">
      <c r="C50" s="1367" t="e">
        <f>#REF!</f>
        <v>#REF!</v>
      </c>
      <c r="D50" s="1368"/>
      <c r="E50" s="455" t="e">
        <f>IF(#REF!="","",#REF!)</f>
        <v>#REF!</v>
      </c>
      <c r="F50" s="455" t="e">
        <f>IF(#REF!="","",#REF!)</f>
        <v>#REF!</v>
      </c>
      <c r="G50" s="455" t="e">
        <f>IF(#REF!="","",#REF!)</f>
        <v>#REF!</v>
      </c>
      <c r="H50" s="455" t="e">
        <f>IF(#REF!="","",#REF!)</f>
        <v>#REF!</v>
      </c>
      <c r="I50" s="455" t="e">
        <f>IF(#REF!="","",#REF!)</f>
        <v>#REF!</v>
      </c>
      <c r="J50" s="455" t="e">
        <f>IF(#REF!="","",#REF!)</f>
        <v>#REF!</v>
      </c>
      <c r="K50" s="455" t="e">
        <f>IF(#REF!="","",#REF!)</f>
        <v>#REF!</v>
      </c>
      <c r="L50" s="455" t="e">
        <f>IF(#REF!="","",#REF!)</f>
        <v>#REF!</v>
      </c>
      <c r="M50" s="455" t="e">
        <f>IF(#REF!="","",#REF!)</f>
        <v>#REF!</v>
      </c>
      <c r="N50" s="1402" t="s">
        <v>1470</v>
      </c>
      <c r="O50" s="1403"/>
      <c r="P50" s="559" t="e">
        <f>#REF!</f>
        <v>#REF!</v>
      </c>
      <c r="Q50" s="559" t="e">
        <f>#REF!</f>
        <v>#REF!</v>
      </c>
      <c r="R50" s="559" t="e">
        <f>#REF!</f>
        <v>#REF!</v>
      </c>
      <c r="S50" s="559" t="e">
        <f>#REF!</f>
        <v>#REF!</v>
      </c>
      <c r="T50" s="559" t="e">
        <f>#REF!</f>
        <v>#REF!</v>
      </c>
      <c r="U50" s="559" t="e">
        <f>#REF!</f>
        <v>#REF!</v>
      </c>
      <c r="V50" s="559" t="e">
        <f>#REF!</f>
        <v>#REF!</v>
      </c>
      <c r="W50" s="559" t="e">
        <f>#REF!</f>
        <v>#REF!</v>
      </c>
      <c r="X50" s="559" t="e">
        <f>#REF!</f>
        <v>#REF!</v>
      </c>
      <c r="Y50" s="1397" t="s">
        <v>1301</v>
      </c>
      <c r="Z50" s="1379" t="e">
        <f>#REF!</f>
        <v>#REF!</v>
      </c>
      <c r="AA50" s="1380"/>
      <c r="AB50" s="1465" t="e">
        <f>#REF!</f>
        <v>#REF!</v>
      </c>
      <c r="AC50" s="1466"/>
      <c r="AD50" s="460" t="e">
        <f>#REF!</f>
        <v>#REF!</v>
      </c>
      <c r="AE50" s="459" t="e">
        <f>#REF!</f>
        <v>#REF!</v>
      </c>
      <c r="AF50" s="461" t="e">
        <f>#REF!</f>
        <v>#REF!</v>
      </c>
      <c r="AH50" s="325"/>
      <c r="AI50" s="531"/>
      <c r="AJ50" s="325"/>
      <c r="AK50" s="325"/>
      <c r="AL50" s="325"/>
      <c r="AM50" s="325"/>
      <c r="AN50" s="325"/>
    </row>
    <row r="51" spans="3:40" ht="18.600000000000001" hidden="1" customHeight="1">
      <c r="C51" s="1367" t="e">
        <f>#REF!</f>
        <v>#REF!</v>
      </c>
      <c r="D51" s="1368"/>
      <c r="E51" s="455" t="e">
        <f>IF(#REF!="","",#REF!)</f>
        <v>#REF!</v>
      </c>
      <c r="F51" s="455" t="e">
        <f>IF(#REF!="","",#REF!)</f>
        <v>#REF!</v>
      </c>
      <c r="G51" s="455" t="e">
        <f>IF(#REF!="","",#REF!)</f>
        <v>#REF!</v>
      </c>
      <c r="H51" s="455" t="e">
        <f>IF(#REF!="","",#REF!)</f>
        <v>#REF!</v>
      </c>
      <c r="I51" s="455" t="e">
        <f>IF(#REF!="","",#REF!)</f>
        <v>#REF!</v>
      </c>
      <c r="J51" s="455" t="e">
        <f>IF(#REF!="","",#REF!)</f>
        <v>#REF!</v>
      </c>
      <c r="K51" s="455" t="e">
        <f>IF(#REF!="","",#REF!)</f>
        <v>#REF!</v>
      </c>
      <c r="L51" s="455" t="e">
        <f>IF(#REF!="","",#REF!)</f>
        <v>#REF!</v>
      </c>
      <c r="M51" s="455" t="e">
        <f>IF(#REF!="","",#REF!)</f>
        <v>#REF!</v>
      </c>
      <c r="N51" s="1402" t="s">
        <v>1469</v>
      </c>
      <c r="O51" s="1403"/>
      <c r="P51" s="559" t="e">
        <f>#REF!</f>
        <v>#REF!</v>
      </c>
      <c r="Q51" s="559" t="e">
        <f>#REF!</f>
        <v>#REF!</v>
      </c>
      <c r="R51" s="559" t="e">
        <f>#REF!</f>
        <v>#REF!</v>
      </c>
      <c r="S51" s="559" t="e">
        <f>#REF!</f>
        <v>#REF!</v>
      </c>
      <c r="T51" s="559" t="e">
        <f>#REF!</f>
        <v>#REF!</v>
      </c>
      <c r="U51" s="559" t="e">
        <f>#REF!</f>
        <v>#REF!</v>
      </c>
      <c r="V51" s="559" t="e">
        <f>#REF!</f>
        <v>#REF!</v>
      </c>
      <c r="W51" s="559" t="e">
        <f>#REF!</f>
        <v>#REF!</v>
      </c>
      <c r="X51" s="559" t="e">
        <f>#REF!</f>
        <v>#REF!</v>
      </c>
      <c r="Y51" s="1398"/>
      <c r="Z51" s="1395" t="e">
        <f>#REF!</f>
        <v>#REF!</v>
      </c>
      <c r="AA51" s="1396"/>
      <c r="AB51" s="1465" t="e">
        <f>#REF!</f>
        <v>#REF!</v>
      </c>
      <c r="AC51" s="1466"/>
      <c r="AD51" s="460" t="e">
        <f>#REF!</f>
        <v>#REF!</v>
      </c>
      <c r="AE51" s="459" t="e">
        <f>#REF!</f>
        <v>#REF!</v>
      </c>
      <c r="AF51" s="461" t="e">
        <f>#REF!</f>
        <v>#REF!</v>
      </c>
      <c r="AH51" s="325"/>
      <c r="AI51" s="531"/>
      <c r="AJ51" s="325"/>
      <c r="AK51" s="325"/>
      <c r="AL51" s="325"/>
      <c r="AM51" s="325"/>
      <c r="AN51" s="325"/>
    </row>
    <row r="52" spans="3:40" ht="18.600000000000001" hidden="1" customHeight="1">
      <c r="C52" s="1406" t="e">
        <f>#REF!</f>
        <v>#REF!</v>
      </c>
      <c r="D52" s="1407"/>
      <c r="E52" s="455" t="e">
        <f>IF(#REF!="","",#REF!)</f>
        <v>#REF!</v>
      </c>
      <c r="F52" s="455" t="e">
        <f>IF(#REF!="","",#REF!)</f>
        <v>#REF!</v>
      </c>
      <c r="G52" s="455" t="e">
        <f>IF(#REF!="","",#REF!)</f>
        <v>#REF!</v>
      </c>
      <c r="H52" s="455" t="e">
        <f>IF(#REF!="","",#REF!)</f>
        <v>#REF!</v>
      </c>
      <c r="I52" s="455" t="e">
        <f>IF(#REF!="","",#REF!)</f>
        <v>#REF!</v>
      </c>
      <c r="J52" s="455" t="e">
        <f>IF(#REF!="","",#REF!)</f>
        <v>#REF!</v>
      </c>
      <c r="K52" s="455" t="e">
        <f>IF(#REF!="","",#REF!)</f>
        <v>#REF!</v>
      </c>
      <c r="L52" s="455" t="e">
        <f>IF(#REF!="","",#REF!)</f>
        <v>#REF!</v>
      </c>
      <c r="M52" s="455" t="e">
        <f>IF(#REF!="","",#REF!)</f>
        <v>#REF!</v>
      </c>
      <c r="N52" s="1377" t="s">
        <v>1468</v>
      </c>
      <c r="O52" s="1378"/>
      <c r="P52" s="559" t="e">
        <f>#REF!</f>
        <v>#REF!</v>
      </c>
      <c r="Q52" s="559" t="e">
        <f>#REF!</f>
        <v>#REF!</v>
      </c>
      <c r="R52" s="559" t="e">
        <f>#REF!</f>
        <v>#REF!</v>
      </c>
      <c r="S52" s="559" t="e">
        <f>#REF!</f>
        <v>#REF!</v>
      </c>
      <c r="T52" s="559" t="e">
        <f>#REF!</f>
        <v>#REF!</v>
      </c>
      <c r="U52" s="559" t="e">
        <f>#REF!</f>
        <v>#REF!</v>
      </c>
      <c r="V52" s="559" t="e">
        <f>#REF!</f>
        <v>#REF!</v>
      </c>
      <c r="W52" s="559" t="e">
        <f>#REF!</f>
        <v>#REF!</v>
      </c>
      <c r="X52" s="559" t="e">
        <f>#REF!</f>
        <v>#REF!</v>
      </c>
      <c r="Y52" s="1398"/>
      <c r="Z52" s="1395" t="e">
        <f>#REF!</f>
        <v>#REF!</v>
      </c>
      <c r="AA52" s="1396"/>
      <c r="AB52" s="1465" t="e">
        <f>#REF!</f>
        <v>#REF!</v>
      </c>
      <c r="AC52" s="1466"/>
      <c r="AD52" s="460" t="e">
        <f>#REF!</f>
        <v>#REF!</v>
      </c>
      <c r="AE52" s="459" t="e">
        <f>#REF!</f>
        <v>#REF!</v>
      </c>
      <c r="AF52" s="461" t="e">
        <f>#REF!</f>
        <v>#REF!</v>
      </c>
      <c r="AH52" s="325"/>
      <c r="AI52" s="531"/>
      <c r="AJ52" s="325"/>
      <c r="AK52" s="325"/>
      <c r="AL52" s="325"/>
      <c r="AM52" s="325"/>
      <c r="AN52" s="325"/>
    </row>
    <row r="53" spans="3:40" ht="18.600000000000001" hidden="1" customHeight="1">
      <c r="C53" s="1413" t="s">
        <v>1203</v>
      </c>
      <c r="D53" s="1414"/>
      <c r="E53" s="560" t="e">
        <f t="shared" ref="E53:M53" si="14">SUM(E48:E52)</f>
        <v>#REF!</v>
      </c>
      <c r="F53" s="560" t="e">
        <f t="shared" si="14"/>
        <v>#REF!</v>
      </c>
      <c r="G53" s="560" t="e">
        <f t="shared" si="14"/>
        <v>#REF!</v>
      </c>
      <c r="H53" s="560" t="e">
        <f t="shared" si="14"/>
        <v>#REF!</v>
      </c>
      <c r="I53" s="560" t="e">
        <f t="shared" si="14"/>
        <v>#REF!</v>
      </c>
      <c r="J53" s="560" t="e">
        <f t="shared" si="14"/>
        <v>#REF!</v>
      </c>
      <c r="K53" s="560" t="e">
        <f t="shared" si="14"/>
        <v>#REF!</v>
      </c>
      <c r="L53" s="560" t="e">
        <f t="shared" si="14"/>
        <v>#REF!</v>
      </c>
      <c r="M53" s="560" t="e">
        <f t="shared" si="14"/>
        <v>#REF!</v>
      </c>
      <c r="N53" s="561" t="s">
        <v>1467</v>
      </c>
      <c r="O53" s="462"/>
      <c r="P53" s="463"/>
      <c r="Q53" s="464"/>
      <c r="R53" s="464"/>
      <c r="S53" s="464"/>
      <c r="T53" s="464"/>
      <c r="U53" s="464"/>
      <c r="V53" s="464"/>
      <c r="W53" s="465"/>
      <c r="X53" s="466"/>
      <c r="Y53" s="1398"/>
      <c r="Z53" s="1379" t="e">
        <f>#REF!</f>
        <v>#REF!</v>
      </c>
      <c r="AA53" s="1380"/>
      <c r="AB53" s="1465" t="e">
        <f>#REF!</f>
        <v>#REF!</v>
      </c>
      <c r="AC53" s="1466"/>
      <c r="AD53" s="460" t="e">
        <f>#REF!</f>
        <v>#REF!</v>
      </c>
      <c r="AE53" s="459" t="e">
        <f>#REF!</f>
        <v>#REF!</v>
      </c>
      <c r="AF53" s="461" t="e">
        <f>#REF!</f>
        <v>#REF!</v>
      </c>
      <c r="AH53" s="325"/>
      <c r="AI53" s="531"/>
      <c r="AJ53" s="325"/>
      <c r="AK53" s="325"/>
      <c r="AL53" s="325"/>
      <c r="AM53" s="325"/>
      <c r="AN53" s="325"/>
    </row>
    <row r="54" spans="3:40" ht="15" hidden="1" customHeight="1">
      <c r="C54" s="553" t="s">
        <v>1220</v>
      </c>
      <c r="D54" s="554"/>
      <c r="E54" s="554"/>
      <c r="F54" s="554"/>
      <c r="G54" s="554"/>
      <c r="H54" s="554"/>
      <c r="I54" s="554"/>
      <c r="J54" s="554"/>
      <c r="K54" s="554"/>
      <c r="L54" s="554"/>
      <c r="M54" s="562"/>
      <c r="N54" s="1365" t="s">
        <v>1466</v>
      </c>
      <c r="O54" s="1366"/>
      <c r="P54" s="1366"/>
      <c r="Q54" s="1415" t="e">
        <f>'General Information'!#REF!</f>
        <v>#REF!</v>
      </c>
      <c r="R54" s="1416"/>
      <c r="S54" s="1422" t="s">
        <v>1465</v>
      </c>
      <c r="T54" s="1394"/>
      <c r="U54" s="1394"/>
      <c r="V54" s="1394"/>
      <c r="W54" s="1418" t="e">
        <f>'General Information'!#REF!</f>
        <v>#REF!</v>
      </c>
      <c r="X54" s="1418"/>
      <c r="Y54" s="1398"/>
      <c r="Z54" s="1379" t="e">
        <f>#REF!</f>
        <v>#REF!</v>
      </c>
      <c r="AA54" s="1380"/>
      <c r="AB54" s="1465" t="e">
        <f>#REF!</f>
        <v>#REF!</v>
      </c>
      <c r="AC54" s="1466"/>
      <c r="AD54" s="460" t="e">
        <f>#REF!</f>
        <v>#REF!</v>
      </c>
      <c r="AE54" s="459" t="e">
        <f>#REF!</f>
        <v>#REF!</v>
      </c>
      <c r="AF54" s="461" t="e">
        <f>#REF!</f>
        <v>#REF!</v>
      </c>
      <c r="AG54" s="1517" t="s">
        <v>1464</v>
      </c>
      <c r="AH54" s="1518"/>
      <c r="AI54" s="1519"/>
    </row>
    <row r="55" spans="3:40" ht="15.45" hidden="1" customHeight="1">
      <c r="C55" s="1513" t="s">
        <v>1214</v>
      </c>
      <c r="D55" s="1514"/>
      <c r="E55" s="1383" t="s">
        <v>19</v>
      </c>
      <c r="F55" s="467" t="s">
        <v>1463</v>
      </c>
      <c r="G55" s="467"/>
      <c r="H55" s="467"/>
      <c r="I55" s="467"/>
      <c r="J55" s="467"/>
      <c r="K55" s="1410" t="s">
        <v>1219</v>
      </c>
      <c r="L55" s="1537" t="s">
        <v>1218</v>
      </c>
      <c r="M55" s="1400" t="s">
        <v>1217</v>
      </c>
      <c r="N55" s="1393" t="s">
        <v>1462</v>
      </c>
      <c r="O55" s="1394"/>
      <c r="P55" s="1394"/>
      <c r="Q55" s="1415" t="e">
        <f>'General Information'!#REF!</f>
        <v>#REF!</v>
      </c>
      <c r="R55" s="1416"/>
      <c r="S55" s="1422" t="s">
        <v>1461</v>
      </c>
      <c r="T55" s="1394"/>
      <c r="U55" s="1394"/>
      <c r="V55" s="1394"/>
      <c r="W55" s="1417" t="e">
        <f>'General Information'!#REF!</f>
        <v>#REF!</v>
      </c>
      <c r="X55" s="1417"/>
      <c r="Y55" s="1398"/>
      <c r="Z55" s="1379" t="e">
        <f>#REF!</f>
        <v>#REF!</v>
      </c>
      <c r="AA55" s="1380"/>
      <c r="AB55" s="1465" t="e">
        <f>#REF!</f>
        <v>#REF!</v>
      </c>
      <c r="AC55" s="1466"/>
      <c r="AD55" s="460" t="e">
        <f>#REF!</f>
        <v>#REF!</v>
      </c>
      <c r="AE55" s="459" t="e">
        <f>#REF!</f>
        <v>#REF!</v>
      </c>
      <c r="AF55" s="461" t="e">
        <f>#REF!</f>
        <v>#REF!</v>
      </c>
      <c r="AG55" s="1517"/>
      <c r="AH55" s="1518"/>
      <c r="AI55" s="1519"/>
    </row>
    <row r="56" spans="3:40" ht="15.75" hidden="1" customHeight="1">
      <c r="C56" s="1515"/>
      <c r="D56" s="1516"/>
      <c r="E56" s="1384"/>
      <c r="F56" s="468" t="s">
        <v>1208</v>
      </c>
      <c r="G56" s="468" t="s">
        <v>1207</v>
      </c>
      <c r="H56" s="468" t="s">
        <v>1206</v>
      </c>
      <c r="I56" s="468" t="s">
        <v>1205</v>
      </c>
      <c r="J56" s="468" t="s">
        <v>1204</v>
      </c>
      <c r="K56" s="1411" t="s">
        <v>1216</v>
      </c>
      <c r="L56" s="1538"/>
      <c r="M56" s="1401"/>
      <c r="N56" s="1393" t="s">
        <v>1460</v>
      </c>
      <c r="O56" s="1394"/>
      <c r="P56" s="1394"/>
      <c r="Q56" s="1415" t="e">
        <f>'General Information'!#REF!</f>
        <v>#REF!</v>
      </c>
      <c r="R56" s="1416"/>
      <c r="S56" s="1422" t="s">
        <v>1459</v>
      </c>
      <c r="T56" s="1394"/>
      <c r="U56" s="1394"/>
      <c r="V56" s="1394"/>
      <c r="W56" s="1418" t="e">
        <f>'General Information'!#REF!</f>
        <v>#REF!</v>
      </c>
      <c r="X56" s="1419"/>
      <c r="Y56" s="1398"/>
      <c r="Z56" s="1379" t="e">
        <f>#REF!</f>
        <v>#REF!</v>
      </c>
      <c r="AA56" s="1380"/>
      <c r="AB56" s="1465" t="e">
        <f>#REF!</f>
        <v>#REF!</v>
      </c>
      <c r="AC56" s="1466"/>
      <c r="AD56" s="460" t="e">
        <f>#REF!</f>
        <v>#REF!</v>
      </c>
      <c r="AE56" s="459" t="e">
        <f>#REF!</f>
        <v>#REF!</v>
      </c>
      <c r="AF56" s="461" t="e">
        <f>#REF!</f>
        <v>#REF!</v>
      </c>
      <c r="AH56" s="325"/>
      <c r="AI56" s="531"/>
    </row>
    <row r="57" spans="3:40" ht="18.600000000000001" hidden="1" customHeight="1">
      <c r="C57" s="1363" t="e">
        <f>#REF!</f>
        <v>#REF!</v>
      </c>
      <c r="D57" s="1364"/>
      <c r="E57" s="455" t="e">
        <f>IF(#REF!="","",#REF!)</f>
        <v>#REF!</v>
      </c>
      <c r="F57" s="455" t="e">
        <f>IF(#REF!="","",#REF!)</f>
        <v>#REF!</v>
      </c>
      <c r="G57" s="455" t="e">
        <f>IF(#REF!="","",#REF!)</f>
        <v>#REF!</v>
      </c>
      <c r="H57" s="455" t="e">
        <f>IF(#REF!="","",#REF!)</f>
        <v>#REF!</v>
      </c>
      <c r="I57" s="455" t="e">
        <f>IF(#REF!="","",#REF!)</f>
        <v>#REF!</v>
      </c>
      <c r="J57" s="455" t="e">
        <f>IF(#REF!="","",#REF!)</f>
        <v>#REF!</v>
      </c>
      <c r="K57" s="455" t="e">
        <f>IF(#REF!="","",#REF!)</f>
        <v>#REF!</v>
      </c>
      <c r="L57" s="455" t="e">
        <f>IF(#REF!="","",#REF!)</f>
        <v>#REF!</v>
      </c>
      <c r="M57" s="455" t="e">
        <f>IF(#REF!="","",#REF!)</f>
        <v>#REF!</v>
      </c>
      <c r="N57" s="1393" t="s">
        <v>1458</v>
      </c>
      <c r="O57" s="1394"/>
      <c r="P57" s="1394"/>
      <c r="Q57" s="1415" t="e">
        <f>'General Information'!#REF!</f>
        <v>#REF!</v>
      </c>
      <c r="R57" s="1416"/>
      <c r="S57" s="1422" t="s">
        <v>1457</v>
      </c>
      <c r="T57" s="1394"/>
      <c r="U57" s="1394"/>
      <c r="V57" s="1394"/>
      <c r="W57" s="1418" t="e">
        <f>'General Information'!#REF!</f>
        <v>#REF!</v>
      </c>
      <c r="X57" s="1419"/>
      <c r="Y57" s="1398"/>
      <c r="Z57" s="1379" t="e">
        <f>#REF!</f>
        <v>#REF!</v>
      </c>
      <c r="AA57" s="1380"/>
      <c r="AB57" s="1465" t="e">
        <f>#REF!</f>
        <v>#REF!</v>
      </c>
      <c r="AC57" s="1466"/>
      <c r="AD57" s="460" t="e">
        <f>#REF!</f>
        <v>#REF!</v>
      </c>
      <c r="AE57" s="459" t="e">
        <f>#REF!</f>
        <v>#REF!</v>
      </c>
      <c r="AF57" s="461" t="e">
        <f>#REF!</f>
        <v>#REF!</v>
      </c>
      <c r="AH57" s="325"/>
      <c r="AI57" s="531"/>
    </row>
    <row r="58" spans="3:40" ht="18.600000000000001" hidden="1" customHeight="1">
      <c r="C58" s="1369" t="e">
        <f>#REF!</f>
        <v>#REF!</v>
      </c>
      <c r="D58" s="1370"/>
      <c r="E58" s="455" t="e">
        <f>IF(#REF!="","",#REF!)</f>
        <v>#REF!</v>
      </c>
      <c r="F58" s="455" t="e">
        <f>IF(#REF!="","",#REF!)</f>
        <v>#REF!</v>
      </c>
      <c r="G58" s="455" t="e">
        <f>IF(#REF!="","",#REF!)</f>
        <v>#REF!</v>
      </c>
      <c r="H58" s="455" t="e">
        <f>IF(#REF!="","",#REF!)</f>
        <v>#REF!</v>
      </c>
      <c r="I58" s="455" t="e">
        <f>IF(#REF!="","",#REF!)</f>
        <v>#REF!</v>
      </c>
      <c r="J58" s="455" t="e">
        <f>IF(#REF!="","",#REF!)</f>
        <v>#REF!</v>
      </c>
      <c r="K58" s="455" t="e">
        <f>IF(#REF!="","",#REF!)</f>
        <v>#REF!</v>
      </c>
      <c r="L58" s="455" t="e">
        <f>IF(#REF!="","",#REF!)</f>
        <v>#REF!</v>
      </c>
      <c r="M58" s="455" t="e">
        <f>IF(#REF!="","",#REF!)</f>
        <v>#REF!</v>
      </c>
      <c r="N58" s="1393" t="s">
        <v>1456</v>
      </c>
      <c r="O58" s="1394"/>
      <c r="P58" s="1394"/>
      <c r="Q58" s="1415" t="e">
        <f>'General Information'!#REF!</f>
        <v>#REF!</v>
      </c>
      <c r="R58" s="1416"/>
      <c r="S58" s="1422" t="s">
        <v>1455</v>
      </c>
      <c r="T58" s="1394"/>
      <c r="U58" s="1394"/>
      <c r="V58" s="1394"/>
      <c r="W58" s="1417" t="e">
        <f>'General Information'!#REF!</f>
        <v>#REF!</v>
      </c>
      <c r="X58" s="1417"/>
      <c r="Y58" s="1399"/>
      <c r="Z58" s="1379" t="e">
        <f>#REF!</f>
        <v>#REF!</v>
      </c>
      <c r="AA58" s="1380"/>
      <c r="AB58" s="1465" t="e">
        <f>#REF!</f>
        <v>#REF!</v>
      </c>
      <c r="AC58" s="1466"/>
      <c r="AD58" s="460" t="e">
        <f>#REF!</f>
        <v>#REF!</v>
      </c>
      <c r="AE58" s="459" t="e">
        <f>#REF!</f>
        <v>#REF!</v>
      </c>
      <c r="AF58" s="461" t="e">
        <f>#REF!</f>
        <v>#REF!</v>
      </c>
      <c r="AH58" s="325"/>
      <c r="AI58" s="531"/>
    </row>
    <row r="59" spans="3:40" ht="18.600000000000001" hidden="1" customHeight="1">
      <c r="C59" s="1369" t="e">
        <f>#REF!</f>
        <v>#REF!</v>
      </c>
      <c r="D59" s="1370"/>
      <c r="E59" s="455" t="e">
        <f>IF(#REF!="","",#REF!)</f>
        <v>#REF!</v>
      </c>
      <c r="F59" s="455" t="e">
        <f>IF(#REF!="","",#REF!)</f>
        <v>#REF!</v>
      </c>
      <c r="G59" s="455" t="e">
        <f>IF(#REF!="","",#REF!)</f>
        <v>#REF!</v>
      </c>
      <c r="H59" s="455" t="e">
        <f>IF(#REF!="","",#REF!)</f>
        <v>#REF!</v>
      </c>
      <c r="I59" s="455" t="e">
        <f>IF(#REF!="","",#REF!)</f>
        <v>#REF!</v>
      </c>
      <c r="J59" s="455" t="e">
        <f>IF(#REF!="","",#REF!)</f>
        <v>#REF!</v>
      </c>
      <c r="K59" s="455" t="e">
        <f>IF(#REF!="","",#REF!)</f>
        <v>#REF!</v>
      </c>
      <c r="L59" s="455" t="e">
        <f>IF(#REF!="","",#REF!)</f>
        <v>#REF!</v>
      </c>
      <c r="M59" s="455" t="e">
        <f>IF(#REF!="","",#REF!)</f>
        <v>#REF!</v>
      </c>
      <c r="N59" s="1563" t="s">
        <v>1454</v>
      </c>
      <c r="O59" s="1564"/>
      <c r="P59" s="1564"/>
      <c r="Q59" s="1564"/>
      <c r="R59" s="1564"/>
      <c r="S59" s="1564"/>
      <c r="T59" s="1564"/>
      <c r="U59" s="1564"/>
      <c r="V59" s="1564"/>
      <c r="W59" s="1564"/>
      <c r="X59" s="1565"/>
      <c r="Y59" s="1397" t="s">
        <v>1291</v>
      </c>
      <c r="Z59" s="1379" t="e">
        <f>#REF!</f>
        <v>#REF!</v>
      </c>
      <c r="AA59" s="1380"/>
      <c r="AB59" s="1465">
        <v>0</v>
      </c>
      <c r="AC59" s="1466"/>
      <c r="AD59" s="460" t="s">
        <v>1453</v>
      </c>
      <c r="AE59" s="459" t="e">
        <f>#REF!</f>
        <v>#REF!</v>
      </c>
      <c r="AF59" s="461" t="e">
        <f>#REF!</f>
        <v>#REF!</v>
      </c>
      <c r="AH59" s="325"/>
      <c r="AI59" s="531"/>
    </row>
    <row r="60" spans="3:40" ht="18.600000000000001" hidden="1" customHeight="1">
      <c r="C60" s="1369" t="e">
        <f>#REF!</f>
        <v>#REF!</v>
      </c>
      <c r="D60" s="1370"/>
      <c r="E60" s="455" t="e">
        <f>IF(#REF!="","",#REF!)</f>
        <v>#REF!</v>
      </c>
      <c r="F60" s="455" t="e">
        <f>IF(#REF!="","",#REF!)</f>
        <v>#REF!</v>
      </c>
      <c r="G60" s="455" t="e">
        <f>IF(#REF!="","",#REF!)</f>
        <v>#REF!</v>
      </c>
      <c r="H60" s="455" t="e">
        <f>IF(#REF!="","",#REF!)</f>
        <v>#REF!</v>
      </c>
      <c r="I60" s="455" t="e">
        <f>IF(#REF!="","",#REF!)</f>
        <v>#REF!</v>
      </c>
      <c r="J60" s="455" t="e">
        <f>IF(#REF!="","",#REF!)</f>
        <v>#REF!</v>
      </c>
      <c r="K60" s="455" t="e">
        <f>IF(#REF!="","",#REF!)</f>
        <v>#REF!</v>
      </c>
      <c r="L60" s="455" t="e">
        <f>IF(#REF!="","",#REF!)</f>
        <v>#REF!</v>
      </c>
      <c r="M60" s="455" t="e">
        <f>IF(#REF!="","",#REF!)</f>
        <v>#REF!</v>
      </c>
      <c r="N60" s="1412" t="s">
        <v>1452</v>
      </c>
      <c r="O60" s="1412"/>
      <c r="P60" s="563">
        <f>'Invoice Log'!W5</f>
        <v>0</v>
      </c>
      <c r="Q60" s="1486" t="s">
        <v>1451</v>
      </c>
      <c r="R60" s="1487"/>
      <c r="S60" s="1487"/>
      <c r="T60" s="564">
        <f>'Invoice Log'!AA5</f>
        <v>49710656</v>
      </c>
      <c r="V60" s="565" t="s">
        <v>1450</v>
      </c>
      <c r="W60" s="566">
        <f>Q6</f>
        <v>307891320</v>
      </c>
      <c r="X60" s="469"/>
      <c r="Y60" s="1398"/>
      <c r="Z60" s="1379" t="e">
        <f>#REF!</f>
        <v>#REF!</v>
      </c>
      <c r="AA60" s="1380"/>
      <c r="AB60" s="1465" t="e">
        <f>#REF!</f>
        <v>#REF!</v>
      </c>
      <c r="AC60" s="1466"/>
      <c r="AD60" s="460" t="e">
        <f>#REF!</f>
        <v>#REF!</v>
      </c>
      <c r="AE60" s="459" t="e">
        <f>#REF!</f>
        <v>#REF!</v>
      </c>
      <c r="AF60" s="461" t="e">
        <f>#REF!</f>
        <v>#REF!</v>
      </c>
      <c r="AH60" s="325"/>
      <c r="AI60" s="531"/>
    </row>
    <row r="61" spans="3:40" ht="18.600000000000001" hidden="1" customHeight="1">
      <c r="C61" s="1423" t="e">
        <f>#REF!</f>
        <v>#REF!</v>
      </c>
      <c r="D61" s="1424"/>
      <c r="E61" s="455" t="e">
        <f>IF(#REF!="","",#REF!)</f>
        <v>#REF!</v>
      </c>
      <c r="F61" s="455" t="e">
        <f>IF(#REF!="","",#REF!)</f>
        <v>#REF!</v>
      </c>
      <c r="G61" s="455" t="e">
        <f>IF(#REF!="","",#REF!)</f>
        <v>#REF!</v>
      </c>
      <c r="H61" s="455" t="e">
        <f>IF(#REF!="","",#REF!)</f>
        <v>#REF!</v>
      </c>
      <c r="I61" s="455" t="e">
        <f>IF(#REF!="","",#REF!)</f>
        <v>#REF!</v>
      </c>
      <c r="J61" s="455" t="e">
        <f>IF(#REF!="","",#REF!)</f>
        <v>#REF!</v>
      </c>
      <c r="K61" s="455" t="e">
        <f>IF(#REF!="","",#REF!)</f>
        <v>#REF!</v>
      </c>
      <c r="L61" s="455" t="e">
        <f>IF(#REF!="","",#REF!)</f>
        <v>#REF!</v>
      </c>
      <c r="M61" s="455" t="e">
        <f>IF(#REF!="","",#REF!)</f>
        <v>#REF!</v>
      </c>
      <c r="N61" s="1412" t="s">
        <v>1449</v>
      </c>
      <c r="O61" s="1412"/>
      <c r="P61" s="563">
        <f>'Invoice Log'!W7</f>
        <v>0</v>
      </c>
      <c r="Q61" s="1486" t="s">
        <v>1448</v>
      </c>
      <c r="R61" s="1487"/>
      <c r="S61" s="1487"/>
      <c r="T61" s="567">
        <f>'Invoice Log'!AA7</f>
        <v>0</v>
      </c>
      <c r="V61" s="365" t="s">
        <v>1447</v>
      </c>
      <c r="W61" s="470">
        <f>J19</f>
        <v>105221521</v>
      </c>
      <c r="X61" s="568"/>
      <c r="Y61" s="1398"/>
      <c r="Z61" s="1379" t="e">
        <f>#REF!</f>
        <v>#REF!</v>
      </c>
      <c r="AA61" s="1380"/>
      <c r="AB61" s="1465" t="e">
        <f>#REF!</f>
        <v>#REF!</v>
      </c>
      <c r="AC61" s="1466"/>
      <c r="AD61" s="460" t="e">
        <f>#REF!</f>
        <v>#REF!</v>
      </c>
      <c r="AE61" s="459" t="e">
        <f>#REF!</f>
        <v>#REF!</v>
      </c>
      <c r="AF61" s="461" t="e">
        <f>#REF!</f>
        <v>#REF!</v>
      </c>
      <c r="AH61" s="325"/>
      <c r="AI61" s="531"/>
    </row>
    <row r="62" spans="3:40" ht="18.600000000000001" hidden="1" customHeight="1">
      <c r="C62" s="1413" t="s">
        <v>1203</v>
      </c>
      <c r="D62" s="1414"/>
      <c r="E62" s="569" t="e">
        <f t="shared" ref="E62:M62" si="15">SUM(E57:E61)</f>
        <v>#REF!</v>
      </c>
      <c r="F62" s="569" t="e">
        <f t="shared" si="15"/>
        <v>#REF!</v>
      </c>
      <c r="G62" s="569" t="e">
        <f t="shared" si="15"/>
        <v>#REF!</v>
      </c>
      <c r="H62" s="569" t="e">
        <f t="shared" si="15"/>
        <v>#REF!</v>
      </c>
      <c r="I62" s="569" t="e">
        <f t="shared" si="15"/>
        <v>#REF!</v>
      </c>
      <c r="J62" s="569" t="e">
        <f t="shared" si="15"/>
        <v>#REF!</v>
      </c>
      <c r="K62" s="569" t="e">
        <f t="shared" si="15"/>
        <v>#REF!</v>
      </c>
      <c r="L62" s="569" t="e">
        <f t="shared" si="15"/>
        <v>#REF!</v>
      </c>
      <c r="M62" s="570" t="e">
        <f t="shared" si="15"/>
        <v>#REF!</v>
      </c>
      <c r="N62" s="1526" t="s">
        <v>1446</v>
      </c>
      <c r="O62" s="1412"/>
      <c r="P62" s="563">
        <f>'Invoice Log'!W8</f>
        <v>0</v>
      </c>
      <c r="Q62" s="1486" t="s">
        <v>1445</v>
      </c>
      <c r="R62" s="1487"/>
      <c r="S62" s="1487"/>
      <c r="T62" s="567">
        <f>'Invoice Log'!AA8</f>
        <v>0</v>
      </c>
      <c r="V62" s="571" t="s">
        <v>1444</v>
      </c>
      <c r="W62" s="470">
        <f>K19</f>
        <v>108262052</v>
      </c>
      <c r="X62" s="568"/>
      <c r="Y62" s="1398"/>
      <c r="Z62" s="1379" t="e">
        <f>#REF!</f>
        <v>#REF!</v>
      </c>
      <c r="AA62" s="1380"/>
      <c r="AB62" s="1465" t="e">
        <f>#REF!</f>
        <v>#REF!</v>
      </c>
      <c r="AC62" s="1466"/>
      <c r="AD62" s="460" t="e">
        <f>#REF!</f>
        <v>#REF!</v>
      </c>
      <c r="AE62" s="459" t="e">
        <f>#REF!</f>
        <v>#REF!</v>
      </c>
      <c r="AF62" s="461" t="e">
        <f>#REF!</f>
        <v>#REF!</v>
      </c>
      <c r="AH62" s="325"/>
      <c r="AI62" s="531"/>
    </row>
    <row r="63" spans="3:40" ht="14.4" hidden="1" customHeight="1">
      <c r="C63" s="553" t="s">
        <v>1215</v>
      </c>
      <c r="D63" s="554"/>
      <c r="E63" s="554"/>
      <c r="F63" s="554"/>
      <c r="G63" s="554"/>
      <c r="H63" s="554"/>
      <c r="I63" s="554"/>
      <c r="J63" s="554"/>
      <c r="K63" s="554"/>
      <c r="L63" s="554"/>
      <c r="M63" s="572"/>
      <c r="N63" s="1412" t="s">
        <v>1443</v>
      </c>
      <c r="O63" s="1412"/>
      <c r="P63" s="563">
        <f>P61-P62</f>
        <v>0</v>
      </c>
      <c r="Q63" s="1486" t="s">
        <v>1442</v>
      </c>
      <c r="R63" s="1487"/>
      <c r="S63" s="1487"/>
      <c r="T63" s="573">
        <f>'Invoice Log'!AD5</f>
        <v>46295</v>
      </c>
      <c r="V63" s="571" t="s">
        <v>1441</v>
      </c>
      <c r="W63" s="574">
        <f>T60</f>
        <v>49710656</v>
      </c>
      <c r="X63" s="575"/>
      <c r="Y63" s="1485"/>
      <c r="Z63" s="1527" t="e">
        <f>#REF!</f>
        <v>#REF!</v>
      </c>
      <c r="AA63" s="1528"/>
      <c r="AB63" s="1483" t="e">
        <f>#REF!</f>
        <v>#REF!</v>
      </c>
      <c r="AC63" s="1484"/>
      <c r="AD63" s="472" t="e">
        <f>#REF!</f>
        <v>#REF!</v>
      </c>
      <c r="AE63" s="471" t="e">
        <f>#REF!</f>
        <v>#REF!</v>
      </c>
      <c r="AF63" s="473" t="e">
        <f>#REF!</f>
        <v>#REF!</v>
      </c>
      <c r="AH63" s="325"/>
      <c r="AI63" s="531"/>
    </row>
    <row r="64" spans="3:40" ht="14.4" hidden="1" customHeight="1">
      <c r="C64" s="1522" t="s">
        <v>1214</v>
      </c>
      <c r="D64" s="1523"/>
      <c r="E64" s="1520" t="s">
        <v>1440</v>
      </c>
      <c r="F64" s="1520" t="s">
        <v>1213</v>
      </c>
      <c r="G64" s="1520" t="s">
        <v>1212</v>
      </c>
      <c r="H64" s="1520" t="s">
        <v>1211</v>
      </c>
      <c r="I64" s="1520" t="s">
        <v>1439</v>
      </c>
      <c r="J64" s="1520" t="s">
        <v>1210</v>
      </c>
      <c r="K64" s="1529" t="s">
        <v>1209</v>
      </c>
      <c r="L64" s="1529"/>
      <c r="M64" s="1529"/>
      <c r="N64" s="1412" t="s">
        <v>1438</v>
      </c>
      <c r="O64" s="1412"/>
      <c r="P64" s="576">
        <f>'Invoice Log'!O5</f>
        <v>0</v>
      </c>
      <c r="Q64" s="1486" t="s">
        <v>1437</v>
      </c>
      <c r="R64" s="1487"/>
      <c r="S64" s="1487"/>
      <c r="T64" s="567">
        <f>'Invoice Log'!S5</f>
        <v>0</v>
      </c>
      <c r="V64" s="571" t="s">
        <v>1436</v>
      </c>
      <c r="W64" s="574">
        <f>T61</f>
        <v>0</v>
      </c>
      <c r="X64" s="577"/>
      <c r="Y64" s="1501" t="s">
        <v>1435</v>
      </c>
      <c r="Z64" s="1502"/>
      <c r="AA64" s="1502"/>
      <c r="AB64" s="1502"/>
      <c r="AC64" s="1502"/>
      <c r="AD64" s="1502"/>
      <c r="AE64" s="1502"/>
      <c r="AF64" s="1502"/>
      <c r="AG64" s="1502"/>
      <c r="AH64" s="1502"/>
      <c r="AI64" s="1503"/>
    </row>
    <row r="65" spans="3:37" ht="14.4" hidden="1" customHeight="1">
      <c r="C65" s="1524"/>
      <c r="D65" s="1525"/>
      <c r="E65" s="1521"/>
      <c r="F65" s="1521" t="s">
        <v>1208</v>
      </c>
      <c r="G65" s="1521" t="s">
        <v>1207</v>
      </c>
      <c r="H65" s="1521" t="s">
        <v>1206</v>
      </c>
      <c r="I65" s="1521" t="s">
        <v>1205</v>
      </c>
      <c r="J65" s="1521" t="s">
        <v>1204</v>
      </c>
      <c r="K65" s="1530"/>
      <c r="L65" s="1530"/>
      <c r="M65" s="1530"/>
      <c r="N65" s="1412" t="s">
        <v>1434</v>
      </c>
      <c r="O65" s="1412"/>
      <c r="P65" s="576">
        <f>'Invoice Log'!O6</f>
        <v>0</v>
      </c>
      <c r="Q65" s="1486" t="s">
        <v>1433</v>
      </c>
      <c r="R65" s="1487"/>
      <c r="S65" s="1487"/>
      <c r="T65" s="567">
        <f>'Invoice Log'!S6</f>
        <v>0</v>
      </c>
      <c r="V65" s="571" t="s">
        <v>1432</v>
      </c>
      <c r="W65" s="574">
        <f>T62</f>
        <v>0</v>
      </c>
      <c r="X65" s="577"/>
      <c r="Y65" s="1504"/>
      <c r="Z65" s="1505"/>
      <c r="AA65" s="1505"/>
      <c r="AB65" s="1505"/>
      <c r="AC65" s="1505"/>
      <c r="AD65" s="1505"/>
      <c r="AE65" s="1505"/>
      <c r="AF65" s="1505"/>
      <c r="AG65" s="1505"/>
      <c r="AH65" s="1505"/>
      <c r="AI65" s="1506"/>
    </row>
    <row r="66" spans="3:37" ht="18.600000000000001" hidden="1" customHeight="1">
      <c r="C66" s="1363" t="e">
        <f>#REF!</f>
        <v>#REF!</v>
      </c>
      <c r="D66" s="1364"/>
      <c r="E66" s="455" t="e">
        <f>IF(#REF!="","",#REF!)</f>
        <v>#REF!</v>
      </c>
      <c r="F66" s="455" t="e">
        <f>IF(#REF!="","",#REF!)</f>
        <v>#REF!</v>
      </c>
      <c r="G66" s="455" t="e">
        <f>IF(#REF!="","",#REF!)</f>
        <v>#REF!</v>
      </c>
      <c r="H66" s="455" t="e">
        <f>IF(#REF!="","",#REF!)</f>
        <v>#REF!</v>
      </c>
      <c r="I66" s="455" t="e">
        <f>IF(#REF!="","",#REF!)</f>
        <v>#REF!</v>
      </c>
      <c r="J66" s="455" t="e">
        <f>IF(#REF!="","",#REF!)</f>
        <v>#REF!</v>
      </c>
      <c r="K66" s="1441" t="e">
        <f>#REF!</f>
        <v>#REF!</v>
      </c>
      <c r="L66" s="1441"/>
      <c r="M66" s="1442"/>
      <c r="N66" s="1412" t="s">
        <v>1431</v>
      </c>
      <c r="O66" s="1412"/>
      <c r="P66" s="578">
        <f>'Invoice Log'!O7</f>
        <v>0</v>
      </c>
      <c r="Q66" s="1486" t="s">
        <v>1430</v>
      </c>
      <c r="R66" s="1487"/>
      <c r="S66" s="1487"/>
      <c r="T66" s="579">
        <f>'Invoice Log'!O8</f>
        <v>111000</v>
      </c>
      <c r="U66" s="580"/>
      <c r="V66" s="474"/>
      <c r="W66" s="581"/>
      <c r="X66" s="582"/>
      <c r="Y66" s="1510" t="s">
        <v>1429</v>
      </c>
      <c r="Z66" s="1479" t="s">
        <v>1428</v>
      </c>
      <c r="AA66" s="1512" t="s">
        <v>1427</v>
      </c>
      <c r="AB66" s="1512"/>
      <c r="AC66" s="1512"/>
      <c r="AD66" s="1512"/>
      <c r="AE66" s="1512"/>
      <c r="AF66" s="1479" t="s">
        <v>1078</v>
      </c>
      <c r="AG66" s="1479" t="s">
        <v>1426</v>
      </c>
      <c r="AH66" s="1479" t="s">
        <v>1425</v>
      </c>
      <c r="AI66" s="1499" t="s">
        <v>1423</v>
      </c>
    </row>
    <row r="67" spans="3:37" ht="18.600000000000001" hidden="1" customHeight="1">
      <c r="C67" s="1369" t="e">
        <f>#REF!</f>
        <v>#REF!</v>
      </c>
      <c r="D67" s="1370"/>
      <c r="E67" s="455" t="e">
        <f>IF(#REF!="","",#REF!)</f>
        <v>#REF!</v>
      </c>
      <c r="F67" s="455" t="e">
        <f>IF(#REF!="","",#REF!)</f>
        <v>#REF!</v>
      </c>
      <c r="G67" s="455" t="e">
        <f>IF(#REF!="","",#REF!)</f>
        <v>#REF!</v>
      </c>
      <c r="H67" s="455" t="e">
        <f>IF(#REF!="","",#REF!)</f>
        <v>#REF!</v>
      </c>
      <c r="I67" s="455" t="e">
        <f>IF(#REF!="","",#REF!)</f>
        <v>#REF!</v>
      </c>
      <c r="J67" s="455" t="e">
        <f>IF(#REF!="","",#REF!)</f>
        <v>#REF!</v>
      </c>
      <c r="K67" s="1441" t="e">
        <f>#REF!</f>
        <v>#REF!</v>
      </c>
      <c r="L67" s="1441"/>
      <c r="M67" s="1442"/>
      <c r="N67" s="1575" t="s">
        <v>1422</v>
      </c>
      <c r="O67" s="1575"/>
      <c r="P67" s="1575"/>
      <c r="Q67" s="1575"/>
      <c r="R67" s="1575"/>
      <c r="S67" s="1575"/>
      <c r="T67" s="1575"/>
      <c r="U67" s="1575"/>
      <c r="V67" s="1575"/>
      <c r="W67" s="1575"/>
      <c r="X67" s="1575"/>
      <c r="Y67" s="1511"/>
      <c r="Z67" s="1480"/>
      <c r="AA67" s="1480"/>
      <c r="AB67" s="1480"/>
      <c r="AC67" s="1480"/>
      <c r="AD67" s="1480"/>
      <c r="AE67" s="1480"/>
      <c r="AF67" s="1480"/>
      <c r="AG67" s="1480"/>
      <c r="AH67" s="1480"/>
      <c r="AI67" s="1500"/>
    </row>
    <row r="68" spans="3:37" ht="18.600000000000001" hidden="1" customHeight="1">
      <c r="C68" s="1369" t="e">
        <f>#REF!</f>
        <v>#REF!</v>
      </c>
      <c r="D68" s="1370"/>
      <c r="E68" s="455" t="e">
        <f>IF(#REF!="","",#REF!)</f>
        <v>#REF!</v>
      </c>
      <c r="F68" s="455" t="e">
        <f>IF(#REF!="","",#REF!)</f>
        <v>#REF!</v>
      </c>
      <c r="G68" s="455" t="e">
        <f>IF(#REF!="","",#REF!)</f>
        <v>#REF!</v>
      </c>
      <c r="H68" s="455" t="e">
        <f>IF(#REF!="","",#REF!)</f>
        <v>#REF!</v>
      </c>
      <c r="I68" s="455" t="e">
        <f>IF(#REF!="","",#REF!)</f>
        <v>#REF!</v>
      </c>
      <c r="J68" s="455" t="e">
        <f>IF(#REF!="","",#REF!)</f>
        <v>#REF!</v>
      </c>
      <c r="K68" s="1441" t="e">
        <f>#REF!</f>
        <v>#REF!</v>
      </c>
      <c r="L68" s="1441"/>
      <c r="M68" s="1442"/>
      <c r="N68" s="475" t="s">
        <v>1421</v>
      </c>
      <c r="O68" s="476"/>
      <c r="P68" s="476"/>
      <c r="Q68" s="476"/>
      <c r="R68" s="477" t="s">
        <v>1420</v>
      </c>
      <c r="S68" s="477"/>
      <c r="T68" s="476"/>
      <c r="U68" s="478"/>
      <c r="V68" s="1439" t="s">
        <v>1419</v>
      </c>
      <c r="W68" s="1440"/>
      <c r="X68" s="1440"/>
      <c r="Y68" s="1509">
        <f>CCO!C6</f>
        <v>0</v>
      </c>
      <c r="Z68" s="1489" t="str">
        <f>CCO!D6</f>
        <v>NA</v>
      </c>
      <c r="AA68" s="1496">
        <f>CCO!E6</f>
        <v>0</v>
      </c>
      <c r="AB68" s="1496"/>
      <c r="AC68" s="1496"/>
      <c r="AD68" s="1496"/>
      <c r="AE68" s="1496"/>
      <c r="AF68" s="1494">
        <f>CCO!F6</f>
        <v>0</v>
      </c>
      <c r="AG68" s="1495">
        <f>CCO!G6</f>
        <v>0</v>
      </c>
      <c r="AH68" s="1494">
        <f>CCO!H6</f>
        <v>0</v>
      </c>
      <c r="AI68" s="1471">
        <f>CCO!J6</f>
        <v>0</v>
      </c>
    </row>
    <row r="69" spans="3:37" ht="18.600000000000001" hidden="1" customHeight="1">
      <c r="C69" s="1369" t="e">
        <f>#REF!</f>
        <v>#REF!</v>
      </c>
      <c r="D69" s="1370"/>
      <c r="E69" s="455" t="e">
        <f>IF(#REF!="","",#REF!)</f>
        <v>#REF!</v>
      </c>
      <c r="F69" s="455" t="e">
        <f>IF(#REF!="","",#REF!)</f>
        <v>#REF!</v>
      </c>
      <c r="G69" s="455" t="e">
        <f>IF(#REF!="","",#REF!)</f>
        <v>#REF!</v>
      </c>
      <c r="H69" s="455" t="e">
        <f>IF(#REF!="","",#REF!)</f>
        <v>#REF!</v>
      </c>
      <c r="I69" s="455" t="e">
        <f>IF(#REF!="","",#REF!)</f>
        <v>#REF!</v>
      </c>
      <c r="J69" s="455" t="e">
        <f>IF(#REF!="","",#REF!)</f>
        <v>#REF!</v>
      </c>
      <c r="K69" s="1441" t="e">
        <f>#REF!</f>
        <v>#REF!</v>
      </c>
      <c r="L69" s="1441"/>
      <c r="M69" s="1442"/>
      <c r="N69" s="583" t="s">
        <v>1397</v>
      </c>
      <c r="O69" s="584" t="s">
        <v>1395</v>
      </c>
      <c r="P69" s="584" t="s">
        <v>1418</v>
      </c>
      <c r="Q69" s="585" t="s">
        <v>1417</v>
      </c>
      <c r="R69" s="584" t="s">
        <v>1397</v>
      </c>
      <c r="S69" s="584" t="s">
        <v>1395</v>
      </c>
      <c r="T69" s="584" t="s">
        <v>1418</v>
      </c>
      <c r="U69" s="585" t="s">
        <v>1417</v>
      </c>
      <c r="V69" s="586" t="s">
        <v>1416</v>
      </c>
      <c r="W69" s="587" t="s">
        <v>1415</v>
      </c>
      <c r="X69" s="588" t="s">
        <v>1064</v>
      </c>
      <c r="Y69" s="1507"/>
      <c r="Z69" s="1464"/>
      <c r="AA69" s="1497"/>
      <c r="AB69" s="1497"/>
      <c r="AC69" s="1497"/>
      <c r="AD69" s="1497"/>
      <c r="AE69" s="1497"/>
      <c r="AF69" s="1481"/>
      <c r="AG69" s="1473"/>
      <c r="AH69" s="1481"/>
      <c r="AI69" s="1469"/>
    </row>
    <row r="70" spans="3:37" ht="18.600000000000001" hidden="1" customHeight="1">
      <c r="C70" s="1423" t="e">
        <f>#REF!</f>
        <v>#REF!</v>
      </c>
      <c r="D70" s="1424"/>
      <c r="E70" s="455" t="e">
        <f>IF(#REF!="","",#REF!)</f>
        <v>#REF!</v>
      </c>
      <c r="F70" s="455" t="e">
        <f>IF(#REF!="","",#REF!)</f>
        <v>#REF!</v>
      </c>
      <c r="G70" s="455" t="e">
        <f>IF(#REF!="","",#REF!)</f>
        <v>#REF!</v>
      </c>
      <c r="H70" s="455" t="e">
        <f>IF(#REF!="","",#REF!)</f>
        <v>#REF!</v>
      </c>
      <c r="I70" s="455" t="e">
        <f>IF(#REF!="","",#REF!)</f>
        <v>#REF!</v>
      </c>
      <c r="J70" s="455" t="e">
        <f>IF(#REF!="","",#REF!)</f>
        <v>#REF!</v>
      </c>
      <c r="K70" s="1441" t="e">
        <f>#REF!</f>
        <v>#REF!</v>
      </c>
      <c r="L70" s="1441"/>
      <c r="M70" s="1442"/>
      <c r="N70" s="483" t="e">
        <f>Manpower!#REF!</f>
        <v>#REF!</v>
      </c>
      <c r="O70" s="484" t="e">
        <f>Manpower!#REF!</f>
        <v>#REF!</v>
      </c>
      <c r="P70" s="484" t="e">
        <f>Manpower!#REF!</f>
        <v>#REF!</v>
      </c>
      <c r="Q70" s="484">
        <v>4</v>
      </c>
      <c r="R70" s="485" t="e">
        <f>O80</f>
        <v>#REF!</v>
      </c>
      <c r="S70" s="484" t="e">
        <f>P80</f>
        <v>#REF!</v>
      </c>
      <c r="T70" s="484" t="e">
        <f>Manpower!#REF!</f>
        <v>#REF!</v>
      </c>
      <c r="U70" s="486" t="e">
        <f>Manpower!#REF!</f>
        <v>#REF!</v>
      </c>
      <c r="V70" s="487" t="e">
        <f>N70+R70</f>
        <v>#REF!</v>
      </c>
      <c r="W70" s="488" t="e">
        <f>O70+S70</f>
        <v>#REF!</v>
      </c>
      <c r="X70" s="489" t="e">
        <f>+W70-V70</f>
        <v>#REF!</v>
      </c>
      <c r="Y70" s="1507" t="str">
        <f>CCO!C7</f>
        <v/>
      </c>
      <c r="Z70" s="1464" t="str">
        <f>CCO!D7</f>
        <v>NA</v>
      </c>
      <c r="AA70" s="1497" t="str">
        <f>CCO!E7</f>
        <v/>
      </c>
      <c r="AB70" s="1497"/>
      <c r="AC70" s="1497"/>
      <c r="AD70" s="1497"/>
      <c r="AE70" s="1497"/>
      <c r="AF70" s="1481" t="str">
        <f>IF(CCO!F7="","",CCO!F7)</f>
        <v/>
      </c>
      <c r="AG70" s="1473" t="str">
        <f>CCO!G7</f>
        <v/>
      </c>
      <c r="AH70" s="1481" t="str">
        <f>CCO!H7</f>
        <v/>
      </c>
      <c r="AI70" s="1469" t="str">
        <f>CCO!J7</f>
        <v/>
      </c>
    </row>
    <row r="71" spans="3:37" ht="18.600000000000001" hidden="1" customHeight="1">
      <c r="C71" s="1413" t="s">
        <v>1203</v>
      </c>
      <c r="D71" s="1414"/>
      <c r="E71" s="569" t="e">
        <f>IF(#REF!="","",#REF!)</f>
        <v>#REF!</v>
      </c>
      <c r="F71" s="569" t="e">
        <f>IF(#REF!="","",#REF!)</f>
        <v>#REF!</v>
      </c>
      <c r="G71" s="569" t="e">
        <f>IF(#REF!="","",#REF!)</f>
        <v>#REF!</v>
      </c>
      <c r="H71" s="569" t="e">
        <f>IF(#REF!="","",#REF!)</f>
        <v>#REF!</v>
      </c>
      <c r="I71" s="569" t="e">
        <f>IF(#REF!="","",#REF!)</f>
        <v>#REF!</v>
      </c>
      <c r="J71" s="569" t="e">
        <f>IF(#REF!="","",#REF!)</f>
        <v>#REF!</v>
      </c>
      <c r="K71" s="1443" t="e">
        <f>MAX(K66:K70)</f>
        <v>#REF!</v>
      </c>
      <c r="L71" s="1444"/>
      <c r="M71" s="1445"/>
      <c r="N71" s="490" t="s">
        <v>1414</v>
      </c>
      <c r="O71" s="491"/>
      <c r="P71" s="491"/>
      <c r="Q71" s="491"/>
      <c r="R71" s="491"/>
      <c r="S71" s="491"/>
      <c r="T71" s="491"/>
      <c r="U71" s="1446" t="s">
        <v>1413</v>
      </c>
      <c r="V71" s="1447"/>
      <c r="W71" s="1447"/>
      <c r="X71" s="1447"/>
      <c r="Y71" s="1507"/>
      <c r="Z71" s="1464"/>
      <c r="AA71" s="1497"/>
      <c r="AB71" s="1497"/>
      <c r="AC71" s="1497"/>
      <c r="AD71" s="1497"/>
      <c r="AE71" s="1497"/>
      <c r="AF71" s="1481"/>
      <c r="AG71" s="1473"/>
      <c r="AH71" s="1481"/>
      <c r="AI71" s="1469"/>
    </row>
    <row r="72" spans="3:37" ht="18.600000000000001" hidden="1" customHeight="1">
      <c r="C72" s="1427" t="e">
        <f>#REF!</f>
        <v>#REF!</v>
      </c>
      <c r="D72" s="1428"/>
      <c r="E72" s="1428"/>
      <c r="F72" s="1428"/>
      <c r="G72" s="1428"/>
      <c r="H72" s="1428"/>
      <c r="I72" s="1428"/>
      <c r="J72" s="1428"/>
      <c r="K72" s="1428"/>
      <c r="L72" s="1428"/>
      <c r="M72" s="1429"/>
      <c r="N72" s="589" t="s">
        <v>1412</v>
      </c>
      <c r="O72" s="492" t="s">
        <v>1397</v>
      </c>
      <c r="P72" s="493" t="s">
        <v>1395</v>
      </c>
      <c r="U72" s="589" t="s">
        <v>1396</v>
      </c>
      <c r="V72" s="492" t="s">
        <v>1397</v>
      </c>
      <c r="W72" s="493" t="s">
        <v>1395</v>
      </c>
      <c r="X72" s="493" t="s">
        <v>1394</v>
      </c>
      <c r="Y72" s="1507" t="str">
        <f>CCO!C12</f>
        <v/>
      </c>
      <c r="Z72" s="1464" t="str">
        <f>CCO!D12</f>
        <v>NA</v>
      </c>
      <c r="AA72" s="1497" t="str">
        <f>CCO!E12</f>
        <v/>
      </c>
      <c r="AB72" s="1497"/>
      <c r="AC72" s="1497"/>
      <c r="AD72" s="1497"/>
      <c r="AE72" s="1497"/>
      <c r="AF72" s="1481" t="str">
        <f>IF(CCO!F12="","",CCO!F12)</f>
        <v/>
      </c>
      <c r="AG72" s="1473" t="str">
        <f>CCO!G12</f>
        <v/>
      </c>
      <c r="AH72" s="1481" t="str">
        <f>CCO!H12</f>
        <v/>
      </c>
      <c r="AI72" s="1469" t="str">
        <f>CCO!J12</f>
        <v/>
      </c>
    </row>
    <row r="73" spans="3:37" ht="18.600000000000001" hidden="1" customHeight="1">
      <c r="C73" s="1430" t="e">
        <f>#REF!</f>
        <v>#REF!</v>
      </c>
      <c r="D73" s="1431"/>
      <c r="E73" s="1431"/>
      <c r="F73" s="1431"/>
      <c r="G73" s="1431"/>
      <c r="H73" s="1431"/>
      <c r="I73" s="1431"/>
      <c r="J73" s="1431"/>
      <c r="K73" s="1431"/>
      <c r="L73" s="1431"/>
      <c r="M73" s="1432"/>
      <c r="N73" s="590" t="e">
        <f>+Manpower!#REF!</f>
        <v>#REF!</v>
      </c>
      <c r="O73" s="455" t="e">
        <f>Manpower!#REF!</f>
        <v>#REF!</v>
      </c>
      <c r="P73" s="455" t="e">
        <f>Manpower!#REF!</f>
        <v>#REF!</v>
      </c>
      <c r="U73" s="590" t="e">
        <f>+Manpower!#REF!</f>
        <v>#REF!</v>
      </c>
      <c r="V73" s="455" t="e">
        <f>+Manpower!#REF!</f>
        <v>#REF!</v>
      </c>
      <c r="W73" s="455" t="e">
        <f>+Manpower!#REF!</f>
        <v>#REF!</v>
      </c>
      <c r="X73" s="494" t="e">
        <f>+Manpower!#REF!</f>
        <v>#REF!</v>
      </c>
      <c r="Y73" s="1508"/>
      <c r="Z73" s="1472"/>
      <c r="AA73" s="1498"/>
      <c r="AB73" s="1498"/>
      <c r="AC73" s="1498"/>
      <c r="AD73" s="1498"/>
      <c r="AE73" s="1498"/>
      <c r="AF73" s="1488"/>
      <c r="AG73" s="1541"/>
      <c r="AH73" s="1488"/>
      <c r="AI73" s="1470"/>
    </row>
    <row r="74" spans="3:37" ht="18.600000000000001" hidden="1" customHeight="1">
      <c r="C74" s="1455" t="e">
        <f>#REF!</f>
        <v>#REF!</v>
      </c>
      <c r="D74" s="1451"/>
      <c r="E74" s="1451"/>
      <c r="F74" s="1451"/>
      <c r="G74" s="1452"/>
      <c r="H74" s="1450" t="e">
        <f>#REF!</f>
        <v>#REF!</v>
      </c>
      <c r="I74" s="1451"/>
      <c r="J74" s="1451"/>
      <c r="K74" s="1451"/>
      <c r="L74" s="1451"/>
      <c r="M74" s="1452"/>
      <c r="N74" s="590" t="e">
        <f>+Manpower!#REF!</f>
        <v>#REF!</v>
      </c>
      <c r="O74" s="455" t="e">
        <f>Manpower!#REF!</f>
        <v>#REF!</v>
      </c>
      <c r="P74" s="455" t="e">
        <f>Manpower!#REF!</f>
        <v>#REF!</v>
      </c>
      <c r="U74" s="590" t="e">
        <f>+Manpower!#REF!</f>
        <v>#REF!</v>
      </c>
      <c r="V74" s="455" t="e">
        <f>+Manpower!#REF!</f>
        <v>#REF!</v>
      </c>
      <c r="W74" s="455" t="e">
        <f>+Manpower!#REF!</f>
        <v>#REF!</v>
      </c>
      <c r="X74" s="494" t="e">
        <f>+Manpower!#REF!</f>
        <v>#REF!</v>
      </c>
      <c r="Y74" s="591" t="s">
        <v>1411</v>
      </c>
      <c r="Z74" s="495"/>
      <c r="AA74" s="495"/>
      <c r="AB74" s="495"/>
      <c r="AC74" s="495"/>
      <c r="AD74" s="495"/>
      <c r="AE74" s="495"/>
      <c r="AF74" s="495"/>
      <c r="AG74" s="495"/>
      <c r="AH74" s="495"/>
      <c r="AI74" s="496"/>
    </row>
    <row r="75" spans="3:37" ht="18.600000000000001" hidden="1" customHeight="1">
      <c r="C75" s="497" t="e">
        <f>#REF!</f>
        <v>#REF!</v>
      </c>
      <c r="D75" s="498" t="e">
        <f>#REF!</f>
        <v>#REF!</v>
      </c>
      <c r="E75" s="498" t="e">
        <f>#REF!</f>
        <v>#REF!</v>
      </c>
      <c r="F75" s="498" t="e">
        <f>#REF!</f>
        <v>#REF!</v>
      </c>
      <c r="G75" s="499" t="e">
        <f>#REF!</f>
        <v>#REF!</v>
      </c>
      <c r="H75" s="500" t="e">
        <f>#REF!</f>
        <v>#REF!</v>
      </c>
      <c r="I75" s="498" t="e">
        <f>#REF!</f>
        <v>#REF!</v>
      </c>
      <c r="J75" s="498" t="e">
        <f>#REF!</f>
        <v>#REF!</v>
      </c>
      <c r="K75" s="498" t="e">
        <f>#REF!</f>
        <v>#REF!</v>
      </c>
      <c r="L75" s="498" t="e">
        <f>#REF!</f>
        <v>#REF!</v>
      </c>
      <c r="M75" s="499" t="e">
        <f>#REF!</f>
        <v>#REF!</v>
      </c>
      <c r="N75" s="590" t="e">
        <f>+Manpower!#REF!</f>
        <v>#REF!</v>
      </c>
      <c r="O75" s="455" t="e">
        <f>+Manpower!#REF!</f>
        <v>#REF!</v>
      </c>
      <c r="P75" s="455" t="e">
        <f>Manpower!#REF!</f>
        <v>#REF!</v>
      </c>
      <c r="U75" s="590" t="e">
        <f>+Manpower!#REF!</f>
        <v>#REF!</v>
      </c>
      <c r="V75" s="455" t="e">
        <f>+Manpower!#REF!</f>
        <v>#REF!</v>
      </c>
      <c r="W75" s="455" t="e">
        <f>+Manpower!#REF!</f>
        <v>#REF!</v>
      </c>
      <c r="X75" s="494" t="e">
        <f>+Manpower!#REF!</f>
        <v>#REF!</v>
      </c>
      <c r="Y75" s="501" t="s">
        <v>1410</v>
      </c>
      <c r="Z75" s="1440" t="s">
        <v>1409</v>
      </c>
      <c r="AA75" s="1440"/>
      <c r="AB75" s="1440"/>
      <c r="AC75" s="1440"/>
      <c r="AD75" s="1440"/>
      <c r="AE75" s="502" t="s">
        <v>1408</v>
      </c>
      <c r="AF75" s="502" t="s">
        <v>1407</v>
      </c>
      <c r="AG75" s="502" t="s">
        <v>1406</v>
      </c>
      <c r="AH75" s="502" t="s">
        <v>1405</v>
      </c>
      <c r="AI75" s="503" t="s">
        <v>1064</v>
      </c>
    </row>
    <row r="76" spans="3:37" ht="18.600000000000001" hidden="1" customHeight="1">
      <c r="C76" s="504" t="e">
        <f>#REF!</f>
        <v>#REF!</v>
      </c>
      <c r="D76" s="505">
        <v>372</v>
      </c>
      <c r="E76" s="505" t="e">
        <f>#REF!</f>
        <v>#REF!</v>
      </c>
      <c r="F76" s="505" t="e">
        <f>#REF!</f>
        <v>#REF!</v>
      </c>
      <c r="G76" s="506" t="e">
        <f>#REF!</f>
        <v>#REF!</v>
      </c>
      <c r="H76" s="507" t="e">
        <f>#REF!</f>
        <v>#REF!</v>
      </c>
      <c r="I76" s="505" t="e">
        <f>#REF!</f>
        <v>#REF!</v>
      </c>
      <c r="J76" s="505" t="e">
        <f>#REF!</f>
        <v>#REF!</v>
      </c>
      <c r="K76" s="508" t="e">
        <f>#REF!</f>
        <v>#REF!</v>
      </c>
      <c r="L76" s="1453" t="e">
        <f>#REF!</f>
        <v>#REF!</v>
      </c>
      <c r="M76" s="1454"/>
      <c r="N76" s="590" t="e">
        <f>+Manpower!#REF!</f>
        <v>#REF!</v>
      </c>
      <c r="O76" s="455" t="e">
        <f>Manpower!#REF!</f>
        <v>#REF!</v>
      </c>
      <c r="P76" s="455" t="e">
        <f>Manpower!#REF!</f>
        <v>#REF!</v>
      </c>
      <c r="U76" s="590" t="e">
        <f>+Manpower!#REF!</f>
        <v>#REF!</v>
      </c>
      <c r="V76" s="455" t="e">
        <f>+Manpower!#REF!</f>
        <v>#REF!</v>
      </c>
      <c r="W76" s="455" t="e">
        <f>+Manpower!#REF!</f>
        <v>#REF!</v>
      </c>
      <c r="X76" s="509" t="e">
        <f>+Manpower!#REF!</f>
        <v>#REF!</v>
      </c>
      <c r="Y76" s="479" t="e">
        <f>#REF!</f>
        <v>#REF!</v>
      </c>
      <c r="Z76" s="1463" t="e">
        <f>#REF!</f>
        <v>#REF!</v>
      </c>
      <c r="AA76" s="1463"/>
      <c r="AB76" s="1463"/>
      <c r="AC76" s="1463"/>
      <c r="AD76" s="1463"/>
      <c r="AE76" s="510" t="e">
        <f>VLOOKUP(Z76,#REF!,2,FALSE)</f>
        <v>#REF!</v>
      </c>
      <c r="AF76" s="510" t="e">
        <f>VLOOKUP(Z76,#REF!,3,FALSE)</f>
        <v>#REF!</v>
      </c>
      <c r="AG76" s="510" t="e">
        <f>VLOOKUP(Z76,#REF!,4,FALSE)</f>
        <v>#REF!</v>
      </c>
      <c r="AH76" s="510" t="e">
        <f>VLOOKUP(Z76,#REF!,5,FALSE)</f>
        <v>#REF!</v>
      </c>
      <c r="AI76" s="510" t="e">
        <f>VLOOKUP(Z76,#REF!,7,FALSE)</f>
        <v>#REF!</v>
      </c>
    </row>
    <row r="77" spans="3:37" ht="18.600000000000001" hidden="1" customHeight="1">
      <c r="C77" s="1433" t="e">
        <f>#REF!</f>
        <v>#REF!</v>
      </c>
      <c r="D77" s="1434"/>
      <c r="E77" s="1435"/>
      <c r="F77" s="1448" t="e">
        <f>#REF!</f>
        <v>#REF!</v>
      </c>
      <c r="G77" s="1434"/>
      <c r="H77" s="1434"/>
      <c r="I77" s="1435"/>
      <c r="J77" s="1448" t="e">
        <f>#REF!</f>
        <v>#REF!</v>
      </c>
      <c r="K77" s="1434"/>
      <c r="L77" s="1434"/>
      <c r="M77" s="1435"/>
      <c r="N77" s="590" t="e">
        <f>+Manpower!#REF!</f>
        <v>#REF!</v>
      </c>
      <c r="O77" s="455" t="e">
        <f>+Manpower!#REF!</f>
        <v>#REF!</v>
      </c>
      <c r="P77" s="455" t="e">
        <f>Manpower!#REF!</f>
        <v>#REF!</v>
      </c>
      <c r="U77" s="590" t="e">
        <f>+Manpower!#REF!</f>
        <v>#REF!</v>
      </c>
      <c r="V77" s="455" t="e">
        <f>+Manpower!#REF!</f>
        <v>#REF!</v>
      </c>
      <c r="W77" s="455" t="e">
        <f>+Manpower!#REF!</f>
        <v>#REF!</v>
      </c>
      <c r="X77" s="509" t="e">
        <f>+Manpower!#REF!</f>
        <v>#REF!</v>
      </c>
      <c r="Y77" s="480" t="e">
        <f>#REF!</f>
        <v>#REF!</v>
      </c>
      <c r="Z77" s="1463" t="e">
        <f>#REF!</f>
        <v>#REF!</v>
      </c>
      <c r="AA77" s="1463"/>
      <c r="AB77" s="1463"/>
      <c r="AC77" s="1463"/>
      <c r="AD77" s="1463"/>
      <c r="AE77" s="510" t="e">
        <f>VLOOKUP(Z77,#REF!,2,FALSE)</f>
        <v>#REF!</v>
      </c>
      <c r="AF77" s="510" t="e">
        <f>VLOOKUP(Z77,#REF!,3,FALSE)</f>
        <v>#REF!</v>
      </c>
      <c r="AG77" s="510" t="e">
        <f>VLOOKUP(Z77,#REF!,4,FALSE)</f>
        <v>#REF!</v>
      </c>
      <c r="AH77" s="510" t="e">
        <f>VLOOKUP(Z77,#REF!,5,FALSE)</f>
        <v>#REF!</v>
      </c>
      <c r="AI77" s="510" t="e">
        <f>VLOOKUP(Z77,#REF!,7,FALSE)</f>
        <v>#REF!</v>
      </c>
    </row>
    <row r="78" spans="3:37" ht="18.600000000000001" hidden="1" customHeight="1">
      <c r="C78" s="1436"/>
      <c r="D78" s="1437"/>
      <c r="E78" s="1438"/>
      <c r="F78" s="1570" t="e">
        <f>#REF!</f>
        <v>#REF!</v>
      </c>
      <c r="G78" s="1571"/>
      <c r="H78" s="1571" t="e">
        <f>#REF!</f>
        <v>#REF!</v>
      </c>
      <c r="I78" s="1572"/>
      <c r="J78" s="1449"/>
      <c r="K78" s="1437"/>
      <c r="L78" s="1437"/>
      <c r="M78" s="1438"/>
      <c r="N78" s="590" t="e">
        <f>+Manpower!#REF!</f>
        <v>#REF!</v>
      </c>
      <c r="O78" s="455" t="e">
        <f>+Manpower!#REF!</f>
        <v>#REF!</v>
      </c>
      <c r="P78" s="455" t="e">
        <f>Manpower!#REF!</f>
        <v>#REF!</v>
      </c>
      <c r="U78" s="590" t="e">
        <f>+Manpower!#REF!</f>
        <v>#REF!</v>
      </c>
      <c r="V78" s="455" t="e">
        <f>+Manpower!#REF!</f>
        <v>#REF!</v>
      </c>
      <c r="W78" s="455" t="e">
        <f>+Manpower!#REF!</f>
        <v>#REF!</v>
      </c>
      <c r="X78" s="509" t="e">
        <f>+Manpower!#REF!</f>
        <v>#REF!</v>
      </c>
      <c r="Y78" s="479" t="e">
        <f>#REF!</f>
        <v>#REF!</v>
      </c>
      <c r="Z78" s="1463" t="e">
        <f>#REF!</f>
        <v>#REF!</v>
      </c>
      <c r="AA78" s="1463"/>
      <c r="AB78" s="1463"/>
      <c r="AC78" s="1463"/>
      <c r="AD78" s="1463"/>
      <c r="AE78" s="510" t="e">
        <f>VLOOKUP(Z78,#REF!,2,FALSE)</f>
        <v>#REF!</v>
      </c>
      <c r="AF78" s="510" t="e">
        <f>VLOOKUP(Z78,#REF!,3,FALSE)</f>
        <v>#REF!</v>
      </c>
      <c r="AG78" s="510" t="e">
        <f>VLOOKUP(Z78,#REF!,4,FALSE)</f>
        <v>#REF!</v>
      </c>
      <c r="AH78" s="510" t="e">
        <f>VLOOKUP(Z78,#REF!,5,FALSE)</f>
        <v>#REF!</v>
      </c>
      <c r="AI78" s="510" t="e">
        <f>VLOOKUP(Z78,#REF!,7,FALSE)</f>
        <v>#REF!</v>
      </c>
    </row>
    <row r="79" spans="3:37" ht="18.600000000000001" hidden="1" customHeight="1">
      <c r="C79" s="497" t="e">
        <f>#REF!</f>
        <v>#REF!</v>
      </c>
      <c r="D79" s="498" t="e">
        <f>#REF!</f>
        <v>#REF!</v>
      </c>
      <c r="E79" s="499" t="e">
        <f>#REF!</f>
        <v>#REF!</v>
      </c>
      <c r="F79" s="500" t="e">
        <f>#REF!</f>
        <v>#REF!</v>
      </c>
      <c r="G79" s="498" t="e">
        <f>#REF!</f>
        <v>#REF!</v>
      </c>
      <c r="H79" s="498" t="e">
        <f>#REF!</f>
        <v>#REF!</v>
      </c>
      <c r="I79" s="499" t="e">
        <f>#REF!</f>
        <v>#REF!</v>
      </c>
      <c r="J79" s="500" t="e">
        <f>#REF!</f>
        <v>#REF!</v>
      </c>
      <c r="K79" s="498" t="e">
        <f>#REF!</f>
        <v>#REF!</v>
      </c>
      <c r="L79" s="498" t="e">
        <f>#REF!</f>
        <v>#REF!</v>
      </c>
      <c r="M79" s="499" t="e">
        <f>#REF!</f>
        <v>#REF!</v>
      </c>
      <c r="N79" s="592" t="e">
        <f>+Manpower!#REF!</f>
        <v>#REF!</v>
      </c>
      <c r="O79" s="484" t="e">
        <f>+Manpower!#REF!</f>
        <v>#REF!</v>
      </c>
      <c r="P79" s="455" t="e">
        <f>Manpower!#REF!</f>
        <v>#REF!</v>
      </c>
      <c r="U79" s="592" t="e">
        <f>+Manpower!#REF!</f>
        <v>#REF!</v>
      </c>
      <c r="V79" s="484" t="e">
        <f>+Manpower!#REF!</f>
        <v>#REF!</v>
      </c>
      <c r="W79" s="484" t="e">
        <f>+Manpower!#REF!</f>
        <v>#REF!</v>
      </c>
      <c r="X79" s="512" t="e">
        <f>+Manpower!#REF!</f>
        <v>#REF!</v>
      </c>
      <c r="Y79" s="480" t="e">
        <f>#REF!</f>
        <v>#REF!</v>
      </c>
      <c r="Z79" s="1463" t="e">
        <f>#REF!</f>
        <v>#REF!</v>
      </c>
      <c r="AA79" s="1463"/>
      <c r="AB79" s="1463"/>
      <c r="AC79" s="1463"/>
      <c r="AD79" s="1463"/>
      <c r="AE79" s="510" t="e">
        <f>VLOOKUP(Z79,#REF!,2,FALSE)</f>
        <v>#REF!</v>
      </c>
      <c r="AF79" s="510" t="e">
        <f>VLOOKUP(Z79,#REF!,3,FALSE)</f>
        <v>#REF!</v>
      </c>
      <c r="AG79" s="510" t="e">
        <f>VLOOKUP(Z79,#REF!,4,FALSE)</f>
        <v>#REF!</v>
      </c>
      <c r="AH79" s="510" t="e">
        <f>VLOOKUP(Z79,#REF!,5,FALSE)</f>
        <v>#REF!</v>
      </c>
      <c r="AI79" s="510" t="e">
        <f>VLOOKUP(Z79,#REF!,7,FALSE)</f>
        <v>#REF!</v>
      </c>
      <c r="AJ79" s="381"/>
      <c r="AK79" s="381"/>
    </row>
    <row r="80" spans="3:37" s="325" customFormat="1" ht="18.600000000000001" hidden="1" customHeight="1">
      <c r="C80" s="513" t="e">
        <f>#REF!</f>
        <v>#REF!</v>
      </c>
      <c r="D80" s="484" t="e">
        <f>#REF!</f>
        <v>#REF!</v>
      </c>
      <c r="E80" s="514" t="e">
        <f>#REF!</f>
        <v>#REF!</v>
      </c>
      <c r="F80" s="515" t="e">
        <f>#REF!</f>
        <v>#REF!</v>
      </c>
      <c r="G80" s="484" t="e">
        <f>#REF!</f>
        <v>#REF!</v>
      </c>
      <c r="H80" s="484" t="e">
        <f>#REF!</f>
        <v>#REF!</v>
      </c>
      <c r="I80" s="516" t="e">
        <f>#REF!</f>
        <v>#REF!</v>
      </c>
      <c r="J80" s="515" t="e">
        <f>#REF!</f>
        <v>#REF!</v>
      </c>
      <c r="K80" s="484" t="e">
        <f>#REF!</f>
        <v>#REF!</v>
      </c>
      <c r="L80" s="1568" t="e">
        <f>#REF!</f>
        <v>#REF!</v>
      </c>
      <c r="M80" s="1569"/>
      <c r="N80" s="517" t="s">
        <v>19</v>
      </c>
      <c r="O80" s="518" t="e">
        <f>SUM(O73:O79)</f>
        <v>#REF!</v>
      </c>
      <c r="P80" s="519" t="e">
        <f>SUM(P73:P79)</f>
        <v>#REF!</v>
      </c>
      <c r="U80" s="517" t="s">
        <v>19</v>
      </c>
      <c r="V80" s="518" t="e">
        <f>SUM(V73:V79)</f>
        <v>#REF!</v>
      </c>
      <c r="W80" s="518" t="e">
        <f>SUM(W73:W79)</f>
        <v>#REF!</v>
      </c>
      <c r="X80" s="518" t="e">
        <f>SUM(X73:X79)</f>
        <v>#REF!</v>
      </c>
      <c r="Y80" s="479" t="e">
        <f>#REF!</f>
        <v>#REF!</v>
      </c>
      <c r="Z80" s="1463" t="e">
        <f>#REF!</f>
        <v>#REF!</v>
      </c>
      <c r="AA80" s="1463"/>
      <c r="AB80" s="1463"/>
      <c r="AC80" s="1463"/>
      <c r="AD80" s="1463"/>
      <c r="AE80" s="510" t="e">
        <f>VLOOKUP(Z80,#REF!,2,FALSE)</f>
        <v>#REF!</v>
      </c>
      <c r="AF80" s="510" t="e">
        <f>VLOOKUP(Z80,#REF!,3,FALSE)</f>
        <v>#REF!</v>
      </c>
      <c r="AG80" s="510" t="e">
        <f>VLOOKUP(Z80,#REF!,4,FALSE)</f>
        <v>#REF!</v>
      </c>
      <c r="AH80" s="510" t="e">
        <f>VLOOKUP(Z80,#REF!,5,FALSE)</f>
        <v>#REF!</v>
      </c>
      <c r="AI80" s="510" t="e">
        <f>VLOOKUP(Z80,#REF!,7,FALSE)</f>
        <v>#REF!</v>
      </c>
    </row>
    <row r="81" spans="3:49" s="325" customFormat="1" ht="18.600000000000001" hidden="1" customHeight="1">
      <c r="C81" s="520"/>
      <c r="D81" s="521"/>
      <c r="E81" s="522"/>
      <c r="F81" s="521"/>
      <c r="G81" s="521"/>
      <c r="H81" s="521"/>
      <c r="I81" s="523"/>
      <c r="J81" s="521"/>
      <c r="K81" s="521"/>
      <c r="L81" s="522"/>
      <c r="M81" s="522"/>
      <c r="N81" s="521"/>
      <c r="O81" s="521"/>
      <c r="P81" s="521"/>
      <c r="U81" s="521"/>
      <c r="V81" s="521"/>
      <c r="W81" s="521"/>
      <c r="X81" s="521"/>
      <c r="Y81" s="480" t="e">
        <f>#REF!</f>
        <v>#REF!</v>
      </c>
      <c r="Z81" s="1463" t="e">
        <f>#REF!</f>
        <v>#REF!</v>
      </c>
      <c r="AA81" s="1463"/>
      <c r="AB81" s="1463"/>
      <c r="AC81" s="1463"/>
      <c r="AD81" s="1463"/>
      <c r="AE81" s="510" t="e">
        <f>VLOOKUP(Z81,#REF!,2,FALSE)</f>
        <v>#REF!</v>
      </c>
      <c r="AF81" s="510" t="e">
        <f>VLOOKUP(Z81,#REF!,3,FALSE)</f>
        <v>#REF!</v>
      </c>
      <c r="AG81" s="510" t="e">
        <f>VLOOKUP(Z81,#REF!,4,FALSE)</f>
        <v>#REF!</v>
      </c>
      <c r="AH81" s="510" t="e">
        <f>VLOOKUP(Z81,#REF!,5,FALSE)</f>
        <v>#REF!</v>
      </c>
      <c r="AI81" s="510" t="e">
        <f>VLOOKUP(Z81,#REF!,7,FALSE)</f>
        <v>#REF!</v>
      </c>
    </row>
    <row r="82" spans="3:49" s="325" customFormat="1" ht="18.600000000000001" hidden="1" customHeight="1">
      <c r="C82" s="520"/>
      <c r="D82" s="521"/>
      <c r="E82" s="522"/>
      <c r="F82" s="521"/>
      <c r="G82" s="521"/>
      <c r="H82" s="521"/>
      <c r="I82" s="523"/>
      <c r="J82" s="521"/>
      <c r="K82" s="521"/>
      <c r="L82" s="522"/>
      <c r="M82" s="522"/>
      <c r="N82" s="521"/>
      <c r="O82" s="521"/>
      <c r="P82" s="521"/>
      <c r="U82" s="521"/>
      <c r="V82" s="521"/>
      <c r="W82" s="521"/>
      <c r="X82" s="521"/>
      <c r="Y82" s="479" t="e">
        <f>#REF!</f>
        <v>#REF!</v>
      </c>
      <c r="Z82" s="1463" t="e">
        <f>#REF!</f>
        <v>#REF!</v>
      </c>
      <c r="AA82" s="1463"/>
      <c r="AB82" s="1463"/>
      <c r="AC82" s="1463"/>
      <c r="AD82" s="1463"/>
      <c r="AE82" s="510" t="e">
        <f>VLOOKUP(Z82,#REF!,2,FALSE)</f>
        <v>#REF!</v>
      </c>
      <c r="AF82" s="510" t="e">
        <f>VLOOKUP(Z82,#REF!,3,FALSE)</f>
        <v>#REF!</v>
      </c>
      <c r="AG82" s="510" t="e">
        <f>VLOOKUP(Z82,#REF!,4,FALSE)</f>
        <v>#REF!</v>
      </c>
      <c r="AH82" s="510" t="e">
        <f>VLOOKUP(Z82,#REF!,5,FALSE)</f>
        <v>#REF!</v>
      </c>
      <c r="AI82" s="510" t="e">
        <f>VLOOKUP(Z82,#REF!,7,FALSE)</f>
        <v>#REF!</v>
      </c>
    </row>
    <row r="83" spans="3:49" s="325" customFormat="1" ht="18.600000000000001" hidden="1" customHeight="1">
      <c r="C83" s="520"/>
      <c r="D83" s="521"/>
      <c r="E83" s="522"/>
      <c r="F83" s="521"/>
      <c r="G83" s="521"/>
      <c r="H83" s="521"/>
      <c r="I83" s="523"/>
      <c r="J83" s="521"/>
      <c r="K83" s="521"/>
      <c r="L83" s="522"/>
      <c r="M83" s="522"/>
      <c r="N83" s="521"/>
      <c r="O83" s="521"/>
      <c r="P83" s="521"/>
      <c r="U83" s="521"/>
      <c r="V83" s="521"/>
      <c r="W83" s="521"/>
      <c r="X83" s="521"/>
      <c r="Y83" s="480" t="e">
        <f>#REF!</f>
        <v>#REF!</v>
      </c>
      <c r="Z83" s="1463" t="e">
        <f>#REF!</f>
        <v>#REF!</v>
      </c>
      <c r="AA83" s="1463"/>
      <c r="AB83" s="1463"/>
      <c r="AC83" s="1463"/>
      <c r="AD83" s="1463"/>
      <c r="AE83" s="510" t="e">
        <f>VLOOKUP(Z83,#REF!,2,FALSE)</f>
        <v>#REF!</v>
      </c>
      <c r="AF83" s="510" t="e">
        <f>VLOOKUP(Z83,#REF!,3,FALSE)</f>
        <v>#REF!</v>
      </c>
      <c r="AG83" s="510" t="e">
        <f>VLOOKUP(Z83,#REF!,4,FALSE)</f>
        <v>#REF!</v>
      </c>
      <c r="AH83" s="510" t="e">
        <f>VLOOKUP(Z83,#REF!,5,FALSE)</f>
        <v>#REF!</v>
      </c>
      <c r="AI83" s="510" t="e">
        <f>VLOOKUP(Z83,#REF!,7,FALSE)</f>
        <v>#REF!</v>
      </c>
    </row>
    <row r="84" spans="3:49" s="325" customFormat="1" ht="18.600000000000001" hidden="1" customHeight="1">
      <c r="C84" s="520"/>
      <c r="D84" s="521"/>
      <c r="E84" s="522"/>
      <c r="F84" s="521"/>
      <c r="G84" s="521"/>
      <c r="H84" s="521"/>
      <c r="I84" s="523"/>
      <c r="J84" s="521"/>
      <c r="K84" s="521"/>
      <c r="L84" s="522"/>
      <c r="M84" s="522"/>
      <c r="N84" s="521"/>
      <c r="O84" s="521"/>
      <c r="P84" s="521"/>
      <c r="U84" s="521"/>
      <c r="V84" s="521"/>
      <c r="W84" s="521"/>
      <c r="X84" s="521"/>
      <c r="Y84" s="479" t="e">
        <f>#REF!</f>
        <v>#REF!</v>
      </c>
      <c r="Z84" s="1463" t="e">
        <f>#REF!</f>
        <v>#REF!</v>
      </c>
      <c r="AA84" s="1463"/>
      <c r="AB84" s="1463"/>
      <c r="AC84" s="1463"/>
      <c r="AD84" s="1463"/>
      <c r="AE84" s="510" t="e">
        <f>VLOOKUP(Z84,#REF!,2,FALSE)</f>
        <v>#REF!</v>
      </c>
      <c r="AF84" s="510" t="e">
        <f>VLOOKUP(Z84,#REF!,3,FALSE)</f>
        <v>#REF!</v>
      </c>
      <c r="AG84" s="510" t="e">
        <f>VLOOKUP(Z84,#REF!,4,FALSE)</f>
        <v>#REF!</v>
      </c>
      <c r="AH84" s="510" t="e">
        <f>VLOOKUP(Z84,#REF!,5,FALSE)</f>
        <v>#REF!</v>
      </c>
      <c r="AI84" s="510" t="e">
        <f>VLOOKUP(Z84,#REF!,7,FALSE)</f>
        <v>#REF!</v>
      </c>
    </row>
    <row r="85" spans="3:49" s="361" customFormat="1" hidden="1">
      <c r="C85" s="548" t="s">
        <v>1404</v>
      </c>
      <c r="D85" s="593"/>
      <c r="E85" s="593"/>
      <c r="F85" s="593"/>
      <c r="G85" s="593"/>
      <c r="H85" s="593"/>
      <c r="I85" s="593"/>
      <c r="J85" s="593"/>
      <c r="K85" s="593"/>
      <c r="L85" s="593"/>
      <c r="M85" s="593"/>
      <c r="N85" s="593"/>
      <c r="O85" s="593"/>
      <c r="P85" s="593"/>
      <c r="Q85" s="593"/>
      <c r="R85" s="593"/>
      <c r="S85" s="594" t="s">
        <v>1403</v>
      </c>
      <c r="T85" s="593"/>
      <c r="U85" s="593"/>
      <c r="V85" s="593"/>
      <c r="W85" s="593"/>
      <c r="X85" s="593"/>
      <c r="Y85" s="593"/>
      <c r="Z85" s="593"/>
      <c r="AA85" s="593"/>
      <c r="AB85" s="593"/>
      <c r="AC85" s="593"/>
      <c r="AD85" s="593"/>
      <c r="AE85" s="593"/>
      <c r="AF85" s="593"/>
      <c r="AG85" s="593"/>
      <c r="AH85" s="593"/>
      <c r="AI85" s="595"/>
      <c r="AM85" s="381"/>
      <c r="AN85" s="381"/>
      <c r="AO85" s="381"/>
      <c r="AP85" s="381"/>
      <c r="AQ85" s="381"/>
      <c r="AR85" s="381"/>
      <c r="AS85" s="381"/>
      <c r="AT85" s="381"/>
      <c r="AU85" s="381"/>
      <c r="AV85" s="381"/>
      <c r="AW85" s="381"/>
    </row>
    <row r="86" spans="3:49" s="364" customFormat="1" ht="16.2" hidden="1" thickBot="1">
      <c r="C86" s="1425" t="str">
        <f>'[61]Weekly Photos'!B23</f>
        <v>Concrete barriers delivery</v>
      </c>
      <c r="D86" s="1426"/>
      <c r="E86" s="1426"/>
      <c r="F86" s="1426"/>
      <c r="G86" s="1426"/>
      <c r="H86" s="1426" t="str">
        <f>'[61]Weekly Photos'!H23</f>
        <v>Temporary mobilization Area</v>
      </c>
      <c r="I86" s="1426"/>
      <c r="J86" s="1426"/>
      <c r="K86" s="1426"/>
      <c r="L86" s="1426"/>
      <c r="M86" s="1426"/>
      <c r="N86" s="1426" t="str">
        <f>'[61]Weekly Photos'!B4</f>
        <v>Start works in Area A</v>
      </c>
      <c r="O86" s="1426"/>
      <c r="P86" s="1426"/>
      <c r="Q86" s="1426"/>
      <c r="R86" s="1534"/>
      <c r="S86" s="596" t="s">
        <v>1402</v>
      </c>
      <c r="T86" s="524"/>
      <c r="U86" s="524"/>
      <c r="V86" s="524"/>
      <c r="W86" s="524"/>
      <c r="X86" s="524"/>
      <c r="Y86" s="524"/>
      <c r="Z86" s="524"/>
      <c r="AA86" s="524"/>
      <c r="AB86" s="524"/>
      <c r="AC86" s="524"/>
      <c r="AD86" s="524"/>
      <c r="AE86" s="524"/>
      <c r="AF86" s="524"/>
      <c r="AG86" s="524"/>
      <c r="AH86" s="524"/>
      <c r="AI86" s="525"/>
      <c r="AJ86" s="381"/>
      <c r="AK86" s="381"/>
    </row>
    <row r="87" spans="3:49" s="361" customFormat="1" ht="41.4" hidden="1" customHeight="1">
      <c r="C87" s="597"/>
      <c r="D87" s="598"/>
      <c r="E87" s="598"/>
      <c r="F87" s="598"/>
      <c r="G87" s="599"/>
      <c r="H87" s="600"/>
      <c r="I87" s="598"/>
      <c r="J87" s="598"/>
      <c r="K87" s="598"/>
      <c r="L87" s="598"/>
      <c r="M87" s="599"/>
      <c r="N87" s="600"/>
      <c r="O87" s="598"/>
      <c r="P87" s="598"/>
      <c r="Q87" s="598"/>
      <c r="R87" s="599"/>
      <c r="S87" s="526" t="s">
        <v>1393</v>
      </c>
      <c r="T87" s="526" t="s">
        <v>1392</v>
      </c>
      <c r="U87" s="1493" t="s">
        <v>1391</v>
      </c>
      <c r="V87" s="1493"/>
      <c r="W87" s="1493"/>
      <c r="X87" s="1493"/>
      <c r="Y87" s="526" t="s">
        <v>1401</v>
      </c>
      <c r="Z87" s="1493" t="s">
        <v>1389</v>
      </c>
      <c r="AA87" s="1493"/>
      <c r="AB87" s="1493"/>
      <c r="AC87" s="1493" t="s">
        <v>1400</v>
      </c>
      <c r="AD87" s="1493"/>
      <c r="AE87" s="1493"/>
      <c r="AF87" s="1493"/>
      <c r="AG87" s="1493"/>
      <c r="AH87" s="526" t="s">
        <v>1388</v>
      </c>
      <c r="AI87" s="527" t="s">
        <v>1386</v>
      </c>
      <c r="AJ87" s="601"/>
      <c r="AK87" s="601"/>
    </row>
    <row r="88" spans="3:49" ht="41.4" hidden="1" customHeight="1">
      <c r="C88" s="530"/>
      <c r="D88" s="325"/>
      <c r="E88" s="325"/>
      <c r="F88" s="325"/>
      <c r="G88" s="602"/>
      <c r="H88" s="603"/>
      <c r="I88" s="325"/>
      <c r="J88" s="325"/>
      <c r="K88" s="325"/>
      <c r="L88" s="325"/>
      <c r="M88" s="602"/>
      <c r="N88" s="603"/>
      <c r="O88" s="325"/>
      <c r="P88" s="325"/>
      <c r="Q88" s="325"/>
      <c r="R88" s="602"/>
      <c r="S88" s="604" t="e">
        <f>IF(+#REF!="","",+#REF!)</f>
        <v>#REF!</v>
      </c>
      <c r="T88" s="528" t="e">
        <f>IF(+#REF!="","",+#REF!)</f>
        <v>#REF!</v>
      </c>
      <c r="U88" s="1531"/>
      <c r="V88" s="1531"/>
      <c r="W88" s="1531"/>
      <c r="X88" s="1531"/>
      <c r="Y88" s="605"/>
      <c r="Z88" s="1490"/>
      <c r="AA88" s="1491"/>
      <c r="AB88" s="1491"/>
      <c r="AC88" s="1491"/>
      <c r="AD88" s="1491"/>
      <c r="AE88" s="1491"/>
      <c r="AF88" s="1491"/>
      <c r="AG88" s="1492"/>
      <c r="AH88" s="481"/>
      <c r="AI88" s="606" t="e">
        <f>IF(+#REF!="","",+#REF!)</f>
        <v>#REF!</v>
      </c>
    </row>
    <row r="89" spans="3:49" ht="41.4" hidden="1" customHeight="1">
      <c r="C89" s="530"/>
      <c r="D89" s="325"/>
      <c r="E89" s="325"/>
      <c r="F89" s="325"/>
      <c r="G89" s="602"/>
      <c r="H89" s="603"/>
      <c r="I89" s="325"/>
      <c r="J89" s="325"/>
      <c r="K89" s="325"/>
      <c r="L89" s="325"/>
      <c r="M89" s="602"/>
      <c r="N89" s="603"/>
      <c r="O89" s="325"/>
      <c r="P89" s="325"/>
      <c r="Q89" s="325"/>
      <c r="R89" s="602"/>
      <c r="S89" s="604" t="e">
        <f>IF(+#REF!="","",+#REF!)</f>
        <v>#REF!</v>
      </c>
      <c r="T89" s="528" t="e">
        <f>IF(+#REF!="","",+#REF!)</f>
        <v>#REF!</v>
      </c>
      <c r="U89" s="1476"/>
      <c r="V89" s="1477"/>
      <c r="W89" s="1477"/>
      <c r="X89" s="1478"/>
      <c r="Y89" s="481"/>
      <c r="Z89" s="1476"/>
      <c r="AA89" s="1477"/>
      <c r="AB89" s="1477"/>
      <c r="AC89" s="1477"/>
      <c r="AD89" s="1477"/>
      <c r="AE89" s="1477"/>
      <c r="AF89" s="1477"/>
      <c r="AG89" s="1478"/>
      <c r="AH89" s="481"/>
      <c r="AI89" s="482" t="e">
        <f>IF(+#REF!="","",+#REF!)</f>
        <v>#REF!</v>
      </c>
    </row>
    <row r="90" spans="3:49" ht="41.4" hidden="1" customHeight="1">
      <c r="C90" s="530"/>
      <c r="D90" s="325"/>
      <c r="E90" s="325"/>
      <c r="F90" s="325"/>
      <c r="G90" s="602"/>
      <c r="H90" s="603"/>
      <c r="I90" s="325"/>
      <c r="J90" s="325"/>
      <c r="K90" s="325"/>
      <c r="L90" s="325"/>
      <c r="M90" s="602"/>
      <c r="N90" s="603"/>
      <c r="O90" s="325"/>
      <c r="P90" s="325"/>
      <c r="Q90" s="325"/>
      <c r="R90" s="602"/>
      <c r="S90" s="604" t="e">
        <f>IF(+#REF!="","",+#REF!)</f>
        <v>#REF!</v>
      </c>
      <c r="T90" s="528" t="e">
        <f>IF(+#REF!="","",+#REF!)</f>
        <v>#REF!</v>
      </c>
      <c r="U90" s="1476"/>
      <c r="V90" s="1477"/>
      <c r="W90" s="1477"/>
      <c r="X90" s="1478"/>
      <c r="Y90" s="481"/>
      <c r="Z90" s="1476"/>
      <c r="AA90" s="1477"/>
      <c r="AB90" s="1477"/>
      <c r="AC90" s="1477"/>
      <c r="AD90" s="1477"/>
      <c r="AE90" s="1477"/>
      <c r="AF90" s="1477"/>
      <c r="AG90" s="1478"/>
      <c r="AH90" s="481"/>
      <c r="AI90" s="482" t="e">
        <f>IF(+#REF!="","",+#REF!)</f>
        <v>#REF!</v>
      </c>
    </row>
    <row r="91" spans="3:49" s="325" customFormat="1" ht="41.4" hidden="1" customHeight="1">
      <c r="C91" s="530"/>
      <c r="G91" s="602"/>
      <c r="H91" s="603"/>
      <c r="M91" s="602"/>
      <c r="N91" s="603"/>
      <c r="R91" s="602"/>
      <c r="S91" s="604" t="e">
        <f>IF(+#REF!="","",+#REF!)</f>
        <v>#REF!</v>
      </c>
      <c r="T91" s="528" t="e">
        <f>IF(+#REF!="","",+#REF!)</f>
        <v>#REF!</v>
      </c>
      <c r="U91" s="1476" t="e">
        <f>IF(+#REF!="","",+#REF!)</f>
        <v>#REF!</v>
      </c>
      <c r="V91" s="1477"/>
      <c r="W91" s="1477"/>
      <c r="X91" s="1478"/>
      <c r="Y91" s="481" t="e">
        <f>IF(+#REF!="","",+#REF!)</f>
        <v>#REF!</v>
      </c>
      <c r="Z91" s="1476" t="e">
        <f>IF(+#REF!="","",+#REF!)</f>
        <v>#REF!</v>
      </c>
      <c r="AA91" s="1477"/>
      <c r="AB91" s="1477"/>
      <c r="AC91" s="1477"/>
      <c r="AD91" s="1477"/>
      <c r="AE91" s="1477"/>
      <c r="AF91" s="1477"/>
      <c r="AG91" s="1478"/>
      <c r="AH91" s="481" t="e">
        <f>IF(+#REF!="","",+#REF!)</f>
        <v>#REF!</v>
      </c>
      <c r="AI91" s="482" t="e">
        <f>IF(+#REF!="","",+#REF!)</f>
        <v>#REF!</v>
      </c>
    </row>
    <row r="92" spans="3:49" s="325" customFormat="1" ht="41.4" hidden="1" customHeight="1">
      <c r="C92" s="607"/>
      <c r="D92" s="608"/>
      <c r="E92" s="608"/>
      <c r="F92" s="608"/>
      <c r="G92" s="609"/>
      <c r="H92" s="610"/>
      <c r="I92" s="608"/>
      <c r="J92" s="608"/>
      <c r="K92" s="608"/>
      <c r="L92" s="608"/>
      <c r="M92" s="609"/>
      <c r="N92" s="610"/>
      <c r="O92" s="608"/>
      <c r="P92" s="608"/>
      <c r="Q92" s="608"/>
      <c r="R92" s="609"/>
      <c r="S92" s="611" t="e">
        <f>IF(+#REF!="","",+#REF!)</f>
        <v>#REF!</v>
      </c>
      <c r="T92" s="612" t="e">
        <f>IF(+#REF!="","",+#REF!)</f>
        <v>#REF!</v>
      </c>
      <c r="U92" s="1456" t="e">
        <f>IF(+#REF!="","",+#REF!)</f>
        <v>#REF!</v>
      </c>
      <c r="V92" s="1457"/>
      <c r="W92" s="1457"/>
      <c r="X92" s="1458"/>
      <c r="Y92" s="613" t="e">
        <f>IF(+#REF!="","",+#REF!)</f>
        <v>#REF!</v>
      </c>
      <c r="Z92" s="1456" t="e">
        <f>IF(+#REF!="","",+#REF!)</f>
        <v>#REF!</v>
      </c>
      <c r="AA92" s="1457"/>
      <c r="AB92" s="1457"/>
      <c r="AC92" s="1457"/>
      <c r="AD92" s="1457"/>
      <c r="AE92" s="1457"/>
      <c r="AF92" s="1457"/>
      <c r="AG92" s="1458"/>
      <c r="AH92" s="613" t="e">
        <f>IF(+#REF!="","",+#REF!)</f>
        <v>#REF!</v>
      </c>
      <c r="AI92" s="614" t="e">
        <f>IF(+#REF!="","",+#REF!)</f>
        <v>#REF!</v>
      </c>
    </row>
    <row r="93" spans="3:49" s="325" customFormat="1"/>
    <row r="94" spans="3:49" s="325" customFormat="1">
      <c r="C94" s="365"/>
      <c r="D94" s="365"/>
      <c r="E94" s="365"/>
      <c r="F94" s="365"/>
      <c r="G94" s="365"/>
      <c r="H94" s="365"/>
      <c r="I94" s="365"/>
      <c r="J94" s="365"/>
      <c r="K94" s="365"/>
      <c r="L94" s="365"/>
      <c r="M94" s="365"/>
      <c r="N94" s="365"/>
    </row>
    <row r="95" spans="3:49" s="325" customFormat="1">
      <c r="C95" s="365"/>
      <c r="D95" s="365"/>
      <c r="E95" s="365"/>
      <c r="F95" s="365"/>
      <c r="G95" s="365"/>
      <c r="H95" s="365"/>
      <c r="I95" s="365"/>
      <c r="J95" s="365"/>
      <c r="K95" s="365"/>
      <c r="L95" s="365"/>
      <c r="M95" s="365"/>
      <c r="N95" s="365"/>
      <c r="Y95" s="419"/>
    </row>
    <row r="96" spans="3:49" s="325" customFormat="1">
      <c r="C96" s="365"/>
      <c r="D96" s="365"/>
      <c r="E96" s="365"/>
      <c r="F96" s="365"/>
      <c r="G96" s="365"/>
      <c r="H96" s="365"/>
      <c r="I96" s="365"/>
      <c r="J96" s="365"/>
      <c r="K96" s="365"/>
      <c r="L96" s="365"/>
      <c r="M96" s="365"/>
      <c r="N96" s="365"/>
      <c r="Y96" s="615"/>
    </row>
    <row r="97" spans="3:14" s="325" customFormat="1">
      <c r="C97" s="365"/>
      <c r="D97" s="365"/>
      <c r="E97" s="365"/>
      <c r="F97" s="365"/>
      <c r="G97" s="365"/>
      <c r="H97" s="365"/>
      <c r="I97" s="365"/>
      <c r="J97" s="365"/>
      <c r="K97" s="365"/>
      <c r="L97" s="365"/>
      <c r="M97" s="365"/>
      <c r="N97" s="365"/>
    </row>
    <row r="98" spans="3:14" s="325" customFormat="1">
      <c r="J98" s="365"/>
      <c r="K98" s="365"/>
      <c r="L98" s="365"/>
      <c r="M98" s="365"/>
    </row>
    <row r="99" spans="3:14" s="325" customFormat="1">
      <c r="J99" s="365"/>
      <c r="K99" s="365"/>
      <c r="L99" s="365"/>
      <c r="M99" s="365"/>
    </row>
    <row r="100" spans="3:14" s="325" customFormat="1">
      <c r="J100" s="365"/>
      <c r="K100" s="365"/>
      <c r="L100" s="365"/>
      <c r="M100" s="365"/>
    </row>
    <row r="101" spans="3:14" s="325" customFormat="1">
      <c r="J101" s="365"/>
      <c r="K101" s="365"/>
      <c r="L101" s="365"/>
      <c r="M101" s="365"/>
    </row>
    <row r="102" spans="3:14" s="325" customFormat="1"/>
    <row r="103" spans="3:14" s="325" customFormat="1"/>
    <row r="104" spans="3:14" s="325" customFormat="1"/>
    <row r="105" spans="3:14" s="325" customFormat="1"/>
    <row r="106" spans="3:14" s="325" customFormat="1"/>
    <row r="107" spans="3:14" s="325" customFormat="1"/>
    <row r="108" spans="3:14" s="325" customFormat="1"/>
    <row r="109" spans="3:14" s="325" customFormat="1"/>
    <row r="110" spans="3:14" s="325" customFormat="1"/>
    <row r="111" spans="3:14" s="325" customFormat="1"/>
    <row r="112" spans="3:14" s="325" customFormat="1"/>
    <row r="113" s="325" customFormat="1"/>
    <row r="114" s="325" customFormat="1"/>
    <row r="115" s="325" customFormat="1"/>
    <row r="116" s="325" customFormat="1"/>
    <row r="117" s="325" customFormat="1"/>
    <row r="118" s="325" customFormat="1"/>
    <row r="119" s="325" customFormat="1"/>
    <row r="120" s="325" customFormat="1"/>
    <row r="121" s="325" customFormat="1"/>
    <row r="122" s="325" customFormat="1"/>
    <row r="123" s="325" customFormat="1"/>
    <row r="124" s="325" customFormat="1"/>
    <row r="125" s="325" customFormat="1"/>
    <row r="126" s="325" customFormat="1"/>
    <row r="127" s="325" customFormat="1"/>
    <row r="128" s="325" customFormat="1"/>
    <row r="129" s="325" customFormat="1"/>
    <row r="130" s="325" customFormat="1"/>
    <row r="131" s="325" customFormat="1"/>
    <row r="132" s="325" customFormat="1"/>
    <row r="133" s="325" customFormat="1"/>
    <row r="134" s="325" customFormat="1"/>
  </sheetData>
  <sheetProtection formatCells="0" formatColumns="0" formatRows="0" insertHyperlinks="0" sort="0" autoFilter="0" pivotTables="0"/>
  <mergeCells count="257">
    <mergeCell ref="Z89:AG89"/>
    <mergeCell ref="N63:O63"/>
    <mergeCell ref="U5:V5"/>
    <mergeCell ref="G12:H12"/>
    <mergeCell ref="L80:M80"/>
    <mergeCell ref="H86:M86"/>
    <mergeCell ref="W55:X55"/>
    <mergeCell ref="W54:X54"/>
    <mergeCell ref="F77:I77"/>
    <mergeCell ref="F78:G78"/>
    <mergeCell ref="H78:I78"/>
    <mergeCell ref="N66:O66"/>
    <mergeCell ref="K67:M67"/>
    <mergeCell ref="N49:O49"/>
    <mergeCell ref="Q55:R55"/>
    <mergeCell ref="Q54:R54"/>
    <mergeCell ref="AB60:AC60"/>
    <mergeCell ref="I64:I65"/>
    <mergeCell ref="J64:J65"/>
    <mergeCell ref="G64:G65"/>
    <mergeCell ref="H64:H65"/>
    <mergeCell ref="Z82:AD82"/>
    <mergeCell ref="AD21:AE21"/>
    <mergeCell ref="N67:X67"/>
    <mergeCell ref="Z90:AG90"/>
    <mergeCell ref="AB61:AC61"/>
    <mergeCell ref="AA70:AE71"/>
    <mergeCell ref="L55:L56"/>
    <mergeCell ref="N64:O64"/>
    <mergeCell ref="Q5:R5"/>
    <mergeCell ref="N65:O65"/>
    <mergeCell ref="S5:T5"/>
    <mergeCell ref="O5:P5"/>
    <mergeCell ref="U6:V6"/>
    <mergeCell ref="AG72:AG73"/>
    <mergeCell ref="AC5:AI8"/>
    <mergeCell ref="AH66:AH67"/>
    <mergeCell ref="AB48:AC48"/>
    <mergeCell ref="R12:R13"/>
    <mergeCell ref="S12:V12"/>
    <mergeCell ref="Z46:AA47"/>
    <mergeCell ref="Y46:Y47"/>
    <mergeCell ref="Z60:AA60"/>
    <mergeCell ref="S46:S48"/>
    <mergeCell ref="AB46:AC47"/>
    <mergeCell ref="W47:W48"/>
    <mergeCell ref="N59:X59"/>
    <mergeCell ref="S54:V54"/>
    <mergeCell ref="U92:X92"/>
    <mergeCell ref="AF66:AF67"/>
    <mergeCell ref="R46:R48"/>
    <mergeCell ref="Q66:S66"/>
    <mergeCell ref="AF72:AF73"/>
    <mergeCell ref="Q63:S63"/>
    <mergeCell ref="Q64:S64"/>
    <mergeCell ref="Z78:AD78"/>
    <mergeCell ref="Z81:AD81"/>
    <mergeCell ref="U89:X89"/>
    <mergeCell ref="U90:X90"/>
    <mergeCell ref="U87:X87"/>
    <mergeCell ref="U88:X88"/>
    <mergeCell ref="U91:X91"/>
    <mergeCell ref="T46:X46"/>
    <mergeCell ref="Q57:R57"/>
    <mergeCell ref="N86:R86"/>
    <mergeCell ref="AB49:AC49"/>
    <mergeCell ref="N56:P56"/>
    <mergeCell ref="AB51:AC51"/>
    <mergeCell ref="AB62:AC62"/>
    <mergeCell ref="Z59:AA59"/>
    <mergeCell ref="Z83:AD83"/>
    <mergeCell ref="X47:X48"/>
    <mergeCell ref="Y66:Y67"/>
    <mergeCell ref="K66:M66"/>
    <mergeCell ref="AA66:AE67"/>
    <mergeCell ref="C60:D60"/>
    <mergeCell ref="C59:D59"/>
    <mergeCell ref="C55:D56"/>
    <mergeCell ref="AG54:AI55"/>
    <mergeCell ref="C66:D66"/>
    <mergeCell ref="C67:D67"/>
    <mergeCell ref="N61:O61"/>
    <mergeCell ref="C61:D61"/>
    <mergeCell ref="Z56:AA56"/>
    <mergeCell ref="E64:E65"/>
    <mergeCell ref="C64:D65"/>
    <mergeCell ref="Q65:S65"/>
    <mergeCell ref="N62:O62"/>
    <mergeCell ref="F64:F65"/>
    <mergeCell ref="C62:D62"/>
    <mergeCell ref="Z63:AA63"/>
    <mergeCell ref="K64:M65"/>
    <mergeCell ref="AH72:AH73"/>
    <mergeCell ref="Z68:Z69"/>
    <mergeCell ref="AB52:AC52"/>
    <mergeCell ref="Z88:AG88"/>
    <mergeCell ref="AC87:AG87"/>
    <mergeCell ref="Z84:AD84"/>
    <mergeCell ref="AI70:AI71"/>
    <mergeCell ref="AH68:AH69"/>
    <mergeCell ref="AF68:AF69"/>
    <mergeCell ref="AG68:AG69"/>
    <mergeCell ref="AA68:AE69"/>
    <mergeCell ref="Z76:AD76"/>
    <mergeCell ref="Z75:AD75"/>
    <mergeCell ref="AH70:AH71"/>
    <mergeCell ref="Z87:AB87"/>
    <mergeCell ref="AA72:AE73"/>
    <mergeCell ref="Z80:AD80"/>
    <mergeCell ref="AG66:AG67"/>
    <mergeCell ref="AI66:AI67"/>
    <mergeCell ref="Z58:AA58"/>
    <mergeCell ref="Y64:AI65"/>
    <mergeCell ref="Y72:Y73"/>
    <mergeCell ref="Y68:Y69"/>
    <mergeCell ref="Y70:Y71"/>
    <mergeCell ref="AD46:AD47"/>
    <mergeCell ref="AD25:AE25"/>
    <mergeCell ref="AD23:AE23"/>
    <mergeCell ref="W56:X56"/>
    <mergeCell ref="V47:V48"/>
    <mergeCell ref="U47:U48"/>
    <mergeCell ref="Y59:Y63"/>
    <mergeCell ref="AB56:AC56"/>
    <mergeCell ref="Z61:AA61"/>
    <mergeCell ref="S57:V57"/>
    <mergeCell ref="Q60:S60"/>
    <mergeCell ref="S56:V56"/>
    <mergeCell ref="S55:V55"/>
    <mergeCell ref="Q56:R56"/>
    <mergeCell ref="Q62:S62"/>
    <mergeCell ref="Q61:S61"/>
    <mergeCell ref="AB58:AC58"/>
    <mergeCell ref="Z50:AA50"/>
    <mergeCell ref="AB54:AC54"/>
    <mergeCell ref="Z57:AA57"/>
    <mergeCell ref="Z54:AA54"/>
    <mergeCell ref="AB57:AC57"/>
    <mergeCell ref="AB55:AC55"/>
    <mergeCell ref="Z52:AA52"/>
    <mergeCell ref="Z92:AG92"/>
    <mergeCell ref="AD24:AE24"/>
    <mergeCell ref="AD22:AE22"/>
    <mergeCell ref="Z79:AD79"/>
    <mergeCell ref="AD26:AE26"/>
    <mergeCell ref="Z70:Z71"/>
    <mergeCell ref="Z77:AD77"/>
    <mergeCell ref="AB59:AC59"/>
    <mergeCell ref="AG45:AI45"/>
    <mergeCell ref="AI72:AI73"/>
    <mergeCell ref="AI68:AI69"/>
    <mergeCell ref="Z72:Z73"/>
    <mergeCell ref="AG70:AG71"/>
    <mergeCell ref="AF46:AF47"/>
    <mergeCell ref="AB50:AC50"/>
    <mergeCell ref="Z62:AA62"/>
    <mergeCell ref="AB53:AC53"/>
    <mergeCell ref="Z49:AA49"/>
    <mergeCell ref="Z91:AG91"/>
    <mergeCell ref="AD27:AE27"/>
    <mergeCell ref="Z66:Z67"/>
    <mergeCell ref="AF70:AF71"/>
    <mergeCell ref="AE46:AE47"/>
    <mergeCell ref="AB63:AC63"/>
    <mergeCell ref="C69:D69"/>
    <mergeCell ref="C70:D70"/>
    <mergeCell ref="C68:D68"/>
    <mergeCell ref="C86:G86"/>
    <mergeCell ref="C72:M72"/>
    <mergeCell ref="C73:M73"/>
    <mergeCell ref="C77:E78"/>
    <mergeCell ref="C71:D71"/>
    <mergeCell ref="V68:X68"/>
    <mergeCell ref="K68:M68"/>
    <mergeCell ref="K71:M71"/>
    <mergeCell ref="K70:M70"/>
    <mergeCell ref="K69:M69"/>
    <mergeCell ref="U71:X71"/>
    <mergeCell ref="J77:M78"/>
    <mergeCell ref="H74:M74"/>
    <mergeCell ref="L76:M76"/>
    <mergeCell ref="C74:G74"/>
    <mergeCell ref="N50:O50"/>
    <mergeCell ref="M46:M47"/>
    <mergeCell ref="C50:D50"/>
    <mergeCell ref="C52:D52"/>
    <mergeCell ref="C48:D48"/>
    <mergeCell ref="K55:K56"/>
    <mergeCell ref="N60:O60"/>
    <mergeCell ref="Y48:Y49"/>
    <mergeCell ref="N51:O51"/>
    <mergeCell ref="C53:D53"/>
    <mergeCell ref="Q58:R58"/>
    <mergeCell ref="N58:P58"/>
    <mergeCell ref="W58:X58"/>
    <mergeCell ref="W57:X57"/>
    <mergeCell ref="N57:P57"/>
    <mergeCell ref="T47:T48"/>
    <mergeCell ref="S58:V58"/>
    <mergeCell ref="Z48:AA48"/>
    <mergeCell ref="C57:D57"/>
    <mergeCell ref="N54:P54"/>
    <mergeCell ref="C51:D51"/>
    <mergeCell ref="C58:D58"/>
    <mergeCell ref="C49:D49"/>
    <mergeCell ref="C11:P11"/>
    <mergeCell ref="C10:AI10"/>
    <mergeCell ref="Q11:AB11"/>
    <mergeCell ref="AC11:AI11"/>
    <mergeCell ref="L46:L47"/>
    <mergeCell ref="N52:O52"/>
    <mergeCell ref="Z53:AA53"/>
    <mergeCell ref="C18:D18"/>
    <mergeCell ref="E46:E47"/>
    <mergeCell ref="E55:E56"/>
    <mergeCell ref="C46:D47"/>
    <mergeCell ref="Q46:Q48"/>
    <mergeCell ref="P46:P48"/>
    <mergeCell ref="N55:P55"/>
    <mergeCell ref="Z55:AA55"/>
    <mergeCell ref="Z51:AA51"/>
    <mergeCell ref="Y50:Y58"/>
    <mergeCell ref="M55:M56"/>
    <mergeCell ref="C17:D17"/>
    <mergeCell ref="C15:D15"/>
    <mergeCell ref="C16:D16"/>
    <mergeCell ref="C14:D14"/>
    <mergeCell ref="F12:F13"/>
    <mergeCell ref="E12:E13"/>
    <mergeCell ref="N46:O48"/>
    <mergeCell ref="K46:K47"/>
    <mergeCell ref="N45:X45"/>
    <mergeCell ref="C12:D13"/>
    <mergeCell ref="I12:P12"/>
    <mergeCell ref="C3:K3"/>
    <mergeCell ref="O8:P8"/>
    <mergeCell ref="AA5:AA6"/>
    <mergeCell ref="U7:V7"/>
    <mergeCell ref="O7:P7"/>
    <mergeCell ref="Q7:R7"/>
    <mergeCell ref="O4:V4"/>
    <mergeCell ref="I4:N4"/>
    <mergeCell ref="W4:AB4"/>
    <mergeCell ref="AB5:AB6"/>
    <mergeCell ref="AB7:AB8"/>
    <mergeCell ref="S8:T8"/>
    <mergeCell ref="Q8:R8"/>
    <mergeCell ref="U8:V8"/>
    <mergeCell ref="D5:H5"/>
    <mergeCell ref="G6:H6"/>
    <mergeCell ref="G7:H7"/>
    <mergeCell ref="G8:H8"/>
    <mergeCell ref="S7:T7"/>
    <mergeCell ref="S6:T6"/>
    <mergeCell ref="Q6:R6"/>
    <mergeCell ref="O6:P6"/>
    <mergeCell ref="AA7:AA8"/>
  </mergeCells>
  <conditionalFormatting sqref="F14:F19">
    <cfRule type="dataBar" priority="139">
      <dataBar>
        <cfvo type="min"/>
        <cfvo type="max"/>
        <color rgb="FF000000"/>
      </dataBar>
      <extLst>
        <ext xmlns:x14="http://schemas.microsoft.com/office/spreadsheetml/2009/9/main" uri="{B025F937-C7B1-47D3-B67F-A62EFF666E3E}">
          <x14:id>{85E61FB9-7DA0-40A0-B653-7E8E015B74BD}</x14:id>
        </ext>
      </extLst>
    </cfRule>
    <cfRule type="dataBar" priority="138">
      <dataBar>
        <cfvo type="min"/>
        <cfvo type="max"/>
        <color rgb="FF53B3DD"/>
      </dataBar>
    </cfRule>
  </conditionalFormatting>
  <conditionalFormatting sqref="K76">
    <cfRule type="cellIs" dxfId="179" priority="8" operator="lessThan">
      <formula>0</formula>
    </cfRule>
  </conditionalFormatting>
  <conditionalFormatting sqref="L14:L18">
    <cfRule type="colorScale" priority="142">
      <colorScale>
        <cfvo type="min"/>
        <cfvo type="percentile" val="50"/>
        <cfvo type="max"/>
        <color theme="5" tint="0.59999389629810485"/>
        <color theme="7" tint="0.79998168889431442"/>
        <color theme="4" tint="0.59999389629810485"/>
      </colorScale>
    </cfRule>
  </conditionalFormatting>
  <conditionalFormatting sqref="L76:M76">
    <cfRule type="dataBar" priority="5">
      <dataBar>
        <cfvo type="min"/>
        <cfvo type="max"/>
        <color rgb="FF63C384"/>
      </dataBar>
    </cfRule>
    <cfRule type="dataBar" priority="53">
      <dataBar>
        <cfvo type="min"/>
        <cfvo type="max"/>
        <color rgb="FF000000"/>
      </dataBar>
      <extLst>
        <ext xmlns:x14="http://schemas.microsoft.com/office/spreadsheetml/2009/9/main" uri="{B025F937-C7B1-47D3-B67F-A62EFF666E3E}">
          <x14:id>{4DBA0D40-E519-4B5B-8378-7AC73906B20C}</x14:id>
        </ext>
      </extLst>
    </cfRule>
  </conditionalFormatting>
  <conditionalFormatting sqref="L80:M84">
    <cfRule type="dataBar" priority="56">
      <dataBar>
        <cfvo type="min"/>
        <cfvo type="max"/>
        <color rgb="FF000000"/>
      </dataBar>
      <extLst>
        <ext xmlns:x14="http://schemas.microsoft.com/office/spreadsheetml/2009/9/main" uri="{B025F937-C7B1-47D3-B67F-A62EFF666E3E}">
          <x14:id>{8A825166-A39D-4B1E-AB1A-85B5DDCD6721}</x14:id>
        </ext>
      </extLst>
    </cfRule>
    <cfRule type="dataBar" priority="6">
      <dataBar>
        <cfvo type="min"/>
        <cfvo type="max"/>
        <color rgb="FF63C384"/>
      </dataBar>
    </cfRule>
  </conditionalFormatting>
  <conditionalFormatting sqref="N14:N18">
    <cfRule type="colorScale" priority="143">
      <colorScale>
        <cfvo type="min"/>
        <cfvo type="percentile" val="50"/>
        <cfvo type="max"/>
        <color theme="5" tint="0.59999389629810485"/>
        <color theme="7" tint="0.79998168889431442"/>
        <color theme="4" tint="0.59999389629810485"/>
      </colorScale>
    </cfRule>
  </conditionalFormatting>
  <conditionalFormatting sqref="O14:O18">
    <cfRule type="dataBar" priority="145">
      <dataBar>
        <cfvo type="min"/>
        <cfvo type="max"/>
        <color theme="0" tint="-0.249977111117893"/>
      </dataBar>
    </cfRule>
    <cfRule type="cellIs" dxfId="178" priority="144" operator="lessThan">
      <formula>0</formula>
    </cfRule>
    <cfRule type="dataBar" priority="146">
      <dataBar>
        <cfvo type="min"/>
        <cfvo type="max"/>
        <color rgb="FF000000"/>
      </dataBar>
      <extLst>
        <ext xmlns:x14="http://schemas.microsoft.com/office/spreadsheetml/2009/9/main" uri="{B025F937-C7B1-47D3-B67F-A62EFF666E3E}">
          <x14:id>{E330C80B-B2E6-4838-BAFF-7FEA60AE4815}</x14:id>
        </ext>
      </extLst>
    </cfRule>
  </conditionalFormatting>
  <conditionalFormatting sqref="P14:P18 AB14:AB18">
    <cfRule type="expression" dxfId="177" priority="37">
      <formula>P14&lt;1</formula>
    </cfRule>
    <cfRule type="expression" dxfId="176" priority="38">
      <formula>P14=1</formula>
    </cfRule>
    <cfRule type="expression" dxfId="175" priority="39">
      <formula>P14&gt;1</formula>
    </cfRule>
  </conditionalFormatting>
  <conditionalFormatting sqref="R14:R19">
    <cfRule type="dataBar" priority="147">
      <dataBar>
        <cfvo type="min"/>
        <cfvo type="max"/>
        <color rgb="FF53B3DD"/>
      </dataBar>
    </cfRule>
    <cfRule type="dataBar" priority="148">
      <dataBar>
        <cfvo type="min"/>
        <cfvo type="max"/>
        <color rgb="FF000000"/>
      </dataBar>
      <extLst>
        <ext xmlns:x14="http://schemas.microsoft.com/office/spreadsheetml/2009/9/main" uri="{B025F937-C7B1-47D3-B67F-A62EFF666E3E}">
          <x14:id>{0D6AAE3A-E9D9-482B-89FA-D49552AD4A89}</x14:id>
        </ext>
      </extLst>
    </cfRule>
  </conditionalFormatting>
  <conditionalFormatting sqref="U14:U19">
    <cfRule type="colorScale" priority="151">
      <colorScale>
        <cfvo type="min"/>
        <cfvo type="percentile" val="50"/>
        <cfvo type="max"/>
        <color theme="5" tint="0.59999389629810485"/>
        <color theme="7" tint="0.79998168889431442"/>
        <color theme="4" tint="0.59999389629810485"/>
      </colorScale>
    </cfRule>
  </conditionalFormatting>
  <conditionalFormatting sqref="U88:U92">
    <cfRule type="cellIs" dxfId="174" priority="16" stopIfTrue="1" operator="equal">
      <formula>"Threat"</formula>
    </cfRule>
    <cfRule type="cellIs" dxfId="173" priority="17" stopIfTrue="1" operator="equal">
      <formula>"Opportunity"</formula>
    </cfRule>
    <cfRule type="cellIs" dxfId="172" priority="18" stopIfTrue="1" operator="equal">
      <formula>"Issue"</formula>
    </cfRule>
  </conditionalFormatting>
  <conditionalFormatting sqref="U8:V8">
    <cfRule type="cellIs" dxfId="171" priority="1" operator="greaterThan">
      <formula>0</formula>
    </cfRule>
  </conditionalFormatting>
  <conditionalFormatting sqref="V14:V19">
    <cfRule type="colorScale" priority="153">
      <colorScale>
        <cfvo type="min"/>
        <cfvo type="percentile" val="50"/>
        <cfvo type="max"/>
        <color theme="5" tint="0.59999389629810485"/>
        <color theme="7" tint="0.79998168889431442"/>
        <color theme="4" tint="0.59999389629810485"/>
      </colorScale>
    </cfRule>
  </conditionalFormatting>
  <conditionalFormatting sqref="X70">
    <cfRule type="dataBar" priority="7">
      <dataBar>
        <cfvo type="min"/>
        <cfvo type="max"/>
        <color rgb="FF63C384"/>
      </dataBar>
    </cfRule>
    <cfRule type="dataBar" priority="55">
      <dataBar>
        <cfvo type="min"/>
        <cfvo type="max"/>
        <color rgb="FF000000"/>
      </dataBar>
      <extLst>
        <ext xmlns:x14="http://schemas.microsoft.com/office/spreadsheetml/2009/9/main" uri="{B025F937-C7B1-47D3-B67F-A62EFF666E3E}">
          <x14:id>{2A819366-8DC0-40A6-A25B-D065AFA1BE84}</x14:id>
        </ext>
      </extLst>
    </cfRule>
  </conditionalFormatting>
  <conditionalFormatting sqref="Y14:Y19">
    <cfRule type="colorScale" priority="155">
      <colorScale>
        <cfvo type="min"/>
        <cfvo type="percentile" val="50"/>
        <cfvo type="max"/>
        <color theme="5" tint="0.59999389629810485"/>
        <color theme="7" tint="0.79998168889431442"/>
        <color theme="4" tint="0.59999389629810485"/>
      </colorScale>
    </cfRule>
  </conditionalFormatting>
  <conditionalFormatting sqref="Y20:Y21 I20 M14:M18">
    <cfRule type="colorScale" priority="15">
      <colorScale>
        <cfvo type="min"/>
        <cfvo type="percentile" val="50"/>
        <cfvo type="max"/>
        <color theme="5" tint="0.59999389629810485"/>
        <color theme="7" tint="0.79998168889431442"/>
        <color theme="4" tint="0.59999389629810485"/>
      </colorScale>
    </cfRule>
  </conditionalFormatting>
  <conditionalFormatting sqref="Z14:Z19">
    <cfRule type="colorScale" priority="157">
      <colorScale>
        <cfvo type="min"/>
        <cfvo type="percentile" val="50"/>
        <cfvo type="max"/>
        <color theme="5" tint="0.59999389629810485"/>
        <color theme="7" tint="0.79998168889431442"/>
        <color theme="4" tint="0.59999389629810485"/>
      </colorScale>
    </cfRule>
  </conditionalFormatting>
  <conditionalFormatting sqref="AA14:AA18">
    <cfRule type="cellIs" dxfId="170" priority="159" operator="lessThan">
      <formula>0</formula>
    </cfRule>
    <cfRule type="dataBar" priority="160">
      <dataBar>
        <cfvo type="min"/>
        <cfvo type="max"/>
        <color theme="0" tint="-0.249977111117893"/>
      </dataBar>
    </cfRule>
    <cfRule type="dataBar" priority="161">
      <dataBar>
        <cfvo type="min"/>
        <cfvo type="max"/>
        <color rgb="FF000000"/>
      </dataBar>
      <extLst>
        <ext xmlns:x14="http://schemas.microsoft.com/office/spreadsheetml/2009/9/main" uri="{B025F937-C7B1-47D3-B67F-A62EFF666E3E}">
          <x14:id>{4FCAE6F5-98F3-4902-AEAB-C015DE95A69A}</x14:id>
        </ext>
      </extLst>
    </cfRule>
  </conditionalFormatting>
  <conditionalFormatting sqref="AB19">
    <cfRule type="expression" dxfId="169" priority="33">
      <formula>AB19&gt;1</formula>
    </cfRule>
    <cfRule type="expression" dxfId="168" priority="32">
      <formula>AB19=1</formula>
    </cfRule>
    <cfRule type="expression" dxfId="167" priority="31">
      <formula>AB19&lt;1</formula>
    </cfRule>
  </conditionalFormatting>
  <dataValidations disablePrompts="1" count="6">
    <dataValidation allowBlank="1" sqref="N50:O50" xr:uid="{00000000-0002-0000-0200-000005000000}"/>
    <dataValidation type="list" allowBlank="1" showInputMessage="1" showErrorMessage="1" prompt="Select as loaded in P6 Schedule" sqref="Q13" xr:uid="{00000000-0002-0000-0200-000004000000}">
      <formula1>"(Manhours),(Mandays)"</formula1>
    </dataValidation>
    <dataValidation allowBlank="1" showInputMessage="1" showErrorMessage="1" prompt="Field Inspection Report" sqref="N52" xr:uid="{00000000-0002-0000-0200-000003000000}"/>
    <dataValidation allowBlank="1" showInputMessage="1" showErrorMessage="1" prompt="Material Inspection Report" sqref="N51" xr:uid="{00000000-0002-0000-0200-000002000000}"/>
    <dataValidation allowBlank="1" showInputMessage="1" showErrorMessage="1" prompt="Non-Conformance Report" sqref="N49" xr:uid="{00000000-0002-0000-0200-000001000000}"/>
    <dataValidation type="date" allowBlank="1" showInputMessage="1" showErrorMessage="1" errorTitle="Date only" error="Please enter only Date" sqref="L5:L8" xr:uid="{00000000-0002-0000-0200-000000000000}">
      <formula1>32874</formula1>
      <formula2>72686</formula2>
    </dataValidation>
  </dataValidations>
  <printOptions horizontalCentered="1" verticalCentered="1"/>
  <pageMargins left="0.15" right="0.15" top="0.15" bottom="0.15" header="0" footer="0"/>
  <pageSetup paperSize="8" scale="37" orientation="landscape" r:id="rId1"/>
  <headerFooter alignWithMargins="0"/>
  <drawing r:id="rId2"/>
  <extLst>
    <ext xmlns:x14="http://schemas.microsoft.com/office/spreadsheetml/2009/9/main" uri="{78C0D931-6437-407d-A8EE-F0AAD7539E65}">
      <x14:conditionalFormattings>
        <x14:conditionalFormatting xmlns:xm="http://schemas.microsoft.com/office/excel/2006/main">
          <x14:cfRule type="dataBar" id="{85E61FB9-7DA0-40A0-B653-7E8E015B74BD}">
            <x14:dataBar minLength="0" maxLength="100" negativeBarColorSameAsPositive="1" axisPosition="none">
              <x14:cfvo type="min"/>
              <x14:cfvo type="max"/>
            </x14:dataBar>
          </x14:cfRule>
          <xm:sqref>F14:F19</xm:sqref>
        </x14:conditionalFormatting>
        <x14:conditionalFormatting xmlns:xm="http://schemas.microsoft.com/office/excel/2006/main">
          <x14:cfRule type="dataBar" id="{4DBA0D40-E519-4B5B-8378-7AC73906B20C}">
            <x14:dataBar minLength="0" maxLength="100" negativeBarColorSameAsPositive="1" axisPosition="none">
              <x14:cfvo type="min"/>
              <x14:cfvo type="max"/>
            </x14:dataBar>
          </x14:cfRule>
          <xm:sqref>L76:M76</xm:sqref>
        </x14:conditionalFormatting>
        <x14:conditionalFormatting xmlns:xm="http://schemas.microsoft.com/office/excel/2006/main">
          <x14:cfRule type="dataBar" id="{8A825166-A39D-4B1E-AB1A-85B5DDCD6721}">
            <x14:dataBar minLength="0" maxLength="100" negativeBarColorSameAsPositive="1" axisPosition="none">
              <x14:cfvo type="min"/>
              <x14:cfvo type="max"/>
            </x14:dataBar>
          </x14:cfRule>
          <xm:sqref>L80:M84</xm:sqref>
        </x14:conditionalFormatting>
        <x14:conditionalFormatting xmlns:xm="http://schemas.microsoft.com/office/excel/2006/main">
          <x14:cfRule type="dataBar" id="{E330C80B-B2E6-4838-BAFF-7FEA60AE4815}">
            <x14:dataBar minLength="0" maxLength="100" negativeBarColorSameAsPositive="1" axisPosition="none">
              <x14:cfvo type="min"/>
              <x14:cfvo type="max"/>
            </x14:dataBar>
          </x14:cfRule>
          <xm:sqref>O14:O18</xm:sqref>
        </x14:conditionalFormatting>
        <x14:conditionalFormatting xmlns:xm="http://schemas.microsoft.com/office/excel/2006/main">
          <x14:cfRule type="dataBar" id="{0D6AAE3A-E9D9-482B-89FA-D49552AD4A89}">
            <x14:dataBar minLength="0" maxLength="100" negativeBarColorSameAsPositive="1" axisPosition="none">
              <x14:cfvo type="min"/>
              <x14:cfvo type="max"/>
            </x14:dataBar>
          </x14:cfRule>
          <xm:sqref>R14:R19</xm:sqref>
        </x14:conditionalFormatting>
        <x14:conditionalFormatting xmlns:xm="http://schemas.microsoft.com/office/excel/2006/main">
          <x14:cfRule type="dataBar" id="{2A819366-8DC0-40A6-A25B-D065AFA1BE84}">
            <x14:dataBar minLength="0" maxLength="100" negativeBarColorSameAsPositive="1" axisPosition="none">
              <x14:cfvo type="min"/>
              <x14:cfvo type="max"/>
            </x14:dataBar>
          </x14:cfRule>
          <xm:sqref>X70</xm:sqref>
        </x14:conditionalFormatting>
        <x14:conditionalFormatting xmlns:xm="http://schemas.microsoft.com/office/excel/2006/main">
          <x14:cfRule type="dataBar" id="{4FCAE6F5-98F3-4902-AEAB-C015DE95A69A}">
            <x14:dataBar minLength="0" maxLength="100" negativeBarColorSameAsPositive="1" axisPosition="none">
              <x14:cfvo type="min"/>
              <x14:cfvo type="max"/>
            </x14:dataBar>
          </x14:cfRule>
          <xm:sqref>AA14:AA18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7F5F4-944C-485F-B2D4-350CB923BB96}">
  <sheetPr>
    <pageSetUpPr fitToPage="1"/>
  </sheetPr>
  <dimension ref="C2:DB34"/>
  <sheetViews>
    <sheetView view="pageBreakPreview" topLeftCell="A18" zoomScaleNormal="70" zoomScaleSheetLayoutView="100" workbookViewId="0">
      <selection activeCell="C3" sqref="C3:H25"/>
    </sheetView>
  </sheetViews>
  <sheetFormatPr defaultColWidth="9.109375" defaultRowHeight="23.25" customHeight="1"/>
  <cols>
    <col min="1" max="1" width="9.109375" style="934"/>
    <col min="2" max="2" width="2.88671875" style="934" customWidth="1"/>
    <col min="3" max="3" width="16.109375" style="934" customWidth="1"/>
    <col min="4" max="8" width="21.88671875" style="934" customWidth="1"/>
    <col min="9" max="9" width="3.33203125" style="934" customWidth="1"/>
    <col min="10" max="16384" width="9.109375" style="934"/>
  </cols>
  <sheetData>
    <row r="2" spans="3:16" ht="23.25" customHeight="1" thickBot="1"/>
    <row r="3" spans="3:16" ht="31.5" customHeight="1" thickBot="1">
      <c r="C3" s="1576" t="s">
        <v>1825</v>
      </c>
      <c r="D3" s="1577"/>
      <c r="E3" s="1577"/>
      <c r="F3" s="1577"/>
      <c r="G3" s="1577"/>
      <c r="H3" s="1578"/>
    </row>
    <row r="4" spans="3:16" ht="7.5" customHeight="1" thickBot="1">
      <c r="H4" s="951"/>
    </row>
    <row r="5" spans="3:16" ht="45.75" customHeight="1" thickBot="1">
      <c r="C5" s="1011"/>
      <c r="D5" s="994" t="s">
        <v>2220</v>
      </c>
      <c r="E5" s="995" t="s">
        <v>2221</v>
      </c>
      <c r="F5" s="996" t="s">
        <v>2222</v>
      </c>
      <c r="G5" s="1012" t="s">
        <v>2223</v>
      </c>
      <c r="H5" s="1012" t="s">
        <v>2224</v>
      </c>
    </row>
    <row r="6" spans="3:16" ht="31.5" customHeight="1" thickBot="1">
      <c r="C6" s="993" t="s">
        <v>1826</v>
      </c>
      <c r="D6" s="1270">
        <v>0.31</v>
      </c>
      <c r="E6" s="1271">
        <v>0.31900000000000001</v>
      </c>
      <c r="F6" s="1272">
        <v>0.32500000000000001</v>
      </c>
      <c r="G6" s="1273">
        <v>0.33300000000000002</v>
      </c>
      <c r="H6" s="1273">
        <f>+'Weekly Progress Report'!M19</f>
        <v>0.34200000000000003</v>
      </c>
    </row>
    <row r="7" spans="3:16" ht="31.5" customHeight="1" thickBot="1">
      <c r="C7" s="997" t="s">
        <v>1485</v>
      </c>
      <c r="D7" s="1274">
        <v>0.32</v>
      </c>
      <c r="E7" s="1275">
        <v>0.32900000000000001</v>
      </c>
      <c r="F7" s="1276">
        <v>0.33500000000000002</v>
      </c>
      <c r="G7" s="1277">
        <v>0.34399999999999997</v>
      </c>
      <c r="H7" s="1277">
        <f>+'Weekly Progress Report'!N19</f>
        <v>0.35199999999999998</v>
      </c>
      <c r="K7" s="1204"/>
      <c r="L7" s="1245">
        <f>+H7-G7</f>
        <v>8.0000000000000002E-3</v>
      </c>
    </row>
    <row r="8" spans="3:16" ht="31.5" customHeight="1" thickBot="1">
      <c r="C8" s="993" t="s">
        <v>1484</v>
      </c>
      <c r="D8" s="998">
        <v>1.03</v>
      </c>
      <c r="E8" s="999">
        <v>1.03</v>
      </c>
      <c r="F8" s="1000">
        <v>1.03</v>
      </c>
      <c r="G8" s="1013">
        <v>1.03</v>
      </c>
      <c r="H8" s="1013">
        <f>H7/H6</f>
        <v>1.03</v>
      </c>
      <c r="K8" s="1205"/>
      <c r="L8" s="992"/>
      <c r="M8" s="990"/>
      <c r="N8" s="990">
        <f>+G7-F7</f>
        <v>8.9999999999999993E-3</v>
      </c>
      <c r="O8" s="990"/>
    </row>
    <row r="14" spans="3:16" ht="23.25" customHeight="1">
      <c r="N14" s="989"/>
      <c r="O14" s="989"/>
      <c r="P14" s="989"/>
    </row>
    <row r="31" spans="3:106" ht="23.25" customHeight="1">
      <c r="C31" s="934" t="s">
        <v>2141</v>
      </c>
      <c r="D31" s="934" t="s">
        <v>1086</v>
      </c>
      <c r="E31" s="934" t="s">
        <v>2142</v>
      </c>
      <c r="F31" s="934" t="s">
        <v>2143</v>
      </c>
      <c r="G31" s="1244">
        <v>46025</v>
      </c>
      <c r="H31" s="1244">
        <v>46032</v>
      </c>
      <c r="I31" s="1244">
        <v>46039</v>
      </c>
      <c r="J31" s="1244">
        <v>46046</v>
      </c>
      <c r="K31" s="1244">
        <v>46053</v>
      </c>
      <c r="L31" s="1244">
        <v>46060</v>
      </c>
      <c r="M31" s="1244">
        <v>46067</v>
      </c>
      <c r="N31" s="1244">
        <v>46074</v>
      </c>
      <c r="O31" s="1244">
        <v>46081</v>
      </c>
      <c r="P31" s="1244">
        <v>46088</v>
      </c>
      <c r="Q31" s="1244">
        <v>46095</v>
      </c>
      <c r="R31" s="1244">
        <v>46102</v>
      </c>
      <c r="S31" s="1244">
        <v>46109</v>
      </c>
      <c r="T31" s="1244">
        <v>46116</v>
      </c>
      <c r="U31" s="1244">
        <v>46123</v>
      </c>
      <c r="V31" s="1244">
        <v>46130</v>
      </c>
      <c r="W31" s="1244">
        <v>46137</v>
      </c>
      <c r="X31" s="1244">
        <v>46144</v>
      </c>
      <c r="Y31" s="1244">
        <v>46151</v>
      </c>
      <c r="Z31" s="1244">
        <v>46158</v>
      </c>
      <c r="AA31" s="1244">
        <v>46165</v>
      </c>
      <c r="AB31" s="1244">
        <v>46172</v>
      </c>
      <c r="AC31" s="1244">
        <v>46179</v>
      </c>
      <c r="AD31" s="1244">
        <v>46186</v>
      </c>
      <c r="AE31" s="1244">
        <v>46193</v>
      </c>
      <c r="AF31" s="1244">
        <v>46200</v>
      </c>
      <c r="AG31" s="1244">
        <v>46207</v>
      </c>
      <c r="AH31" s="1244">
        <v>46214</v>
      </c>
      <c r="AI31" s="1244">
        <v>46221</v>
      </c>
      <c r="AJ31" s="1244">
        <v>46228</v>
      </c>
      <c r="AK31" s="1244">
        <v>46235</v>
      </c>
      <c r="AL31" s="1244">
        <v>46242</v>
      </c>
      <c r="AM31" s="1244">
        <v>46249</v>
      </c>
      <c r="AN31" s="1244">
        <v>46256</v>
      </c>
      <c r="AO31" s="1244">
        <v>46263</v>
      </c>
      <c r="AP31" s="1244">
        <v>46270</v>
      </c>
      <c r="AQ31" s="1244">
        <v>46277</v>
      </c>
      <c r="AR31" s="1244">
        <v>46284</v>
      </c>
      <c r="AS31" s="1244">
        <v>46291</v>
      </c>
      <c r="AT31" s="1244">
        <v>46298</v>
      </c>
      <c r="AU31" s="1244">
        <v>46305</v>
      </c>
      <c r="AV31" s="1244">
        <v>46312</v>
      </c>
      <c r="AW31" s="1244">
        <v>46319</v>
      </c>
      <c r="AX31" s="1244">
        <v>46326</v>
      </c>
      <c r="AY31" s="1244">
        <v>46333</v>
      </c>
      <c r="AZ31" s="1244">
        <v>46340</v>
      </c>
      <c r="BA31" s="1244">
        <v>46347</v>
      </c>
      <c r="BB31" s="1244">
        <v>46354</v>
      </c>
      <c r="BC31" s="1244">
        <v>46361</v>
      </c>
      <c r="BD31" s="1244">
        <v>46368</v>
      </c>
      <c r="BE31" s="1244">
        <v>46375</v>
      </c>
      <c r="BF31" s="1244">
        <v>46382</v>
      </c>
      <c r="BG31" s="1244">
        <v>46389</v>
      </c>
      <c r="BH31" s="1244">
        <v>46396</v>
      </c>
      <c r="BI31" s="1244">
        <v>46403</v>
      </c>
      <c r="BJ31" s="1244">
        <v>46410</v>
      </c>
      <c r="BK31" s="1244">
        <v>46417</v>
      </c>
      <c r="BL31" s="1244">
        <v>46424</v>
      </c>
      <c r="BM31" s="1244">
        <v>46431</v>
      </c>
      <c r="BN31" s="1244">
        <v>46438</v>
      </c>
      <c r="BO31" s="1244">
        <v>46445</v>
      </c>
      <c r="BP31" s="1244">
        <v>46452</v>
      </c>
      <c r="BQ31" s="1244">
        <v>46459</v>
      </c>
      <c r="BR31" s="1244">
        <v>46466</v>
      </c>
      <c r="BS31" s="1244">
        <v>46473</v>
      </c>
      <c r="BT31" s="1244">
        <v>46480</v>
      </c>
      <c r="BU31" s="1244">
        <v>46487</v>
      </c>
      <c r="BV31" s="1244">
        <v>46494</v>
      </c>
      <c r="BW31" s="1244">
        <v>46501</v>
      </c>
      <c r="BX31" s="1244">
        <v>46508</v>
      </c>
      <c r="BY31" s="1244">
        <v>46515</v>
      </c>
      <c r="BZ31" s="1244">
        <v>46522</v>
      </c>
      <c r="CA31" s="1244">
        <v>46529</v>
      </c>
      <c r="CB31" s="1244">
        <v>46536</v>
      </c>
      <c r="CC31" s="1244">
        <v>46543</v>
      </c>
      <c r="CD31" s="1244">
        <v>46550</v>
      </c>
      <c r="CE31" s="1244">
        <v>46557</v>
      </c>
      <c r="CF31" s="1244">
        <v>46564</v>
      </c>
      <c r="CG31" s="1244">
        <v>46571</v>
      </c>
      <c r="CH31" s="1244">
        <v>46578</v>
      </c>
      <c r="CI31" s="1244">
        <v>46585</v>
      </c>
      <c r="CJ31" s="1244">
        <v>46592</v>
      </c>
      <c r="CK31" s="1244">
        <v>46599</v>
      </c>
      <c r="CL31" s="1244">
        <v>46606</v>
      </c>
      <c r="CM31" s="1244">
        <v>46613</v>
      </c>
      <c r="CN31" s="1244">
        <v>46620</v>
      </c>
      <c r="CO31" s="1244">
        <v>46627</v>
      </c>
      <c r="CP31" s="1244">
        <v>46634</v>
      </c>
      <c r="CQ31" s="1244">
        <v>46641</v>
      </c>
      <c r="CR31" s="1244">
        <v>46648</v>
      </c>
      <c r="CS31" s="1244">
        <v>46655</v>
      </c>
      <c r="CT31" s="1244">
        <v>46662</v>
      </c>
      <c r="CU31" s="1244">
        <v>46669</v>
      </c>
      <c r="CV31" s="1244">
        <v>46676</v>
      </c>
      <c r="CW31" s="1244">
        <v>46683</v>
      </c>
      <c r="CX31" s="1244">
        <v>46690</v>
      </c>
      <c r="CY31" s="1244">
        <v>46697</v>
      </c>
      <c r="CZ31" s="1244">
        <v>46704</v>
      </c>
      <c r="DA31" s="1244">
        <v>46711</v>
      </c>
      <c r="DB31" s="1244">
        <v>46718</v>
      </c>
    </row>
    <row r="32" spans="3:106" ht="23.25" customHeight="1">
      <c r="C32" s="934" t="s">
        <v>2144</v>
      </c>
      <c r="D32" s="1244">
        <v>46025</v>
      </c>
      <c r="E32" s="1244">
        <v>46723</v>
      </c>
      <c r="F32" s="934" t="s">
        <v>2145</v>
      </c>
      <c r="G32" s="934">
        <v>629778.80000000005</v>
      </c>
      <c r="H32" s="934">
        <v>817900.7</v>
      </c>
      <c r="I32" s="934">
        <v>1117672.0900000001</v>
      </c>
      <c r="J32" s="934">
        <v>1784116.5</v>
      </c>
      <c r="K32" s="934">
        <v>2205084.52</v>
      </c>
      <c r="L32" s="934">
        <v>3042911.66</v>
      </c>
      <c r="M32" s="934">
        <v>3538639.32</v>
      </c>
      <c r="N32" s="934">
        <v>2840366.39</v>
      </c>
      <c r="O32" s="934">
        <v>3077668.83</v>
      </c>
      <c r="P32" s="934">
        <v>2799538.98</v>
      </c>
      <c r="Q32" s="934">
        <v>2407878.89</v>
      </c>
      <c r="R32" s="934">
        <v>1910111.43</v>
      </c>
      <c r="S32" s="934">
        <v>2315821.6</v>
      </c>
      <c r="T32" s="934">
        <v>2136115.2200000002</v>
      </c>
      <c r="U32" s="934">
        <v>1765470.3</v>
      </c>
      <c r="V32" s="934">
        <v>2035664.23</v>
      </c>
      <c r="W32" s="934">
        <v>2793013.91</v>
      </c>
      <c r="X32" s="934">
        <v>1763311.51</v>
      </c>
      <c r="Y32" s="934">
        <v>1890899.81</v>
      </c>
      <c r="Z32" s="934">
        <v>1102104.94</v>
      </c>
      <c r="AA32" s="934">
        <v>918553.47</v>
      </c>
      <c r="AB32" s="934">
        <v>1121640.58</v>
      </c>
      <c r="AC32" s="934">
        <v>817572.93</v>
      </c>
      <c r="AD32" s="934">
        <v>642466.71</v>
      </c>
      <c r="AE32" s="934">
        <v>1008995.59</v>
      </c>
      <c r="AF32" s="934">
        <v>1174931</v>
      </c>
      <c r="AG32" s="934">
        <v>1435794.43</v>
      </c>
      <c r="AH32" s="934">
        <v>2239774.91</v>
      </c>
      <c r="AI32" s="934">
        <v>2646690.0099999998</v>
      </c>
      <c r="AJ32" s="934">
        <v>3094900.96</v>
      </c>
      <c r="AK32" s="934">
        <v>3129603.42</v>
      </c>
      <c r="AL32" s="934">
        <v>3592896.68</v>
      </c>
      <c r="AM32" s="934">
        <v>4072913.57</v>
      </c>
      <c r="AN32" s="934">
        <v>4283580.0199999996</v>
      </c>
      <c r="AO32" s="934">
        <v>4325302.09</v>
      </c>
      <c r="AP32" s="934">
        <v>3073364.65</v>
      </c>
      <c r="AQ32" s="934">
        <v>3471431.71</v>
      </c>
      <c r="AR32" s="934">
        <v>1517990.46</v>
      </c>
      <c r="AS32" s="934">
        <v>2124434.92</v>
      </c>
      <c r="AT32" s="934">
        <v>2116641.4900000002</v>
      </c>
      <c r="AU32" s="934">
        <v>2766161.76</v>
      </c>
      <c r="AV32" s="934">
        <v>3036723.69</v>
      </c>
      <c r="AW32" s="934">
        <v>2980679.07</v>
      </c>
      <c r="AX32" s="934">
        <v>3154463.77</v>
      </c>
      <c r="AY32" s="934">
        <v>3361260.25</v>
      </c>
      <c r="AZ32" s="934">
        <v>3092750.6</v>
      </c>
      <c r="BA32" s="934">
        <v>2820097.36</v>
      </c>
      <c r="BB32" s="934">
        <v>1936116.4</v>
      </c>
      <c r="BC32" s="934">
        <v>1689048.51</v>
      </c>
      <c r="BD32" s="934">
        <v>1631346.56</v>
      </c>
      <c r="BE32" s="934">
        <v>1526831.33</v>
      </c>
      <c r="BF32" s="934">
        <v>1100100.45</v>
      </c>
      <c r="BG32" s="934">
        <v>669938.63</v>
      </c>
      <c r="BH32" s="934">
        <v>595679.43999999994</v>
      </c>
      <c r="BI32" s="934">
        <v>1867307.04</v>
      </c>
      <c r="BJ32" s="934">
        <v>2399894.4300000002</v>
      </c>
      <c r="BK32" s="934">
        <v>1702100.45</v>
      </c>
      <c r="BL32" s="934">
        <v>4419281.2300000004</v>
      </c>
      <c r="BM32" s="934">
        <v>5394379.9299999997</v>
      </c>
      <c r="BN32" s="934">
        <v>4040128.22</v>
      </c>
      <c r="BO32" s="934">
        <v>5770854.5999999996</v>
      </c>
      <c r="BP32" s="934">
        <v>5412649.5899999999</v>
      </c>
      <c r="BQ32" s="934">
        <v>6058633.75</v>
      </c>
      <c r="BR32" s="934">
        <v>5925758.5</v>
      </c>
      <c r="BS32" s="934">
        <v>6146311.5499999998</v>
      </c>
      <c r="BT32" s="934">
        <v>4098294.02</v>
      </c>
      <c r="BU32" s="934">
        <v>2791974.4</v>
      </c>
      <c r="BV32" s="934">
        <v>2393701.31</v>
      </c>
      <c r="BW32" s="934">
        <v>2013645.32</v>
      </c>
      <c r="BX32" s="934">
        <v>1392043.12</v>
      </c>
      <c r="BY32" s="934">
        <v>1109050.6000000001</v>
      </c>
      <c r="BZ32" s="934">
        <v>1148278.55</v>
      </c>
      <c r="CA32" s="934">
        <v>1150798.1299999999</v>
      </c>
      <c r="CB32" s="934">
        <v>917220.47</v>
      </c>
      <c r="CC32" s="934">
        <v>1953712.53</v>
      </c>
      <c r="CD32" s="934">
        <v>2600851.42</v>
      </c>
      <c r="CE32" s="934">
        <v>1922527.92</v>
      </c>
      <c r="CF32" s="934">
        <v>2010710.95</v>
      </c>
      <c r="CG32" s="934">
        <v>1876874.42</v>
      </c>
      <c r="CH32" s="934">
        <v>1711927.2</v>
      </c>
      <c r="CI32" s="934">
        <v>2346170.56</v>
      </c>
      <c r="CJ32" s="934">
        <v>1162975.55</v>
      </c>
      <c r="CK32" s="934">
        <v>1496899.51</v>
      </c>
      <c r="CL32" s="934">
        <v>2137249.2999999998</v>
      </c>
      <c r="CM32" s="934">
        <v>1766195</v>
      </c>
      <c r="CN32" s="934">
        <v>576780.31000000006</v>
      </c>
      <c r="CO32" s="934">
        <v>457950</v>
      </c>
      <c r="CP32" s="934">
        <v>429942.57</v>
      </c>
      <c r="CQ32" s="934">
        <v>203059.3</v>
      </c>
      <c r="CR32" s="934">
        <v>154448.87</v>
      </c>
      <c r="CS32" s="934">
        <v>70202.61</v>
      </c>
      <c r="CT32" s="934">
        <v>8712.77</v>
      </c>
      <c r="DA32" s="934">
        <v>19849112.989999998</v>
      </c>
      <c r="DB32" s="934">
        <v>39698225.979999997</v>
      </c>
    </row>
    <row r="33" spans="7:106" ht="23.25" customHeight="1">
      <c r="G33" s="934">
        <f>+G32+F33</f>
        <v>629778.80000000005</v>
      </c>
      <c r="H33" s="934">
        <f t="shared" ref="H33:BS33" si="0">+H32+G33</f>
        <v>1447679.5</v>
      </c>
      <c r="I33" s="934">
        <f t="shared" si="0"/>
        <v>2565351.59</v>
      </c>
      <c r="J33" s="934">
        <f t="shared" si="0"/>
        <v>4349468.09</v>
      </c>
      <c r="K33" s="934">
        <f t="shared" si="0"/>
        <v>6554552.6100000003</v>
      </c>
      <c r="L33" s="934">
        <f t="shared" si="0"/>
        <v>9597464.2699999996</v>
      </c>
      <c r="M33" s="934">
        <f t="shared" si="0"/>
        <v>13136103.59</v>
      </c>
      <c r="N33" s="934">
        <f t="shared" si="0"/>
        <v>15976469.98</v>
      </c>
      <c r="O33" s="934">
        <f t="shared" si="0"/>
        <v>19054138.809999999</v>
      </c>
      <c r="P33" s="934">
        <f t="shared" si="0"/>
        <v>21853677.789999999</v>
      </c>
      <c r="Q33" s="934">
        <f t="shared" si="0"/>
        <v>24261556.68</v>
      </c>
      <c r="R33" s="934">
        <f t="shared" si="0"/>
        <v>26171668.109999999</v>
      </c>
      <c r="S33" s="934">
        <f t="shared" si="0"/>
        <v>28487489.710000001</v>
      </c>
      <c r="T33" s="934">
        <f t="shared" si="0"/>
        <v>30623604.93</v>
      </c>
      <c r="U33" s="934">
        <f t="shared" si="0"/>
        <v>32389075.23</v>
      </c>
      <c r="V33" s="934">
        <f t="shared" si="0"/>
        <v>34424739.460000001</v>
      </c>
      <c r="W33" s="934">
        <f t="shared" si="0"/>
        <v>37217753.369999997</v>
      </c>
      <c r="X33" s="934">
        <f t="shared" si="0"/>
        <v>38981064.880000003</v>
      </c>
      <c r="Y33" s="934">
        <f t="shared" si="0"/>
        <v>40871964.689999998</v>
      </c>
      <c r="Z33" s="934">
        <f t="shared" si="0"/>
        <v>41974069.630000003</v>
      </c>
      <c r="AA33" s="934">
        <f t="shared" si="0"/>
        <v>42892623.100000001</v>
      </c>
      <c r="AB33" s="934">
        <f t="shared" si="0"/>
        <v>44014263.68</v>
      </c>
      <c r="AC33" s="934">
        <f t="shared" si="0"/>
        <v>44831836.609999999</v>
      </c>
      <c r="AD33" s="934">
        <f t="shared" si="0"/>
        <v>45474303.32</v>
      </c>
      <c r="AE33" s="934">
        <f t="shared" si="0"/>
        <v>46483298.909999996</v>
      </c>
      <c r="AF33" s="934">
        <f t="shared" si="0"/>
        <v>47658229.909999996</v>
      </c>
      <c r="AG33" s="934">
        <f t="shared" si="0"/>
        <v>49094024.340000004</v>
      </c>
      <c r="AH33" s="934">
        <f t="shared" si="0"/>
        <v>51333799.25</v>
      </c>
      <c r="AI33" s="934">
        <f t="shared" si="0"/>
        <v>53980489.259999998</v>
      </c>
      <c r="AJ33" s="934">
        <f t="shared" si="0"/>
        <v>57075390.219999999</v>
      </c>
      <c r="AK33" s="934">
        <f t="shared" si="0"/>
        <v>60204993.640000001</v>
      </c>
      <c r="AL33" s="934">
        <f t="shared" si="0"/>
        <v>63797890.32</v>
      </c>
      <c r="AM33" s="934">
        <f t="shared" si="0"/>
        <v>67870803.890000001</v>
      </c>
      <c r="AN33" s="934">
        <f t="shared" si="0"/>
        <v>72154383.909999996</v>
      </c>
      <c r="AO33" s="934">
        <f t="shared" si="0"/>
        <v>76479686</v>
      </c>
      <c r="AP33" s="934">
        <f t="shared" si="0"/>
        <v>79553050.650000006</v>
      </c>
      <c r="AQ33" s="934">
        <f t="shared" si="0"/>
        <v>83024482.359999999</v>
      </c>
      <c r="AR33" s="934">
        <f t="shared" si="0"/>
        <v>84542472.819999993</v>
      </c>
      <c r="AS33" s="934">
        <f t="shared" si="0"/>
        <v>86666907.739999995</v>
      </c>
      <c r="AT33" s="934">
        <f t="shared" si="0"/>
        <v>88783549.230000004</v>
      </c>
      <c r="AU33" s="934">
        <f t="shared" si="0"/>
        <v>91549710.989999995</v>
      </c>
      <c r="AV33" s="934">
        <f t="shared" si="0"/>
        <v>94586434.680000007</v>
      </c>
      <c r="AW33" s="934">
        <f t="shared" si="0"/>
        <v>97567113.75</v>
      </c>
      <c r="AX33" s="934">
        <f t="shared" si="0"/>
        <v>100721577.52</v>
      </c>
      <c r="AY33" s="934">
        <f t="shared" si="0"/>
        <v>104082837.77</v>
      </c>
      <c r="AZ33" s="934">
        <f t="shared" si="0"/>
        <v>107175588.37</v>
      </c>
      <c r="BA33" s="934">
        <f t="shared" si="0"/>
        <v>109995685.73</v>
      </c>
      <c r="BB33" s="934">
        <f t="shared" si="0"/>
        <v>111931802.13</v>
      </c>
      <c r="BC33" s="934">
        <f t="shared" si="0"/>
        <v>113620850.64</v>
      </c>
      <c r="BD33" s="934">
        <f t="shared" si="0"/>
        <v>115252197.2</v>
      </c>
      <c r="BE33" s="934">
        <f t="shared" si="0"/>
        <v>116779028.53</v>
      </c>
      <c r="BF33" s="934">
        <f t="shared" si="0"/>
        <v>117879128.98</v>
      </c>
      <c r="BG33" s="934">
        <f t="shared" si="0"/>
        <v>118549067.61</v>
      </c>
      <c r="BH33" s="934">
        <f t="shared" si="0"/>
        <v>119144747.05</v>
      </c>
      <c r="BI33" s="934">
        <f t="shared" si="0"/>
        <v>121012054.09</v>
      </c>
      <c r="BJ33" s="934">
        <f t="shared" si="0"/>
        <v>123411948.52</v>
      </c>
      <c r="BK33" s="934">
        <f t="shared" si="0"/>
        <v>125114048.97</v>
      </c>
      <c r="BL33" s="934">
        <f t="shared" si="0"/>
        <v>129533330.2</v>
      </c>
      <c r="BM33" s="934">
        <f t="shared" si="0"/>
        <v>134927710.13</v>
      </c>
      <c r="BN33" s="934">
        <f t="shared" si="0"/>
        <v>138967838.34999999</v>
      </c>
      <c r="BO33" s="934">
        <f t="shared" si="0"/>
        <v>144738692.94999999</v>
      </c>
      <c r="BP33" s="934">
        <f t="shared" si="0"/>
        <v>150151342.53999999</v>
      </c>
      <c r="BQ33" s="934">
        <f t="shared" si="0"/>
        <v>156209976.28999999</v>
      </c>
      <c r="BR33" s="934">
        <f t="shared" si="0"/>
        <v>162135734.78999999</v>
      </c>
      <c r="BS33" s="934">
        <f t="shared" si="0"/>
        <v>168282046.34</v>
      </c>
      <c r="BT33" s="934">
        <f t="shared" ref="BT33:DB33" si="1">+BT32+BS33</f>
        <v>172380340.36000001</v>
      </c>
      <c r="BU33" s="934">
        <f t="shared" si="1"/>
        <v>175172314.75999999</v>
      </c>
      <c r="BV33" s="934">
        <f t="shared" si="1"/>
        <v>177566016.06999999</v>
      </c>
      <c r="BW33" s="934">
        <f t="shared" si="1"/>
        <v>179579661.38999999</v>
      </c>
      <c r="BX33" s="934">
        <f t="shared" si="1"/>
        <v>180971704.50999999</v>
      </c>
      <c r="BY33" s="934">
        <f t="shared" si="1"/>
        <v>182080755.11000001</v>
      </c>
      <c r="BZ33" s="934">
        <f t="shared" si="1"/>
        <v>183229033.66</v>
      </c>
      <c r="CA33" s="934">
        <f t="shared" si="1"/>
        <v>184379831.78999999</v>
      </c>
      <c r="CB33" s="934">
        <f t="shared" si="1"/>
        <v>185297052.25999999</v>
      </c>
      <c r="CC33" s="934">
        <f t="shared" si="1"/>
        <v>187250764.78999999</v>
      </c>
      <c r="CD33" s="934">
        <f t="shared" si="1"/>
        <v>189851616.21000001</v>
      </c>
      <c r="CE33" s="934">
        <f t="shared" si="1"/>
        <v>191774144.13</v>
      </c>
      <c r="CF33" s="934">
        <f t="shared" si="1"/>
        <v>193784855.08000001</v>
      </c>
      <c r="CG33" s="934">
        <f t="shared" si="1"/>
        <v>195661729.5</v>
      </c>
      <c r="CH33" s="934">
        <f t="shared" si="1"/>
        <v>197373656.69999999</v>
      </c>
      <c r="CI33" s="934">
        <f t="shared" si="1"/>
        <v>199719827.25999999</v>
      </c>
      <c r="CJ33" s="934">
        <f t="shared" si="1"/>
        <v>200882802.81</v>
      </c>
      <c r="CK33" s="934">
        <f t="shared" si="1"/>
        <v>202379702.31999999</v>
      </c>
      <c r="CL33" s="934">
        <f t="shared" si="1"/>
        <v>204516951.62</v>
      </c>
      <c r="CM33" s="934">
        <f t="shared" si="1"/>
        <v>206283146.62</v>
      </c>
      <c r="CN33" s="934">
        <f t="shared" si="1"/>
        <v>206859926.93000001</v>
      </c>
      <c r="CO33" s="934">
        <f t="shared" si="1"/>
        <v>207317876.93000001</v>
      </c>
      <c r="CP33" s="934">
        <f t="shared" si="1"/>
        <v>207747819.5</v>
      </c>
      <c r="CQ33" s="934">
        <f t="shared" si="1"/>
        <v>207950878.80000001</v>
      </c>
      <c r="CR33" s="934">
        <f t="shared" si="1"/>
        <v>208105327.66999999</v>
      </c>
      <c r="CS33" s="934">
        <f t="shared" si="1"/>
        <v>208175530.28</v>
      </c>
      <c r="CT33" s="934">
        <f t="shared" si="1"/>
        <v>208184243.05000001</v>
      </c>
      <c r="CU33" s="934">
        <f t="shared" si="1"/>
        <v>208184243.05000001</v>
      </c>
      <c r="CV33" s="934">
        <f t="shared" si="1"/>
        <v>208184243.05000001</v>
      </c>
      <c r="CW33" s="934">
        <f t="shared" si="1"/>
        <v>208184243.05000001</v>
      </c>
      <c r="CX33" s="934">
        <f t="shared" si="1"/>
        <v>208184243.05000001</v>
      </c>
      <c r="CY33" s="934">
        <f t="shared" si="1"/>
        <v>208184243.05000001</v>
      </c>
      <c r="CZ33" s="934">
        <f t="shared" si="1"/>
        <v>208184243.05000001</v>
      </c>
      <c r="DA33" s="934">
        <f t="shared" si="1"/>
        <v>228033356.03999999</v>
      </c>
      <c r="DB33" s="934">
        <f t="shared" si="1"/>
        <v>267731582.02000001</v>
      </c>
    </row>
    <row r="34" spans="7:106" ht="23.25" customHeight="1">
      <c r="G34" s="934">
        <f>+G33/267731582</f>
        <v>2.3522768412132999E-3</v>
      </c>
      <c r="H34" s="934">
        <f t="shared" ref="H34:BS34" si="2">+H33/267731582</f>
        <v>5.4072048175474504E-3</v>
      </c>
      <c r="I34" s="934">
        <f t="shared" si="2"/>
        <v>9.5818041743017095E-3</v>
      </c>
      <c r="J34" s="934">
        <f t="shared" si="2"/>
        <v>1.6245629512621301E-2</v>
      </c>
      <c r="K34" s="934">
        <f t="shared" si="2"/>
        <v>2.44818058483664E-2</v>
      </c>
      <c r="L34" s="934">
        <f t="shared" si="2"/>
        <v>3.5847337091520298E-2</v>
      </c>
      <c r="M34" s="934">
        <f t="shared" si="2"/>
        <v>4.9064452881767202E-2</v>
      </c>
      <c r="N34" s="934">
        <f t="shared" si="2"/>
        <v>5.9673460488497802E-2</v>
      </c>
      <c r="O34" s="934">
        <f t="shared" si="2"/>
        <v>7.1168812687925603E-2</v>
      </c>
      <c r="P34" s="934">
        <f t="shared" si="2"/>
        <v>8.1625326480908006E-2</v>
      </c>
      <c r="Q34" s="934">
        <f t="shared" si="2"/>
        <v>9.0618956862549005E-2</v>
      </c>
      <c r="R34" s="934">
        <f t="shared" si="2"/>
        <v>9.7753383872359101E-2</v>
      </c>
      <c r="S34" s="934">
        <f t="shared" si="2"/>
        <v>0.106403172525235</v>
      </c>
      <c r="T34" s="934">
        <f t="shared" si="2"/>
        <v>0.11438174271871999</v>
      </c>
      <c r="U34" s="934">
        <f t="shared" si="2"/>
        <v>0.120975922930153</v>
      </c>
      <c r="V34" s="934">
        <f t="shared" si="2"/>
        <v>0.128579300218679</v>
      </c>
      <c r="W34" s="934">
        <f t="shared" si="2"/>
        <v>0.139011442325844</v>
      </c>
      <c r="X34" s="934">
        <f t="shared" si="2"/>
        <v>0.145597559274871</v>
      </c>
      <c r="Y34" s="934">
        <f t="shared" si="2"/>
        <v>0.15266022926649001</v>
      </c>
      <c r="Z34" s="934">
        <f t="shared" si="2"/>
        <v>0.15677668400734299</v>
      </c>
      <c r="AA34" s="934">
        <f t="shared" si="2"/>
        <v>0.16020755855392499</v>
      </c>
      <c r="AB34" s="934">
        <f t="shared" si="2"/>
        <v>0.16439698055495</v>
      </c>
      <c r="AC34" s="934">
        <f t="shared" si="2"/>
        <v>0.16745068428273799</v>
      </c>
      <c r="AD34" s="934">
        <f t="shared" si="2"/>
        <v>0.16985035153604</v>
      </c>
      <c r="AE34" s="934">
        <f t="shared" si="2"/>
        <v>0.17361903501545101</v>
      </c>
      <c r="AF34" s="934">
        <f t="shared" si="2"/>
        <v>0.178007501221877</v>
      </c>
      <c r="AG34" s="934">
        <f t="shared" si="2"/>
        <v>0.18337031430233</v>
      </c>
      <c r="AH34" s="934">
        <f t="shared" si="2"/>
        <v>0.19173606216542699</v>
      </c>
      <c r="AI34" s="934">
        <f t="shared" si="2"/>
        <v>0.201621672186586</v>
      </c>
      <c r="AJ34" s="934">
        <f t="shared" si="2"/>
        <v>0.21318138784239499</v>
      </c>
      <c r="AK34" s="934">
        <f t="shared" si="2"/>
        <v>0.224870720108022</v>
      </c>
      <c r="AL34" s="934">
        <f t="shared" si="2"/>
        <v>0.23829049170597999</v>
      </c>
      <c r="AM34" s="934">
        <f t="shared" si="2"/>
        <v>0.25350316680233898</v>
      </c>
      <c r="AN34" s="934">
        <f t="shared" si="2"/>
        <v>0.26950269882617001</v>
      </c>
      <c r="AO34" s="934">
        <f t="shared" si="2"/>
        <v>0.28565806629417401</v>
      </c>
      <c r="AP34" s="934">
        <f t="shared" si="2"/>
        <v>0.297137342018918</v>
      </c>
      <c r="AQ34" s="934">
        <f t="shared" si="2"/>
        <v>0.31010343172737798</v>
      </c>
      <c r="AR34" s="934">
        <f t="shared" si="2"/>
        <v>0.31577325390024402</v>
      </c>
      <c r="AS34" s="934">
        <f t="shared" si="2"/>
        <v>0.32370819718982602</v>
      </c>
      <c r="AT34" s="934">
        <f t="shared" si="2"/>
        <v>0.33161403136220202</v>
      </c>
      <c r="AU34" s="934">
        <f t="shared" si="2"/>
        <v>0.34194587842834301</v>
      </c>
      <c r="AV34" s="934">
        <f t="shared" si="2"/>
        <v>0.35328829708256099</v>
      </c>
      <c r="AW34" s="934">
        <f t="shared" si="2"/>
        <v>0.364421384362492</v>
      </c>
      <c r="AX34" s="934">
        <f t="shared" si="2"/>
        <v>0.37620357212844602</v>
      </c>
      <c r="AY34" s="934">
        <f t="shared" si="2"/>
        <v>0.388758162158098</v>
      </c>
      <c r="AZ34" s="934">
        <f t="shared" si="2"/>
        <v>0.40030984603826097</v>
      </c>
      <c r="BA34" s="934">
        <f t="shared" si="2"/>
        <v>0.410843147111423</v>
      </c>
      <c r="BB34" s="934">
        <f t="shared" si="2"/>
        <v>0.41807470487363002</v>
      </c>
      <c r="BC34" s="934">
        <f t="shared" si="2"/>
        <v>0.424383443265203</v>
      </c>
      <c r="BD34" s="934">
        <f t="shared" si="2"/>
        <v>0.43047666001540302</v>
      </c>
      <c r="BE34" s="934">
        <f t="shared" si="2"/>
        <v>0.43617950358206198</v>
      </c>
      <c r="BF34" s="934">
        <f t="shared" si="2"/>
        <v>0.44028847138400001</v>
      </c>
      <c r="BG34" s="934">
        <f t="shared" si="2"/>
        <v>0.44279074857145501</v>
      </c>
      <c r="BH34" s="934">
        <f t="shared" si="2"/>
        <v>0.44501566143212801</v>
      </c>
      <c r="BI34" s="934">
        <f t="shared" si="2"/>
        <v>0.451990210441441</v>
      </c>
      <c r="BJ34" s="934">
        <f t="shared" si="2"/>
        <v>0.46095401819274401</v>
      </c>
      <c r="BK34" s="934">
        <f t="shared" si="2"/>
        <v>0.46731150667910398</v>
      </c>
      <c r="BL34" s="934">
        <f t="shared" si="2"/>
        <v>0.48381789414742998</v>
      </c>
      <c r="BM34" s="934">
        <f t="shared" si="2"/>
        <v>0.50396635735712303</v>
      </c>
      <c r="BN34" s="934">
        <f t="shared" si="2"/>
        <v>0.51905657641092195</v>
      </c>
      <c r="BO34" s="934">
        <f t="shared" si="2"/>
        <v>0.54061120420974496</v>
      </c>
      <c r="BP34" s="934">
        <f t="shared" si="2"/>
        <v>0.56082790613772304</v>
      </c>
      <c r="BQ34" s="934">
        <f t="shared" si="2"/>
        <v>0.58345741329089795</v>
      </c>
      <c r="BR34" s="934">
        <f t="shared" si="2"/>
        <v>0.60559062019810606</v>
      </c>
      <c r="BS34" s="934">
        <f t="shared" si="2"/>
        <v>0.62854761131617298</v>
      </c>
      <c r="BT34" s="934">
        <f t="shared" ref="BT34:DB34" si="3">+BT33/267731582</f>
        <v>0.64385508453014695</v>
      </c>
      <c r="BU34" s="934">
        <f t="shared" si="3"/>
        <v>0.65428334397994203</v>
      </c>
      <c r="BV34" s="934">
        <f t="shared" si="3"/>
        <v>0.66322401990662405</v>
      </c>
      <c r="BW34" s="934">
        <f t="shared" si="3"/>
        <v>0.67074515471245399</v>
      </c>
      <c r="BX34" s="934">
        <f t="shared" si="3"/>
        <v>0.67594455296648603</v>
      </c>
      <c r="BY34" s="934">
        <f t="shared" si="3"/>
        <v>0.680086950332217</v>
      </c>
      <c r="BZ34" s="934">
        <f t="shared" si="3"/>
        <v>0.68437586739393297</v>
      </c>
      <c r="CA34" s="934">
        <f t="shared" si="3"/>
        <v>0.68867419529908103</v>
      </c>
      <c r="CB34" s="934">
        <f t="shared" si="3"/>
        <v>0.69210009097843395</v>
      </c>
      <c r="CC34" s="934">
        <f t="shared" si="3"/>
        <v>0.69939737176766803</v>
      </c>
      <c r="CD34" s="934">
        <f t="shared" si="3"/>
        <v>0.70911177079587095</v>
      </c>
      <c r="CE34" s="934">
        <f t="shared" si="3"/>
        <v>0.71629257444121797</v>
      </c>
      <c r="CF34" s="934">
        <f t="shared" si="3"/>
        <v>0.72380274912804299</v>
      </c>
      <c r="CG34" s="934">
        <f t="shared" si="3"/>
        <v>0.73081303310716605</v>
      </c>
      <c r="CH34" s="934">
        <f t="shared" si="3"/>
        <v>0.73720722533212402</v>
      </c>
      <c r="CI34" s="934">
        <f t="shared" si="3"/>
        <v>0.74597036990578103</v>
      </c>
      <c r="CJ34" s="934">
        <f t="shared" si="3"/>
        <v>0.75031418149988705</v>
      </c>
      <c r="CK34" s="934">
        <f t="shared" si="3"/>
        <v>0.75590522719878495</v>
      </c>
      <c r="CL34" s="934">
        <f t="shared" si="3"/>
        <v>0.76388803327655197</v>
      </c>
      <c r="CM34" s="934">
        <f t="shared" si="3"/>
        <v>0.77048492030350002</v>
      </c>
      <c r="CN34" s="934">
        <f t="shared" si="3"/>
        <v>0.77263924332244105</v>
      </c>
      <c r="CO34" s="934">
        <f t="shared" si="3"/>
        <v>0.77434972512880496</v>
      </c>
      <c r="CP34" s="934">
        <f t="shared" si="3"/>
        <v>0.77595559682607795</v>
      </c>
      <c r="CQ34" s="934">
        <f t="shared" si="3"/>
        <v>0.77671404040782899</v>
      </c>
      <c r="CR34" s="934">
        <f t="shared" si="3"/>
        <v>0.77729091994085298</v>
      </c>
      <c r="CS34" s="934">
        <f t="shared" si="3"/>
        <v>0.77755313259979897</v>
      </c>
      <c r="CT34" s="934">
        <f t="shared" si="3"/>
        <v>0.77758567552930702</v>
      </c>
      <c r="CU34" s="934">
        <f t="shared" si="3"/>
        <v>0.77758567552930702</v>
      </c>
      <c r="CV34" s="934">
        <f t="shared" si="3"/>
        <v>0.77758567552930702</v>
      </c>
      <c r="CW34" s="934">
        <f t="shared" si="3"/>
        <v>0.77758567552930702</v>
      </c>
      <c r="CX34" s="934">
        <f t="shared" si="3"/>
        <v>0.77758567552930702</v>
      </c>
      <c r="CY34" s="934">
        <f t="shared" si="3"/>
        <v>0.77758567552930702</v>
      </c>
      <c r="CZ34" s="934">
        <f t="shared" si="3"/>
        <v>0.77758567552930702</v>
      </c>
      <c r="DA34" s="934">
        <f t="shared" si="3"/>
        <v>0.85172378371110502</v>
      </c>
      <c r="DB34" s="934">
        <f t="shared" si="3"/>
        <v>1.0000000000747</v>
      </c>
    </row>
  </sheetData>
  <mergeCells count="1">
    <mergeCell ref="C3:H3"/>
  </mergeCells>
  <printOptions horizontalCentered="1"/>
  <pageMargins left="0" right="0" top="0.25" bottom="0" header="0" footer="0"/>
  <pageSetup fitToWidth="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79FA0-791E-467B-9908-0B39D9535EE9}">
  <sheetPr>
    <pageSetUpPr fitToPage="1"/>
  </sheetPr>
  <dimension ref="C2:L28"/>
  <sheetViews>
    <sheetView view="pageBreakPreview" topLeftCell="A3" zoomScale="54" zoomScaleNormal="55" zoomScaleSheetLayoutView="55" workbookViewId="0">
      <selection activeCell="T16" sqref="T16"/>
    </sheetView>
  </sheetViews>
  <sheetFormatPr defaultColWidth="8.88671875" defaultRowHeight="14.4"/>
  <cols>
    <col min="1" max="1" width="8.88671875" style="852"/>
    <col min="2" max="2" width="3.5546875" style="852" customWidth="1"/>
    <col min="3" max="3" width="15" style="852" customWidth="1"/>
    <col min="4" max="7" width="13.5546875" style="852" customWidth="1"/>
    <col min="8" max="8" width="14.6640625" style="852" customWidth="1"/>
    <col min="9" max="9" width="28.5546875" style="852" customWidth="1"/>
    <col min="10" max="10" width="24.6640625" style="852" customWidth="1"/>
    <col min="11" max="11" width="14.6640625" style="852" customWidth="1"/>
    <col min="12" max="12" width="7.33203125" style="852" customWidth="1"/>
    <col min="13" max="13" width="3" style="852" customWidth="1"/>
    <col min="14" max="16" width="8.88671875" style="852"/>
    <col min="17" max="17" width="9.109375" style="852" customWidth="1"/>
    <col min="18" max="16384" width="8.88671875" style="852"/>
  </cols>
  <sheetData>
    <row r="2" spans="3:12" ht="15" thickBot="1"/>
    <row r="3" spans="3:12" s="851" customFormat="1" ht="49.2" customHeight="1" thickBot="1">
      <c r="C3" s="1581" t="s">
        <v>1635</v>
      </c>
      <c r="D3" s="1582"/>
      <c r="E3" s="1582"/>
      <c r="F3" s="1582"/>
      <c r="G3" s="1582"/>
      <c r="H3" s="1582"/>
      <c r="I3" s="1583"/>
      <c r="J3" s="862" t="s">
        <v>1279</v>
      </c>
      <c r="K3" s="1579">
        <f>'General Information'!E3</f>
        <v>46314</v>
      </c>
      <c r="L3" s="1580"/>
    </row>
    <row r="4" spans="3:12" ht="21">
      <c r="C4" s="861"/>
    </row>
    <row r="5" spans="3:12" ht="15" thickBot="1"/>
    <row r="6" spans="3:12">
      <c r="C6" s="853"/>
      <c r="D6" s="854"/>
      <c r="E6" s="854"/>
      <c r="F6" s="854"/>
      <c r="G6" s="854"/>
      <c r="H6" s="854"/>
      <c r="I6" s="854"/>
      <c r="J6" s="854"/>
      <c r="K6" s="854"/>
      <c r="L6" s="855"/>
    </row>
    <row r="7" spans="3:12" ht="24" customHeight="1">
      <c r="C7" s="856"/>
      <c r="L7" s="857"/>
    </row>
    <row r="8" spans="3:12" ht="24" customHeight="1">
      <c r="C8" s="856"/>
      <c r="L8" s="857"/>
    </row>
    <row r="9" spans="3:12" ht="24" customHeight="1">
      <c r="C9" s="856"/>
      <c r="L9" s="857"/>
    </row>
    <row r="10" spans="3:12" ht="24" customHeight="1">
      <c r="C10" s="856"/>
      <c r="L10" s="857"/>
    </row>
    <row r="11" spans="3:12" ht="24" customHeight="1">
      <c r="C11" s="856"/>
      <c r="L11" s="857"/>
    </row>
    <row r="12" spans="3:12" ht="24" customHeight="1">
      <c r="C12" s="856"/>
      <c r="L12" s="857"/>
    </row>
    <row r="13" spans="3:12" ht="24" customHeight="1">
      <c r="C13" s="856"/>
      <c r="L13" s="857"/>
    </row>
    <row r="14" spans="3:12" ht="24" customHeight="1">
      <c r="C14" s="856"/>
      <c r="L14" s="857"/>
    </row>
    <row r="15" spans="3:12" ht="24" customHeight="1">
      <c r="C15" s="856"/>
      <c r="L15" s="857"/>
    </row>
    <row r="16" spans="3:12" ht="24" customHeight="1">
      <c r="C16" s="856"/>
      <c r="L16" s="857"/>
    </row>
    <row r="17" spans="3:12" ht="24" customHeight="1">
      <c r="C17" s="856"/>
      <c r="L17" s="857"/>
    </row>
    <row r="18" spans="3:12" ht="24" customHeight="1">
      <c r="C18" s="856"/>
      <c r="L18" s="857"/>
    </row>
    <row r="19" spans="3:12" ht="24" customHeight="1">
      <c r="C19" s="856"/>
      <c r="L19" s="857"/>
    </row>
    <row r="20" spans="3:12" ht="24" customHeight="1">
      <c r="C20" s="856"/>
      <c r="L20" s="857"/>
    </row>
    <row r="21" spans="3:12" ht="24" customHeight="1">
      <c r="C21" s="856"/>
      <c r="L21" s="857"/>
    </row>
    <row r="22" spans="3:12" ht="258.75" customHeight="1">
      <c r="C22" s="856"/>
      <c r="L22" s="857"/>
    </row>
    <row r="23" spans="3:12" ht="24" customHeight="1">
      <c r="C23" s="856"/>
      <c r="L23" s="857"/>
    </row>
    <row r="24" spans="3:12" ht="186" customHeight="1">
      <c r="C24" s="856"/>
      <c r="L24" s="857"/>
    </row>
    <row r="25" spans="3:12" ht="24" customHeight="1">
      <c r="C25" s="856"/>
      <c r="L25" s="857"/>
    </row>
    <row r="26" spans="3:12" ht="125.25" customHeight="1">
      <c r="C26" s="856"/>
      <c r="L26" s="857"/>
    </row>
    <row r="27" spans="3:12" ht="27" customHeight="1">
      <c r="C27" s="856"/>
      <c r="L27" s="857"/>
    </row>
    <row r="28" spans="3:12" ht="9.6" customHeight="1" thickBot="1">
      <c r="C28" s="858"/>
      <c r="D28" s="859"/>
      <c r="E28" s="859"/>
      <c r="F28" s="859"/>
      <c r="G28" s="859"/>
      <c r="H28" s="859"/>
      <c r="I28" s="859"/>
      <c r="J28" s="859"/>
      <c r="K28" s="859"/>
      <c r="L28" s="860"/>
    </row>
  </sheetData>
  <mergeCells count="2">
    <mergeCell ref="K3:L3"/>
    <mergeCell ref="C3:I3"/>
  </mergeCells>
  <printOptions horizontalCentered="1" verticalCentered="1"/>
  <pageMargins left="0" right="0" top="0" bottom="0" header="0" footer="0"/>
  <pageSetup scale="57"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67F4B-1FC0-4CBC-B95E-7F4E1AB9B2C5}">
  <sheetPr>
    <pageSetUpPr fitToPage="1"/>
  </sheetPr>
  <dimension ref="C2:CB30"/>
  <sheetViews>
    <sheetView view="pageBreakPreview" topLeftCell="A3" zoomScale="85" zoomScaleNormal="115" zoomScaleSheetLayoutView="85" workbookViewId="0">
      <selection activeCell="C6" sqref="C6:AI25"/>
    </sheetView>
  </sheetViews>
  <sheetFormatPr defaultColWidth="9.44140625" defaultRowHeight="15.6"/>
  <cols>
    <col min="1" max="1" width="6.33203125" style="369" customWidth="1"/>
    <col min="2" max="2" width="2.33203125" style="369" customWidth="1"/>
    <col min="3" max="3" width="3.6640625" style="369" customWidth="1"/>
    <col min="4" max="4" width="4.44140625" style="369" customWidth="1"/>
    <col min="5" max="5" width="7" style="369" customWidth="1"/>
    <col min="6" max="6" width="6.44140625" style="369" customWidth="1"/>
    <col min="7" max="7" width="5.44140625" style="369" customWidth="1"/>
    <col min="8" max="11" width="4.44140625" style="369" customWidth="1"/>
    <col min="12" max="12" width="5.6640625" style="369" customWidth="1"/>
    <col min="13" max="15" width="1.44140625" style="369" customWidth="1"/>
    <col min="16" max="16" width="2" style="369" customWidth="1"/>
    <col min="17" max="17" width="4.33203125" style="369" customWidth="1"/>
    <col min="18" max="18" width="1.44140625" style="369" customWidth="1"/>
    <col min="19" max="19" width="2" style="369" customWidth="1"/>
    <col min="20" max="20" width="5" style="369" customWidth="1"/>
    <col min="21" max="21" width="5.44140625" style="369" customWidth="1"/>
    <col min="22" max="22" width="14.33203125" style="369" customWidth="1"/>
    <col min="23" max="23" width="6.44140625" style="369" customWidth="1"/>
    <col min="24" max="24" width="4.44140625" style="369" customWidth="1"/>
    <col min="25" max="25" width="5.44140625" style="369" customWidth="1"/>
    <col min="26" max="26" width="4.44140625" style="369" customWidth="1"/>
    <col min="27" max="28" width="3.44140625" style="369" customWidth="1"/>
    <col min="29" max="29" width="3.44140625" style="369" hidden="1" customWidth="1"/>
    <col min="30" max="33" width="1.44140625" style="369" customWidth="1"/>
    <col min="34" max="34" width="5.44140625" style="369" customWidth="1"/>
    <col min="35" max="35" width="0.6640625" style="369" customWidth="1"/>
    <col min="36" max="36" width="2.44140625" style="369" customWidth="1"/>
    <col min="37" max="37" width="3.44140625" style="369" customWidth="1"/>
    <col min="38" max="38" width="9.44140625" style="369" customWidth="1"/>
    <col min="39" max="50" width="9.44140625" style="369" hidden="1" customWidth="1"/>
    <col min="51" max="16384" width="9.44140625" style="369"/>
  </cols>
  <sheetData>
    <row r="2" spans="3:80" ht="11.7" customHeight="1" thickBot="1"/>
    <row r="3" spans="3:80" ht="31.95" customHeight="1" thickBot="1">
      <c r="C3" s="1661" t="s">
        <v>1280</v>
      </c>
      <c r="D3" s="1662"/>
      <c r="E3" s="1662"/>
      <c r="F3" s="1662"/>
      <c r="G3" s="1662"/>
      <c r="H3" s="1662"/>
      <c r="I3" s="1662"/>
      <c r="J3" s="1662"/>
      <c r="K3" s="1662"/>
      <c r="L3" s="1662"/>
      <c r="M3" s="1662"/>
      <c r="N3" s="1662"/>
      <c r="O3" s="1662"/>
      <c r="P3" s="1662"/>
      <c r="Q3" s="1662"/>
      <c r="R3" s="1662"/>
      <c r="S3" s="1662"/>
      <c r="T3" s="1662"/>
      <c r="U3" s="1662"/>
      <c r="V3" s="1662"/>
      <c r="W3" s="1662"/>
      <c r="X3" s="1662"/>
      <c r="Y3" s="1662"/>
      <c r="Z3" s="1662"/>
      <c r="AA3" s="1662"/>
      <c r="AB3" s="1662"/>
      <c r="AC3" s="1662"/>
      <c r="AD3" s="1662"/>
      <c r="AE3" s="1662"/>
      <c r="AF3" s="1662"/>
      <c r="AG3" s="1662"/>
      <c r="AH3" s="1662"/>
      <c r="AI3" s="1663"/>
    </row>
    <row r="4" spans="3:80" ht="31.2" customHeight="1" thickBot="1">
      <c r="C4" s="1664" t="s">
        <v>1279</v>
      </c>
      <c r="D4" s="1665"/>
      <c r="E4" s="1665"/>
      <c r="F4" s="1666">
        <f>+'General Information'!E3</f>
        <v>46314</v>
      </c>
      <c r="G4" s="1667"/>
      <c r="H4" s="1667"/>
      <c r="I4" s="1667"/>
      <c r="J4" s="1667"/>
      <c r="K4" s="1667"/>
      <c r="L4" s="1668"/>
      <c r="M4" s="1669" t="s">
        <v>1615</v>
      </c>
      <c r="N4" s="1670"/>
      <c r="O4" s="1670"/>
      <c r="P4" s="1670"/>
      <c r="Q4" s="1670"/>
      <c r="R4" s="1670"/>
      <c r="S4" s="1671"/>
      <c r="T4" s="1672"/>
      <c r="U4" s="1673"/>
      <c r="V4" s="1673"/>
      <c r="W4" s="1674"/>
      <c r="X4" s="1675" t="s">
        <v>1275</v>
      </c>
      <c r="Y4" s="1675"/>
      <c r="Z4" s="1675"/>
      <c r="AA4" s="1675"/>
      <c r="AB4" s="1677" t="s">
        <v>2100</v>
      </c>
      <c r="AC4" s="1678"/>
      <c r="AD4" s="1678"/>
      <c r="AE4" s="1678"/>
      <c r="AF4" s="1678"/>
      <c r="AG4" s="1678"/>
      <c r="AH4" s="1679"/>
      <c r="AI4" s="1057"/>
    </row>
    <row r="5" spans="3:80" ht="31.2" customHeight="1" thickBot="1">
      <c r="C5" s="1683" t="s">
        <v>1278</v>
      </c>
      <c r="D5" s="1684"/>
      <c r="E5" s="1685"/>
      <c r="F5" s="1686" t="s">
        <v>1609</v>
      </c>
      <c r="G5" s="1687"/>
      <c r="H5" s="1687"/>
      <c r="I5" s="1687"/>
      <c r="J5" s="1687"/>
      <c r="K5" s="1687"/>
      <c r="L5" s="1688"/>
      <c r="M5" s="1664" t="s">
        <v>1276</v>
      </c>
      <c r="N5" s="1665"/>
      <c r="O5" s="1665"/>
      <c r="P5" s="1665"/>
      <c r="Q5" s="1665"/>
      <c r="R5" s="1665"/>
      <c r="S5" s="1665"/>
      <c r="T5" s="1689" t="s">
        <v>2226</v>
      </c>
      <c r="U5" s="1690"/>
      <c r="V5" s="1690"/>
      <c r="W5" s="1691"/>
      <c r="X5" s="1676"/>
      <c r="Y5" s="1676"/>
      <c r="Z5" s="1676"/>
      <c r="AA5" s="1676"/>
      <c r="AB5" s="1680"/>
      <c r="AC5" s="1681"/>
      <c r="AD5" s="1681"/>
      <c r="AE5" s="1681"/>
      <c r="AF5" s="1681"/>
      <c r="AG5" s="1681"/>
      <c r="AH5" s="1682"/>
      <c r="AI5" s="1058"/>
    </row>
    <row r="6" spans="3:80" ht="31.2" customHeight="1" thickBot="1">
      <c r="C6" s="1059" t="s">
        <v>1274</v>
      </c>
      <c r="D6" s="1060"/>
      <c r="E6" s="1061"/>
      <c r="F6" s="1647" t="s">
        <v>1610</v>
      </c>
      <c r="G6" s="1648"/>
      <c r="H6" s="1648"/>
      <c r="I6" s="1648"/>
      <c r="J6" s="1648"/>
      <c r="K6" s="1648"/>
      <c r="L6" s="1649"/>
      <c r="M6" s="1650" t="s">
        <v>1081</v>
      </c>
      <c r="N6" s="1651"/>
      <c r="O6" s="1651"/>
      <c r="P6" s="1651"/>
      <c r="Q6" s="1651"/>
      <c r="R6" s="1651"/>
      <c r="S6" s="1651"/>
      <c r="T6" s="1652" t="s">
        <v>1273</v>
      </c>
      <c r="U6" s="1653"/>
      <c r="V6" s="1653"/>
      <c r="W6" s="1653"/>
      <c r="X6" s="1654"/>
      <c r="Y6" s="1655" t="s">
        <v>1272</v>
      </c>
      <c r="Z6" s="1655"/>
      <c r="AA6" s="1656"/>
      <c r="AB6" s="1660">
        <f>IF(X29&gt;0,3,IF(M29&gt;6,AD133,IF(E29&gt;0,2,1)*1)*1)</f>
        <v>0</v>
      </c>
      <c r="AC6" s="1660"/>
      <c r="AD6" s="1660"/>
      <c r="AE6" s="1660"/>
      <c r="AF6" s="1657">
        <f>(((COUNTIF(M13:R25,"1")+COUNTIF(AD13:AI25,"1"))*AS13)+(COUNTIF(M13:R25,"2")+COUNTIF(AD13:AI25,"2"))*AS14+(COUNTIF(M13:R25,"3")+COUNTIF(AD13:AI25,"3"))*AS15)/((COUNT(M13:R25)+COUNT(AD13:AI25))*100)</f>
        <v>0.9</v>
      </c>
      <c r="AG6" s="1658"/>
      <c r="AH6" s="1658"/>
      <c r="AI6" s="1659"/>
    </row>
    <row r="7" spans="3:80" ht="5.0999999999999996" customHeight="1" thickBot="1">
      <c r="C7" s="1595"/>
      <c r="D7" s="1596"/>
      <c r="E7" s="1596"/>
      <c r="F7" s="1596"/>
      <c r="G7" s="1596"/>
      <c r="H7" s="1596"/>
      <c r="I7" s="1596"/>
      <c r="J7" s="1596"/>
      <c r="K7" s="1596"/>
      <c r="L7" s="1596"/>
      <c r="M7" s="1596"/>
      <c r="N7" s="1596"/>
      <c r="O7" s="1596"/>
      <c r="P7" s="1596"/>
      <c r="Q7" s="1596"/>
      <c r="R7" s="1596"/>
      <c r="S7" s="1596"/>
      <c r="T7" s="1596"/>
      <c r="U7" s="1596"/>
      <c r="V7" s="1596"/>
      <c r="W7" s="1596"/>
      <c r="X7" s="1596"/>
      <c r="Y7" s="1596"/>
      <c r="Z7" s="1596"/>
      <c r="AA7" s="1596"/>
      <c r="AB7" s="1596"/>
      <c r="AC7" s="1596"/>
      <c r="AD7" s="1596"/>
      <c r="AE7" s="1596"/>
      <c r="AF7" s="1596"/>
      <c r="AG7" s="1596"/>
      <c r="AH7" s="1596"/>
      <c r="AI7" s="1597"/>
    </row>
    <row r="8" spans="3:80" ht="36" customHeight="1" thickBot="1">
      <c r="C8" s="1598" t="s">
        <v>1271</v>
      </c>
      <c r="D8" s="1599"/>
      <c r="E8" s="1599"/>
      <c r="F8" s="1599"/>
      <c r="G8" s="1599"/>
      <c r="H8" s="1599"/>
      <c r="I8" s="1599"/>
      <c r="J8" s="1599"/>
      <c r="K8" s="1599"/>
      <c r="L8" s="1599"/>
      <c r="M8" s="1599"/>
      <c r="N8" s="1599"/>
      <c r="O8" s="1599"/>
      <c r="P8" s="1599"/>
      <c r="Q8" s="1599"/>
      <c r="R8" s="1599"/>
      <c r="S8" s="1599"/>
      <c r="T8" s="1599"/>
      <c r="U8" s="1599"/>
      <c r="V8" s="1599"/>
      <c r="W8" s="1599"/>
      <c r="X8" s="1599"/>
      <c r="Y8" s="1599"/>
      <c r="Z8" s="1599"/>
      <c r="AA8" s="1599"/>
      <c r="AB8" s="1599"/>
      <c r="AC8" s="1599"/>
      <c r="AD8" s="1599"/>
      <c r="AE8" s="1599"/>
      <c r="AF8" s="1599"/>
      <c r="AG8" s="1599"/>
      <c r="AH8" s="1599"/>
      <c r="AI8" s="1600"/>
    </row>
    <row r="9" spans="3:80" ht="31.35" customHeight="1" thickBot="1">
      <c r="C9" s="1601">
        <v>1</v>
      </c>
      <c r="D9" s="1602"/>
      <c r="E9" s="1603" t="s">
        <v>1270</v>
      </c>
      <c r="F9" s="1604"/>
      <c r="G9" s="1604"/>
      <c r="H9" s="1605"/>
      <c r="I9" s="1053">
        <v>2</v>
      </c>
      <c r="J9" s="1603" t="s">
        <v>1269</v>
      </c>
      <c r="K9" s="1604"/>
      <c r="L9" s="1604"/>
      <c r="M9" s="1604"/>
      <c r="N9" s="1604"/>
      <c r="O9" s="1604"/>
      <c r="P9" s="1604"/>
      <c r="Q9" s="1604"/>
      <c r="R9" s="1604"/>
      <c r="S9" s="1604"/>
      <c r="T9" s="1605"/>
      <c r="U9" s="1054">
        <v>3</v>
      </c>
      <c r="V9" s="1603" t="s">
        <v>1268</v>
      </c>
      <c r="W9" s="1604"/>
      <c r="X9" s="1605"/>
      <c r="Y9" s="1053" t="s">
        <v>1152</v>
      </c>
      <c r="Z9" s="1603" t="s">
        <v>1267</v>
      </c>
      <c r="AA9" s="1604"/>
      <c r="AB9" s="1604"/>
      <c r="AC9" s="1604"/>
      <c r="AD9" s="1604"/>
      <c r="AE9" s="1604"/>
      <c r="AF9" s="1604"/>
      <c r="AG9" s="1604"/>
      <c r="AH9" s="1604"/>
      <c r="AI9" s="1605"/>
    </row>
    <row r="10" spans="3:80" ht="5.0999999999999996" hidden="1" customHeight="1">
      <c r="C10" s="1584"/>
      <c r="D10" s="1585"/>
      <c r="E10" s="1585"/>
      <c r="F10" s="1585"/>
      <c r="G10" s="1585"/>
      <c r="H10" s="1585"/>
      <c r="I10" s="1585"/>
      <c r="J10" s="1585"/>
      <c r="K10" s="1585"/>
      <c r="L10" s="1585"/>
      <c r="M10" s="1585"/>
      <c r="N10" s="1585"/>
      <c r="O10" s="1585"/>
      <c r="P10" s="1585"/>
      <c r="Q10" s="1585"/>
      <c r="R10" s="1585"/>
      <c r="S10" s="1585"/>
      <c r="T10" s="1585"/>
      <c r="U10" s="1585"/>
      <c r="V10" s="1585"/>
      <c r="W10" s="1585"/>
      <c r="X10" s="1585"/>
      <c r="Y10" s="1585"/>
      <c r="Z10" s="1585"/>
      <c r="AA10" s="1585"/>
      <c r="AB10" s="1585"/>
      <c r="AC10" s="1585"/>
      <c r="AD10" s="1585"/>
      <c r="AE10" s="1585"/>
      <c r="AF10" s="1585"/>
      <c r="AG10" s="1585"/>
      <c r="AH10" s="1585"/>
      <c r="AI10" s="1586"/>
    </row>
    <row r="11" spans="3:80" ht="16.350000000000001" customHeight="1">
      <c r="C11" s="1587" t="s">
        <v>1182</v>
      </c>
      <c r="D11" s="1589" t="s">
        <v>1181</v>
      </c>
      <c r="E11" s="1589"/>
      <c r="F11" s="1589"/>
      <c r="G11" s="1589"/>
      <c r="H11" s="1589"/>
      <c r="I11" s="1589"/>
      <c r="J11" s="1589"/>
      <c r="K11" s="1589"/>
      <c r="L11" s="1589" t="s">
        <v>1266</v>
      </c>
      <c r="M11" s="1591" t="s">
        <v>1265</v>
      </c>
      <c r="N11" s="1591"/>
      <c r="O11" s="1591"/>
      <c r="P11" s="1591"/>
      <c r="Q11" s="1591"/>
      <c r="R11" s="1592"/>
      <c r="S11" s="1062"/>
      <c r="T11" s="1587" t="s">
        <v>1182</v>
      </c>
      <c r="U11" s="1589" t="s">
        <v>1696</v>
      </c>
      <c r="V11" s="1589"/>
      <c r="W11" s="1589"/>
      <c r="X11" s="1589"/>
      <c r="Y11" s="1589"/>
      <c r="Z11" s="1589"/>
      <c r="AA11" s="1589"/>
      <c r="AB11" s="1589"/>
      <c r="AC11" s="1589" t="s">
        <v>1266</v>
      </c>
      <c r="AD11" s="1591" t="s">
        <v>1265</v>
      </c>
      <c r="AE11" s="1591"/>
      <c r="AF11" s="1591"/>
      <c r="AG11" s="1591"/>
      <c r="AH11" s="1591"/>
      <c r="AI11" s="1592"/>
      <c r="AM11" s="1063"/>
      <c r="AN11" s="1064"/>
    </row>
    <row r="12" spans="3:80" ht="20.100000000000001" customHeight="1" thickBot="1">
      <c r="C12" s="1588"/>
      <c r="D12" s="1590"/>
      <c r="E12" s="1590"/>
      <c r="F12" s="1590"/>
      <c r="G12" s="1590"/>
      <c r="H12" s="1590"/>
      <c r="I12" s="1590"/>
      <c r="J12" s="1590"/>
      <c r="K12" s="1590"/>
      <c r="L12" s="1590"/>
      <c r="M12" s="1593"/>
      <c r="N12" s="1593"/>
      <c r="O12" s="1593"/>
      <c r="P12" s="1593"/>
      <c r="Q12" s="1593"/>
      <c r="R12" s="1594"/>
      <c r="S12" s="1062"/>
      <c r="T12" s="1588"/>
      <c r="U12" s="1590"/>
      <c r="V12" s="1590"/>
      <c r="W12" s="1590"/>
      <c r="X12" s="1590"/>
      <c r="Y12" s="1590"/>
      <c r="Z12" s="1590"/>
      <c r="AA12" s="1590"/>
      <c r="AB12" s="1590"/>
      <c r="AC12" s="1590"/>
      <c r="AD12" s="1593"/>
      <c r="AE12" s="1593"/>
      <c r="AF12" s="1593"/>
      <c r="AG12" s="1593"/>
      <c r="AH12" s="1593"/>
      <c r="AI12" s="1594"/>
      <c r="AP12" s="1064"/>
    </row>
    <row r="13" spans="3:80" ht="99.6" customHeight="1">
      <c r="C13" s="1065">
        <v>1</v>
      </c>
      <c r="D13" s="1639" t="s">
        <v>1611</v>
      </c>
      <c r="E13" s="1640"/>
      <c r="F13" s="1640"/>
      <c r="G13" s="1640"/>
      <c r="H13" s="1640"/>
      <c r="I13" s="1640"/>
      <c r="J13" s="1640"/>
      <c r="K13" s="1641"/>
      <c r="L13" s="1066">
        <v>0.05</v>
      </c>
      <c r="M13" s="1642">
        <v>2</v>
      </c>
      <c r="N13" s="1643"/>
      <c r="O13" s="1643"/>
      <c r="P13" s="1643"/>
      <c r="Q13" s="1643"/>
      <c r="R13" s="1644"/>
      <c r="S13" s="1062"/>
      <c r="T13" s="1065">
        <v>14</v>
      </c>
      <c r="U13" s="1645" t="s">
        <v>1263</v>
      </c>
      <c r="V13" s="1646"/>
      <c r="W13" s="1646"/>
      <c r="X13" s="1646"/>
      <c r="Y13" s="1646"/>
      <c r="Z13" s="1646"/>
      <c r="AA13" s="1646"/>
      <c r="AB13" s="1646"/>
      <c r="AC13" s="1067">
        <v>0.05</v>
      </c>
      <c r="AD13" s="1642">
        <v>1</v>
      </c>
      <c r="AE13" s="1643"/>
      <c r="AF13" s="1643"/>
      <c r="AG13" s="1643"/>
      <c r="AH13" s="1643"/>
      <c r="AI13" s="1644"/>
      <c r="AL13" s="1068"/>
      <c r="AM13" s="1068"/>
      <c r="AQ13" s="1636">
        <v>1</v>
      </c>
      <c r="AR13" s="1637"/>
      <c r="AS13" s="1069">
        <v>100</v>
      </c>
      <c r="AV13" s="1070">
        <v>1</v>
      </c>
    </row>
    <row r="14" spans="3:80" s="370" customFormat="1" ht="80.7" customHeight="1">
      <c r="C14" s="1071">
        <v>2</v>
      </c>
      <c r="D14" s="1630" t="s">
        <v>1264</v>
      </c>
      <c r="E14" s="1631"/>
      <c r="F14" s="1631"/>
      <c r="G14" s="1631"/>
      <c r="H14" s="1631"/>
      <c r="I14" s="1631"/>
      <c r="J14" s="1631"/>
      <c r="K14" s="1631"/>
      <c r="L14" s="1072">
        <v>0.02</v>
      </c>
      <c r="M14" s="1632">
        <v>2</v>
      </c>
      <c r="N14" s="1633"/>
      <c r="O14" s="1633"/>
      <c r="P14" s="1633"/>
      <c r="Q14" s="1633"/>
      <c r="R14" s="1634"/>
      <c r="S14" s="1062"/>
      <c r="T14" s="1071">
        <v>15</v>
      </c>
      <c r="U14" s="1630" t="s">
        <v>1263</v>
      </c>
      <c r="V14" s="1631"/>
      <c r="W14" s="1631"/>
      <c r="X14" s="1631"/>
      <c r="Y14" s="1631"/>
      <c r="Z14" s="1631"/>
      <c r="AA14" s="1631"/>
      <c r="AB14" s="1631"/>
      <c r="AC14" s="1073">
        <v>0.04</v>
      </c>
      <c r="AD14" s="1632" t="s">
        <v>1152</v>
      </c>
      <c r="AE14" s="1633"/>
      <c r="AF14" s="1633"/>
      <c r="AG14" s="1633"/>
      <c r="AH14" s="1633"/>
      <c r="AI14" s="1634"/>
      <c r="AJ14" s="369"/>
      <c r="AK14" s="369"/>
      <c r="AL14" s="1068"/>
      <c r="AM14" s="1068"/>
      <c r="AN14" s="369"/>
      <c r="AO14" s="369"/>
      <c r="AP14" s="369"/>
      <c r="AQ14" s="1636">
        <v>2</v>
      </c>
      <c r="AR14" s="1637"/>
      <c r="AS14" s="1069">
        <v>75</v>
      </c>
      <c r="AT14" s="369"/>
      <c r="AU14" s="369"/>
      <c r="AV14" s="1070">
        <v>2</v>
      </c>
      <c r="AW14" s="369"/>
      <c r="AX14" s="369"/>
      <c r="AY14" s="369"/>
      <c r="AZ14" s="369"/>
      <c r="BA14" s="369"/>
      <c r="BB14" s="369"/>
      <c r="BC14" s="369"/>
      <c r="BD14" s="369"/>
      <c r="BE14" s="369"/>
      <c r="BF14" s="369"/>
      <c r="BG14" s="369"/>
      <c r="BH14" s="369"/>
      <c r="BI14" s="369"/>
      <c r="BJ14" s="369"/>
      <c r="BK14" s="369"/>
      <c r="BL14" s="369"/>
      <c r="BM14" s="369"/>
      <c r="BN14" s="369"/>
      <c r="BO14" s="369"/>
      <c r="BP14" s="369"/>
      <c r="BQ14" s="369"/>
      <c r="BR14" s="369"/>
      <c r="BS14" s="369"/>
      <c r="BT14" s="369"/>
      <c r="BU14" s="369"/>
      <c r="BV14" s="369"/>
      <c r="BW14" s="369"/>
      <c r="BX14" s="369"/>
      <c r="BY14" s="369"/>
      <c r="BZ14" s="369"/>
      <c r="CA14" s="369"/>
      <c r="CB14" s="369"/>
    </row>
    <row r="15" spans="3:80" s="370" customFormat="1" ht="80.7" customHeight="1">
      <c r="C15" s="1071">
        <v>3</v>
      </c>
      <c r="D15" s="1630" t="s">
        <v>1262</v>
      </c>
      <c r="E15" s="1631"/>
      <c r="F15" s="1631"/>
      <c r="G15" s="1631"/>
      <c r="H15" s="1631"/>
      <c r="I15" s="1631"/>
      <c r="J15" s="1631"/>
      <c r="K15" s="1631"/>
      <c r="L15" s="1072">
        <v>0.02</v>
      </c>
      <c r="M15" s="1632">
        <v>1</v>
      </c>
      <c r="N15" s="1633"/>
      <c r="O15" s="1633"/>
      <c r="P15" s="1633"/>
      <c r="Q15" s="1633"/>
      <c r="R15" s="1634"/>
      <c r="S15" s="1062"/>
      <c r="T15" s="1071">
        <v>16</v>
      </c>
      <c r="U15" s="1630" t="s">
        <v>1261</v>
      </c>
      <c r="V15" s="1630"/>
      <c r="W15" s="1630"/>
      <c r="X15" s="1630"/>
      <c r="Y15" s="1630"/>
      <c r="Z15" s="1630"/>
      <c r="AA15" s="1630"/>
      <c r="AB15" s="1630"/>
      <c r="AC15" s="1073">
        <v>0.04</v>
      </c>
      <c r="AD15" s="1632" t="s">
        <v>1152</v>
      </c>
      <c r="AE15" s="1633"/>
      <c r="AF15" s="1633"/>
      <c r="AG15" s="1633"/>
      <c r="AH15" s="1633"/>
      <c r="AI15" s="1634"/>
      <c r="AJ15" s="369"/>
      <c r="AK15" s="369"/>
      <c r="AL15" s="1068"/>
      <c r="AM15" s="1068"/>
      <c r="AN15" s="369"/>
      <c r="AO15" s="369"/>
      <c r="AP15" s="369"/>
      <c r="AQ15" s="1636">
        <v>3</v>
      </c>
      <c r="AR15" s="1637"/>
      <c r="AS15" s="1069">
        <v>0</v>
      </c>
      <c r="AT15" s="369"/>
      <c r="AU15" s="369"/>
      <c r="AV15" s="1070">
        <v>3</v>
      </c>
      <c r="AW15" s="369"/>
      <c r="AX15" s="369"/>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c r="BW15" s="369"/>
      <c r="BX15" s="369"/>
      <c r="BY15" s="369"/>
      <c r="BZ15" s="369"/>
      <c r="CA15" s="369"/>
      <c r="CB15" s="369"/>
    </row>
    <row r="16" spans="3:80" s="370" customFormat="1" ht="91.95" customHeight="1">
      <c r="C16" s="1071">
        <v>4</v>
      </c>
      <c r="D16" s="1630" t="s">
        <v>1260</v>
      </c>
      <c r="E16" s="1631"/>
      <c r="F16" s="1631"/>
      <c r="G16" s="1631"/>
      <c r="H16" s="1631"/>
      <c r="I16" s="1631"/>
      <c r="J16" s="1631"/>
      <c r="K16" s="1631"/>
      <c r="L16" s="1072">
        <v>0.05</v>
      </c>
      <c r="M16" s="1632">
        <v>1</v>
      </c>
      <c r="N16" s="1633"/>
      <c r="O16" s="1633"/>
      <c r="P16" s="1633"/>
      <c r="Q16" s="1633"/>
      <c r="R16" s="1634"/>
      <c r="S16" s="1062"/>
      <c r="T16" s="1071">
        <v>17</v>
      </c>
      <c r="U16" s="1630" t="s">
        <v>1259</v>
      </c>
      <c r="V16" s="1631"/>
      <c r="W16" s="1631"/>
      <c r="X16" s="1631"/>
      <c r="Y16" s="1631"/>
      <c r="Z16" s="1631"/>
      <c r="AA16" s="1631"/>
      <c r="AB16" s="1631"/>
      <c r="AC16" s="1073">
        <v>0.03</v>
      </c>
      <c r="AD16" s="1632">
        <v>2</v>
      </c>
      <c r="AE16" s="1633"/>
      <c r="AF16" s="1633"/>
      <c r="AG16" s="1633"/>
      <c r="AH16" s="1633"/>
      <c r="AI16" s="1634"/>
      <c r="AJ16" s="369"/>
      <c r="AK16" s="369"/>
      <c r="AL16" s="1068"/>
      <c r="AM16" s="1068"/>
      <c r="AN16" s="369"/>
      <c r="AO16" s="369"/>
      <c r="AP16" s="369"/>
      <c r="AQ16" s="1638"/>
      <c r="AR16" s="1638"/>
      <c r="AS16" s="1074"/>
      <c r="AT16" s="1074"/>
      <c r="AU16" s="369"/>
      <c r="AV16" s="1070" t="s">
        <v>1152</v>
      </c>
      <c r="AW16" s="369"/>
      <c r="AX16" s="369"/>
      <c r="AY16" s="369"/>
      <c r="AZ16" s="369"/>
      <c r="BA16" s="369"/>
      <c r="BB16" s="369"/>
      <c r="BC16" s="369"/>
      <c r="BD16" s="369"/>
      <c r="BE16" s="369"/>
      <c r="BF16" s="369"/>
      <c r="BG16" s="369"/>
      <c r="BH16" s="369"/>
      <c r="BI16" s="369"/>
      <c r="BJ16" s="369"/>
      <c r="BK16" s="369"/>
      <c r="BL16" s="369"/>
      <c r="BM16" s="369"/>
      <c r="BN16" s="369"/>
      <c r="BO16" s="369"/>
      <c r="BP16" s="369"/>
      <c r="BQ16" s="369"/>
      <c r="BR16" s="369"/>
      <c r="BS16" s="369"/>
      <c r="BT16" s="369"/>
      <c r="BU16" s="369"/>
      <c r="BV16" s="369"/>
      <c r="BW16" s="369"/>
      <c r="BX16" s="369"/>
      <c r="BY16" s="369"/>
      <c r="BZ16" s="369"/>
      <c r="CA16" s="369"/>
      <c r="CB16" s="369"/>
    </row>
    <row r="17" spans="3:80" s="370" customFormat="1" ht="80.7" customHeight="1">
      <c r="C17" s="1071">
        <v>5</v>
      </c>
      <c r="D17" s="1635" t="s">
        <v>1258</v>
      </c>
      <c r="E17" s="1635"/>
      <c r="F17" s="1635"/>
      <c r="G17" s="1635"/>
      <c r="H17" s="1635"/>
      <c r="I17" s="1635"/>
      <c r="J17" s="1635"/>
      <c r="K17" s="1635"/>
      <c r="L17" s="1072">
        <v>0.03</v>
      </c>
      <c r="M17" s="1632">
        <v>2</v>
      </c>
      <c r="N17" s="1633"/>
      <c r="O17" s="1633"/>
      <c r="P17" s="1633"/>
      <c r="Q17" s="1633"/>
      <c r="R17" s="1634"/>
      <c r="S17" s="1062"/>
      <c r="T17" s="1071">
        <v>18</v>
      </c>
      <c r="U17" s="1630" t="s">
        <v>1257</v>
      </c>
      <c r="V17" s="1630"/>
      <c r="W17" s="1630"/>
      <c r="X17" s="1630"/>
      <c r="Y17" s="1630"/>
      <c r="Z17" s="1630"/>
      <c r="AA17" s="1630"/>
      <c r="AB17" s="1630"/>
      <c r="AC17" s="1073">
        <v>0.05</v>
      </c>
      <c r="AD17" s="1632" t="s">
        <v>1152</v>
      </c>
      <c r="AE17" s="1633"/>
      <c r="AF17" s="1633"/>
      <c r="AG17" s="1633"/>
      <c r="AH17" s="1633"/>
      <c r="AI17" s="1634"/>
      <c r="AJ17" s="369"/>
      <c r="AK17" s="369"/>
      <c r="AL17" s="1068"/>
      <c r="AM17" s="1068"/>
      <c r="AN17" s="369"/>
      <c r="AO17" s="1075"/>
      <c r="AP17" s="1075"/>
      <c r="AQ17" s="1075"/>
      <c r="AR17" s="1075"/>
      <c r="AS17" s="1075"/>
      <c r="AT17" s="1075"/>
      <c r="AU17" s="1075"/>
      <c r="AV17" s="1075"/>
      <c r="AW17" s="369"/>
      <c r="AX17" s="369"/>
      <c r="AY17" s="369"/>
      <c r="AZ17" s="369"/>
      <c r="BA17" s="369"/>
      <c r="BB17" s="369"/>
      <c r="BC17" s="369"/>
      <c r="BD17" s="369"/>
      <c r="BE17" s="369"/>
      <c r="BF17" s="369"/>
      <c r="BG17" s="369"/>
      <c r="BH17" s="369"/>
      <c r="BI17" s="369"/>
      <c r="BJ17" s="369"/>
      <c r="BK17" s="369"/>
      <c r="BL17" s="369"/>
      <c r="BM17" s="369"/>
      <c r="BN17" s="369"/>
      <c r="BO17" s="369"/>
      <c r="BP17" s="369"/>
      <c r="BQ17" s="369"/>
      <c r="BR17" s="369"/>
      <c r="BS17" s="369"/>
      <c r="BT17" s="369"/>
      <c r="BU17" s="369"/>
      <c r="BV17" s="369"/>
      <c r="BW17" s="369"/>
      <c r="BX17" s="369"/>
      <c r="BY17" s="369"/>
      <c r="BZ17" s="369"/>
      <c r="CA17" s="369"/>
      <c r="CB17" s="369"/>
    </row>
    <row r="18" spans="3:80" s="370" customFormat="1" ht="80.7" customHeight="1">
      <c r="C18" s="1071">
        <v>6</v>
      </c>
      <c r="D18" s="1635" t="s">
        <v>1256</v>
      </c>
      <c r="E18" s="1635"/>
      <c r="F18" s="1635"/>
      <c r="G18" s="1635"/>
      <c r="H18" s="1635"/>
      <c r="I18" s="1635"/>
      <c r="J18" s="1635"/>
      <c r="K18" s="1635"/>
      <c r="L18" s="1072"/>
      <c r="M18" s="1632" t="s">
        <v>1152</v>
      </c>
      <c r="N18" s="1633"/>
      <c r="O18" s="1633"/>
      <c r="P18" s="1633"/>
      <c r="Q18" s="1633"/>
      <c r="R18" s="1634"/>
      <c r="S18" s="1062"/>
      <c r="T18" s="1071">
        <v>19</v>
      </c>
      <c r="U18" s="1630" t="s">
        <v>1255</v>
      </c>
      <c r="V18" s="1630"/>
      <c r="W18" s="1630"/>
      <c r="X18" s="1630"/>
      <c r="Y18" s="1630"/>
      <c r="Z18" s="1630"/>
      <c r="AA18" s="1630"/>
      <c r="AB18" s="1630"/>
      <c r="AC18" s="1073"/>
      <c r="AD18" s="1632">
        <v>1</v>
      </c>
      <c r="AE18" s="1633"/>
      <c r="AF18" s="1633"/>
      <c r="AG18" s="1633"/>
      <c r="AH18" s="1633"/>
      <c r="AI18" s="1634"/>
      <c r="AJ18" s="369"/>
      <c r="AK18" s="369"/>
      <c r="AL18" s="1068"/>
      <c r="AM18" s="1068" t="s">
        <v>1254</v>
      </c>
      <c r="AN18" s="369" t="s">
        <v>1253</v>
      </c>
      <c r="AO18" s="1076"/>
      <c r="AP18" s="1076"/>
      <c r="AQ18" s="1076"/>
      <c r="AR18" s="1076"/>
      <c r="AS18" s="1076"/>
      <c r="AT18" s="1076"/>
      <c r="AU18" s="1076"/>
      <c r="AV18" s="1076"/>
      <c r="AW18" s="369"/>
      <c r="AX18" s="369"/>
      <c r="AY18" s="369"/>
      <c r="AZ18" s="369"/>
      <c r="BA18" s="369"/>
      <c r="BB18" s="369"/>
      <c r="BC18" s="369"/>
      <c r="BD18" s="369"/>
      <c r="BE18" s="369"/>
      <c r="BF18" s="369"/>
      <c r="BG18" s="369"/>
      <c r="BH18" s="369"/>
      <c r="BI18" s="369"/>
      <c r="BJ18" s="369"/>
      <c r="BK18" s="369"/>
      <c r="BL18" s="369"/>
      <c r="BM18" s="369"/>
      <c r="BN18" s="369"/>
      <c r="BO18" s="369"/>
      <c r="BP18" s="369"/>
      <c r="BQ18" s="369"/>
      <c r="BR18" s="369"/>
      <c r="BS18" s="369"/>
      <c r="BT18" s="369"/>
      <c r="BU18" s="369"/>
      <c r="BV18" s="369"/>
      <c r="BW18" s="369"/>
      <c r="BX18" s="369"/>
      <c r="BY18" s="369"/>
      <c r="BZ18" s="369"/>
      <c r="CA18" s="369"/>
      <c r="CB18" s="369"/>
    </row>
    <row r="19" spans="3:80" s="370" customFormat="1" ht="80.7" customHeight="1">
      <c r="C19" s="1071">
        <v>7</v>
      </c>
      <c r="D19" s="1635" t="s">
        <v>1252</v>
      </c>
      <c r="E19" s="1635"/>
      <c r="F19" s="1635"/>
      <c r="G19" s="1635"/>
      <c r="H19" s="1635"/>
      <c r="I19" s="1635"/>
      <c r="J19" s="1635"/>
      <c r="K19" s="1635"/>
      <c r="L19" s="1072">
        <v>0.03</v>
      </c>
      <c r="M19" s="1632">
        <v>1</v>
      </c>
      <c r="N19" s="1633"/>
      <c r="O19" s="1633"/>
      <c r="P19" s="1633"/>
      <c r="Q19" s="1633"/>
      <c r="R19" s="1634"/>
      <c r="S19" s="1062"/>
      <c r="T19" s="1071">
        <v>20</v>
      </c>
      <c r="U19" s="1630" t="s">
        <v>1251</v>
      </c>
      <c r="V19" s="1630"/>
      <c r="W19" s="1630"/>
      <c r="X19" s="1630"/>
      <c r="Y19" s="1630"/>
      <c r="Z19" s="1630"/>
      <c r="AA19" s="1630"/>
      <c r="AB19" s="1630"/>
      <c r="AC19" s="1073"/>
      <c r="AD19" s="1632">
        <v>2</v>
      </c>
      <c r="AE19" s="1633"/>
      <c r="AF19" s="1633"/>
      <c r="AG19" s="1633"/>
      <c r="AH19" s="1633"/>
      <c r="AI19" s="1634"/>
      <c r="AJ19" s="369"/>
      <c r="AK19" s="369"/>
      <c r="AL19" s="1068"/>
      <c r="AM19" s="1068" t="s">
        <v>1250</v>
      </c>
      <c r="AN19" s="369" t="s">
        <v>1249</v>
      </c>
      <c r="AO19" s="1076"/>
      <c r="AP19" s="1076"/>
      <c r="AQ19" s="1076"/>
      <c r="AR19" s="1076"/>
      <c r="AS19" s="1076"/>
      <c r="AT19" s="1076"/>
      <c r="AU19" s="1076"/>
      <c r="AV19" s="1076"/>
      <c r="AW19" s="369"/>
      <c r="AX19" s="369"/>
      <c r="AY19" s="369"/>
      <c r="AZ19" s="369"/>
      <c r="BA19" s="369"/>
      <c r="BB19" s="369"/>
      <c r="BC19" s="369"/>
      <c r="BD19" s="369"/>
      <c r="BE19" s="369"/>
      <c r="BF19" s="369"/>
      <c r="BG19" s="369"/>
      <c r="BH19" s="369"/>
      <c r="BI19" s="369"/>
      <c r="BJ19" s="369"/>
      <c r="BK19" s="369"/>
      <c r="BL19" s="369"/>
      <c r="BM19" s="369"/>
      <c r="BN19" s="369"/>
      <c r="BO19" s="369"/>
      <c r="BP19" s="369"/>
      <c r="BQ19" s="369"/>
      <c r="BR19" s="369"/>
      <c r="BS19" s="369"/>
      <c r="BT19" s="369"/>
      <c r="BU19" s="369"/>
      <c r="BV19" s="369"/>
      <c r="BW19" s="369"/>
      <c r="BX19" s="369"/>
      <c r="BY19" s="369"/>
      <c r="BZ19" s="369"/>
      <c r="CA19" s="369"/>
      <c r="CB19" s="369"/>
    </row>
    <row r="20" spans="3:80" s="370" customFormat="1" ht="80.7" customHeight="1">
      <c r="C20" s="1071">
        <v>8</v>
      </c>
      <c r="D20" s="1630" t="s">
        <v>1248</v>
      </c>
      <c r="E20" s="1630"/>
      <c r="F20" s="1630"/>
      <c r="G20" s="1630"/>
      <c r="H20" s="1630"/>
      <c r="I20" s="1630"/>
      <c r="J20" s="1630"/>
      <c r="K20" s="1630"/>
      <c r="L20" s="1072">
        <v>0.03</v>
      </c>
      <c r="M20" s="1632">
        <v>1</v>
      </c>
      <c r="N20" s="1633"/>
      <c r="O20" s="1633"/>
      <c r="P20" s="1633"/>
      <c r="Q20" s="1633"/>
      <c r="R20" s="1634"/>
      <c r="S20" s="1062"/>
      <c r="T20" s="1071">
        <v>21</v>
      </c>
      <c r="U20" s="1630" t="s">
        <v>1247</v>
      </c>
      <c r="V20" s="1630"/>
      <c r="W20" s="1630"/>
      <c r="X20" s="1630"/>
      <c r="Y20" s="1630"/>
      <c r="Z20" s="1630"/>
      <c r="AA20" s="1630"/>
      <c r="AB20" s="1630"/>
      <c r="AC20" s="1073">
        <v>0.05</v>
      </c>
      <c r="AD20" s="1632">
        <v>2</v>
      </c>
      <c r="AE20" s="1633"/>
      <c r="AF20" s="1633"/>
      <c r="AG20" s="1633"/>
      <c r="AH20" s="1633"/>
      <c r="AI20" s="1634"/>
      <c r="AJ20" s="369"/>
      <c r="AK20" s="369"/>
      <c r="AL20" s="1068"/>
      <c r="AM20" s="1068" t="s">
        <v>1246</v>
      </c>
      <c r="AN20" s="369" t="s">
        <v>1245</v>
      </c>
      <c r="AO20" s="369"/>
      <c r="AP20" s="369"/>
      <c r="AQ20" s="369"/>
      <c r="AR20" s="369"/>
      <c r="AS20" s="369"/>
      <c r="AT20" s="369"/>
      <c r="AU20" s="369"/>
      <c r="AV20" s="369"/>
      <c r="AW20" s="369"/>
      <c r="AX20" s="369"/>
      <c r="AY20" s="369"/>
      <c r="AZ20" s="369"/>
      <c r="BA20" s="369"/>
      <c r="BB20" s="369"/>
      <c r="BC20" s="369"/>
      <c r="BD20" s="369"/>
      <c r="BE20" s="369"/>
      <c r="BF20" s="369"/>
      <c r="BG20" s="369"/>
      <c r="BH20" s="369"/>
      <c r="BI20" s="369"/>
      <c r="BJ20" s="369"/>
      <c r="BK20" s="369"/>
      <c r="BL20" s="369"/>
      <c r="BM20" s="369"/>
      <c r="BN20" s="369"/>
      <c r="BO20" s="369"/>
      <c r="BP20" s="369"/>
      <c r="BQ20" s="369"/>
      <c r="BR20" s="369"/>
      <c r="BS20" s="369"/>
      <c r="BT20" s="369"/>
      <c r="BU20" s="369"/>
      <c r="BV20" s="369"/>
      <c r="BW20" s="369"/>
      <c r="BX20" s="369"/>
      <c r="BY20" s="369"/>
      <c r="BZ20" s="369"/>
      <c r="CA20" s="369"/>
      <c r="CB20" s="369"/>
    </row>
    <row r="21" spans="3:80" s="370" customFormat="1" ht="80.7" customHeight="1">
      <c r="C21" s="1071">
        <v>9</v>
      </c>
      <c r="D21" s="1630" t="s">
        <v>1244</v>
      </c>
      <c r="E21" s="1631"/>
      <c r="F21" s="1631"/>
      <c r="G21" s="1631"/>
      <c r="H21" s="1631"/>
      <c r="I21" s="1631"/>
      <c r="J21" s="1631"/>
      <c r="K21" s="1631"/>
      <c r="L21" s="1072">
        <v>0.03</v>
      </c>
      <c r="M21" s="1632">
        <v>1</v>
      </c>
      <c r="N21" s="1633"/>
      <c r="O21" s="1633"/>
      <c r="P21" s="1633"/>
      <c r="Q21" s="1633"/>
      <c r="R21" s="1634"/>
      <c r="S21" s="1062"/>
      <c r="T21" s="1071">
        <v>22</v>
      </c>
      <c r="U21" s="1630" t="s">
        <v>1243</v>
      </c>
      <c r="V21" s="1630"/>
      <c r="W21" s="1630"/>
      <c r="X21" s="1630"/>
      <c r="Y21" s="1630"/>
      <c r="Z21" s="1630"/>
      <c r="AA21" s="1630"/>
      <c r="AB21" s="1630"/>
      <c r="AC21" s="1073">
        <v>0.05</v>
      </c>
      <c r="AD21" s="1632">
        <v>1</v>
      </c>
      <c r="AE21" s="1633"/>
      <c r="AF21" s="1633"/>
      <c r="AG21" s="1633"/>
      <c r="AH21" s="1633"/>
      <c r="AI21" s="1634"/>
      <c r="AJ21" s="369"/>
      <c r="AK21" s="369"/>
      <c r="AL21" s="1068"/>
      <c r="AM21" s="1068"/>
      <c r="AN21" s="369"/>
      <c r="AO21" s="369"/>
      <c r="AP21" s="369"/>
      <c r="AQ21" s="369"/>
      <c r="AR21" s="369"/>
      <c r="AS21" s="369"/>
      <c r="AT21" s="369"/>
      <c r="AU21" s="369"/>
      <c r="AV21" s="369"/>
      <c r="AW21" s="369"/>
      <c r="AX21" s="369"/>
      <c r="AY21" s="369"/>
      <c r="AZ21" s="369"/>
      <c r="BA21" s="369"/>
      <c r="BB21" s="369"/>
      <c r="BC21" s="369"/>
      <c r="BD21" s="369"/>
      <c r="BE21" s="369"/>
      <c r="BF21" s="369"/>
      <c r="BG21" s="369"/>
      <c r="BH21" s="369"/>
      <c r="BI21" s="369"/>
      <c r="BJ21" s="369"/>
      <c r="BK21" s="369"/>
      <c r="BL21" s="369"/>
      <c r="BM21" s="369"/>
      <c r="BN21" s="369"/>
      <c r="BO21" s="369"/>
      <c r="BP21" s="369"/>
      <c r="BQ21" s="369"/>
      <c r="BR21" s="369"/>
      <c r="BS21" s="369"/>
      <c r="BT21" s="369"/>
      <c r="BU21" s="369"/>
      <c r="BV21" s="369"/>
      <c r="BW21" s="369"/>
    </row>
    <row r="22" spans="3:80" s="370" customFormat="1" ht="80.7" customHeight="1">
      <c r="C22" s="1071">
        <v>10</v>
      </c>
      <c r="D22" s="1630" t="s">
        <v>1242</v>
      </c>
      <c r="E22" s="1631"/>
      <c r="F22" s="1631"/>
      <c r="G22" s="1631"/>
      <c r="H22" s="1631"/>
      <c r="I22" s="1631"/>
      <c r="J22" s="1631"/>
      <c r="K22" s="1631"/>
      <c r="L22" s="1072">
        <v>0.03</v>
      </c>
      <c r="M22" s="1632">
        <v>2</v>
      </c>
      <c r="N22" s="1633"/>
      <c r="O22" s="1633"/>
      <c r="P22" s="1633"/>
      <c r="Q22" s="1633"/>
      <c r="R22" s="1634"/>
      <c r="S22" s="1062"/>
      <c r="T22" s="1071">
        <v>23</v>
      </c>
      <c r="U22" s="1630" t="s">
        <v>1241</v>
      </c>
      <c r="V22" s="1630"/>
      <c r="W22" s="1630"/>
      <c r="X22" s="1630"/>
      <c r="Y22" s="1630"/>
      <c r="Z22" s="1630"/>
      <c r="AA22" s="1630"/>
      <c r="AB22" s="1630"/>
      <c r="AC22" s="1073">
        <v>0.03</v>
      </c>
      <c r="AD22" s="1632">
        <v>1</v>
      </c>
      <c r="AE22" s="1633"/>
      <c r="AF22" s="1633"/>
      <c r="AG22" s="1633"/>
      <c r="AH22" s="1633"/>
      <c r="AI22" s="1634"/>
      <c r="AJ22" s="369"/>
      <c r="AK22" s="369"/>
      <c r="AL22" s="1068"/>
      <c r="AM22" s="1068" t="s">
        <v>1240</v>
      </c>
      <c r="AN22" s="369"/>
      <c r="AO22" s="1077"/>
      <c r="AP22" s="1078"/>
      <c r="AQ22" s="1078"/>
      <c r="AR22" s="1078"/>
      <c r="AS22" s="1078"/>
      <c r="AT22" s="1078"/>
      <c r="AU22" s="1078"/>
      <c r="AV22" s="1078"/>
      <c r="AW22" s="369"/>
      <c r="AX22" s="369"/>
      <c r="AY22" s="369"/>
      <c r="AZ22" s="369"/>
      <c r="BA22" s="369"/>
      <c r="BB22" s="369"/>
      <c r="BC22" s="369"/>
      <c r="BD22" s="369"/>
      <c r="BE22" s="369"/>
      <c r="BF22" s="369"/>
      <c r="BG22" s="369"/>
      <c r="BH22" s="369"/>
      <c r="BI22" s="369"/>
      <c r="BJ22" s="369"/>
      <c r="BK22" s="369"/>
      <c r="BL22" s="369"/>
      <c r="BM22" s="369"/>
      <c r="BN22" s="369"/>
      <c r="BO22" s="369"/>
      <c r="BP22" s="369"/>
      <c r="BQ22" s="369"/>
      <c r="BR22" s="369"/>
      <c r="BS22" s="369"/>
      <c r="BT22" s="369"/>
      <c r="BU22" s="369"/>
      <c r="BV22" s="369"/>
      <c r="BW22" s="369"/>
    </row>
    <row r="23" spans="3:80" s="370" customFormat="1" ht="80.7" customHeight="1">
      <c r="C23" s="1071">
        <v>11</v>
      </c>
      <c r="D23" s="1630" t="s">
        <v>1239</v>
      </c>
      <c r="E23" s="1631"/>
      <c r="F23" s="1631"/>
      <c r="G23" s="1631"/>
      <c r="H23" s="1631"/>
      <c r="I23" s="1631"/>
      <c r="J23" s="1631"/>
      <c r="K23" s="1631"/>
      <c r="L23" s="1072">
        <v>0.03</v>
      </c>
      <c r="M23" s="1632">
        <v>1</v>
      </c>
      <c r="N23" s="1633"/>
      <c r="O23" s="1633"/>
      <c r="P23" s="1633"/>
      <c r="Q23" s="1633"/>
      <c r="R23" s="1634"/>
      <c r="S23" s="1062"/>
      <c r="T23" s="1071">
        <v>24</v>
      </c>
      <c r="U23" s="1630" t="s">
        <v>1238</v>
      </c>
      <c r="V23" s="1630"/>
      <c r="W23" s="1630"/>
      <c r="X23" s="1630"/>
      <c r="Y23" s="1630"/>
      <c r="Z23" s="1630"/>
      <c r="AA23" s="1630"/>
      <c r="AB23" s="1630"/>
      <c r="AC23" s="1073">
        <v>0.03</v>
      </c>
      <c r="AD23" s="1632" t="s">
        <v>1152</v>
      </c>
      <c r="AE23" s="1633"/>
      <c r="AF23" s="1633"/>
      <c r="AG23" s="1633"/>
      <c r="AH23" s="1633"/>
      <c r="AI23" s="1634"/>
      <c r="AJ23" s="369"/>
      <c r="AK23" s="369"/>
      <c r="AL23" s="1068"/>
      <c r="AM23" s="1068"/>
      <c r="AN23" s="369"/>
      <c r="AO23" s="369"/>
      <c r="AP23" s="369"/>
      <c r="AQ23" s="1063"/>
      <c r="AR23" s="1063"/>
      <c r="AS23" s="369"/>
      <c r="AT23" s="369"/>
      <c r="AU23" s="369"/>
      <c r="AV23" s="369"/>
      <c r="AW23" s="369"/>
      <c r="AX23" s="369"/>
      <c r="AY23" s="369"/>
      <c r="AZ23" s="369"/>
      <c r="BA23" s="369"/>
      <c r="BB23" s="369"/>
      <c r="BC23" s="369"/>
      <c r="BD23" s="369"/>
      <c r="BE23" s="369"/>
      <c r="BF23" s="369"/>
      <c r="BG23" s="369"/>
      <c r="BH23" s="369"/>
      <c r="BI23" s="369"/>
      <c r="BJ23" s="369"/>
      <c r="BK23" s="369"/>
      <c r="BL23" s="369"/>
      <c r="BM23" s="369"/>
      <c r="BN23" s="369"/>
      <c r="BO23" s="369"/>
      <c r="BP23" s="369"/>
      <c r="BQ23" s="369"/>
      <c r="BR23" s="369"/>
      <c r="BS23" s="369"/>
      <c r="BT23" s="369"/>
      <c r="BU23" s="369"/>
      <c r="BV23" s="369"/>
      <c r="BW23" s="369"/>
    </row>
    <row r="24" spans="3:80" s="370" customFormat="1" ht="80.7" customHeight="1">
      <c r="C24" s="1071">
        <v>12</v>
      </c>
      <c r="D24" s="1630" t="s">
        <v>1237</v>
      </c>
      <c r="E24" s="1631"/>
      <c r="F24" s="1631"/>
      <c r="G24" s="1631"/>
      <c r="H24" s="1631"/>
      <c r="I24" s="1631"/>
      <c r="J24" s="1631"/>
      <c r="K24" s="1631"/>
      <c r="L24" s="1072">
        <v>0.03</v>
      </c>
      <c r="M24" s="1632">
        <v>1</v>
      </c>
      <c r="N24" s="1633"/>
      <c r="O24" s="1633"/>
      <c r="P24" s="1633"/>
      <c r="Q24" s="1633"/>
      <c r="R24" s="1634"/>
      <c r="S24" s="1062"/>
      <c r="T24" s="1071">
        <v>25</v>
      </c>
      <c r="U24" s="1630" t="s">
        <v>1236</v>
      </c>
      <c r="V24" s="1630"/>
      <c r="W24" s="1630"/>
      <c r="X24" s="1630"/>
      <c r="Y24" s="1630"/>
      <c r="Z24" s="1630"/>
      <c r="AA24" s="1630"/>
      <c r="AB24" s="1630"/>
      <c r="AC24" s="1073">
        <v>0.04</v>
      </c>
      <c r="AD24" s="1632">
        <v>1</v>
      </c>
      <c r="AE24" s="1633"/>
      <c r="AF24" s="1633"/>
      <c r="AG24" s="1633"/>
      <c r="AH24" s="1633"/>
      <c r="AI24" s="1634"/>
      <c r="AJ24" s="369"/>
      <c r="AK24" s="369"/>
      <c r="AL24" s="1068"/>
      <c r="AM24" s="1068"/>
      <c r="AN24" s="369"/>
      <c r="AO24" s="1077"/>
      <c r="AP24" s="1078"/>
      <c r="AQ24" s="1078"/>
      <c r="AR24" s="1078"/>
      <c r="AS24" s="1078"/>
      <c r="AT24" s="1078"/>
      <c r="AU24" s="1078"/>
      <c r="AV24" s="1078"/>
      <c r="AW24" s="369"/>
      <c r="AX24" s="369"/>
      <c r="AY24" s="369"/>
      <c r="AZ24" s="369"/>
      <c r="BA24" s="369"/>
      <c r="BB24" s="369"/>
      <c r="BC24" s="369"/>
      <c r="BD24" s="369"/>
      <c r="BE24" s="369"/>
      <c r="BF24" s="369"/>
      <c r="BG24" s="369"/>
      <c r="BH24" s="369"/>
      <c r="BI24" s="369"/>
      <c r="BJ24" s="369"/>
      <c r="BK24" s="369"/>
      <c r="BL24" s="369"/>
      <c r="BM24" s="369"/>
      <c r="BN24" s="369"/>
      <c r="BO24" s="369"/>
      <c r="BP24" s="369"/>
      <c r="BQ24" s="369"/>
      <c r="BR24" s="369"/>
      <c r="BS24" s="369"/>
      <c r="BT24" s="369"/>
      <c r="BU24" s="369"/>
      <c r="BV24" s="369"/>
      <c r="BW24" s="369"/>
    </row>
    <row r="25" spans="3:80" s="370" customFormat="1" ht="93" customHeight="1" thickBot="1">
      <c r="C25" s="1079">
        <v>13</v>
      </c>
      <c r="D25" s="1617" t="s">
        <v>1235</v>
      </c>
      <c r="E25" s="1617"/>
      <c r="F25" s="1617"/>
      <c r="G25" s="1617"/>
      <c r="H25" s="1617"/>
      <c r="I25" s="1617"/>
      <c r="J25" s="1617"/>
      <c r="K25" s="1617"/>
      <c r="L25" s="1080">
        <v>0.03</v>
      </c>
      <c r="M25" s="1618">
        <v>1</v>
      </c>
      <c r="N25" s="1619"/>
      <c r="O25" s="1619"/>
      <c r="P25" s="1619"/>
      <c r="Q25" s="1619"/>
      <c r="R25" s="1620"/>
      <c r="S25" s="1062"/>
      <c r="T25" s="1079">
        <v>26</v>
      </c>
      <c r="U25" s="1617" t="s">
        <v>1234</v>
      </c>
      <c r="V25" s="1617"/>
      <c r="W25" s="1617"/>
      <c r="X25" s="1617"/>
      <c r="Y25" s="1617"/>
      <c r="Z25" s="1617"/>
      <c r="AA25" s="1617"/>
      <c r="AB25" s="1617"/>
      <c r="AC25" s="1081"/>
      <c r="AD25" s="1618">
        <v>2</v>
      </c>
      <c r="AE25" s="1619"/>
      <c r="AF25" s="1619"/>
      <c r="AG25" s="1619"/>
      <c r="AH25" s="1619"/>
      <c r="AI25" s="1620"/>
      <c r="AJ25" s="369"/>
      <c r="AK25" s="369"/>
      <c r="AL25" s="1068"/>
      <c r="AM25" s="1068"/>
      <c r="AN25" s="369"/>
      <c r="AO25" s="1082"/>
      <c r="AP25" s="1078"/>
      <c r="AQ25" s="1078"/>
      <c r="AR25" s="1078"/>
      <c r="AS25" s="1078"/>
      <c r="AT25" s="1078"/>
      <c r="AU25" s="1078"/>
      <c r="AV25" s="1078"/>
      <c r="AW25" s="369"/>
      <c r="AX25" s="369"/>
      <c r="AY25" s="369"/>
      <c r="AZ25" s="369"/>
      <c r="BA25" s="369"/>
      <c r="BB25" s="369"/>
      <c r="BC25" s="369"/>
      <c r="BD25" s="369"/>
      <c r="BE25" s="369"/>
      <c r="BF25" s="369"/>
      <c r="BG25" s="369"/>
      <c r="BH25" s="369"/>
      <c r="BI25" s="369"/>
      <c r="BJ25" s="369"/>
      <c r="BK25" s="369"/>
      <c r="BL25" s="369"/>
      <c r="BM25" s="369"/>
      <c r="BN25" s="369"/>
      <c r="BO25" s="369"/>
      <c r="BP25" s="369"/>
      <c r="BQ25" s="369"/>
      <c r="BR25" s="369"/>
      <c r="BS25" s="369"/>
      <c r="BT25" s="369"/>
      <c r="BU25" s="369"/>
      <c r="BV25" s="369"/>
      <c r="BW25" s="369"/>
    </row>
    <row r="26" spans="3:80" s="370" customFormat="1" ht="2.1" customHeight="1" thickBot="1">
      <c r="C26" s="1083"/>
      <c r="AI26" s="1084"/>
      <c r="AJ26" s="369"/>
      <c r="AK26" s="369"/>
      <c r="AL26" s="369"/>
      <c r="AM26" s="369"/>
      <c r="AN26" s="369"/>
      <c r="AO26" s="369"/>
      <c r="AP26" s="369"/>
      <c r="AQ26" s="369"/>
      <c r="AR26" s="369"/>
      <c r="AS26" s="369"/>
      <c r="AT26" s="369"/>
      <c r="AU26" s="369"/>
      <c r="AV26" s="369"/>
      <c r="AW26" s="369"/>
      <c r="AX26" s="369"/>
      <c r="AY26" s="369"/>
      <c r="AZ26" s="369"/>
      <c r="BA26" s="369"/>
      <c r="BB26" s="369"/>
      <c r="BC26" s="369"/>
      <c r="BD26" s="369"/>
      <c r="BE26" s="369"/>
      <c r="BF26" s="369"/>
      <c r="BG26" s="369"/>
      <c r="BH26" s="369"/>
      <c r="BI26" s="369"/>
      <c r="BJ26" s="369"/>
      <c r="BK26" s="369"/>
      <c r="BL26" s="369"/>
      <c r="BM26" s="369"/>
      <c r="BN26" s="369"/>
      <c r="BO26" s="369"/>
      <c r="BP26" s="369"/>
      <c r="BQ26" s="369"/>
      <c r="BR26" s="369"/>
      <c r="BS26" s="369"/>
      <c r="BT26" s="369"/>
      <c r="BU26" s="369"/>
      <c r="BV26" s="369"/>
      <c r="BW26" s="369"/>
    </row>
    <row r="27" spans="3:80" s="370" customFormat="1" ht="22.35" customHeight="1" thickBot="1">
      <c r="C27" s="1621" t="s">
        <v>1099</v>
      </c>
      <c r="D27" s="1609"/>
      <c r="E27" s="1609"/>
      <c r="F27" s="1609"/>
      <c r="G27" s="1609"/>
      <c r="H27" s="1622" t="s">
        <v>1612</v>
      </c>
      <c r="I27" s="1623"/>
      <c r="J27" s="1623"/>
      <c r="K27" s="1623"/>
      <c r="L27" s="1623"/>
      <c r="M27" s="1623"/>
      <c r="N27" s="1623"/>
      <c r="O27" s="1623"/>
      <c r="P27" s="1623"/>
      <c r="Q27" s="1623"/>
      <c r="R27" s="1624"/>
      <c r="S27" s="1085"/>
      <c r="T27" s="1625" t="s">
        <v>1233</v>
      </c>
      <c r="U27" s="1626"/>
      <c r="V27" s="1626"/>
      <c r="W27" s="1626"/>
      <c r="X27" s="1626"/>
      <c r="Y27" s="1627" t="str">
        <f>AB4</f>
        <v>Eng\Rakan</v>
      </c>
      <c r="Z27" s="1628"/>
      <c r="AA27" s="1628"/>
      <c r="AB27" s="1628"/>
      <c r="AC27" s="1628"/>
      <c r="AD27" s="1628"/>
      <c r="AE27" s="1628"/>
      <c r="AF27" s="1628"/>
      <c r="AG27" s="1628"/>
      <c r="AH27" s="1628"/>
      <c r="AI27" s="1629"/>
      <c r="AJ27" s="369"/>
      <c r="AK27" s="369"/>
      <c r="AL27" s="369"/>
      <c r="AM27" s="369"/>
      <c r="AN27" s="369"/>
      <c r="AO27" s="369"/>
      <c r="AP27" s="369"/>
      <c r="AQ27" s="369"/>
      <c r="AR27" s="369"/>
      <c r="AS27" s="369"/>
      <c r="AT27" s="369"/>
      <c r="AU27" s="369"/>
      <c r="AV27" s="369"/>
      <c r="AW27" s="369"/>
      <c r="AX27" s="369"/>
      <c r="AY27" s="369"/>
      <c r="AZ27" s="369"/>
      <c r="BA27" s="369"/>
      <c r="BB27" s="369"/>
      <c r="BC27" s="369"/>
      <c r="BD27" s="369"/>
      <c r="BE27" s="369"/>
      <c r="BF27" s="369"/>
      <c r="BG27" s="369"/>
      <c r="BH27" s="369"/>
      <c r="BI27" s="369"/>
      <c r="BJ27" s="369"/>
      <c r="BK27" s="369"/>
      <c r="BL27" s="369"/>
      <c r="BM27" s="369"/>
      <c r="BN27" s="369"/>
      <c r="BO27" s="369"/>
      <c r="BP27" s="369"/>
      <c r="BQ27" s="369"/>
      <c r="BR27" s="369"/>
      <c r="BS27" s="369"/>
      <c r="BT27" s="369"/>
      <c r="BU27" s="369"/>
      <c r="BV27" s="369"/>
      <c r="BW27" s="369"/>
    </row>
    <row r="28" spans="3:80" ht="14.85" customHeight="1" thickBot="1">
      <c r="C28" s="1606" t="s">
        <v>1232</v>
      </c>
      <c r="D28" s="1607"/>
      <c r="E28" s="1607"/>
      <c r="F28" s="1607"/>
      <c r="G28" s="1607"/>
      <c r="H28" s="1607"/>
      <c r="I28" s="1607"/>
      <c r="J28" s="1607"/>
      <c r="K28" s="1607"/>
      <c r="L28" s="1607"/>
      <c r="M28" s="1607"/>
      <c r="N28" s="1607"/>
      <c r="O28" s="1607"/>
      <c r="P28" s="1607"/>
      <c r="Q28" s="1607"/>
      <c r="R28" s="1607"/>
      <c r="S28" s="1607"/>
      <c r="T28" s="1607"/>
      <c r="U28" s="1607"/>
      <c r="V28" s="1607"/>
      <c r="W28" s="1607"/>
      <c r="X28" s="1607"/>
      <c r="Y28" s="1607"/>
      <c r="Z28" s="1607"/>
      <c r="AA28" s="1607"/>
      <c r="AB28" s="1607"/>
      <c r="AC28" s="1607"/>
      <c r="AD28" s="1607"/>
      <c r="AE28" s="1607"/>
      <c r="AF28" s="1607"/>
      <c r="AG28" s="1607"/>
      <c r="AH28" s="1607"/>
      <c r="AI28" s="1607"/>
    </row>
    <row r="29" spans="3:80" ht="18" customHeight="1" thickBot="1">
      <c r="C29" s="1608">
        <v>1</v>
      </c>
      <c r="D29" s="1609"/>
      <c r="E29" s="1610">
        <f>COUNTIF(M13:R26,"1")+COUNTIF(AC13:AH26,"1")</f>
        <v>13</v>
      </c>
      <c r="F29" s="1610"/>
      <c r="G29" s="1610"/>
      <c r="H29" s="1610"/>
      <c r="I29" s="1610"/>
      <c r="J29" s="1611">
        <v>2</v>
      </c>
      <c r="K29" s="1612"/>
      <c r="M29" s="1613">
        <f>COUNTIF(M13:R26,"2")+COUNTIF(AC13:AH26,"2")</f>
        <v>8</v>
      </c>
      <c r="N29" s="1610"/>
      <c r="O29" s="1610"/>
      <c r="P29" s="1610"/>
      <c r="Q29" s="1610"/>
      <c r="R29" s="1610"/>
      <c r="S29" s="1610"/>
      <c r="T29" s="1610"/>
      <c r="U29" s="1610"/>
      <c r="V29" s="1611">
        <v>3</v>
      </c>
      <c r="W29" s="1611"/>
      <c r="X29" s="1614">
        <f>COUNTIF(M13:R26,"3")+COUNTIF(AC13:AH26,"3")</f>
        <v>0</v>
      </c>
      <c r="Y29" s="1615"/>
      <c r="Z29" s="1615"/>
      <c r="AA29" s="1615"/>
      <c r="AB29" s="1615"/>
      <c r="AC29" s="1615"/>
      <c r="AD29" s="1615"/>
      <c r="AE29" s="1615"/>
      <c r="AF29" s="1615"/>
      <c r="AG29" s="1615"/>
      <c r="AH29" s="1615"/>
      <c r="AI29" s="1616"/>
    </row>
    <row r="30" spans="3:80" ht="12.6" customHeight="1"/>
  </sheetData>
  <sheetProtection selectLockedCells="1"/>
  <mergeCells count="100">
    <mergeCell ref="C3:AI3"/>
    <mergeCell ref="C4:E4"/>
    <mergeCell ref="F4:L4"/>
    <mergeCell ref="M4:S4"/>
    <mergeCell ref="T4:W4"/>
    <mergeCell ref="X4:AA5"/>
    <mergeCell ref="AB4:AH5"/>
    <mergeCell ref="C5:E5"/>
    <mergeCell ref="F5:L5"/>
    <mergeCell ref="M5:S5"/>
    <mergeCell ref="T5:W5"/>
    <mergeCell ref="F6:L6"/>
    <mergeCell ref="M6:S6"/>
    <mergeCell ref="T6:X6"/>
    <mergeCell ref="Y6:AA6"/>
    <mergeCell ref="AF6:AI6"/>
    <mergeCell ref="AB6:AE6"/>
    <mergeCell ref="D14:K14"/>
    <mergeCell ref="M14:R14"/>
    <mergeCell ref="U14:AB14"/>
    <mergeCell ref="AD14:AI14"/>
    <mergeCell ref="AQ14:AR14"/>
    <mergeCell ref="D13:K13"/>
    <mergeCell ref="M13:R13"/>
    <mergeCell ref="U13:AB13"/>
    <mergeCell ref="AD13:AI13"/>
    <mergeCell ref="AQ13:AR13"/>
    <mergeCell ref="D16:K16"/>
    <mergeCell ref="M16:R16"/>
    <mergeCell ref="U16:AB16"/>
    <mergeCell ref="AD16:AI16"/>
    <mergeCell ref="AQ16:AR16"/>
    <mergeCell ref="D15:K15"/>
    <mergeCell ref="M15:R15"/>
    <mergeCell ref="U15:AB15"/>
    <mergeCell ref="AD15:AI15"/>
    <mergeCell ref="AQ15:AR15"/>
    <mergeCell ref="D17:K17"/>
    <mergeCell ref="M17:R17"/>
    <mergeCell ref="U17:AB17"/>
    <mergeCell ref="AD17:AI17"/>
    <mergeCell ref="D18:K18"/>
    <mergeCell ref="M18:R18"/>
    <mergeCell ref="U18:AB18"/>
    <mergeCell ref="AD18:AI18"/>
    <mergeCell ref="D19:K19"/>
    <mergeCell ref="M19:R19"/>
    <mergeCell ref="U19:AB19"/>
    <mergeCell ref="AD19:AI19"/>
    <mergeCell ref="D20:K20"/>
    <mergeCell ref="M20:R20"/>
    <mergeCell ref="U20:AB20"/>
    <mergeCell ref="AD20:AI20"/>
    <mergeCell ref="D21:K21"/>
    <mergeCell ref="M21:R21"/>
    <mergeCell ref="U21:AB21"/>
    <mergeCell ref="AD21:AI21"/>
    <mergeCell ref="D22:K22"/>
    <mergeCell ref="M22:R22"/>
    <mergeCell ref="U22:AB22"/>
    <mergeCell ref="AD22:AI22"/>
    <mergeCell ref="D23:K23"/>
    <mergeCell ref="M23:R23"/>
    <mergeCell ref="U23:AB23"/>
    <mergeCell ref="AD23:AI23"/>
    <mergeCell ref="D24:K24"/>
    <mergeCell ref="M24:R24"/>
    <mergeCell ref="U24:AB24"/>
    <mergeCell ref="AD24:AI24"/>
    <mergeCell ref="D25:K25"/>
    <mergeCell ref="M25:R25"/>
    <mergeCell ref="U25:AB25"/>
    <mergeCell ref="AD25:AI25"/>
    <mergeCell ref="C27:G27"/>
    <mergeCell ref="H27:R27"/>
    <mergeCell ref="T27:X27"/>
    <mergeCell ref="Y27:AI27"/>
    <mergeCell ref="C28:AI28"/>
    <mergeCell ref="C29:D29"/>
    <mergeCell ref="E29:I29"/>
    <mergeCell ref="J29:K29"/>
    <mergeCell ref="M29:U29"/>
    <mergeCell ref="V29:W29"/>
    <mergeCell ref="X29:AI29"/>
    <mergeCell ref="C7:AI7"/>
    <mergeCell ref="C8:AI8"/>
    <mergeCell ref="C9:D9"/>
    <mergeCell ref="E9:H9"/>
    <mergeCell ref="J9:T9"/>
    <mergeCell ref="V9:X9"/>
    <mergeCell ref="Z9:AI9"/>
    <mergeCell ref="C10:AI10"/>
    <mergeCell ref="C11:C12"/>
    <mergeCell ref="D11:K12"/>
    <mergeCell ref="L11:L12"/>
    <mergeCell ref="M11:R12"/>
    <mergeCell ref="T11:T12"/>
    <mergeCell ref="U11:AB12"/>
    <mergeCell ref="AC11:AC12"/>
    <mergeCell ref="AD11:AI12"/>
  </mergeCells>
  <conditionalFormatting sqref="C29:D29">
    <cfRule type="iconSet" priority="96">
      <iconSet showValue="0" reverse="1">
        <cfvo type="percent" val="0"/>
        <cfvo type="num" val="1" gte="0"/>
        <cfvo type="num" val="2" gte="0"/>
      </iconSet>
    </cfRule>
  </conditionalFormatting>
  <conditionalFormatting sqref="J29:K29">
    <cfRule type="iconSet" priority="95">
      <iconSet showValue="0" reverse="1">
        <cfvo type="percent" val="0"/>
        <cfvo type="num" val="1" gte="0"/>
        <cfvo type="num" val="2" gte="0"/>
      </iconSet>
    </cfRule>
  </conditionalFormatting>
  <conditionalFormatting sqref="V29:W29">
    <cfRule type="iconSet" priority="94">
      <iconSet showValue="0" reverse="1">
        <cfvo type="percent" val="0"/>
        <cfvo type="num" val="1"/>
        <cfvo type="num" val="2"/>
      </iconSet>
    </cfRule>
  </conditionalFormatting>
  <conditionalFormatting sqref="AQ13:AR13">
    <cfRule type="iconSet" priority="102">
      <iconSet showValue="0" reverse="1">
        <cfvo type="percent" val="0"/>
        <cfvo type="num" val="1" gte="0"/>
        <cfvo type="num" val="2" gte="0"/>
      </iconSet>
    </cfRule>
  </conditionalFormatting>
  <conditionalFormatting sqref="AQ14:AR14">
    <cfRule type="iconSet" priority="101">
      <iconSet showValue="0" reverse="1">
        <cfvo type="percent" val="0"/>
        <cfvo type="num" val="1" gte="0"/>
        <cfvo type="num" val="2" gte="0"/>
      </iconSet>
    </cfRule>
  </conditionalFormatting>
  <conditionalFormatting sqref="AQ15:AR15">
    <cfRule type="iconSet" priority="100">
      <iconSet showValue="0" reverse="1">
        <cfvo type="percent" val="0"/>
        <cfvo type="num" val="1"/>
        <cfvo type="num" val="2"/>
      </iconSet>
    </cfRule>
  </conditionalFormatting>
  <conditionalFormatting sqref="C9:D9">
    <cfRule type="iconSet" priority="14">
      <iconSet showValue="0" reverse="1">
        <cfvo type="percent" val="0"/>
        <cfvo type="num" val="1" gte="0"/>
        <cfvo type="num" val="2" gte="0"/>
      </iconSet>
    </cfRule>
  </conditionalFormatting>
  <conditionalFormatting sqref="I9">
    <cfRule type="iconSet" priority="13">
      <iconSet showValue="0" reverse="1">
        <cfvo type="percent" val="0"/>
        <cfvo type="num" val="1" gte="0"/>
        <cfvo type="num" val="2" gte="0"/>
      </iconSet>
    </cfRule>
  </conditionalFormatting>
  <conditionalFormatting sqref="U9">
    <cfRule type="iconSet" priority="12">
      <iconSet showValue="0" reverse="1">
        <cfvo type="percent" val="0"/>
        <cfvo type="num" val="1"/>
        <cfvo type="num" val="2"/>
      </iconSet>
    </cfRule>
  </conditionalFormatting>
  <dataValidations disablePrompts="1" count="3">
    <dataValidation type="whole" errorStyle="information" operator="greaterThan" showInputMessage="1" showErrorMessage="1" errorTitle="Error - review score" error="Only one score can be given for each subject, please revise." sqref="S11:S25" xr:uid="{B43F7FBA-A2D5-40CE-BD44-A327520BC785}">
      <formula1>1</formula1>
    </dataValidation>
    <dataValidation type="whole" operator="greaterThan" allowBlank="1" showErrorMessage="1" sqref="J26" xr:uid="{7FB016B7-3748-4DC1-A4B1-B7B3AA388562}">
      <formula1>120</formula1>
    </dataValidation>
    <dataValidation type="list" allowBlank="1" showErrorMessage="1" error="Number Should be from 1 to 3" sqref="AD13:AD14 AD18:AD25 AD17:AI17 AD15:AI15 AD16 M13:M25" xr:uid="{DF0A6CF1-1B2E-4592-865C-3A3CA40563C5}">
      <formula1>$AV$13:$AV$16</formula1>
    </dataValidation>
  </dataValidations>
  <printOptions horizontalCentered="1"/>
  <pageMargins left="0" right="0" top="0.25" bottom="0" header="0.3" footer="0.3"/>
  <pageSetup paperSize="9" scale="62" orientation="portrait" r:id="rId1"/>
  <drawing r:id="rId2"/>
  <extLst>
    <ext xmlns:x14="http://schemas.microsoft.com/office/spreadsheetml/2009/9/main" uri="{78C0D931-6437-407d-A8EE-F0AAD7539E65}">
      <x14:conditionalFormattings>
        <x14:conditionalFormatting xmlns:xm="http://schemas.microsoft.com/office/excel/2006/main">
          <x14:cfRule type="iconSet" priority="6" id="{32927CEB-B48D-4FAD-8D4E-588C070EBAA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M13:M16</xm:sqref>
        </x14:conditionalFormatting>
        <x14:conditionalFormatting xmlns:xm="http://schemas.microsoft.com/office/excel/2006/main">
          <x14:cfRule type="iconSet" priority="9" id="{39E5F471-A9F2-467A-A26E-67DF1FBA27EF}">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M17</xm:sqref>
        </x14:conditionalFormatting>
        <x14:conditionalFormatting xmlns:xm="http://schemas.microsoft.com/office/excel/2006/main">
          <x14:cfRule type="iconSet" priority="5" id="{C77B2930-053C-419D-A253-B87B6DCABD2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M18:M25</xm:sqref>
        </x14:conditionalFormatting>
        <x14:conditionalFormatting xmlns:xm="http://schemas.microsoft.com/office/excel/2006/main">
          <x14:cfRule type="iconSet" priority="11" id="{CAC9E11B-44C2-42DF-9539-452FAC5AC16B}">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AB6</xm:sqref>
        </x14:conditionalFormatting>
        <x14:conditionalFormatting xmlns:xm="http://schemas.microsoft.com/office/excel/2006/main">
          <x14:cfRule type="iconSet" priority="3" id="{BBB26C16-A614-46E6-A21C-DC52F668D2C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AD13:AD14</xm:sqref>
        </x14:conditionalFormatting>
        <x14:conditionalFormatting xmlns:xm="http://schemas.microsoft.com/office/excel/2006/main">
          <x14:cfRule type="iconSet" priority="10" id="{9A67E711-28B2-47C6-A52B-EA84233925B6}">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AD15 AD17</xm:sqref>
        </x14:conditionalFormatting>
        <x14:conditionalFormatting xmlns:xm="http://schemas.microsoft.com/office/excel/2006/main">
          <x14:cfRule type="iconSet" priority="2" id="{BAAAEF1C-9A94-4304-BB9C-86E31BF086CC}">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AD16</xm:sqref>
        </x14:conditionalFormatting>
        <x14:conditionalFormatting xmlns:xm="http://schemas.microsoft.com/office/excel/2006/main">
          <x14:cfRule type="iconSet" priority="1" id="{C579037A-F146-4DDE-BDE5-56567B110485}">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AD18</xm:sqref>
        </x14:conditionalFormatting>
        <x14:conditionalFormatting xmlns:xm="http://schemas.microsoft.com/office/excel/2006/main">
          <x14:cfRule type="iconSet" priority="7" id="{DC25D7B2-DCCF-4A7D-83B7-DDDDDDB25540}">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AD19 AD21 AD23</xm:sqref>
        </x14:conditionalFormatting>
        <x14:conditionalFormatting xmlns:xm="http://schemas.microsoft.com/office/excel/2006/main">
          <x14:cfRule type="iconSet" priority="8" id="{334A477E-3DA5-4D69-8369-C3A4B2C8CBB1}">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AD20 AD22 AD24</xm:sqref>
        </x14:conditionalFormatting>
        <x14:conditionalFormatting xmlns:xm="http://schemas.microsoft.com/office/excel/2006/main">
          <x14:cfRule type="iconSet" priority="4" id="{AEB3C5EA-670C-4B22-93A6-3E7A1F1D286A}">
            <x14:iconSet showValue="0" custom="1">
              <x14:cfvo type="percent">
                <xm:f>0</xm:f>
              </x14:cfvo>
              <x14:cfvo type="num" gte="0">
                <xm:f>1</xm:f>
              </x14:cfvo>
              <x14:cfvo type="num" gte="0">
                <xm:f>2</xm:f>
              </x14:cfvo>
              <x14:cfIcon iconSet="3TrafficLights1" iconId="2"/>
              <x14:cfIcon iconSet="3TrafficLights1" iconId="1"/>
              <x14:cfIcon iconSet="3TrafficLights1" iconId="0"/>
            </x14:iconSet>
          </x14:cfRule>
          <xm:sqref>AD25</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AD8C8-16D6-4B55-92D3-446C4AC3BEA6}">
  <dimension ref="C2:J22"/>
  <sheetViews>
    <sheetView view="pageBreakPreview" topLeftCell="A2" zoomScaleNormal="100" zoomScaleSheetLayoutView="100" workbookViewId="0">
      <selection activeCell="F6" sqref="F6:I21"/>
    </sheetView>
  </sheetViews>
  <sheetFormatPr defaultColWidth="8.6640625" defaultRowHeight="14.4"/>
  <cols>
    <col min="1" max="1" width="8.6640625" style="1086"/>
    <col min="2" max="2" width="2.44140625" style="1086" customWidth="1"/>
    <col min="3" max="3" width="13.44140625" style="1086" bestFit="1" customWidth="1"/>
    <col min="4" max="4" width="12.44140625" style="1086" customWidth="1"/>
    <col min="5" max="5" width="24.44140625" style="1086" customWidth="1"/>
    <col min="6" max="6" width="12.33203125" style="1086" customWidth="1"/>
    <col min="7" max="8" width="14.44140625" style="1086" customWidth="1"/>
    <col min="9" max="9" width="17.5546875" style="1086" bestFit="1" customWidth="1"/>
    <col min="10" max="10" width="1.5546875" style="1086" customWidth="1"/>
    <col min="11" max="16384" width="8.6640625" style="1086"/>
  </cols>
  <sheetData>
    <row r="2" spans="3:10" ht="15" thickBot="1"/>
    <row r="3" spans="3:10" ht="31.95" customHeight="1" thickBot="1">
      <c r="C3" s="1694" t="s">
        <v>1613</v>
      </c>
      <c r="D3" s="1695"/>
      <c r="E3" s="1695"/>
      <c r="F3" s="1695"/>
      <c r="G3" s="1695"/>
      <c r="H3" s="1696"/>
      <c r="I3" s="1087"/>
      <c r="J3" s="1088"/>
    </row>
    <row r="4" spans="3:10" ht="11.4" customHeight="1" thickBot="1">
      <c r="D4" s="1089"/>
      <c r="E4" s="1089"/>
      <c r="F4" s="1089"/>
      <c r="G4" s="1089"/>
      <c r="H4" s="1090"/>
      <c r="J4" s="1088"/>
    </row>
    <row r="5" spans="3:10" ht="30" customHeight="1" thickBot="1">
      <c r="C5" s="1091" t="s">
        <v>1285</v>
      </c>
      <c r="D5" s="1697" t="s">
        <v>1230</v>
      </c>
      <c r="E5" s="1698"/>
      <c r="F5" s="1092" t="s">
        <v>1284</v>
      </c>
      <c r="G5" s="1092" t="s">
        <v>1283</v>
      </c>
      <c r="H5" s="1092" t="s">
        <v>1282</v>
      </c>
      <c r="I5" s="1093" t="s">
        <v>1281</v>
      </c>
      <c r="J5" s="1088"/>
    </row>
    <row r="6" spans="3:10" ht="21" customHeight="1" thickBot="1">
      <c r="C6" s="1699" t="s">
        <v>1301</v>
      </c>
      <c r="D6" s="1702" t="s">
        <v>1303</v>
      </c>
      <c r="E6" s="1702"/>
      <c r="F6" s="1094">
        <v>31740</v>
      </c>
      <c r="G6" s="1094">
        <v>63870</v>
      </c>
      <c r="H6" s="1094">
        <v>1104815</v>
      </c>
      <c r="I6" s="1094">
        <v>1104815</v>
      </c>
      <c r="J6" s="1095"/>
    </row>
    <row r="7" spans="3:10" ht="21" customHeight="1">
      <c r="C7" s="1700"/>
      <c r="D7" s="1692" t="s">
        <v>1302</v>
      </c>
      <c r="E7" s="1692"/>
      <c r="F7" s="1094">
        <v>31740</v>
      </c>
      <c r="G7" s="1094">
        <v>63870</v>
      </c>
      <c r="H7" s="1094">
        <v>1104815</v>
      </c>
      <c r="I7" s="1094">
        <v>1104815</v>
      </c>
      <c r="J7" s="1088"/>
    </row>
    <row r="8" spans="3:10" ht="21" customHeight="1">
      <c r="C8" s="1700"/>
      <c r="D8" s="1692" t="s">
        <v>1300</v>
      </c>
      <c r="E8" s="1692"/>
      <c r="F8" s="1096">
        <v>0</v>
      </c>
      <c r="G8" s="1096">
        <v>0</v>
      </c>
      <c r="H8" s="1096">
        <v>0</v>
      </c>
      <c r="I8" s="1096">
        <v>0</v>
      </c>
      <c r="J8" s="1088"/>
    </row>
    <row r="9" spans="3:10" ht="21" customHeight="1">
      <c r="C9" s="1700"/>
      <c r="D9" s="1692" t="s">
        <v>1299</v>
      </c>
      <c r="E9" s="1692"/>
      <c r="F9" s="1096">
        <v>0</v>
      </c>
      <c r="G9" s="1096">
        <v>0</v>
      </c>
      <c r="H9" s="1096">
        <v>0</v>
      </c>
      <c r="I9" s="1096">
        <v>0</v>
      </c>
      <c r="J9" s="1097"/>
    </row>
    <row r="10" spans="3:10" ht="21" customHeight="1">
      <c r="C10" s="1700"/>
      <c r="D10" s="1692" t="s">
        <v>1298</v>
      </c>
      <c r="E10" s="1692"/>
      <c r="F10" s="1096">
        <v>0</v>
      </c>
      <c r="G10" s="1096">
        <v>0</v>
      </c>
      <c r="H10" s="1096">
        <v>0</v>
      </c>
      <c r="I10" s="1096">
        <v>0</v>
      </c>
      <c r="J10" s="1088"/>
    </row>
    <row r="11" spans="3:10" ht="21" customHeight="1">
      <c r="C11" s="1700"/>
      <c r="D11" s="1692" t="s">
        <v>1297</v>
      </c>
      <c r="E11" s="1692"/>
      <c r="F11" s="1096">
        <v>0</v>
      </c>
      <c r="G11" s="1096">
        <v>0</v>
      </c>
      <c r="H11" s="1096">
        <v>2</v>
      </c>
      <c r="I11" s="1096">
        <v>2</v>
      </c>
      <c r="J11" s="1088"/>
    </row>
    <row r="12" spans="3:10" ht="21" customHeight="1">
      <c r="C12" s="1700"/>
      <c r="D12" s="1692" t="s">
        <v>1296</v>
      </c>
      <c r="E12" s="1692"/>
      <c r="F12" s="1096">
        <v>0</v>
      </c>
      <c r="G12" s="1096">
        <v>1</v>
      </c>
      <c r="H12" s="1096">
        <v>6</v>
      </c>
      <c r="I12" s="1096">
        <v>6</v>
      </c>
      <c r="J12" s="1088"/>
    </row>
    <row r="13" spans="3:10" ht="21" customHeight="1">
      <c r="C13" s="1700"/>
      <c r="D13" s="1692" t="s">
        <v>1295</v>
      </c>
      <c r="E13" s="1692"/>
      <c r="F13" s="1096">
        <v>0</v>
      </c>
      <c r="G13" s="1096">
        <v>0</v>
      </c>
      <c r="H13" s="1096">
        <v>0</v>
      </c>
      <c r="I13" s="1096">
        <v>0</v>
      </c>
      <c r="J13" s="1088"/>
    </row>
    <row r="14" spans="3:10" ht="21" customHeight="1">
      <c r="C14" s="1700"/>
      <c r="D14" s="1692" t="s">
        <v>1294</v>
      </c>
      <c r="E14" s="1692"/>
      <c r="F14" s="1096">
        <v>0</v>
      </c>
      <c r="G14" s="1096">
        <v>0</v>
      </c>
      <c r="H14" s="1096">
        <v>0</v>
      </c>
      <c r="I14" s="1096">
        <v>0</v>
      </c>
      <c r="J14" s="1088"/>
    </row>
    <row r="15" spans="3:10" ht="21" customHeight="1">
      <c r="C15" s="1700"/>
      <c r="D15" s="1692" t="s">
        <v>1293</v>
      </c>
      <c r="E15" s="1692"/>
      <c r="F15" s="1096">
        <v>0</v>
      </c>
      <c r="G15" s="1096">
        <v>0</v>
      </c>
      <c r="H15" s="1096">
        <v>0</v>
      </c>
      <c r="I15" s="1096">
        <v>0</v>
      </c>
      <c r="J15" s="1088"/>
    </row>
    <row r="16" spans="3:10" ht="21" customHeight="1" thickBot="1">
      <c r="C16" s="1701"/>
      <c r="D16" s="1693" t="s">
        <v>1292</v>
      </c>
      <c r="E16" s="1693"/>
      <c r="F16" s="1098">
        <v>0</v>
      </c>
      <c r="G16" s="1098">
        <v>0</v>
      </c>
      <c r="H16" s="1098">
        <v>3</v>
      </c>
      <c r="I16" s="1098">
        <v>3</v>
      </c>
      <c r="J16" s="1088"/>
    </row>
    <row r="17" spans="3:10" ht="21" customHeight="1">
      <c r="C17" s="1700" t="s">
        <v>1291</v>
      </c>
      <c r="D17" s="1703" t="s">
        <v>1290</v>
      </c>
      <c r="E17" s="1703"/>
      <c r="F17" s="1099" t="s">
        <v>2227</v>
      </c>
      <c r="G17" s="1099" t="s">
        <v>2228</v>
      </c>
      <c r="H17" s="1099" t="s">
        <v>2229</v>
      </c>
      <c r="I17" s="1099" t="s">
        <v>2229</v>
      </c>
      <c r="J17" s="1088"/>
    </row>
    <row r="18" spans="3:10" ht="21" customHeight="1">
      <c r="C18" s="1700"/>
      <c r="D18" s="1692" t="s">
        <v>1289</v>
      </c>
      <c r="E18" s="1692"/>
      <c r="F18" s="1100" t="s">
        <v>2230</v>
      </c>
      <c r="G18" s="1100" t="s">
        <v>2231</v>
      </c>
      <c r="H18" s="1100" t="s">
        <v>2232</v>
      </c>
      <c r="I18" s="1100" t="s">
        <v>2232</v>
      </c>
      <c r="J18" s="1088"/>
    </row>
    <row r="19" spans="3:10" ht="21" customHeight="1">
      <c r="C19" s="1700"/>
      <c r="D19" s="1692" t="s">
        <v>1288</v>
      </c>
      <c r="E19" s="1692"/>
      <c r="F19" s="1100" t="s">
        <v>1614</v>
      </c>
      <c r="G19" s="1100" t="s">
        <v>1614</v>
      </c>
      <c r="H19" s="1100" t="s">
        <v>1614</v>
      </c>
      <c r="I19" s="1100" t="s">
        <v>1614</v>
      </c>
      <c r="J19" s="1088"/>
    </row>
    <row r="20" spans="3:10" ht="21" customHeight="1">
      <c r="C20" s="1700"/>
      <c r="D20" s="1692" t="s">
        <v>1287</v>
      </c>
      <c r="E20" s="1692"/>
      <c r="F20" s="1100" t="s">
        <v>1981</v>
      </c>
      <c r="G20" s="1100" t="s">
        <v>2233</v>
      </c>
      <c r="H20" s="1100" t="s">
        <v>2234</v>
      </c>
      <c r="I20" s="1100" t="s">
        <v>2234</v>
      </c>
      <c r="J20" s="1088"/>
    </row>
    <row r="21" spans="3:10" ht="21" customHeight="1" thickBot="1">
      <c r="C21" s="1701"/>
      <c r="D21" s="1704" t="s">
        <v>1286</v>
      </c>
      <c r="E21" s="1704"/>
      <c r="F21" s="1101" t="s">
        <v>1614</v>
      </c>
      <c r="G21" s="1101" t="s">
        <v>1614</v>
      </c>
      <c r="H21" s="1101" t="s">
        <v>2235</v>
      </c>
      <c r="I21" s="1101" t="s">
        <v>2235</v>
      </c>
      <c r="J21" s="1088"/>
    </row>
    <row r="22" spans="3:10" ht="9" customHeight="1"/>
  </sheetData>
  <mergeCells count="20">
    <mergeCell ref="C17:C21"/>
    <mergeCell ref="D17:E17"/>
    <mergeCell ref="D18:E18"/>
    <mergeCell ref="D19:E19"/>
    <mergeCell ref="D20:E20"/>
    <mergeCell ref="D21:E21"/>
    <mergeCell ref="D13:E13"/>
    <mergeCell ref="D14:E14"/>
    <mergeCell ref="D15:E15"/>
    <mergeCell ref="D16:E16"/>
    <mergeCell ref="C3:H3"/>
    <mergeCell ref="D5:E5"/>
    <mergeCell ref="C6:C16"/>
    <mergeCell ref="D6:E6"/>
    <mergeCell ref="D7:E7"/>
    <mergeCell ref="D8:E8"/>
    <mergeCell ref="D9:E9"/>
    <mergeCell ref="D10:E10"/>
    <mergeCell ref="D11:E11"/>
    <mergeCell ref="D12:E12"/>
  </mergeCells>
  <dataValidations count="1">
    <dataValidation allowBlank="1" showInputMessage="1" showErrorMessage="1" prompt="Medical Treatment Cases (Healed without Disabilities)" sqref="D9:E10" xr:uid="{F8E6B38C-7DE7-4EA5-9102-C6EF11AF5980}"/>
  </dataValidations>
  <printOptions horizontalCentered="1"/>
  <pageMargins left="0" right="0" top="0.62992125984251968" bottom="0" header="0" footer="0"/>
  <pageSetup paperSize="9" scale="125"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1E90-37CE-4AD7-AD4A-FD66BBBAC173}">
  <sheetPr>
    <pageSetUpPr fitToPage="1"/>
  </sheetPr>
  <dimension ref="A1:DW147"/>
  <sheetViews>
    <sheetView view="pageBreakPreview" zoomScaleNormal="130" zoomScaleSheetLayoutView="100" workbookViewId="0">
      <selection activeCell="B2" sqref="B2:AD51"/>
    </sheetView>
  </sheetViews>
  <sheetFormatPr defaultColWidth="9.21875" defaultRowHeight="13.2"/>
  <cols>
    <col min="1" max="1" width="1.5546875" style="952" customWidth="1"/>
    <col min="2" max="9" width="3.77734375" style="952" customWidth="1"/>
    <col min="10" max="10" width="2.21875" style="952" customWidth="1"/>
    <col min="11" max="15" width="4.44140625" style="952" customWidth="1"/>
    <col min="16" max="16" width="2.44140625" style="952" customWidth="1"/>
    <col min="17" max="25" width="3.77734375" style="952" customWidth="1"/>
    <col min="26" max="28" width="4.44140625" style="952" customWidth="1"/>
    <col min="29" max="29" width="4.44140625" style="952" bestFit="1" customWidth="1"/>
    <col min="30" max="30" width="13.109375" style="952" customWidth="1"/>
    <col min="31" max="31" width="12.44140625" style="953" hidden="1" customWidth="1"/>
    <col min="32" max="32" width="11.44140625" style="953" hidden="1" customWidth="1"/>
    <col min="33" max="33" width="6.44140625" style="953" hidden="1" customWidth="1"/>
    <col min="34" max="39" width="3.44140625" style="953" hidden="1" customWidth="1"/>
    <col min="40" max="40" width="2.5546875" style="952" hidden="1" customWidth="1"/>
    <col min="41" max="41" width="1.44140625" style="952" hidden="1" customWidth="1"/>
    <col min="42" max="42" width="5.21875" style="952" hidden="1" customWidth="1"/>
    <col min="43" max="43" width="2.5546875" style="952" hidden="1" customWidth="1"/>
    <col min="44" max="44" width="3.21875" style="952" hidden="1" customWidth="1"/>
    <col min="45" max="45" width="4.44140625" style="952" hidden="1" customWidth="1"/>
    <col min="46" max="46" width="3" style="952" hidden="1" customWidth="1"/>
    <col min="47" max="47" width="4.5546875" style="952" hidden="1" customWidth="1"/>
    <col min="48" max="48" width="4.44140625" style="952" hidden="1" customWidth="1"/>
    <col min="49" max="49" width="2.44140625" style="952" hidden="1" customWidth="1"/>
    <col min="50" max="50" width="19.21875" style="952" hidden="1" customWidth="1"/>
    <col min="51" max="51" width="9.21875" style="952" hidden="1" customWidth="1"/>
    <col min="52" max="52" width="2.5546875" style="952" hidden="1" customWidth="1"/>
    <col min="53" max="53" width="9.21875" style="952" hidden="1" customWidth="1"/>
    <col min="54" max="54" width="10.21875" style="952" customWidth="1"/>
    <col min="55" max="58" width="9.21875" style="952"/>
    <col min="59" max="59" width="17.44140625" style="952" bestFit="1" customWidth="1"/>
    <col min="60" max="67" width="9.21875" style="952"/>
    <col min="68" max="68" width="0" style="952" hidden="1" customWidth="1"/>
    <col min="69" max="16384" width="9.21875" style="952"/>
  </cols>
  <sheetData>
    <row r="1" spans="2:72" ht="7.35" customHeight="1" thickBot="1"/>
    <row r="2" spans="2:72" ht="14.1" customHeight="1">
      <c r="B2" s="1912" t="s">
        <v>1201</v>
      </c>
      <c r="C2" s="1913"/>
      <c r="D2" s="1914"/>
      <c r="E2" s="1914"/>
      <c r="F2" s="1914"/>
      <c r="G2" s="1914"/>
      <c r="H2" s="1914"/>
      <c r="I2" s="1914"/>
      <c r="J2" s="1914"/>
      <c r="K2" s="1914"/>
      <c r="L2" s="1914"/>
      <c r="M2" s="1915"/>
      <c r="N2" s="1915"/>
      <c r="O2" s="1915"/>
      <c r="P2" s="1915"/>
      <c r="Q2" s="1915"/>
      <c r="R2" s="1915"/>
      <c r="S2" s="1915"/>
      <c r="T2" s="1915"/>
      <c r="U2" s="1915"/>
      <c r="V2" s="1915"/>
      <c r="W2" s="1915"/>
      <c r="X2" s="1915"/>
      <c r="Y2" s="1915"/>
      <c r="Z2" s="1915"/>
      <c r="AA2" s="1915"/>
      <c r="AB2" s="1915"/>
      <c r="AC2" s="1915"/>
      <c r="AD2" s="1916"/>
      <c r="AE2" s="952"/>
      <c r="AF2" s="952"/>
      <c r="AG2" s="952"/>
      <c r="AH2" s="952"/>
      <c r="AI2" s="952"/>
      <c r="AJ2" s="952"/>
      <c r="AK2" s="952"/>
      <c r="AL2" s="952"/>
      <c r="AM2" s="952"/>
    </row>
    <row r="3" spans="2:72" ht="14.1" customHeight="1">
      <c r="B3" s="1917"/>
      <c r="C3" s="1918"/>
      <c r="D3" s="1918"/>
      <c r="E3" s="1918"/>
      <c r="F3" s="1918"/>
      <c r="G3" s="1918"/>
      <c r="H3" s="1918"/>
      <c r="I3" s="1918"/>
      <c r="J3" s="1918"/>
      <c r="K3" s="1918"/>
      <c r="L3" s="1918"/>
      <c r="M3" s="1919"/>
      <c r="N3" s="1919"/>
      <c r="O3" s="1919"/>
      <c r="P3" s="1919"/>
      <c r="Q3" s="1919"/>
      <c r="R3" s="1919"/>
      <c r="S3" s="1919"/>
      <c r="T3" s="1919"/>
      <c r="U3" s="1919"/>
      <c r="V3" s="1919"/>
      <c r="W3" s="1919"/>
      <c r="X3" s="1919"/>
      <c r="Y3" s="1919"/>
      <c r="Z3" s="1919"/>
      <c r="AA3" s="1919"/>
      <c r="AB3" s="1919"/>
      <c r="AC3" s="1919"/>
      <c r="AD3" s="1920"/>
      <c r="AE3" s="952"/>
      <c r="AF3" s="952"/>
      <c r="AG3" s="952"/>
      <c r="AH3" s="952"/>
      <c r="AI3" s="952"/>
      <c r="AJ3" s="952"/>
      <c r="AK3" s="952"/>
      <c r="AL3" s="952"/>
      <c r="AM3" s="952"/>
    </row>
    <row r="4" spans="2:72" ht="14.55" customHeight="1" thickBot="1">
      <c r="B4" s="1921"/>
      <c r="C4" s="1922"/>
      <c r="D4" s="1922"/>
      <c r="E4" s="1922"/>
      <c r="F4" s="1922"/>
      <c r="G4" s="1922"/>
      <c r="H4" s="1922"/>
      <c r="I4" s="1922"/>
      <c r="J4" s="1922"/>
      <c r="K4" s="1922"/>
      <c r="L4" s="1922"/>
      <c r="M4" s="1923"/>
      <c r="N4" s="1923"/>
      <c r="O4" s="1923"/>
      <c r="P4" s="1923"/>
      <c r="Q4" s="1923"/>
      <c r="R4" s="1923"/>
      <c r="S4" s="1923"/>
      <c r="T4" s="1923"/>
      <c r="U4" s="1923"/>
      <c r="V4" s="1923"/>
      <c r="W4" s="1923"/>
      <c r="X4" s="1923"/>
      <c r="Y4" s="1923"/>
      <c r="Z4" s="1923"/>
      <c r="AA4" s="1923"/>
      <c r="AB4" s="1923"/>
      <c r="AC4" s="1923"/>
      <c r="AD4" s="1924"/>
      <c r="AE4" s="952"/>
      <c r="AF4" s="952"/>
      <c r="AG4" s="952"/>
      <c r="AH4" s="952"/>
      <c r="AI4" s="952"/>
      <c r="AJ4" s="952"/>
      <c r="AK4" s="952"/>
      <c r="AL4" s="952"/>
      <c r="AM4" s="952"/>
      <c r="BB4" s="954">
        <f>'[62]General Information'!C14</f>
        <v>45720</v>
      </c>
    </row>
    <row r="5" spans="2:72" ht="5.0999999999999996" customHeight="1" thickBot="1">
      <c r="B5" s="1925"/>
      <c r="C5" s="1925"/>
      <c r="D5" s="1925"/>
      <c r="E5" s="1925"/>
      <c r="F5" s="1925"/>
      <c r="G5" s="1925"/>
      <c r="H5" s="1925"/>
      <c r="I5" s="1925"/>
      <c r="J5" s="1925"/>
      <c r="K5" s="1925"/>
      <c r="L5" s="1925"/>
      <c r="M5" s="1925"/>
      <c r="N5" s="1925"/>
      <c r="O5" s="1925"/>
      <c r="P5" s="1925"/>
      <c r="Q5" s="1925"/>
      <c r="R5" s="1925"/>
      <c r="S5" s="1925"/>
      <c r="T5" s="1925"/>
      <c r="U5" s="1925"/>
      <c r="V5" s="1925"/>
      <c r="W5" s="1925"/>
      <c r="X5" s="1925"/>
      <c r="Y5" s="1925"/>
      <c r="Z5" s="1925"/>
      <c r="AA5" s="1925"/>
      <c r="AB5" s="1925"/>
      <c r="AC5" s="1925"/>
      <c r="AD5" s="1925"/>
      <c r="AE5" s="952"/>
      <c r="AF5" s="952"/>
      <c r="AG5" s="952"/>
      <c r="AH5" s="952"/>
      <c r="AI5" s="952"/>
      <c r="AJ5" s="952"/>
      <c r="AK5" s="952"/>
      <c r="AL5" s="952"/>
      <c r="AM5" s="952"/>
    </row>
    <row r="6" spans="2:72" ht="35.1" customHeight="1" thickBot="1">
      <c r="B6" s="1926" t="s">
        <v>1200</v>
      </c>
      <c r="C6" s="1927"/>
      <c r="D6" s="1928"/>
      <c r="E6" s="1929" t="s">
        <v>1277</v>
      </c>
      <c r="F6" s="1930"/>
      <c r="G6" s="1930"/>
      <c r="H6" s="1930"/>
      <c r="I6" s="1930"/>
      <c r="J6" s="1931"/>
      <c r="K6" s="1926" t="s">
        <v>1199</v>
      </c>
      <c r="L6" s="1927"/>
      <c r="M6" s="1927"/>
      <c r="N6" s="1928"/>
      <c r="O6" s="1932">
        <v>45</v>
      </c>
      <c r="P6" s="1933"/>
      <c r="Q6" s="1933"/>
      <c r="R6" s="1933"/>
      <c r="S6" s="1933"/>
      <c r="T6" s="1934"/>
      <c r="U6" s="1926" t="s">
        <v>1198</v>
      </c>
      <c r="V6" s="1927"/>
      <c r="W6" s="1928"/>
      <c r="X6" s="1935" t="s">
        <v>2236</v>
      </c>
      <c r="Y6" s="1936"/>
      <c r="Z6" s="1936"/>
      <c r="AA6" s="1936"/>
      <c r="AB6" s="1936"/>
      <c r="AC6" s="1936"/>
      <c r="AD6" s="1937"/>
    </row>
    <row r="7" spans="2:72" ht="5.0999999999999996" customHeight="1" thickBot="1">
      <c r="B7" s="1938"/>
      <c r="C7" s="1938"/>
      <c r="D7" s="1938"/>
      <c r="E7" s="1938"/>
      <c r="F7" s="1938"/>
      <c r="G7" s="1938"/>
      <c r="H7" s="1938"/>
      <c r="I7" s="1938"/>
      <c r="J7" s="1938"/>
      <c r="K7" s="1938"/>
      <c r="L7" s="1938"/>
      <c r="M7" s="1938"/>
      <c r="N7" s="1938"/>
      <c r="O7" s="1938"/>
      <c r="P7" s="1938"/>
      <c r="Q7" s="1938"/>
      <c r="R7" s="1938"/>
      <c r="S7" s="1938"/>
      <c r="T7" s="1938"/>
      <c r="U7" s="1938"/>
      <c r="V7" s="1938"/>
      <c r="W7" s="1938"/>
      <c r="X7" s="1938"/>
      <c r="Y7" s="1938"/>
      <c r="Z7" s="1938"/>
      <c r="AA7" s="1938"/>
      <c r="AB7" s="1938"/>
      <c r="AC7" s="1938"/>
      <c r="AD7" s="1938"/>
    </row>
    <row r="8" spans="2:72" ht="46.2" customHeight="1" thickBot="1">
      <c r="B8" s="1939" t="s">
        <v>1197</v>
      </c>
      <c r="C8" s="1940"/>
      <c r="D8" s="1941"/>
      <c r="E8" s="1942" t="s">
        <v>1679</v>
      </c>
      <c r="F8" s="1943"/>
      <c r="G8" s="1943"/>
      <c r="H8" s="1943"/>
      <c r="I8" s="1943"/>
      <c r="J8" s="1943"/>
      <c r="K8" s="1943"/>
      <c r="L8" s="1943"/>
      <c r="M8" s="1943"/>
      <c r="N8" s="1944"/>
      <c r="O8" s="1926" t="s">
        <v>1196</v>
      </c>
      <c r="P8" s="1927"/>
      <c r="Q8" s="1927"/>
      <c r="R8" s="1927"/>
      <c r="S8" s="1927"/>
      <c r="T8" s="1928"/>
      <c r="U8" s="1942" t="s">
        <v>1680</v>
      </c>
      <c r="V8" s="1943"/>
      <c r="W8" s="1943"/>
      <c r="X8" s="1943"/>
      <c r="Y8" s="1943"/>
      <c r="Z8" s="1943"/>
      <c r="AA8" s="1943"/>
      <c r="AB8" s="1943"/>
      <c r="AC8" s="1943"/>
      <c r="AD8" s="1944"/>
    </row>
    <row r="9" spans="2:72" ht="5.0999999999999996" customHeight="1" thickBot="1">
      <c r="B9" s="1945"/>
      <c r="C9" s="1945"/>
      <c r="D9" s="1946"/>
      <c r="E9" s="1946"/>
      <c r="F9" s="1946"/>
      <c r="G9" s="1946"/>
      <c r="H9" s="1946"/>
      <c r="I9" s="1946"/>
      <c r="J9" s="1946"/>
      <c r="K9" s="1946"/>
      <c r="L9" s="1946"/>
      <c r="M9" s="1946"/>
      <c r="N9" s="1946"/>
      <c r="O9" s="1946"/>
      <c r="P9" s="1946"/>
      <c r="Q9" s="1946"/>
      <c r="R9" s="1946"/>
      <c r="S9" s="1946"/>
      <c r="T9" s="1946"/>
      <c r="U9" s="1946"/>
      <c r="V9" s="1946"/>
      <c r="W9" s="1946"/>
      <c r="X9" s="1946"/>
      <c r="Y9" s="1946"/>
      <c r="Z9" s="1945"/>
      <c r="AA9" s="1945"/>
      <c r="AB9" s="1945"/>
      <c r="AC9" s="1945"/>
      <c r="AD9" s="1945"/>
    </row>
    <row r="10" spans="2:72" ht="20.100000000000001" customHeight="1">
      <c r="B10" s="1947">
        <v>4</v>
      </c>
      <c r="C10" s="1948"/>
      <c r="D10" s="1949" t="s">
        <v>1165</v>
      </c>
      <c r="E10" s="1950"/>
      <c r="F10" s="1951"/>
      <c r="G10" s="1952" t="s">
        <v>1194</v>
      </c>
      <c r="H10" s="1953"/>
      <c r="I10" s="1953"/>
      <c r="J10" s="1953"/>
      <c r="K10" s="1953"/>
      <c r="L10" s="1953"/>
      <c r="M10" s="1953"/>
      <c r="N10" s="1953"/>
      <c r="O10" s="1953"/>
      <c r="P10" s="1953"/>
      <c r="Q10" s="1953"/>
      <c r="R10" s="1953"/>
      <c r="S10" s="1953"/>
      <c r="T10" s="1953"/>
      <c r="U10" s="1953"/>
      <c r="V10" s="1953"/>
      <c r="W10" s="1953"/>
      <c r="X10" s="1953"/>
      <c r="Y10" s="1954"/>
      <c r="Z10" s="1955" t="s">
        <v>1193</v>
      </c>
      <c r="AA10" s="1956"/>
      <c r="AB10" s="1957" t="s">
        <v>1192</v>
      </c>
      <c r="AC10" s="1958">
        <f>Q49</f>
        <v>0.93</v>
      </c>
      <c r="AD10" s="1959"/>
      <c r="AE10" s="952"/>
      <c r="AF10" s="952"/>
      <c r="AG10" s="952"/>
      <c r="AH10" s="952"/>
      <c r="AI10" s="952"/>
      <c r="AJ10" s="952"/>
      <c r="AK10" s="952"/>
      <c r="AL10" s="952"/>
      <c r="AN10" s="955">
        <f>SUM(Z10:Z13)</f>
        <v>0</v>
      </c>
      <c r="AO10" s="952">
        <v>100</v>
      </c>
      <c r="AP10" s="952">
        <v>0.22883295194507999</v>
      </c>
    </row>
    <row r="11" spans="2:72" ht="20.100000000000001" customHeight="1">
      <c r="B11" s="1960">
        <v>3</v>
      </c>
      <c r="C11" s="1961"/>
      <c r="D11" s="1962" t="s">
        <v>1191</v>
      </c>
      <c r="E11" s="1963"/>
      <c r="F11" s="1964"/>
      <c r="G11" s="1965" t="s">
        <v>1190</v>
      </c>
      <c r="H11" s="1966"/>
      <c r="I11" s="1966"/>
      <c r="J11" s="1966"/>
      <c r="K11" s="1966"/>
      <c r="L11" s="1966"/>
      <c r="M11" s="1966"/>
      <c r="N11" s="1966"/>
      <c r="O11" s="1966"/>
      <c r="P11" s="1966"/>
      <c r="Q11" s="1966"/>
      <c r="R11" s="1966"/>
      <c r="S11" s="1966"/>
      <c r="T11" s="1966"/>
      <c r="U11" s="1966"/>
      <c r="V11" s="1966"/>
      <c r="W11" s="1966"/>
      <c r="X11" s="1966"/>
      <c r="Y11" s="1967"/>
      <c r="Z11" s="1968" t="s">
        <v>1189</v>
      </c>
      <c r="AA11" s="1969"/>
      <c r="AB11" s="1970"/>
      <c r="AC11" s="1971"/>
      <c r="AD11" s="1972"/>
      <c r="AE11" s="952"/>
      <c r="AF11" s="952"/>
      <c r="AG11" s="952"/>
      <c r="AH11" s="952"/>
      <c r="AI11" s="952"/>
      <c r="AJ11" s="952"/>
      <c r="AK11" s="952"/>
      <c r="AL11" s="952"/>
      <c r="AN11" s="956">
        <f>SUM(Y10:Y14)</f>
        <v>0</v>
      </c>
      <c r="AO11" s="952">
        <v>89</v>
      </c>
      <c r="AP11" s="952">
        <v>0.20366132723112099</v>
      </c>
    </row>
    <row r="12" spans="2:72" ht="20.100000000000001" customHeight="1">
      <c r="B12" s="1960">
        <v>2</v>
      </c>
      <c r="C12" s="1961"/>
      <c r="D12" s="1962" t="s">
        <v>1159</v>
      </c>
      <c r="E12" s="1963"/>
      <c r="F12" s="1964"/>
      <c r="G12" s="1965" t="s">
        <v>1188</v>
      </c>
      <c r="H12" s="1966"/>
      <c r="I12" s="1966"/>
      <c r="J12" s="1966"/>
      <c r="K12" s="1966"/>
      <c r="L12" s="1966"/>
      <c r="M12" s="1966"/>
      <c r="N12" s="1966"/>
      <c r="O12" s="1966"/>
      <c r="P12" s="1966"/>
      <c r="Q12" s="1966"/>
      <c r="R12" s="1966"/>
      <c r="S12" s="1966"/>
      <c r="T12" s="1966"/>
      <c r="U12" s="1966"/>
      <c r="V12" s="1966"/>
      <c r="W12" s="1966"/>
      <c r="X12" s="1966"/>
      <c r="Y12" s="1967"/>
      <c r="Z12" s="1968" t="s">
        <v>1187</v>
      </c>
      <c r="AA12" s="1969"/>
      <c r="AB12" s="1970"/>
      <c r="AC12" s="1971"/>
      <c r="AD12" s="1972"/>
      <c r="AE12" s="952"/>
      <c r="AF12" s="952"/>
      <c r="AG12" s="952"/>
      <c r="AH12" s="952"/>
      <c r="AI12" s="952"/>
      <c r="AJ12" s="952"/>
      <c r="AK12" s="952"/>
      <c r="AL12" s="952"/>
      <c r="AO12" s="952">
        <v>79</v>
      </c>
      <c r="AP12" s="952">
        <v>0.180778032036613</v>
      </c>
    </row>
    <row r="13" spans="2:72" ht="20.100000000000001" customHeight="1">
      <c r="B13" s="1960">
        <v>1</v>
      </c>
      <c r="C13" s="1961"/>
      <c r="D13" s="1962" t="s">
        <v>1156</v>
      </c>
      <c r="E13" s="1963"/>
      <c r="F13" s="1964"/>
      <c r="G13" s="1965" t="s">
        <v>1186</v>
      </c>
      <c r="H13" s="1966"/>
      <c r="I13" s="1966"/>
      <c r="J13" s="1966"/>
      <c r="K13" s="1966"/>
      <c r="L13" s="1966"/>
      <c r="M13" s="1966"/>
      <c r="N13" s="1966"/>
      <c r="O13" s="1966"/>
      <c r="P13" s="1966"/>
      <c r="Q13" s="1966"/>
      <c r="R13" s="1966"/>
      <c r="S13" s="1966"/>
      <c r="T13" s="1966"/>
      <c r="U13" s="1966"/>
      <c r="V13" s="1966"/>
      <c r="W13" s="1966"/>
      <c r="X13" s="1966"/>
      <c r="Y13" s="1967"/>
      <c r="Z13" s="1973" t="s">
        <v>1185</v>
      </c>
      <c r="AA13" s="1974"/>
      <c r="AB13" s="1970"/>
      <c r="AC13" s="1971"/>
      <c r="AD13" s="1972"/>
      <c r="AE13" s="952"/>
      <c r="AF13" s="952"/>
      <c r="AG13" s="952"/>
      <c r="AH13" s="952"/>
      <c r="AI13" s="952"/>
      <c r="AJ13" s="952"/>
      <c r="AK13" s="952"/>
      <c r="AL13" s="952"/>
      <c r="AM13" s="952"/>
      <c r="AO13" s="952">
        <v>69</v>
      </c>
      <c r="AP13" s="952">
        <v>0.157894736842105</v>
      </c>
    </row>
    <row r="14" spans="2:72" ht="20.100000000000001" customHeight="1" thickBot="1">
      <c r="B14" s="1975">
        <v>0</v>
      </c>
      <c r="C14" s="1976"/>
      <c r="D14" s="1977" t="s">
        <v>1152</v>
      </c>
      <c r="E14" s="1978"/>
      <c r="F14" s="1979"/>
      <c r="G14" s="1980" t="s">
        <v>1184</v>
      </c>
      <c r="H14" s="1981"/>
      <c r="I14" s="1981"/>
      <c r="J14" s="1981"/>
      <c r="K14" s="1981"/>
      <c r="L14" s="1981"/>
      <c r="M14" s="1981"/>
      <c r="N14" s="1981"/>
      <c r="O14" s="1981"/>
      <c r="P14" s="1981"/>
      <c r="Q14" s="1981"/>
      <c r="R14" s="1981"/>
      <c r="S14" s="1981"/>
      <c r="T14" s="1981"/>
      <c r="U14" s="1981"/>
      <c r="V14" s="1981"/>
      <c r="W14" s="1981"/>
      <c r="X14" s="1981"/>
      <c r="Y14" s="1982"/>
      <c r="Z14" s="1983" t="s">
        <v>1183</v>
      </c>
      <c r="AA14" s="1984"/>
      <c r="AB14" s="1985"/>
      <c r="AC14" s="1986"/>
      <c r="AD14" s="1987"/>
      <c r="AO14" s="952">
        <v>100</v>
      </c>
      <c r="AP14" s="952">
        <v>0.22883295194507999</v>
      </c>
    </row>
    <row r="15" spans="2:72" ht="5.0999999999999996" customHeight="1" thickBot="1">
      <c r="B15" s="1945"/>
      <c r="C15" s="1945"/>
      <c r="D15" s="1988"/>
      <c r="E15" s="1988"/>
      <c r="F15" s="1988"/>
      <c r="G15" s="1988"/>
      <c r="H15" s="1988"/>
      <c r="I15" s="1988"/>
      <c r="J15" s="1988"/>
      <c r="K15" s="1988"/>
      <c r="L15" s="1988"/>
      <c r="M15" s="1988"/>
      <c r="N15" s="1988"/>
      <c r="O15" s="1988"/>
      <c r="P15" s="1988"/>
      <c r="Q15" s="1988"/>
      <c r="R15" s="1988"/>
      <c r="S15" s="1988"/>
      <c r="T15" s="1988"/>
      <c r="U15" s="1988"/>
      <c r="V15" s="1988"/>
      <c r="W15" s="1988"/>
      <c r="X15" s="1988"/>
      <c r="Y15" s="1988"/>
      <c r="Z15" s="1945"/>
      <c r="AA15" s="1945"/>
      <c r="AB15" s="1945"/>
      <c r="AC15" s="1945"/>
      <c r="AD15" s="1945"/>
    </row>
    <row r="16" spans="2:72" ht="32.1" customHeight="1" thickBot="1">
      <c r="B16" s="1989" t="s">
        <v>1182</v>
      </c>
      <c r="C16" s="1990" t="s">
        <v>1181</v>
      </c>
      <c r="D16" s="1990"/>
      <c r="E16" s="1990"/>
      <c r="F16" s="1990"/>
      <c r="G16" s="1990"/>
      <c r="H16" s="1990"/>
      <c r="I16" s="1990"/>
      <c r="J16" s="1990"/>
      <c r="K16" s="1991" t="s">
        <v>1180</v>
      </c>
      <c r="L16" s="1991" t="s">
        <v>1179</v>
      </c>
      <c r="M16" s="1991" t="s">
        <v>1178</v>
      </c>
      <c r="N16" s="1991" t="s">
        <v>1177</v>
      </c>
      <c r="O16" s="1992" t="s">
        <v>1176</v>
      </c>
      <c r="P16" s="1993"/>
      <c r="Q16" s="1994" t="s">
        <v>1182</v>
      </c>
      <c r="R16" s="1995" t="s">
        <v>1181</v>
      </c>
      <c r="S16" s="1996"/>
      <c r="T16" s="1996"/>
      <c r="U16" s="1996"/>
      <c r="V16" s="1996"/>
      <c r="W16" s="1996"/>
      <c r="X16" s="1996"/>
      <c r="Y16" s="1997"/>
      <c r="Z16" s="1991" t="s">
        <v>1180</v>
      </c>
      <c r="AA16" s="1991" t="s">
        <v>1179</v>
      </c>
      <c r="AB16" s="1991" t="s">
        <v>1178</v>
      </c>
      <c r="AC16" s="1991" t="s">
        <v>1177</v>
      </c>
      <c r="AD16" s="1992" t="s">
        <v>1176</v>
      </c>
      <c r="AE16" s="952"/>
      <c r="AF16" s="952"/>
      <c r="AG16" s="952"/>
      <c r="AH16" s="952"/>
      <c r="AI16" s="952"/>
      <c r="AJ16" s="952"/>
      <c r="AK16" s="952"/>
      <c r="AL16" s="952"/>
      <c r="AO16" s="952">
        <f>SUM(AO10:AO15)</f>
        <v>437</v>
      </c>
      <c r="BQ16" s="957"/>
      <c r="BR16" s="957"/>
      <c r="BS16" s="957"/>
      <c r="BT16" s="957"/>
    </row>
    <row r="17" spans="1:127" ht="17.55" customHeight="1">
      <c r="B17" s="1998"/>
      <c r="C17" s="1999"/>
      <c r="D17" s="1999"/>
      <c r="E17" s="1999"/>
      <c r="F17" s="1999"/>
      <c r="G17" s="1999"/>
      <c r="H17" s="1999"/>
      <c r="I17" s="1999"/>
      <c r="J17" s="1999"/>
      <c r="K17" s="2000">
        <v>1</v>
      </c>
      <c r="L17" s="2000">
        <v>0.89</v>
      </c>
      <c r="M17" s="2000">
        <v>0.79</v>
      </c>
      <c r="N17" s="2000">
        <v>0.69</v>
      </c>
      <c r="O17" s="2001">
        <v>1</v>
      </c>
      <c r="P17" s="2002"/>
      <c r="Q17" s="2003"/>
      <c r="R17" s="2004"/>
      <c r="S17" s="2004"/>
      <c r="T17" s="2004"/>
      <c r="U17" s="2004"/>
      <c r="V17" s="2004"/>
      <c r="W17" s="2004"/>
      <c r="X17" s="2004"/>
      <c r="Y17" s="2004"/>
      <c r="Z17" s="2000">
        <v>1</v>
      </c>
      <c r="AA17" s="2000">
        <v>0.89</v>
      </c>
      <c r="AB17" s="2000">
        <v>0.79</v>
      </c>
      <c r="AC17" s="2000">
        <v>0.69</v>
      </c>
      <c r="AD17" s="2001">
        <v>1</v>
      </c>
      <c r="AE17" s="952"/>
      <c r="AF17" s="1255">
        <f>SUM(AF18:AG46)/COUNT(AF18:AG46)</f>
        <v>0.93</v>
      </c>
      <c r="AG17" s="952"/>
      <c r="AH17" s="952"/>
      <c r="AI17" s="952"/>
      <c r="AJ17" s="952"/>
      <c r="AK17" s="952"/>
      <c r="AL17" s="952"/>
      <c r="AV17" s="958"/>
      <c r="AW17" s="958"/>
      <c r="AX17" s="958"/>
      <c r="AY17" s="958"/>
      <c r="BQ17" s="889"/>
      <c r="BR17" s="889"/>
      <c r="BS17" s="889"/>
      <c r="BT17" s="889"/>
    </row>
    <row r="18" spans="1:127" ht="21" customHeight="1">
      <c r="B18" s="2005">
        <v>1</v>
      </c>
      <c r="C18" s="2006" t="s">
        <v>1175</v>
      </c>
      <c r="D18" s="2006"/>
      <c r="E18" s="2006"/>
      <c r="F18" s="2006"/>
      <c r="G18" s="2006"/>
      <c r="H18" s="2006"/>
      <c r="I18" s="2006"/>
      <c r="J18" s="2006"/>
      <c r="K18" s="2007">
        <v>1</v>
      </c>
      <c r="L18" s="2008"/>
      <c r="M18" s="2009"/>
      <c r="N18" s="2009"/>
      <c r="O18" s="2008"/>
      <c r="P18" s="1993"/>
      <c r="Q18" s="2005">
        <v>30</v>
      </c>
      <c r="R18" s="2006" t="s">
        <v>1174</v>
      </c>
      <c r="S18" s="2006"/>
      <c r="T18" s="2006"/>
      <c r="U18" s="2006"/>
      <c r="V18" s="2006"/>
      <c r="W18" s="2006"/>
      <c r="X18" s="2006"/>
      <c r="Y18" s="2006"/>
      <c r="Z18" s="2007">
        <v>1</v>
      </c>
      <c r="AA18" s="2010"/>
      <c r="AB18" s="2010"/>
      <c r="AC18" s="2010"/>
      <c r="AD18" s="2010"/>
      <c r="AE18" s="960"/>
      <c r="AF18" s="1254">
        <f t="shared" ref="AF18:AF46" si="0">SUMPRODUCT($K$17:$O$17,K18:O18)</f>
        <v>1</v>
      </c>
      <c r="AG18" s="1254">
        <f t="shared" ref="AG18:AG46" si="1">SUMPRODUCT($Z$17:$AD$17,Z18:AD18)</f>
        <v>1</v>
      </c>
      <c r="AH18" s="952"/>
      <c r="AI18" s="952"/>
      <c r="AJ18" s="952"/>
      <c r="AK18" s="952"/>
      <c r="AL18" s="952"/>
      <c r="AV18" s="1732" t="s">
        <v>1173</v>
      </c>
      <c r="AW18" s="1732" t="s">
        <v>1101</v>
      </c>
      <c r="AX18" s="1734" t="s">
        <v>1172</v>
      </c>
      <c r="AY18" s="1735"/>
      <c r="BQ18" s="889"/>
      <c r="BR18" s="889"/>
      <c r="BS18" s="889"/>
      <c r="BT18" s="889"/>
    </row>
    <row r="19" spans="1:127" s="962" customFormat="1" ht="21" customHeight="1">
      <c r="A19" s="952"/>
      <c r="B19" s="2005">
        <v>2</v>
      </c>
      <c r="C19" s="2011" t="s">
        <v>1171</v>
      </c>
      <c r="D19" s="2011"/>
      <c r="E19" s="2011"/>
      <c r="F19" s="2011"/>
      <c r="G19" s="2011"/>
      <c r="H19" s="2011"/>
      <c r="I19" s="2011"/>
      <c r="J19" s="2011"/>
      <c r="K19" s="2007">
        <v>1</v>
      </c>
      <c r="L19" s="2009"/>
      <c r="M19" s="2009"/>
      <c r="N19" s="2009"/>
      <c r="O19" s="2008"/>
      <c r="P19" s="1993"/>
      <c r="Q19" s="2005">
        <v>31</v>
      </c>
      <c r="R19" s="2006" t="s">
        <v>1170</v>
      </c>
      <c r="S19" s="2006"/>
      <c r="T19" s="2006"/>
      <c r="U19" s="2006"/>
      <c r="V19" s="2006"/>
      <c r="W19" s="2006"/>
      <c r="X19" s="2006"/>
      <c r="Y19" s="2006"/>
      <c r="Z19" s="2010"/>
      <c r="AA19" s="2007">
        <v>1</v>
      </c>
      <c r="AB19" s="2010"/>
      <c r="AC19" s="2010"/>
      <c r="AD19" s="2010"/>
      <c r="AE19" s="960"/>
      <c r="AF19" s="1254">
        <f t="shared" si="0"/>
        <v>1</v>
      </c>
      <c r="AG19" s="1254">
        <f t="shared" si="1"/>
        <v>0.89</v>
      </c>
      <c r="AH19" s="952"/>
      <c r="AI19" s="952"/>
      <c r="AJ19" s="952"/>
      <c r="AK19" s="952"/>
      <c r="AL19" s="952"/>
      <c r="AM19" s="952"/>
      <c r="AN19" s="952"/>
      <c r="AO19" s="952"/>
      <c r="AP19" s="889"/>
      <c r="AQ19" s="889"/>
      <c r="AR19" s="889"/>
      <c r="AS19" s="889"/>
      <c r="AT19" s="889"/>
      <c r="AU19" s="889"/>
      <c r="AV19" s="1733"/>
      <c r="AW19" s="1733"/>
      <c r="AX19" s="961" t="s">
        <v>1169</v>
      </c>
      <c r="AY19" s="961" t="s">
        <v>1168</v>
      </c>
      <c r="AZ19" s="952"/>
      <c r="BA19" s="952"/>
      <c r="BB19" s="952"/>
      <c r="BC19" s="952"/>
      <c r="BD19" s="952"/>
      <c r="BE19" s="952"/>
      <c r="BF19" s="952"/>
      <c r="BG19" s="952"/>
      <c r="BH19" s="952"/>
      <c r="BI19" s="952"/>
      <c r="BJ19" s="952"/>
      <c r="BK19" s="952"/>
      <c r="BL19" s="952"/>
      <c r="BM19" s="952"/>
      <c r="BN19" s="952"/>
      <c r="BO19" s="952"/>
      <c r="BP19" s="952"/>
      <c r="BQ19" s="889"/>
      <c r="BR19" s="889"/>
      <c r="BS19" s="889"/>
      <c r="BT19" s="889"/>
      <c r="BU19" s="889"/>
      <c r="BV19" s="889"/>
      <c r="BW19" s="889"/>
      <c r="BX19" s="889"/>
      <c r="BY19" s="889"/>
      <c r="BZ19" s="889"/>
      <c r="CA19" s="889"/>
      <c r="CB19" s="889"/>
      <c r="CC19" s="889"/>
      <c r="CD19" s="889"/>
      <c r="CE19" s="889"/>
      <c r="CF19" s="889"/>
      <c r="CG19" s="889"/>
      <c r="CH19" s="889"/>
      <c r="CI19" s="889"/>
      <c r="CJ19" s="889"/>
      <c r="CK19" s="889"/>
      <c r="CL19" s="889"/>
      <c r="CM19" s="889"/>
      <c r="CN19" s="889"/>
      <c r="CO19" s="889"/>
      <c r="CP19" s="889"/>
      <c r="CQ19" s="889"/>
      <c r="CR19" s="889"/>
      <c r="CS19" s="889"/>
      <c r="CT19" s="889"/>
      <c r="CU19" s="889"/>
      <c r="CV19" s="889"/>
      <c r="CW19" s="889"/>
      <c r="CX19" s="889"/>
      <c r="CY19" s="889"/>
      <c r="CZ19" s="889"/>
      <c r="DA19" s="889"/>
      <c r="DB19" s="889"/>
      <c r="DC19" s="889"/>
      <c r="DD19" s="889"/>
      <c r="DE19" s="889"/>
      <c r="DF19" s="889"/>
      <c r="DG19" s="889"/>
      <c r="DH19" s="889"/>
      <c r="DI19" s="889"/>
      <c r="DJ19" s="889"/>
      <c r="DK19" s="889"/>
      <c r="DL19" s="889"/>
      <c r="DM19" s="889"/>
      <c r="DN19" s="889"/>
      <c r="DO19" s="889"/>
      <c r="DP19" s="889"/>
      <c r="DQ19" s="889"/>
      <c r="DR19" s="889"/>
      <c r="DS19" s="889"/>
      <c r="DT19" s="889"/>
      <c r="DU19" s="889"/>
      <c r="DV19" s="889"/>
      <c r="DW19" s="889"/>
    </row>
    <row r="20" spans="1:127" s="962" customFormat="1" ht="21" customHeight="1">
      <c r="A20" s="952"/>
      <c r="B20" s="2005">
        <v>3</v>
      </c>
      <c r="C20" s="2011" t="s">
        <v>1167</v>
      </c>
      <c r="D20" s="2011"/>
      <c r="E20" s="2011"/>
      <c r="F20" s="2011"/>
      <c r="G20" s="2011"/>
      <c r="H20" s="2011"/>
      <c r="I20" s="2011"/>
      <c r="J20" s="2011"/>
      <c r="K20" s="2007">
        <v>1</v>
      </c>
      <c r="L20" s="2009"/>
      <c r="M20" s="2009"/>
      <c r="N20" s="2009"/>
      <c r="O20" s="2008"/>
      <c r="P20" s="1993"/>
      <c r="Q20" s="2005">
        <v>32</v>
      </c>
      <c r="R20" s="2006" t="s">
        <v>1166</v>
      </c>
      <c r="S20" s="2006"/>
      <c r="T20" s="2006"/>
      <c r="U20" s="2006"/>
      <c r="V20" s="2006"/>
      <c r="W20" s="2006"/>
      <c r="X20" s="2006"/>
      <c r="Y20" s="2006"/>
      <c r="Z20" s="2010"/>
      <c r="AA20" s="2007">
        <v>1</v>
      </c>
      <c r="AB20" s="2010"/>
      <c r="AC20" s="2010"/>
      <c r="AD20" s="2010"/>
      <c r="AE20" s="959"/>
      <c r="AF20" s="1254">
        <f t="shared" si="0"/>
        <v>1</v>
      </c>
      <c r="AG20" s="1254">
        <f t="shared" si="1"/>
        <v>0.89</v>
      </c>
      <c r="AH20" s="952"/>
      <c r="AI20" s="952"/>
      <c r="AJ20" s="952"/>
      <c r="AK20" s="952"/>
      <c r="AL20" s="952"/>
      <c r="AM20" s="963">
        <v>4</v>
      </c>
      <c r="AN20" s="963">
        <f>58</f>
        <v>58</v>
      </c>
      <c r="AO20" s="963" t="s">
        <v>1153</v>
      </c>
      <c r="AP20" s="889"/>
      <c r="AQ20" s="890">
        <v>4</v>
      </c>
      <c r="AR20" s="1705" t="s">
        <v>1165</v>
      </c>
      <c r="AS20" s="1706"/>
      <c r="AT20" s="1706"/>
      <c r="AU20" s="1707"/>
      <c r="AV20" s="964">
        <f>SUM(Z18:Z46,K18:K46)</f>
        <v>15</v>
      </c>
      <c r="AW20" s="964">
        <f>AQ20*AV20</f>
        <v>60</v>
      </c>
      <c r="AX20" s="965">
        <f>AV20/$AV$25</f>
        <v>0.2586</v>
      </c>
      <c r="AY20" s="965">
        <f>AV20/SUM($AV$20:$AV$23)</f>
        <v>0.3125</v>
      </c>
      <c r="AZ20" s="966"/>
      <c r="BA20" s="952"/>
      <c r="BB20" s="952"/>
      <c r="BC20" s="952"/>
      <c r="BD20" s="952"/>
      <c r="BE20" s="952"/>
      <c r="BF20" s="952"/>
      <c r="BG20" s="952"/>
      <c r="BH20" s="952"/>
      <c r="BI20" s="952"/>
      <c r="BJ20" s="952"/>
      <c r="BK20" s="952"/>
      <c r="BL20" s="952"/>
      <c r="BM20" s="952"/>
      <c r="BN20" s="952"/>
      <c r="BO20" s="952"/>
      <c r="BP20" s="952"/>
      <c r="BQ20" s="889"/>
      <c r="BR20" s="889"/>
      <c r="BS20" s="889"/>
      <c r="BT20" s="889"/>
      <c r="BU20" s="889"/>
      <c r="BV20" s="889"/>
      <c r="BW20" s="889"/>
      <c r="BX20" s="889"/>
      <c r="BY20" s="889"/>
      <c r="BZ20" s="889"/>
      <c r="CA20" s="889"/>
      <c r="CB20" s="889"/>
      <c r="CC20" s="889"/>
      <c r="CD20" s="889"/>
      <c r="CE20" s="889"/>
      <c r="CF20" s="889"/>
      <c r="CG20" s="889"/>
      <c r="CH20" s="889"/>
      <c r="CI20" s="889"/>
      <c r="CJ20" s="889"/>
      <c r="CK20" s="889"/>
      <c r="CL20" s="889"/>
      <c r="CM20" s="889"/>
      <c r="CN20" s="889"/>
      <c r="CO20" s="889"/>
      <c r="CP20" s="889"/>
      <c r="CQ20" s="889"/>
      <c r="CR20" s="889"/>
      <c r="CS20" s="889"/>
      <c r="CT20" s="889"/>
      <c r="CU20" s="889"/>
      <c r="CV20" s="889"/>
      <c r="CW20" s="889"/>
      <c r="CX20" s="889"/>
      <c r="CY20" s="889"/>
      <c r="CZ20" s="889"/>
      <c r="DA20" s="889"/>
      <c r="DB20" s="889"/>
      <c r="DC20" s="889"/>
      <c r="DD20" s="889"/>
      <c r="DE20" s="889"/>
      <c r="DF20" s="889"/>
      <c r="DG20" s="889"/>
      <c r="DH20" s="889"/>
      <c r="DI20" s="889"/>
      <c r="DJ20" s="889"/>
      <c r="DK20" s="889"/>
      <c r="DL20" s="889"/>
      <c r="DM20" s="889"/>
      <c r="DN20" s="889"/>
      <c r="DO20" s="889"/>
      <c r="DP20" s="889"/>
      <c r="DQ20" s="889"/>
      <c r="DR20" s="889"/>
      <c r="DS20" s="889"/>
      <c r="DT20" s="889"/>
      <c r="DU20" s="889"/>
      <c r="DV20" s="889"/>
      <c r="DW20" s="889"/>
    </row>
    <row r="21" spans="1:127" s="962" customFormat="1" ht="21" customHeight="1">
      <c r="A21" s="952"/>
      <c r="B21" s="2005">
        <v>4</v>
      </c>
      <c r="C21" s="2006" t="s">
        <v>1164</v>
      </c>
      <c r="D21" s="2006"/>
      <c r="E21" s="2006"/>
      <c r="F21" s="2006"/>
      <c r="G21" s="2006"/>
      <c r="H21" s="2006"/>
      <c r="I21" s="2006"/>
      <c r="J21" s="2006"/>
      <c r="K21" s="2007">
        <v>1</v>
      </c>
      <c r="L21" s="2009"/>
      <c r="M21" s="2008"/>
      <c r="N21" s="2009"/>
      <c r="O21" s="2008"/>
      <c r="P21" s="1993"/>
      <c r="Q21" s="2005">
        <v>33</v>
      </c>
      <c r="R21" s="2012" t="s">
        <v>1163</v>
      </c>
      <c r="S21" s="2012"/>
      <c r="T21" s="2012"/>
      <c r="U21" s="2012"/>
      <c r="V21" s="2012"/>
      <c r="W21" s="2012"/>
      <c r="X21" s="2012"/>
      <c r="Y21" s="2012"/>
      <c r="Z21" s="2007">
        <v>1</v>
      </c>
      <c r="AA21" s="2010"/>
      <c r="AB21" s="2010"/>
      <c r="AC21" s="2010"/>
      <c r="AD21" s="2010"/>
      <c r="AE21" s="960"/>
      <c r="AF21" s="1254">
        <f t="shared" si="0"/>
        <v>1</v>
      </c>
      <c r="AG21" s="1254">
        <f t="shared" si="1"/>
        <v>1</v>
      </c>
      <c r="AH21" s="952"/>
      <c r="AI21" s="952"/>
      <c r="AJ21" s="952"/>
      <c r="AK21" s="952"/>
      <c r="AL21" s="952"/>
      <c r="AM21" s="963">
        <v>3</v>
      </c>
      <c r="AN21" s="963">
        <f>58</f>
        <v>58</v>
      </c>
      <c r="AO21" s="963" t="s">
        <v>1153</v>
      </c>
      <c r="AP21" s="963"/>
      <c r="AQ21" s="890">
        <v>3</v>
      </c>
      <c r="AR21" s="1705" t="s">
        <v>1162</v>
      </c>
      <c r="AS21" s="1706"/>
      <c r="AT21" s="1706"/>
      <c r="AU21" s="1707"/>
      <c r="AV21" s="964">
        <f>SUM(L18:L46,AA18:AA46)</f>
        <v>29</v>
      </c>
      <c r="AW21" s="964">
        <f>AQ21*AV21</f>
        <v>87</v>
      </c>
      <c r="AX21" s="965">
        <f>AV21/$AV$25</f>
        <v>0.5</v>
      </c>
      <c r="AY21" s="965">
        <f>AV21/SUM($AV$20:$AV$23)</f>
        <v>0.60419999999999996</v>
      </c>
      <c r="AZ21" s="966"/>
      <c r="BA21" s="952"/>
      <c r="BB21" s="952"/>
      <c r="BC21" s="952"/>
      <c r="BD21" s="952"/>
      <c r="BE21" s="952"/>
      <c r="BF21" s="952"/>
      <c r="BG21" s="952"/>
      <c r="BH21" s="952"/>
      <c r="BI21" s="952"/>
      <c r="BJ21" s="952"/>
      <c r="BK21" s="952"/>
      <c r="BL21" s="952"/>
      <c r="BM21" s="952"/>
      <c r="BN21" s="952"/>
      <c r="BO21" s="952"/>
      <c r="BP21" s="952"/>
      <c r="BQ21" s="889"/>
      <c r="BR21" s="967"/>
      <c r="BS21" s="967"/>
      <c r="BT21" s="967"/>
      <c r="BU21" s="967"/>
      <c r="BV21" s="967"/>
      <c r="BW21" s="967"/>
      <c r="BX21" s="967"/>
      <c r="BY21" s="889"/>
      <c r="BZ21" s="889"/>
      <c r="CA21" s="889"/>
      <c r="CB21" s="889"/>
      <c r="CC21" s="889"/>
      <c r="CD21" s="889"/>
      <c r="CE21" s="889"/>
      <c r="CF21" s="889"/>
      <c r="CG21" s="889"/>
      <c r="CH21" s="889"/>
      <c r="CI21" s="889"/>
      <c r="CJ21" s="889"/>
      <c r="CK21" s="889"/>
      <c r="CL21" s="889"/>
      <c r="CM21" s="889"/>
      <c r="CN21" s="889"/>
      <c r="CO21" s="889"/>
      <c r="CP21" s="889"/>
      <c r="CQ21" s="889"/>
      <c r="CR21" s="889"/>
      <c r="CS21" s="889"/>
      <c r="CT21" s="889"/>
      <c r="CU21" s="889"/>
      <c r="CV21" s="889"/>
      <c r="CW21" s="889"/>
      <c r="CX21" s="889"/>
      <c r="CY21" s="889"/>
      <c r="CZ21" s="889"/>
      <c r="DA21" s="889"/>
      <c r="DB21" s="889"/>
      <c r="DC21" s="889"/>
      <c r="DD21" s="889"/>
      <c r="DE21" s="889"/>
      <c r="DF21" s="889"/>
      <c r="DG21" s="889"/>
      <c r="DH21" s="889"/>
      <c r="DI21" s="889"/>
      <c r="DJ21" s="889"/>
      <c r="DK21" s="889"/>
      <c r="DL21" s="889"/>
      <c r="DM21" s="889"/>
      <c r="DN21" s="889"/>
      <c r="DO21" s="889"/>
      <c r="DP21" s="889"/>
      <c r="DQ21" s="889"/>
      <c r="DR21" s="889"/>
      <c r="DS21" s="889"/>
      <c r="DT21" s="889"/>
      <c r="DU21" s="889"/>
      <c r="DV21" s="889"/>
      <c r="DW21" s="889"/>
    </row>
    <row r="22" spans="1:127" s="962" customFormat="1" ht="21" customHeight="1">
      <c r="A22" s="952"/>
      <c r="B22" s="2005">
        <v>5</v>
      </c>
      <c r="C22" s="2006" t="s">
        <v>1161</v>
      </c>
      <c r="D22" s="2006"/>
      <c r="E22" s="2006"/>
      <c r="F22" s="2006"/>
      <c r="G22" s="2006"/>
      <c r="H22" s="2006"/>
      <c r="I22" s="2006"/>
      <c r="J22" s="2006"/>
      <c r="K22" s="2007">
        <v>1</v>
      </c>
      <c r="L22" s="2009"/>
      <c r="M22" s="2009"/>
      <c r="N22" s="2009"/>
      <c r="O22" s="2008"/>
      <c r="P22" s="1993"/>
      <c r="Q22" s="2005">
        <v>34</v>
      </c>
      <c r="R22" s="2006" t="s">
        <v>1160</v>
      </c>
      <c r="S22" s="2006"/>
      <c r="T22" s="2006"/>
      <c r="U22" s="2006"/>
      <c r="V22" s="2006"/>
      <c r="W22" s="2006"/>
      <c r="X22" s="2006"/>
      <c r="Y22" s="2006"/>
      <c r="Z22" s="2010"/>
      <c r="AA22" s="2010"/>
      <c r="AB22" s="2010"/>
      <c r="AC22" s="2010"/>
      <c r="AD22" s="2007">
        <v>1</v>
      </c>
      <c r="AE22" s="959"/>
      <c r="AF22" s="1254">
        <f t="shared" si="0"/>
        <v>1</v>
      </c>
      <c r="AG22" s="1254">
        <f t="shared" si="1"/>
        <v>1</v>
      </c>
      <c r="AH22" s="952"/>
      <c r="AI22" s="952"/>
      <c r="AJ22" s="952"/>
      <c r="AK22" s="952"/>
      <c r="AL22" s="952"/>
      <c r="AM22" s="963">
        <v>2</v>
      </c>
      <c r="AN22" s="963">
        <f>58</f>
        <v>58</v>
      </c>
      <c r="AO22" s="963" t="s">
        <v>1153</v>
      </c>
      <c r="AP22" s="890"/>
      <c r="AQ22" s="890">
        <v>2</v>
      </c>
      <c r="AR22" s="1705" t="s">
        <v>1159</v>
      </c>
      <c r="AS22" s="1706"/>
      <c r="AT22" s="1706"/>
      <c r="AU22" s="1707"/>
      <c r="AV22" s="964">
        <f>SUM(M18:M46,AB18:AB46)</f>
        <v>3</v>
      </c>
      <c r="AW22" s="964">
        <f>AQ22*AV22</f>
        <v>6</v>
      </c>
      <c r="AX22" s="965">
        <f>AV22/$AV$25</f>
        <v>5.1700000000000003E-2</v>
      </c>
      <c r="AY22" s="965">
        <f>AV22/SUM($AV$20:$AV$23)</f>
        <v>6.25E-2</v>
      </c>
      <c r="AZ22" s="966"/>
      <c r="BA22" s="952"/>
      <c r="BB22" s="952"/>
      <c r="BC22" s="952" t="s">
        <v>2060</v>
      </c>
      <c r="BD22" s="952"/>
      <c r="BE22" s="952"/>
      <c r="BF22" s="952"/>
      <c r="BG22" s="952"/>
      <c r="BH22" s="952"/>
      <c r="BI22" s="952"/>
      <c r="BJ22" s="952"/>
      <c r="BK22" s="952"/>
      <c r="BL22" s="952"/>
      <c r="BM22" s="952"/>
      <c r="BN22" s="952"/>
      <c r="BO22" s="952"/>
      <c r="BP22" s="952"/>
      <c r="BQ22" s="889"/>
      <c r="BR22" s="967"/>
      <c r="BS22" s="967"/>
      <c r="BT22" s="967"/>
      <c r="BU22" s="967"/>
      <c r="BV22" s="967"/>
      <c r="BW22" s="967"/>
      <c r="BX22" s="967"/>
      <c r="BY22" s="889"/>
      <c r="BZ22" s="889"/>
      <c r="CA22" s="889"/>
      <c r="CB22" s="889"/>
      <c r="CC22" s="889"/>
      <c r="CD22" s="889"/>
      <c r="CE22" s="889"/>
      <c r="CF22" s="889"/>
      <c r="CG22" s="889"/>
      <c r="CH22" s="889"/>
      <c r="CI22" s="889"/>
      <c r="CJ22" s="889"/>
      <c r="CK22" s="889"/>
      <c r="CL22" s="889"/>
      <c r="CM22" s="889"/>
      <c r="CN22" s="889"/>
      <c r="CO22" s="889"/>
      <c r="CP22" s="889"/>
      <c r="CQ22" s="889"/>
      <c r="CR22" s="889"/>
      <c r="CS22" s="889"/>
      <c r="CT22" s="889"/>
      <c r="CU22" s="889"/>
      <c r="CV22" s="889"/>
      <c r="CW22" s="889"/>
      <c r="CX22" s="889"/>
      <c r="CY22" s="889"/>
      <c r="CZ22" s="889"/>
      <c r="DA22" s="889"/>
      <c r="DB22" s="889"/>
      <c r="DC22" s="889"/>
      <c r="DD22" s="889"/>
      <c r="DE22" s="889"/>
      <c r="DF22" s="889"/>
      <c r="DG22" s="889"/>
      <c r="DH22" s="889"/>
      <c r="DI22" s="889"/>
      <c r="DJ22" s="889"/>
      <c r="DK22" s="889"/>
      <c r="DL22" s="889"/>
      <c r="DM22" s="889"/>
      <c r="DN22" s="889"/>
      <c r="DO22" s="889"/>
      <c r="DP22" s="889"/>
      <c r="DQ22" s="889"/>
      <c r="DR22" s="889"/>
      <c r="DS22" s="889"/>
      <c r="DT22" s="889"/>
      <c r="DU22" s="889"/>
      <c r="DV22" s="889"/>
      <c r="DW22" s="889"/>
    </row>
    <row r="23" spans="1:127" s="962" customFormat="1" ht="21" customHeight="1">
      <c r="A23" s="952"/>
      <c r="B23" s="2005">
        <v>6</v>
      </c>
      <c r="C23" s="2006" t="s">
        <v>1158</v>
      </c>
      <c r="D23" s="2006"/>
      <c r="E23" s="2006"/>
      <c r="F23" s="2006"/>
      <c r="G23" s="2006"/>
      <c r="H23" s="2006"/>
      <c r="I23" s="2006"/>
      <c r="J23" s="2006"/>
      <c r="K23" s="2007">
        <v>1</v>
      </c>
      <c r="L23" s="2009"/>
      <c r="M23" s="2009"/>
      <c r="N23" s="2009"/>
      <c r="O23" s="2008"/>
      <c r="P23" s="1993"/>
      <c r="Q23" s="2005">
        <v>35</v>
      </c>
      <c r="R23" s="2012" t="s">
        <v>1157</v>
      </c>
      <c r="S23" s="2012"/>
      <c r="T23" s="2012"/>
      <c r="U23" s="2012"/>
      <c r="V23" s="2012"/>
      <c r="W23" s="2012"/>
      <c r="X23" s="2012"/>
      <c r="Y23" s="2012"/>
      <c r="Z23" s="2010"/>
      <c r="AA23" s="2007">
        <v>1</v>
      </c>
      <c r="AB23" s="2010"/>
      <c r="AC23" s="2010"/>
      <c r="AD23" s="2010"/>
      <c r="AE23" s="960"/>
      <c r="AF23" s="1254">
        <f t="shared" si="0"/>
        <v>1</v>
      </c>
      <c r="AG23" s="1254">
        <f t="shared" si="1"/>
        <v>0.89</v>
      </c>
      <c r="AH23" s="952"/>
      <c r="AI23" s="952"/>
      <c r="AJ23" s="952"/>
      <c r="AK23" s="952"/>
      <c r="AL23" s="952"/>
      <c r="AM23" s="963">
        <v>1</v>
      </c>
      <c r="AN23" s="963">
        <f>58</f>
        <v>58</v>
      </c>
      <c r="AO23" s="963" t="s">
        <v>1153</v>
      </c>
      <c r="AP23" s="890"/>
      <c r="AQ23" s="890">
        <v>1</v>
      </c>
      <c r="AR23" s="1705" t="s">
        <v>1156</v>
      </c>
      <c r="AS23" s="1706"/>
      <c r="AT23" s="1706"/>
      <c r="AU23" s="1707"/>
      <c r="AV23" s="964">
        <f>SUM(N18:N46,AC18:AC46)</f>
        <v>1</v>
      </c>
      <c r="AW23" s="964">
        <f>AQ23*AV23</f>
        <v>1</v>
      </c>
      <c r="AX23" s="965">
        <f>AV23/$AV$25</f>
        <v>1.72E-2</v>
      </c>
      <c r="AY23" s="965">
        <f>AV23/SUM($AV$20:$AV$23)</f>
        <v>2.0799999999999999E-2</v>
      </c>
      <c r="AZ23" s="966"/>
      <c r="BA23" s="952"/>
      <c r="BB23" s="952"/>
      <c r="BC23" s="952"/>
      <c r="BD23" s="952"/>
      <c r="BE23" s="952"/>
      <c r="BF23" s="952"/>
      <c r="BG23" s="952"/>
      <c r="BH23" s="952"/>
      <c r="BI23" s="952"/>
      <c r="BJ23" s="952"/>
      <c r="BK23" s="952"/>
      <c r="BL23" s="952"/>
      <c r="BM23" s="952"/>
      <c r="BN23" s="952"/>
      <c r="BO23" s="952"/>
      <c r="BP23" s="952"/>
      <c r="BQ23" s="889"/>
      <c r="BR23" s="967"/>
      <c r="BS23" s="967"/>
      <c r="BT23" s="967"/>
      <c r="BU23" s="967"/>
      <c r="BV23" s="967"/>
      <c r="BW23" s="967"/>
      <c r="BX23" s="967"/>
      <c r="BY23" s="889"/>
      <c r="BZ23" s="889"/>
      <c r="CA23" s="889"/>
      <c r="CB23" s="889"/>
      <c r="CC23" s="889"/>
      <c r="CD23" s="889"/>
      <c r="CE23" s="889"/>
      <c r="CF23" s="889"/>
      <c r="CG23" s="889"/>
      <c r="CH23" s="889"/>
      <c r="CI23" s="889"/>
      <c r="CJ23" s="889"/>
      <c r="CK23" s="889"/>
      <c r="CL23" s="889"/>
      <c r="CM23" s="889"/>
      <c r="CN23" s="889"/>
      <c r="CO23" s="889"/>
      <c r="CP23" s="889"/>
      <c r="CQ23" s="889"/>
      <c r="CR23" s="889"/>
      <c r="CS23" s="889"/>
      <c r="CT23" s="889"/>
      <c r="CU23" s="889"/>
      <c r="CV23" s="889"/>
      <c r="CW23" s="889"/>
      <c r="CX23" s="889"/>
      <c r="CY23" s="889"/>
      <c r="CZ23" s="889"/>
      <c r="DA23" s="889"/>
      <c r="DB23" s="889"/>
      <c r="DC23" s="889"/>
      <c r="DD23" s="889"/>
      <c r="DE23" s="889"/>
      <c r="DF23" s="889"/>
      <c r="DG23" s="889"/>
      <c r="DH23" s="889"/>
      <c r="DI23" s="889"/>
      <c r="DJ23" s="889"/>
      <c r="DK23" s="889"/>
      <c r="DL23" s="889"/>
      <c r="DM23" s="889"/>
      <c r="DN23" s="889"/>
      <c r="DO23" s="889"/>
      <c r="DP23" s="889"/>
      <c r="DQ23" s="889"/>
      <c r="DR23" s="889"/>
      <c r="DS23" s="889"/>
      <c r="DT23" s="889"/>
      <c r="DU23" s="889"/>
      <c r="DV23" s="889"/>
      <c r="DW23" s="889"/>
    </row>
    <row r="24" spans="1:127" s="962" customFormat="1" ht="21" customHeight="1" thickBot="1">
      <c r="A24" s="952"/>
      <c r="B24" s="2005">
        <v>7</v>
      </c>
      <c r="C24" s="2006" t="s">
        <v>1155</v>
      </c>
      <c r="D24" s="2006"/>
      <c r="E24" s="2006"/>
      <c r="F24" s="2006"/>
      <c r="G24" s="2006"/>
      <c r="H24" s="2006"/>
      <c r="I24" s="2006"/>
      <c r="J24" s="2006"/>
      <c r="K24" s="2007">
        <v>1</v>
      </c>
      <c r="L24" s="2008"/>
      <c r="M24" s="2008"/>
      <c r="N24" s="2009"/>
      <c r="O24" s="2008"/>
      <c r="P24" s="1993"/>
      <c r="Q24" s="2005">
        <v>36</v>
      </c>
      <c r="R24" s="2006" t="s">
        <v>1154</v>
      </c>
      <c r="S24" s="2006"/>
      <c r="T24" s="2006"/>
      <c r="U24" s="2006"/>
      <c r="V24" s="2006"/>
      <c r="W24" s="2006"/>
      <c r="X24" s="2006"/>
      <c r="Y24" s="2006"/>
      <c r="Z24" s="2010"/>
      <c r="AA24" s="2010"/>
      <c r="AB24" s="2010"/>
      <c r="AC24" s="2010"/>
      <c r="AD24" s="2007">
        <v>1</v>
      </c>
      <c r="AE24" s="959"/>
      <c r="AF24" s="1254">
        <f t="shared" si="0"/>
        <v>1</v>
      </c>
      <c r="AG24" s="1254">
        <f t="shared" si="1"/>
        <v>1</v>
      </c>
      <c r="AH24" s="952"/>
      <c r="AI24" s="952"/>
      <c r="AJ24" s="952"/>
      <c r="AK24" s="952"/>
      <c r="AL24" s="952"/>
      <c r="AM24" s="963">
        <v>0</v>
      </c>
      <c r="AN24" s="963">
        <f>58</f>
        <v>58</v>
      </c>
      <c r="AO24" s="963" t="s">
        <v>1153</v>
      </c>
      <c r="AP24" s="890"/>
      <c r="AQ24" s="890">
        <v>0</v>
      </c>
      <c r="AR24" s="1708" t="s">
        <v>1152</v>
      </c>
      <c r="AS24" s="1709"/>
      <c r="AT24" s="1709"/>
      <c r="AU24" s="1710"/>
      <c r="AV24" s="968">
        <f>SUM(O18:O46,AD18:AD46)</f>
        <v>10</v>
      </c>
      <c r="AW24" s="968">
        <f>AQ24*AV24</f>
        <v>0</v>
      </c>
      <c r="AX24" s="969">
        <f>AV24/$AV$25</f>
        <v>0.1724</v>
      </c>
      <c r="AY24" s="969" t="s">
        <v>143</v>
      </c>
      <c r="AZ24" s="966"/>
      <c r="BA24" s="952"/>
      <c r="BB24" s="952"/>
      <c r="BC24" s="952"/>
      <c r="BD24" s="952"/>
      <c r="BE24" s="952"/>
      <c r="BF24" s="952"/>
      <c r="BG24" s="952"/>
      <c r="BH24" s="952"/>
      <c r="BI24" s="952"/>
      <c r="BJ24" s="952"/>
      <c r="BK24" s="952"/>
      <c r="BL24" s="952"/>
      <c r="BM24" s="952"/>
      <c r="BN24" s="952"/>
      <c r="BO24" s="952"/>
      <c r="BP24" s="952"/>
      <c r="BQ24" s="891"/>
      <c r="BR24" s="891"/>
      <c r="BS24" s="891"/>
      <c r="BT24" s="891"/>
      <c r="BU24" s="891"/>
      <c r="BV24" s="891"/>
      <c r="BW24" s="891"/>
      <c r="BX24" s="891"/>
      <c r="BY24" s="891"/>
      <c r="BZ24" s="891"/>
      <c r="CA24" s="891"/>
      <c r="CB24" s="891"/>
      <c r="CC24" s="891"/>
      <c r="CD24" s="891"/>
      <c r="CE24" s="891"/>
      <c r="CF24" s="891"/>
      <c r="CG24" s="891"/>
      <c r="CH24" s="891"/>
      <c r="CI24" s="891"/>
      <c r="CJ24" s="891"/>
      <c r="CK24" s="891"/>
      <c r="CL24" s="891"/>
      <c r="CM24" s="891"/>
      <c r="CN24" s="891"/>
      <c r="CO24" s="891"/>
      <c r="CP24" s="891"/>
      <c r="CQ24" s="891"/>
      <c r="CR24" s="891"/>
      <c r="CS24" s="891"/>
      <c r="CT24" s="891"/>
      <c r="CU24" s="891"/>
      <c r="CV24" s="891"/>
      <c r="CW24" s="891"/>
      <c r="CX24" s="891"/>
      <c r="CY24" s="891"/>
      <c r="CZ24" s="891"/>
      <c r="DA24" s="891"/>
      <c r="DB24" s="891"/>
      <c r="DC24" s="891"/>
      <c r="DD24" s="891"/>
      <c r="DE24" s="891"/>
      <c r="DF24" s="891"/>
      <c r="DG24" s="891"/>
      <c r="DH24" s="891"/>
      <c r="DI24" s="891"/>
      <c r="DJ24" s="891"/>
      <c r="DK24" s="891"/>
      <c r="DL24" s="891"/>
      <c r="DM24" s="891"/>
      <c r="DN24" s="891"/>
      <c r="DO24" s="891"/>
      <c r="DP24" s="891"/>
      <c r="DQ24" s="891"/>
      <c r="DR24" s="891"/>
      <c r="DS24" s="891"/>
      <c r="DT24" s="891"/>
      <c r="DU24" s="891"/>
      <c r="DV24" s="891"/>
      <c r="DW24" s="891"/>
    </row>
    <row r="25" spans="1:127" s="962" customFormat="1" ht="21" customHeight="1" thickTop="1">
      <c r="A25" s="952"/>
      <c r="B25" s="2005">
        <v>8</v>
      </c>
      <c r="C25" s="2006" t="s">
        <v>1151</v>
      </c>
      <c r="D25" s="2006"/>
      <c r="E25" s="2006"/>
      <c r="F25" s="2006"/>
      <c r="G25" s="2006"/>
      <c r="H25" s="2006"/>
      <c r="I25" s="2006"/>
      <c r="J25" s="2006"/>
      <c r="K25" s="2007">
        <v>1</v>
      </c>
      <c r="L25" s="2008"/>
      <c r="M25" s="2008"/>
      <c r="N25" s="2008"/>
      <c r="O25" s="2008"/>
      <c r="P25" s="1993"/>
      <c r="Q25" s="2005">
        <v>37</v>
      </c>
      <c r="R25" s="2006" t="s">
        <v>1150</v>
      </c>
      <c r="S25" s="2006"/>
      <c r="T25" s="2006"/>
      <c r="U25" s="2006"/>
      <c r="V25" s="2006"/>
      <c r="W25" s="2006"/>
      <c r="X25" s="2006"/>
      <c r="Y25" s="2006"/>
      <c r="Z25" s="2013"/>
      <c r="AA25" s="2007">
        <v>1</v>
      </c>
      <c r="AB25" s="2010"/>
      <c r="AC25" s="2010"/>
      <c r="AD25" s="2010"/>
      <c r="AE25" s="960"/>
      <c r="AF25" s="1254">
        <f t="shared" si="0"/>
        <v>1</v>
      </c>
      <c r="AG25" s="1254">
        <f t="shared" si="1"/>
        <v>0.89</v>
      </c>
      <c r="AH25" s="952"/>
      <c r="AI25" s="952"/>
      <c r="AJ25" s="952"/>
      <c r="AK25" s="952"/>
      <c r="AL25" s="952"/>
      <c r="AM25" s="966"/>
      <c r="AN25" s="966"/>
      <c r="AO25" s="966"/>
      <c r="AP25" s="966"/>
      <c r="AQ25" s="966"/>
      <c r="AR25" s="1711" t="s">
        <v>19</v>
      </c>
      <c r="AS25" s="1712"/>
      <c r="AT25" s="1712"/>
      <c r="AU25" s="1713"/>
      <c r="AV25" s="970">
        <f>SUM(AV20:AV24)</f>
        <v>58</v>
      </c>
      <c r="AW25" s="970">
        <f>SUM(AW20:AW24)</f>
        <v>154</v>
      </c>
      <c r="AX25" s="971">
        <f>SUM(AX20:AX24)</f>
        <v>1</v>
      </c>
      <c r="AY25" s="971">
        <f>SUM(AY20:AY24)</f>
        <v>1</v>
      </c>
      <c r="AZ25" s="966"/>
      <c r="BA25" s="952"/>
      <c r="BB25" s="952"/>
      <c r="BC25" s="952"/>
      <c r="BD25" s="952"/>
      <c r="BE25" s="952"/>
      <c r="BF25" s="952"/>
      <c r="BG25" s="952"/>
      <c r="BH25" s="952"/>
      <c r="BI25" s="952"/>
      <c r="BJ25" s="952"/>
      <c r="BK25" s="952"/>
      <c r="BL25" s="952"/>
      <c r="BM25" s="952"/>
      <c r="BN25" s="952"/>
      <c r="BO25" s="952"/>
      <c r="BP25" s="952"/>
      <c r="BQ25" s="889"/>
      <c r="BR25" s="889"/>
      <c r="BS25" s="889"/>
      <c r="BT25" s="889"/>
      <c r="BU25" s="889"/>
      <c r="BV25" s="889"/>
      <c r="BW25" s="889"/>
      <c r="BX25" s="889"/>
      <c r="BY25" s="889"/>
      <c r="BZ25" s="889"/>
      <c r="CA25" s="889"/>
      <c r="CB25" s="889"/>
      <c r="CC25" s="889"/>
      <c r="CD25" s="889"/>
      <c r="CE25" s="889"/>
      <c r="CF25" s="889"/>
      <c r="CG25" s="889"/>
      <c r="CH25" s="889"/>
      <c r="CI25" s="889"/>
      <c r="CJ25" s="889"/>
      <c r="CK25" s="889"/>
      <c r="CL25" s="889"/>
      <c r="CM25" s="889"/>
      <c r="CN25" s="889"/>
      <c r="CO25" s="889"/>
      <c r="CP25" s="889"/>
      <c r="CQ25" s="889"/>
      <c r="CR25" s="889"/>
      <c r="CS25" s="889"/>
      <c r="CT25" s="889"/>
      <c r="CU25" s="889"/>
      <c r="CV25" s="889"/>
      <c r="CW25" s="889"/>
      <c r="CX25" s="889"/>
      <c r="CY25" s="889"/>
      <c r="CZ25" s="889"/>
      <c r="DA25" s="889"/>
      <c r="DB25" s="889"/>
      <c r="DC25" s="889"/>
      <c r="DD25" s="889"/>
      <c r="DE25" s="889"/>
      <c r="DF25" s="889"/>
      <c r="DG25" s="889"/>
      <c r="DH25" s="889"/>
      <c r="DI25" s="889"/>
      <c r="DJ25" s="889"/>
      <c r="DK25" s="889"/>
      <c r="DL25" s="889"/>
      <c r="DM25" s="889"/>
      <c r="DN25" s="889"/>
      <c r="DO25" s="889"/>
      <c r="DP25" s="889"/>
      <c r="DQ25" s="889"/>
      <c r="DR25" s="889"/>
      <c r="DS25" s="889"/>
      <c r="DT25" s="889"/>
      <c r="DU25" s="889"/>
      <c r="DV25" s="889"/>
      <c r="DW25" s="889"/>
    </row>
    <row r="26" spans="1:127" s="962" customFormat="1" ht="21" customHeight="1">
      <c r="A26" s="952"/>
      <c r="B26" s="2005">
        <v>9</v>
      </c>
      <c r="C26" s="2011" t="s">
        <v>1149</v>
      </c>
      <c r="D26" s="2011"/>
      <c r="E26" s="2011"/>
      <c r="F26" s="2011"/>
      <c r="G26" s="2011"/>
      <c r="H26" s="2011"/>
      <c r="I26" s="2011"/>
      <c r="J26" s="2011"/>
      <c r="K26" s="2007">
        <v>1</v>
      </c>
      <c r="L26" s="2008"/>
      <c r="M26" s="2008"/>
      <c r="N26" s="2008"/>
      <c r="O26" s="2008"/>
      <c r="P26" s="1993"/>
      <c r="Q26" s="2005">
        <v>38</v>
      </c>
      <c r="R26" s="2006" t="s">
        <v>1148</v>
      </c>
      <c r="S26" s="2006"/>
      <c r="T26" s="2006"/>
      <c r="U26" s="2006"/>
      <c r="V26" s="2006"/>
      <c r="W26" s="2006"/>
      <c r="X26" s="2006"/>
      <c r="Y26" s="2006"/>
      <c r="Z26" s="2013"/>
      <c r="AA26" s="2007">
        <v>1</v>
      </c>
      <c r="AB26" s="2010"/>
      <c r="AC26" s="2010"/>
      <c r="AD26" s="2010"/>
      <c r="AE26" s="960"/>
      <c r="AF26" s="1254">
        <f t="shared" si="0"/>
        <v>1</v>
      </c>
      <c r="AG26" s="1254">
        <f t="shared" si="1"/>
        <v>0.89</v>
      </c>
      <c r="AH26" s="952"/>
      <c r="AI26" s="952"/>
      <c r="AJ26" s="952"/>
      <c r="AK26" s="952"/>
      <c r="AL26" s="952"/>
      <c r="AM26" s="966"/>
      <c r="AN26" s="966"/>
      <c r="AO26" s="966"/>
      <c r="AP26" s="966"/>
      <c r="AQ26" s="966"/>
      <c r="AR26" s="966"/>
      <c r="AS26" s="966"/>
      <c r="AT26" s="966"/>
      <c r="AU26" s="966"/>
      <c r="AX26" s="966"/>
      <c r="AY26" s="966"/>
      <c r="AZ26" s="966"/>
      <c r="BA26" s="952"/>
      <c r="BB26" s="952"/>
      <c r="BC26" s="952"/>
      <c r="BD26" s="952"/>
      <c r="BE26" s="952"/>
      <c r="BF26" s="952"/>
      <c r="BG26" s="952"/>
      <c r="BH26" s="952"/>
      <c r="BI26" s="952"/>
      <c r="BJ26" s="952"/>
      <c r="BK26" s="952"/>
      <c r="BL26" s="952"/>
      <c r="BM26" s="952"/>
      <c r="BN26" s="952"/>
      <c r="BO26" s="952"/>
      <c r="BP26" s="952"/>
      <c r="BQ26" s="889"/>
      <c r="BR26" s="889"/>
      <c r="BS26" s="889"/>
      <c r="BT26" s="889"/>
      <c r="BU26" s="889"/>
      <c r="BV26" s="889"/>
      <c r="BW26" s="889"/>
      <c r="BX26" s="889"/>
      <c r="BY26" s="889"/>
      <c r="BZ26" s="889"/>
      <c r="CA26" s="889"/>
      <c r="CB26" s="889"/>
      <c r="CC26" s="889"/>
      <c r="CD26" s="889"/>
      <c r="CE26" s="889"/>
      <c r="CF26" s="889"/>
      <c r="CG26" s="889"/>
      <c r="CH26" s="889"/>
      <c r="CI26" s="889"/>
      <c r="CJ26" s="889"/>
      <c r="CK26" s="889"/>
      <c r="CL26" s="889"/>
      <c r="CM26" s="889"/>
      <c r="CN26" s="889"/>
      <c r="CO26" s="889"/>
      <c r="CP26" s="889"/>
      <c r="CQ26" s="889"/>
      <c r="CR26" s="889"/>
      <c r="CS26" s="889"/>
      <c r="CT26" s="889"/>
      <c r="CU26" s="889"/>
      <c r="CV26" s="889"/>
      <c r="CW26" s="889"/>
      <c r="CX26" s="889"/>
      <c r="CY26" s="889"/>
      <c r="CZ26" s="889"/>
      <c r="DA26" s="889"/>
      <c r="DB26" s="889"/>
      <c r="DC26" s="889"/>
      <c r="DD26" s="889"/>
      <c r="DE26" s="889"/>
      <c r="DF26" s="889"/>
      <c r="DG26" s="889"/>
      <c r="DH26" s="889"/>
      <c r="DI26" s="889"/>
      <c r="DJ26" s="889"/>
      <c r="DK26" s="889"/>
      <c r="DL26" s="889"/>
      <c r="DM26" s="889"/>
      <c r="DN26" s="889"/>
      <c r="DO26" s="889"/>
      <c r="DP26" s="889"/>
      <c r="DQ26" s="889"/>
      <c r="DR26" s="889"/>
      <c r="DS26" s="889"/>
      <c r="DT26" s="889"/>
      <c r="DU26" s="889"/>
      <c r="DV26" s="889"/>
      <c r="DW26" s="889"/>
    </row>
    <row r="27" spans="1:127" s="962" customFormat="1" ht="21" customHeight="1">
      <c r="A27" s="952"/>
      <c r="B27" s="2005">
        <v>10</v>
      </c>
      <c r="C27" s="2011" t="s">
        <v>1147</v>
      </c>
      <c r="D27" s="2011"/>
      <c r="E27" s="2011"/>
      <c r="F27" s="2011"/>
      <c r="G27" s="2011"/>
      <c r="H27" s="2011"/>
      <c r="I27" s="2011"/>
      <c r="J27" s="2011"/>
      <c r="K27" s="2008"/>
      <c r="L27" s="2007">
        <v>1</v>
      </c>
      <c r="M27" s="2008"/>
      <c r="N27" s="972"/>
      <c r="O27" s="2008"/>
      <c r="P27" s="1993"/>
      <c r="Q27" s="2005">
        <v>39</v>
      </c>
      <c r="R27" s="2006" t="s">
        <v>1146</v>
      </c>
      <c r="S27" s="2006"/>
      <c r="T27" s="2006"/>
      <c r="U27" s="2006"/>
      <c r="V27" s="2006"/>
      <c r="W27" s="2006"/>
      <c r="X27" s="2006"/>
      <c r="Y27" s="2006"/>
      <c r="Z27" s="2013"/>
      <c r="AA27" s="2007">
        <v>1</v>
      </c>
      <c r="AB27" s="2010"/>
      <c r="AC27" s="2014"/>
      <c r="AD27" s="2010"/>
      <c r="AE27" s="959"/>
      <c r="AF27" s="1254">
        <f t="shared" si="0"/>
        <v>0.89</v>
      </c>
      <c r="AG27" s="1254">
        <f t="shared" si="1"/>
        <v>0.89</v>
      </c>
      <c r="AH27" s="952"/>
      <c r="AI27" s="952"/>
      <c r="AJ27" s="952"/>
      <c r="AK27" s="952"/>
      <c r="AL27" s="952"/>
      <c r="AM27" s="966"/>
      <c r="AN27" s="966"/>
      <c r="AO27" s="966"/>
      <c r="AP27" s="966"/>
      <c r="AQ27" s="966"/>
      <c r="AR27" s="966"/>
      <c r="AS27" s="966"/>
      <c r="AT27" s="966"/>
      <c r="AU27" s="966"/>
      <c r="AV27" s="973" t="s">
        <v>1145</v>
      </c>
      <c r="AW27" s="963">
        <f>SUM(AV20:AV23)*AQ20</f>
        <v>192</v>
      </c>
      <c r="AX27" s="966" t="s">
        <v>1144</v>
      </c>
      <c r="AY27" s="966"/>
      <c r="AZ27" s="966"/>
      <c r="BA27" s="952"/>
      <c r="BB27" s="952"/>
      <c r="BC27" s="952"/>
      <c r="BD27" s="952"/>
      <c r="BE27" s="952"/>
      <c r="BF27" s="952"/>
      <c r="BG27" s="952"/>
      <c r="BH27" s="952"/>
      <c r="BI27" s="952"/>
      <c r="BJ27" s="952"/>
      <c r="BK27" s="952"/>
      <c r="BL27" s="952"/>
      <c r="BM27" s="952"/>
      <c r="BN27" s="952"/>
      <c r="BO27" s="952"/>
      <c r="BP27" s="952"/>
      <c r="BQ27" s="889"/>
      <c r="BR27" s="889"/>
      <c r="BS27" s="889"/>
      <c r="BT27" s="889"/>
      <c r="BU27" s="889"/>
      <c r="BV27" s="889"/>
      <c r="BW27" s="889"/>
      <c r="BX27" s="889"/>
      <c r="BY27" s="889"/>
      <c r="BZ27" s="889"/>
      <c r="CA27" s="889"/>
      <c r="CB27" s="889"/>
      <c r="CC27" s="889"/>
      <c r="CD27" s="889"/>
      <c r="CE27" s="889"/>
      <c r="CF27" s="889"/>
      <c r="CG27" s="889"/>
      <c r="CH27" s="889"/>
      <c r="CI27" s="889"/>
      <c r="CJ27" s="889"/>
      <c r="CK27" s="889"/>
      <c r="CL27" s="889"/>
      <c r="CM27" s="889"/>
      <c r="CN27" s="889"/>
      <c r="CO27" s="889"/>
      <c r="CP27" s="889"/>
      <c r="CQ27" s="889"/>
      <c r="CR27" s="889"/>
      <c r="CS27" s="889"/>
      <c r="CT27" s="889"/>
      <c r="CU27" s="889"/>
      <c r="CV27" s="889"/>
      <c r="CW27" s="889"/>
      <c r="CX27" s="889"/>
      <c r="CY27" s="889"/>
      <c r="CZ27" s="889"/>
      <c r="DA27" s="889"/>
      <c r="DB27" s="889"/>
      <c r="DC27" s="889"/>
      <c r="DD27" s="889"/>
      <c r="DE27" s="889"/>
      <c r="DF27" s="889"/>
      <c r="DG27" s="889"/>
      <c r="DH27" s="889"/>
      <c r="DI27" s="889"/>
      <c r="DJ27" s="889"/>
      <c r="DK27" s="889"/>
      <c r="DL27" s="889"/>
      <c r="DM27" s="889"/>
      <c r="DN27" s="889"/>
      <c r="DO27" s="889"/>
      <c r="DP27" s="889"/>
      <c r="DQ27" s="889"/>
      <c r="DR27" s="889"/>
      <c r="DS27" s="889"/>
      <c r="DT27" s="889"/>
      <c r="DU27" s="889"/>
      <c r="DV27" s="889"/>
      <c r="DW27" s="889"/>
    </row>
    <row r="28" spans="1:127" s="962" customFormat="1" ht="21" customHeight="1">
      <c r="A28" s="952"/>
      <c r="B28" s="2005">
        <v>11</v>
      </c>
      <c r="C28" s="2006" t="s">
        <v>1143</v>
      </c>
      <c r="D28" s="2006"/>
      <c r="E28" s="2006"/>
      <c r="F28" s="2006"/>
      <c r="G28" s="2006"/>
      <c r="H28" s="2006"/>
      <c r="I28" s="2006"/>
      <c r="J28" s="2006"/>
      <c r="K28" s="2007">
        <v>1</v>
      </c>
      <c r="L28" s="2008"/>
      <c r="M28" s="2008"/>
      <c r="N28" s="972"/>
      <c r="O28" s="2008"/>
      <c r="P28" s="1993"/>
      <c r="Q28" s="2005">
        <v>40</v>
      </c>
      <c r="R28" s="2006" t="s">
        <v>1142</v>
      </c>
      <c r="S28" s="2006"/>
      <c r="T28" s="2006"/>
      <c r="U28" s="2006"/>
      <c r="V28" s="2006"/>
      <c r="W28" s="2006"/>
      <c r="X28" s="2006"/>
      <c r="Y28" s="2006"/>
      <c r="Z28" s="2010"/>
      <c r="AA28" s="2014"/>
      <c r="AB28" s="2010"/>
      <c r="AC28" s="2010"/>
      <c r="AD28" s="2007">
        <v>1</v>
      </c>
      <c r="AE28" s="959"/>
      <c r="AF28" s="1254">
        <f t="shared" si="0"/>
        <v>1</v>
      </c>
      <c r="AG28" s="1254">
        <f t="shared" si="1"/>
        <v>1</v>
      </c>
      <c r="AH28" s="952"/>
      <c r="AI28" s="952"/>
      <c r="AJ28" s="952"/>
      <c r="AK28" s="952"/>
      <c r="AL28" s="952"/>
      <c r="AM28" s="966"/>
      <c r="AN28" s="966"/>
      <c r="AO28" s="966"/>
      <c r="AP28" s="966"/>
      <c r="AQ28" s="966"/>
      <c r="AR28" s="966"/>
      <c r="AS28" s="966"/>
      <c r="AT28" s="966"/>
      <c r="AU28" s="973"/>
      <c r="AV28" s="966"/>
      <c r="AW28" s="966"/>
      <c r="AX28" s="966"/>
      <c r="AY28" s="966"/>
      <c r="AZ28" s="966"/>
      <c r="BA28" s="952"/>
      <c r="BB28" s="952"/>
      <c r="BC28" s="952"/>
      <c r="BD28" s="952"/>
      <c r="BE28" s="952"/>
      <c r="BF28" s="952"/>
      <c r="BG28" s="952"/>
      <c r="BH28" s="952"/>
      <c r="BI28" s="952"/>
      <c r="BJ28" s="952"/>
      <c r="BK28" s="952"/>
      <c r="BL28" s="952"/>
      <c r="BM28" s="952"/>
      <c r="BN28" s="952"/>
      <c r="BO28" s="952"/>
      <c r="BP28" s="952"/>
      <c r="BQ28" s="889"/>
      <c r="BR28" s="889"/>
      <c r="BS28" s="889"/>
      <c r="BT28" s="889"/>
      <c r="BU28" s="889"/>
      <c r="BV28" s="889"/>
      <c r="BW28" s="889"/>
      <c r="BX28" s="889"/>
      <c r="BY28" s="889"/>
      <c r="BZ28" s="889"/>
      <c r="CA28" s="889"/>
      <c r="CB28" s="889"/>
      <c r="CC28" s="889"/>
      <c r="CD28" s="889"/>
      <c r="CE28" s="889"/>
      <c r="CF28" s="889"/>
      <c r="CG28" s="889"/>
      <c r="CH28" s="889"/>
      <c r="CI28" s="889"/>
      <c r="CJ28" s="889"/>
      <c r="CK28" s="889"/>
      <c r="CL28" s="889"/>
      <c r="CM28" s="889"/>
      <c r="CN28" s="889"/>
      <c r="CO28" s="889"/>
      <c r="CP28" s="889"/>
      <c r="CQ28" s="889"/>
      <c r="CR28" s="889"/>
      <c r="CS28" s="889"/>
      <c r="CT28" s="889"/>
      <c r="CU28" s="889"/>
      <c r="CV28" s="889"/>
      <c r="CW28" s="889"/>
      <c r="CX28" s="889"/>
      <c r="CY28" s="889"/>
      <c r="CZ28" s="889"/>
      <c r="DA28" s="889"/>
      <c r="DB28" s="889"/>
      <c r="DC28" s="889"/>
      <c r="DD28" s="889"/>
      <c r="DE28" s="889"/>
      <c r="DF28" s="889"/>
      <c r="DG28" s="889"/>
      <c r="DH28" s="889"/>
      <c r="DI28" s="889"/>
      <c r="DJ28" s="889"/>
      <c r="DK28" s="889"/>
      <c r="DL28" s="889"/>
      <c r="DM28" s="889"/>
      <c r="DN28" s="889"/>
      <c r="DO28" s="889"/>
      <c r="DP28" s="889"/>
      <c r="DQ28" s="889"/>
      <c r="DR28" s="889"/>
      <c r="DS28" s="889"/>
      <c r="DT28" s="889"/>
      <c r="DU28" s="889"/>
      <c r="DV28" s="889"/>
      <c r="DW28" s="889"/>
    </row>
    <row r="29" spans="1:127" s="962" customFormat="1" ht="21" customHeight="1" thickBot="1">
      <c r="A29" s="952"/>
      <c r="B29" s="2005">
        <v>12</v>
      </c>
      <c r="C29" s="2006" t="s">
        <v>1141</v>
      </c>
      <c r="D29" s="2006"/>
      <c r="E29" s="2006"/>
      <c r="F29" s="2006"/>
      <c r="G29" s="2006"/>
      <c r="H29" s="2006"/>
      <c r="I29" s="2006"/>
      <c r="J29" s="2006"/>
      <c r="K29" s="2007">
        <v>1</v>
      </c>
      <c r="L29" s="2008"/>
      <c r="M29" s="2008"/>
      <c r="N29" s="2008"/>
      <c r="O29" s="2008"/>
      <c r="P29" s="1993"/>
      <c r="Q29" s="2005">
        <v>41</v>
      </c>
      <c r="R29" s="2006" t="s">
        <v>1140</v>
      </c>
      <c r="S29" s="2006"/>
      <c r="T29" s="2006"/>
      <c r="U29" s="2006"/>
      <c r="V29" s="2006"/>
      <c r="W29" s="2006"/>
      <c r="X29" s="2006"/>
      <c r="Y29" s="2006"/>
      <c r="Z29" s="2010"/>
      <c r="AA29" s="2014"/>
      <c r="AB29" s="2010"/>
      <c r="AC29" s="2010"/>
      <c r="AD29" s="2007">
        <v>1</v>
      </c>
      <c r="AE29" s="959"/>
      <c r="AF29" s="1254">
        <f t="shared" si="0"/>
        <v>1</v>
      </c>
      <c r="AG29" s="1254">
        <f t="shared" si="1"/>
        <v>1</v>
      </c>
      <c r="AH29" s="952"/>
      <c r="AI29" s="952"/>
      <c r="AJ29" s="952"/>
      <c r="AK29" s="952"/>
      <c r="AL29" s="952"/>
      <c r="AM29" s="966"/>
      <c r="AN29" s="966"/>
      <c r="AO29" s="963"/>
      <c r="AP29" s="890"/>
      <c r="AQ29" s="889"/>
      <c r="AR29" s="889"/>
      <c r="AS29" s="889"/>
      <c r="AT29" s="889"/>
      <c r="AU29" s="889"/>
      <c r="AV29" s="889"/>
      <c r="AW29" s="889"/>
      <c r="AX29" s="966"/>
      <c r="AY29" s="966"/>
      <c r="AZ29" s="966"/>
      <c r="BA29" s="952"/>
      <c r="BB29" s="952"/>
      <c r="BC29" s="952"/>
      <c r="BD29" s="952"/>
      <c r="BE29" s="952"/>
      <c r="BF29" s="952"/>
      <c r="BG29" s="952"/>
      <c r="BH29" s="952"/>
      <c r="BI29" s="952"/>
      <c r="BJ29" s="952"/>
      <c r="BK29" s="952"/>
      <c r="BL29" s="952"/>
      <c r="BM29" s="952"/>
      <c r="BN29" s="952"/>
      <c r="BO29" s="952"/>
      <c r="BP29" s="952"/>
      <c r="BQ29" s="889"/>
      <c r="BR29" s="889"/>
      <c r="BS29" s="889"/>
      <c r="BT29" s="889"/>
      <c r="BU29" s="889"/>
      <c r="BV29" s="889"/>
      <c r="BW29" s="889"/>
      <c r="BX29" s="889"/>
      <c r="BY29" s="889"/>
      <c r="BZ29" s="889"/>
      <c r="CA29" s="889"/>
      <c r="CB29" s="889"/>
      <c r="CC29" s="889"/>
      <c r="CD29" s="889"/>
      <c r="CE29" s="889"/>
      <c r="CF29" s="889"/>
      <c r="CG29" s="889"/>
      <c r="CH29" s="889"/>
      <c r="CI29" s="889"/>
      <c r="CJ29" s="889"/>
      <c r="CK29" s="889"/>
      <c r="CL29" s="889"/>
      <c r="CM29" s="889"/>
      <c r="CN29" s="889"/>
      <c r="CO29" s="889"/>
      <c r="CP29" s="889"/>
      <c r="CQ29" s="889"/>
      <c r="CR29" s="889"/>
      <c r="CS29" s="889"/>
      <c r="CT29" s="889"/>
      <c r="CU29" s="889"/>
      <c r="CV29" s="889"/>
      <c r="CW29" s="889"/>
      <c r="CX29" s="889"/>
      <c r="CY29" s="889"/>
      <c r="CZ29" s="889"/>
      <c r="DA29" s="889"/>
      <c r="DB29" s="889"/>
      <c r="DC29" s="889"/>
      <c r="DD29" s="889"/>
      <c r="DE29" s="889"/>
      <c r="DF29" s="889"/>
      <c r="DG29" s="889"/>
      <c r="DH29" s="889"/>
      <c r="DI29" s="889"/>
      <c r="DJ29" s="889"/>
      <c r="DK29" s="889"/>
      <c r="DL29" s="889"/>
      <c r="DM29" s="889"/>
      <c r="DN29" s="889"/>
      <c r="DO29" s="889"/>
      <c r="DP29" s="889"/>
      <c r="DQ29" s="889"/>
      <c r="DR29" s="889"/>
      <c r="DS29" s="889"/>
      <c r="DT29" s="889"/>
      <c r="DU29" s="889"/>
      <c r="DV29" s="889"/>
      <c r="DW29" s="889"/>
    </row>
    <row r="30" spans="1:127" s="962" customFormat="1" ht="21" customHeight="1" thickBot="1">
      <c r="A30" s="952"/>
      <c r="B30" s="2005">
        <v>13</v>
      </c>
      <c r="C30" s="2015" t="s">
        <v>1139</v>
      </c>
      <c r="D30" s="2016"/>
      <c r="E30" s="2016"/>
      <c r="F30" s="2016"/>
      <c r="G30" s="2016"/>
      <c r="H30" s="2016"/>
      <c r="I30" s="2016"/>
      <c r="J30" s="2017"/>
      <c r="K30" s="2007">
        <v>1</v>
      </c>
      <c r="L30" s="2008"/>
      <c r="M30" s="2008"/>
      <c r="N30" s="2008"/>
      <c r="O30" s="2008"/>
      <c r="P30" s="1993"/>
      <c r="Q30" s="2005">
        <v>42</v>
      </c>
      <c r="R30" s="2006" t="s">
        <v>1138</v>
      </c>
      <c r="S30" s="2006"/>
      <c r="T30" s="2006"/>
      <c r="U30" s="2006"/>
      <c r="V30" s="2006"/>
      <c r="W30" s="2006"/>
      <c r="X30" s="2006"/>
      <c r="Y30" s="2006"/>
      <c r="Z30" s="2010"/>
      <c r="AA30" s="2014"/>
      <c r="AB30" s="2010"/>
      <c r="AC30" s="2010"/>
      <c r="AD30" s="2007">
        <v>1</v>
      </c>
      <c r="AE30" s="959"/>
      <c r="AF30" s="1254">
        <f t="shared" si="0"/>
        <v>1</v>
      </c>
      <c r="AG30" s="1254">
        <f t="shared" si="1"/>
        <v>1</v>
      </c>
      <c r="AH30" s="952"/>
      <c r="AI30" s="952"/>
      <c r="AJ30" s="952"/>
      <c r="AK30" s="952"/>
      <c r="AL30" s="952"/>
      <c r="AM30" s="966"/>
      <c r="AN30" s="966"/>
      <c r="AO30" s="963"/>
      <c r="AP30" s="889"/>
      <c r="AQ30" s="889"/>
      <c r="AR30" s="1714" t="s">
        <v>1137</v>
      </c>
      <c r="AS30" s="1715"/>
      <c r="AT30" s="1715"/>
      <c r="AU30" s="1715"/>
      <c r="AV30" s="1716"/>
      <c r="AW30" s="1717" t="s">
        <v>1136</v>
      </c>
      <c r="AX30" s="1718"/>
      <c r="AY30" s="1719"/>
      <c r="AZ30" s="957"/>
      <c r="BA30" s="952"/>
      <c r="BB30" s="952"/>
      <c r="BC30" s="952"/>
      <c r="BD30" s="952"/>
      <c r="BE30" s="952"/>
      <c r="BF30" s="952"/>
      <c r="BG30" s="952"/>
      <c r="BH30" s="952"/>
      <c r="BI30" s="952"/>
      <c r="BJ30" s="952"/>
      <c r="BK30" s="952"/>
      <c r="BL30" s="952"/>
      <c r="BM30" s="952"/>
      <c r="BN30" s="952"/>
      <c r="BO30" s="952"/>
      <c r="BP30" s="952"/>
      <c r="BQ30" s="889"/>
      <c r="BR30" s="889"/>
      <c r="BS30" s="889"/>
      <c r="BT30" s="889"/>
      <c r="BU30" s="889"/>
      <c r="BV30" s="889"/>
      <c r="BW30" s="889"/>
      <c r="BX30" s="889"/>
      <c r="BY30" s="889"/>
      <c r="BZ30" s="889"/>
      <c r="CA30" s="889"/>
      <c r="CB30" s="889"/>
      <c r="CC30" s="889"/>
      <c r="CD30" s="889"/>
      <c r="CE30" s="889"/>
      <c r="CF30" s="889"/>
      <c r="CG30" s="889"/>
      <c r="CH30" s="889"/>
      <c r="CI30" s="889"/>
      <c r="CJ30" s="889"/>
      <c r="CK30" s="889"/>
      <c r="CL30" s="889"/>
      <c r="CM30" s="889"/>
      <c r="CN30" s="889"/>
      <c r="CO30" s="889"/>
      <c r="CP30" s="889"/>
      <c r="CQ30" s="889"/>
      <c r="CR30" s="889"/>
      <c r="CS30" s="889"/>
      <c r="CT30" s="889"/>
      <c r="CU30" s="889"/>
      <c r="CV30" s="889"/>
      <c r="CW30" s="889"/>
      <c r="CX30" s="889"/>
      <c r="CY30" s="889"/>
      <c r="CZ30" s="889"/>
      <c r="DA30" s="889"/>
      <c r="DB30" s="889"/>
      <c r="DC30" s="889"/>
      <c r="DD30" s="889"/>
      <c r="DE30" s="889"/>
      <c r="DF30" s="889"/>
      <c r="DG30" s="889"/>
      <c r="DH30" s="889"/>
      <c r="DI30" s="889"/>
      <c r="DJ30" s="889"/>
      <c r="DK30" s="889"/>
      <c r="DL30" s="889"/>
      <c r="DM30" s="889"/>
      <c r="DN30" s="889"/>
      <c r="DO30" s="889"/>
      <c r="DP30" s="889"/>
      <c r="DQ30" s="889"/>
      <c r="DR30" s="889"/>
      <c r="DS30" s="889"/>
      <c r="DT30" s="889"/>
      <c r="DU30" s="889"/>
      <c r="DV30" s="889"/>
      <c r="DW30" s="889"/>
    </row>
    <row r="31" spans="1:127" s="962" customFormat="1" ht="21" customHeight="1" thickBot="1">
      <c r="A31" s="952"/>
      <c r="B31" s="2005">
        <v>14</v>
      </c>
      <c r="C31" s="2011" t="s">
        <v>1135</v>
      </c>
      <c r="D31" s="2011"/>
      <c r="E31" s="2011"/>
      <c r="F31" s="2011"/>
      <c r="G31" s="2011"/>
      <c r="H31" s="2011"/>
      <c r="I31" s="2011"/>
      <c r="J31" s="2011"/>
      <c r="K31" s="2008"/>
      <c r="L31" s="2007">
        <v>1</v>
      </c>
      <c r="M31" s="2008"/>
      <c r="N31" s="2008"/>
      <c r="O31" s="2008"/>
      <c r="P31" s="1993"/>
      <c r="Q31" s="2005">
        <v>43</v>
      </c>
      <c r="R31" s="2006" t="s">
        <v>1134</v>
      </c>
      <c r="S31" s="2006"/>
      <c r="T31" s="2006"/>
      <c r="U31" s="2006"/>
      <c r="V31" s="2006"/>
      <c r="W31" s="2006"/>
      <c r="X31" s="2006"/>
      <c r="Y31" s="2006"/>
      <c r="Z31" s="2010"/>
      <c r="AA31" s="2010"/>
      <c r="AB31" s="2010"/>
      <c r="AC31" s="2010"/>
      <c r="AD31" s="2007">
        <v>1</v>
      </c>
      <c r="AE31" s="959"/>
      <c r="AF31" s="1254">
        <f t="shared" si="0"/>
        <v>0.89</v>
      </c>
      <c r="AG31" s="1254">
        <f t="shared" si="1"/>
        <v>1</v>
      </c>
      <c r="AH31" s="952"/>
      <c r="AI31" s="952"/>
      <c r="AJ31" s="952"/>
      <c r="AK31" s="952"/>
      <c r="AL31" s="952"/>
      <c r="AM31" s="966"/>
      <c r="AN31" s="963">
        <f>MAX(AN20:AN24)</f>
        <v>58</v>
      </c>
      <c r="AO31" s="966"/>
      <c r="AP31" s="889"/>
      <c r="AQ31" s="889"/>
      <c r="AR31" s="1720">
        <f>AW25</f>
        <v>154</v>
      </c>
      <c r="AS31" s="1721"/>
      <c r="AT31" s="1721"/>
      <c r="AU31" s="1721"/>
      <c r="AV31" s="1722"/>
      <c r="AW31" s="1723">
        <f>SUM(100/AR33*AR31)</f>
        <v>80.209999999999994</v>
      </c>
      <c r="AX31" s="1724"/>
      <c r="AY31" s="1729" t="s">
        <v>1133</v>
      </c>
      <c r="AZ31" s="974"/>
      <c r="BA31" s="952"/>
      <c r="BB31" s="952"/>
      <c r="BC31" s="952"/>
      <c r="BD31" s="952"/>
      <c r="BE31" s="952"/>
      <c r="BF31" s="952"/>
      <c r="BG31" s="952"/>
      <c r="BH31" s="952"/>
      <c r="BI31" s="952"/>
      <c r="BJ31" s="952"/>
      <c r="BK31" s="952"/>
      <c r="BL31" s="952"/>
      <c r="BM31" s="952"/>
      <c r="BN31" s="952"/>
      <c r="BO31" s="952"/>
      <c r="BP31" s="952"/>
      <c r="BQ31" s="889"/>
      <c r="BR31" s="889"/>
      <c r="BS31" s="889"/>
      <c r="BT31" s="889"/>
      <c r="BU31" s="889"/>
      <c r="BV31" s="889"/>
      <c r="BW31" s="889"/>
      <c r="BX31" s="889"/>
      <c r="BY31" s="889"/>
      <c r="BZ31" s="889"/>
      <c r="CA31" s="889"/>
      <c r="CB31" s="889"/>
      <c r="CC31" s="889"/>
      <c r="CD31" s="889"/>
      <c r="CE31" s="889"/>
      <c r="CF31" s="889"/>
      <c r="CG31" s="889"/>
      <c r="CH31" s="889"/>
      <c r="CI31" s="889"/>
      <c r="CJ31" s="889"/>
      <c r="CK31" s="889"/>
      <c r="CL31" s="889"/>
      <c r="CM31" s="889"/>
      <c r="CN31" s="889"/>
      <c r="CO31" s="889"/>
      <c r="CP31" s="889"/>
      <c r="CQ31" s="889"/>
      <c r="CR31" s="889"/>
      <c r="CS31" s="889"/>
      <c r="CT31" s="889"/>
      <c r="CU31" s="889"/>
      <c r="CV31" s="889"/>
      <c r="CW31" s="889"/>
      <c r="CX31" s="889"/>
      <c r="CY31" s="889"/>
      <c r="CZ31" s="889"/>
      <c r="DA31" s="889"/>
      <c r="DB31" s="889"/>
      <c r="DC31" s="889"/>
      <c r="DD31" s="889"/>
      <c r="DE31" s="889"/>
      <c r="DF31" s="889"/>
      <c r="DG31" s="889"/>
      <c r="DH31" s="889"/>
      <c r="DI31" s="889"/>
      <c r="DJ31" s="889"/>
      <c r="DK31" s="889"/>
      <c r="DL31" s="889"/>
      <c r="DM31" s="889"/>
      <c r="DN31" s="889"/>
      <c r="DO31" s="889"/>
      <c r="DP31" s="889"/>
      <c r="DQ31" s="889"/>
      <c r="DR31" s="889"/>
      <c r="DS31" s="889"/>
      <c r="DT31" s="889"/>
      <c r="DU31" s="889"/>
      <c r="DV31" s="889"/>
      <c r="DW31" s="889"/>
    </row>
    <row r="32" spans="1:127" s="962" customFormat="1" ht="21" customHeight="1">
      <c r="A32" s="952"/>
      <c r="B32" s="2005">
        <v>15</v>
      </c>
      <c r="C32" s="2006" t="s">
        <v>1132</v>
      </c>
      <c r="D32" s="2018"/>
      <c r="E32" s="2018"/>
      <c r="F32" s="2018"/>
      <c r="G32" s="2018"/>
      <c r="H32" s="2018"/>
      <c r="I32" s="2018"/>
      <c r="J32" s="2018"/>
      <c r="K32" s="2008"/>
      <c r="L32" s="2008"/>
      <c r="M32" s="2007">
        <v>1</v>
      </c>
      <c r="N32" s="2019"/>
      <c r="O32" s="2019"/>
      <c r="P32" s="1993"/>
      <c r="Q32" s="2005">
        <v>44</v>
      </c>
      <c r="R32" s="2012" t="s">
        <v>1131</v>
      </c>
      <c r="S32" s="2012"/>
      <c r="T32" s="2012"/>
      <c r="U32" s="2012"/>
      <c r="V32" s="2012"/>
      <c r="W32" s="2012"/>
      <c r="X32" s="2012"/>
      <c r="Y32" s="2012"/>
      <c r="Z32" s="2010"/>
      <c r="AA32" s="2010"/>
      <c r="AB32" s="2010"/>
      <c r="AC32" s="2007">
        <v>1</v>
      </c>
      <c r="AD32" s="2010"/>
      <c r="AE32" s="959"/>
      <c r="AF32" s="1254">
        <f t="shared" si="0"/>
        <v>0.79</v>
      </c>
      <c r="AG32" s="1254">
        <f t="shared" si="1"/>
        <v>0.69</v>
      </c>
      <c r="AH32" s="952"/>
      <c r="AI32" s="952"/>
      <c r="AJ32" s="952"/>
      <c r="AK32" s="952"/>
      <c r="AL32" s="952"/>
      <c r="AM32" s="966"/>
      <c r="AN32" s="966"/>
      <c r="AO32" s="966"/>
      <c r="AP32" s="889"/>
      <c r="AQ32" s="889"/>
      <c r="AR32" s="1714" t="s">
        <v>1130</v>
      </c>
      <c r="AS32" s="1715"/>
      <c r="AT32" s="1715"/>
      <c r="AU32" s="1715"/>
      <c r="AV32" s="1716"/>
      <c r="AW32" s="1725"/>
      <c r="AX32" s="1726"/>
      <c r="AY32" s="1730"/>
      <c r="AZ32" s="974"/>
      <c r="BA32" s="952"/>
      <c r="BB32" s="892"/>
      <c r="BC32" s="889"/>
      <c r="BD32" s="889"/>
      <c r="BE32" s="889"/>
      <c r="BF32" s="889"/>
      <c r="BG32" s="889"/>
      <c r="BH32" s="889"/>
      <c r="BI32" s="889"/>
      <c r="BJ32" s="889"/>
      <c r="BK32" s="889"/>
      <c r="BL32" s="889"/>
      <c r="BM32" s="889"/>
      <c r="BN32" s="889"/>
      <c r="BO32" s="966"/>
      <c r="BP32" s="893">
        <v>31</v>
      </c>
      <c r="BQ32" s="889"/>
      <c r="BR32" s="889"/>
      <c r="BS32" s="889"/>
      <c r="BT32" s="889"/>
      <c r="BU32" s="889"/>
      <c r="BV32" s="889"/>
      <c r="BW32" s="889"/>
      <c r="BX32" s="889"/>
      <c r="BY32" s="891"/>
      <c r="BZ32" s="891"/>
      <c r="CA32" s="891"/>
      <c r="CB32" s="891"/>
      <c r="CC32" s="891"/>
      <c r="CD32" s="891"/>
      <c r="CE32" s="891"/>
      <c r="CF32" s="891"/>
      <c r="CG32" s="891"/>
      <c r="CH32" s="891"/>
      <c r="CI32" s="891"/>
      <c r="CJ32" s="891"/>
      <c r="CK32" s="891"/>
      <c r="CL32" s="891"/>
      <c r="CM32" s="891"/>
      <c r="CN32" s="891"/>
      <c r="CO32" s="891"/>
      <c r="CP32" s="891"/>
      <c r="CQ32" s="891"/>
      <c r="CR32" s="891"/>
      <c r="CS32" s="891"/>
      <c r="CT32" s="891"/>
      <c r="CU32" s="891"/>
      <c r="CV32" s="891"/>
      <c r="CW32" s="891"/>
      <c r="CX32" s="891"/>
      <c r="CY32" s="891"/>
      <c r="CZ32" s="891"/>
      <c r="DA32" s="891"/>
      <c r="DB32" s="891"/>
      <c r="DC32" s="891"/>
      <c r="DD32" s="891"/>
      <c r="DE32" s="891"/>
      <c r="DF32" s="891"/>
      <c r="DG32" s="891"/>
      <c r="DH32" s="891"/>
      <c r="DI32" s="891"/>
      <c r="DJ32" s="891"/>
      <c r="DK32" s="891"/>
      <c r="DL32" s="891"/>
      <c r="DM32" s="891"/>
      <c r="DN32" s="891"/>
      <c r="DO32" s="891"/>
      <c r="DP32" s="891"/>
      <c r="DQ32" s="891"/>
      <c r="DR32" s="891"/>
      <c r="DS32" s="891"/>
      <c r="DT32" s="891"/>
      <c r="DU32" s="891"/>
      <c r="DV32" s="891"/>
      <c r="DW32" s="891"/>
    </row>
    <row r="33" spans="1:127" s="962" customFormat="1" ht="21" customHeight="1" thickBot="1">
      <c r="A33" s="952"/>
      <c r="B33" s="2005">
        <v>16</v>
      </c>
      <c r="C33" s="2011" t="s">
        <v>1129</v>
      </c>
      <c r="D33" s="2011"/>
      <c r="E33" s="2011"/>
      <c r="F33" s="2011"/>
      <c r="G33" s="2011"/>
      <c r="H33" s="2011"/>
      <c r="I33" s="2011"/>
      <c r="J33" s="2011"/>
      <c r="K33" s="2008"/>
      <c r="L33" s="2007">
        <v>1</v>
      </c>
      <c r="M33" s="2019"/>
      <c r="N33" s="2019"/>
      <c r="O33" s="2019"/>
      <c r="P33" s="1993"/>
      <c r="Q33" s="2005">
        <v>45</v>
      </c>
      <c r="R33" s="2011" t="s">
        <v>1128</v>
      </c>
      <c r="S33" s="2011"/>
      <c r="T33" s="2011"/>
      <c r="U33" s="2011"/>
      <c r="V33" s="2011"/>
      <c r="W33" s="2011"/>
      <c r="X33" s="2011"/>
      <c r="Y33" s="2011"/>
      <c r="Z33" s="2010"/>
      <c r="AA33" s="2007">
        <v>1</v>
      </c>
      <c r="AB33" s="2010"/>
      <c r="AC33" s="2010"/>
      <c r="AD33" s="2010"/>
      <c r="AE33" s="959"/>
      <c r="AF33" s="1254">
        <f t="shared" si="0"/>
        <v>0.89</v>
      </c>
      <c r="AG33" s="1254">
        <f t="shared" si="1"/>
        <v>0.89</v>
      </c>
      <c r="AH33" s="952"/>
      <c r="AI33" s="952"/>
      <c r="AJ33" s="952"/>
      <c r="AK33" s="952"/>
      <c r="AL33" s="952"/>
      <c r="AM33" s="966"/>
      <c r="AN33" s="966"/>
      <c r="AO33" s="966"/>
      <c r="AP33" s="889"/>
      <c r="AQ33" s="889"/>
      <c r="AR33" s="1720">
        <f>AW27</f>
        <v>192</v>
      </c>
      <c r="AS33" s="1721"/>
      <c r="AT33" s="1721"/>
      <c r="AU33" s="1721"/>
      <c r="AV33" s="1722"/>
      <c r="AW33" s="1727"/>
      <c r="AX33" s="1728"/>
      <c r="AY33" s="1731"/>
      <c r="AZ33" s="975"/>
      <c r="BA33" s="952"/>
      <c r="BB33" s="892"/>
      <c r="BC33" s="889"/>
      <c r="BD33" s="889"/>
      <c r="BE33" s="889"/>
      <c r="BF33" s="889"/>
      <c r="BG33" s="889"/>
      <c r="BH33" s="889"/>
      <c r="BI33" s="889"/>
      <c r="BJ33" s="889"/>
      <c r="BK33" s="889"/>
      <c r="BL33" s="889"/>
      <c r="BM33" s="889"/>
      <c r="BN33" s="889"/>
      <c r="BO33" s="966"/>
      <c r="BP33" s="893">
        <v>32</v>
      </c>
      <c r="BQ33" s="889"/>
      <c r="BR33" s="889"/>
      <c r="BS33" s="889"/>
      <c r="BT33" s="889"/>
      <c r="BU33" s="889"/>
      <c r="BV33" s="889"/>
      <c r="BW33" s="889"/>
      <c r="BX33" s="889"/>
      <c r="BY33" s="889"/>
      <c r="BZ33" s="889"/>
      <c r="CA33" s="889"/>
      <c r="CB33" s="889"/>
      <c r="CC33" s="889"/>
      <c r="CD33" s="889"/>
      <c r="CE33" s="889"/>
      <c r="CF33" s="889"/>
      <c r="CG33" s="889"/>
      <c r="CH33" s="889"/>
      <c r="CI33" s="889"/>
      <c r="CJ33" s="889"/>
      <c r="CK33" s="889"/>
      <c r="CL33" s="889"/>
      <c r="CM33" s="889"/>
      <c r="CN33" s="889"/>
      <c r="CO33" s="889"/>
      <c r="CP33" s="889"/>
      <c r="CQ33" s="889"/>
      <c r="CR33" s="889"/>
      <c r="CS33" s="889"/>
      <c r="CT33" s="889"/>
      <c r="CU33" s="889"/>
      <c r="CV33" s="889"/>
      <c r="CW33" s="889"/>
      <c r="CX33" s="889"/>
      <c r="CY33" s="889"/>
      <c r="CZ33" s="889"/>
      <c r="DA33" s="889"/>
      <c r="DB33" s="889"/>
      <c r="DC33" s="889"/>
      <c r="DD33" s="889"/>
      <c r="DE33" s="889"/>
      <c r="DF33" s="889"/>
      <c r="DG33" s="889"/>
      <c r="DH33" s="889"/>
      <c r="DI33" s="889"/>
      <c r="DJ33" s="889"/>
      <c r="DK33" s="889"/>
      <c r="DL33" s="889"/>
      <c r="DM33" s="889"/>
      <c r="DN33" s="889"/>
      <c r="DO33" s="889"/>
      <c r="DP33" s="889"/>
      <c r="DQ33" s="889"/>
      <c r="DR33" s="889"/>
      <c r="DS33" s="889"/>
      <c r="DT33" s="889"/>
      <c r="DU33" s="889"/>
      <c r="DV33" s="889"/>
      <c r="DW33" s="889"/>
    </row>
    <row r="34" spans="1:127" s="962" customFormat="1" ht="21" customHeight="1">
      <c r="A34" s="952"/>
      <c r="B34" s="2005">
        <v>17</v>
      </c>
      <c r="C34" s="2006" t="s">
        <v>1127</v>
      </c>
      <c r="D34" s="2006"/>
      <c r="E34" s="2006"/>
      <c r="F34" s="2006"/>
      <c r="G34" s="2006"/>
      <c r="H34" s="2006"/>
      <c r="I34" s="2006"/>
      <c r="J34" s="2006"/>
      <c r="K34" s="2008"/>
      <c r="L34" s="2007">
        <v>1</v>
      </c>
      <c r="M34" s="2019"/>
      <c r="N34" s="2019"/>
      <c r="O34" s="2008"/>
      <c r="P34" s="2019"/>
      <c r="Q34" s="2005">
        <v>46</v>
      </c>
      <c r="R34" s="2006" t="s">
        <v>1126</v>
      </c>
      <c r="S34" s="2006"/>
      <c r="T34" s="2006"/>
      <c r="U34" s="2006"/>
      <c r="V34" s="2006"/>
      <c r="W34" s="2006"/>
      <c r="X34" s="2006"/>
      <c r="Y34" s="2006"/>
      <c r="Z34" s="2010"/>
      <c r="AA34" s="2010"/>
      <c r="AB34" s="2007">
        <v>1</v>
      </c>
      <c r="AC34" s="2010"/>
      <c r="AD34" s="2010"/>
      <c r="AE34" s="959"/>
      <c r="AF34" s="1254">
        <f t="shared" si="0"/>
        <v>0.89</v>
      </c>
      <c r="AG34" s="1254">
        <f t="shared" si="1"/>
        <v>0.79</v>
      </c>
      <c r="AH34" s="952"/>
      <c r="AI34" s="952"/>
      <c r="AJ34" s="952"/>
      <c r="AK34" s="952"/>
      <c r="AL34" s="952"/>
      <c r="AM34" s="952"/>
      <c r="AN34" s="952"/>
      <c r="AO34" s="952"/>
      <c r="AP34" s="952"/>
      <c r="AQ34" s="952"/>
      <c r="AR34" s="952"/>
      <c r="AS34" s="952"/>
      <c r="AT34" s="976"/>
      <c r="AU34" s="952"/>
      <c r="AV34" s="952"/>
      <c r="AW34" s="952"/>
      <c r="AX34" s="952"/>
      <c r="AY34" s="952"/>
      <c r="AZ34" s="952"/>
      <c r="BA34" s="952"/>
      <c r="BB34" s="892"/>
      <c r="BC34" s="889"/>
      <c r="BD34" s="889"/>
      <c r="BE34" s="889"/>
      <c r="BF34" s="889"/>
      <c r="BG34" s="889"/>
      <c r="BH34" s="889"/>
      <c r="BI34" s="889"/>
      <c r="BJ34" s="889"/>
      <c r="BK34" s="889"/>
      <c r="BL34" s="889"/>
      <c r="BM34" s="889"/>
      <c r="BN34" s="889"/>
      <c r="BO34" s="966"/>
      <c r="BP34" s="893">
        <v>33</v>
      </c>
      <c r="BQ34" s="889"/>
      <c r="BR34" s="889"/>
      <c r="BS34" s="889"/>
      <c r="BT34" s="889"/>
      <c r="BU34" s="889"/>
      <c r="BV34" s="889"/>
      <c r="BW34" s="889"/>
      <c r="BX34" s="889"/>
      <c r="BY34" s="889"/>
      <c r="BZ34" s="889"/>
      <c r="CA34" s="889"/>
      <c r="CB34" s="889"/>
      <c r="CC34" s="889"/>
      <c r="CD34" s="889"/>
      <c r="CE34" s="889"/>
      <c r="CF34" s="889"/>
      <c r="CG34" s="889"/>
      <c r="CH34" s="889"/>
      <c r="CI34" s="889"/>
      <c r="CJ34" s="889"/>
      <c r="CK34" s="889"/>
      <c r="CL34" s="889"/>
      <c r="CM34" s="889"/>
      <c r="CN34" s="889"/>
      <c r="CO34" s="889"/>
      <c r="CP34" s="889"/>
      <c r="CQ34" s="889"/>
      <c r="CR34" s="889"/>
      <c r="CS34" s="889"/>
      <c r="CT34" s="889"/>
      <c r="CU34" s="889"/>
      <c r="CV34" s="889"/>
      <c r="CW34" s="889"/>
      <c r="CX34" s="889"/>
      <c r="CY34" s="889"/>
      <c r="CZ34" s="889"/>
      <c r="DA34" s="889"/>
      <c r="DB34" s="889"/>
      <c r="DC34" s="889"/>
      <c r="DD34" s="889"/>
      <c r="DE34" s="889"/>
      <c r="DF34" s="889"/>
      <c r="DG34" s="889"/>
      <c r="DH34" s="889"/>
      <c r="DI34" s="889"/>
      <c r="DJ34" s="889"/>
      <c r="DK34" s="889"/>
      <c r="DL34" s="889"/>
      <c r="DM34" s="889"/>
      <c r="DN34" s="889"/>
      <c r="DO34" s="889"/>
      <c r="DP34" s="889"/>
      <c r="DQ34" s="889"/>
      <c r="DR34" s="889"/>
      <c r="DS34" s="889"/>
      <c r="DT34" s="889"/>
      <c r="DU34" s="889"/>
      <c r="DV34" s="889"/>
      <c r="DW34" s="889"/>
    </row>
    <row r="35" spans="1:127" s="962" customFormat="1" ht="21" customHeight="1">
      <c r="A35" s="952"/>
      <c r="B35" s="2005">
        <v>18</v>
      </c>
      <c r="C35" s="2006" t="s">
        <v>1125</v>
      </c>
      <c r="D35" s="2006"/>
      <c r="E35" s="2006"/>
      <c r="F35" s="2006"/>
      <c r="G35" s="2006"/>
      <c r="H35" s="2006"/>
      <c r="I35" s="2006"/>
      <c r="J35" s="2006"/>
      <c r="K35" s="2008"/>
      <c r="L35" s="2007">
        <v>1</v>
      </c>
      <c r="M35" s="2019"/>
      <c r="N35" s="2019"/>
      <c r="O35" s="2008"/>
      <c r="P35" s="1993"/>
      <c r="Q35" s="2005">
        <v>47</v>
      </c>
      <c r="R35" s="2006" t="s">
        <v>1124</v>
      </c>
      <c r="S35" s="2006"/>
      <c r="T35" s="2006"/>
      <c r="U35" s="2006"/>
      <c r="V35" s="2006"/>
      <c r="W35" s="2006"/>
      <c r="X35" s="2006"/>
      <c r="Y35" s="2006"/>
      <c r="Z35" s="2010"/>
      <c r="AA35" s="2010"/>
      <c r="AB35" s="2010"/>
      <c r="AC35" s="2010"/>
      <c r="AD35" s="2007">
        <v>1</v>
      </c>
      <c r="AE35" s="959"/>
      <c r="AF35" s="1254">
        <f t="shared" si="0"/>
        <v>0.89</v>
      </c>
      <c r="AG35" s="1254">
        <f t="shared" si="1"/>
        <v>1</v>
      </c>
      <c r="AH35" s="952"/>
      <c r="AI35" s="952"/>
      <c r="AJ35" s="952"/>
      <c r="AK35" s="952"/>
      <c r="AL35" s="952"/>
      <c r="AM35" s="952"/>
      <c r="AN35" s="952"/>
      <c r="AO35" s="952"/>
      <c r="AP35" s="952"/>
      <c r="AQ35" s="952"/>
      <c r="AR35" s="952"/>
      <c r="AS35" s="952"/>
      <c r="AT35" s="952"/>
      <c r="AU35" s="952"/>
      <c r="AV35" s="952"/>
      <c r="AW35" s="952"/>
      <c r="AX35" s="952"/>
      <c r="AY35" s="952"/>
      <c r="AZ35" s="952"/>
      <c r="BA35" s="952"/>
      <c r="BB35" s="892"/>
      <c r="BC35" s="889"/>
      <c r="BD35" s="889"/>
      <c r="BE35" s="889"/>
      <c r="BF35" s="889"/>
      <c r="BG35" s="889"/>
      <c r="BH35" s="889"/>
      <c r="BI35" s="889"/>
      <c r="BJ35" s="889"/>
      <c r="BK35" s="889"/>
      <c r="BL35" s="889"/>
      <c r="BM35" s="889"/>
      <c r="BN35" s="889"/>
      <c r="BO35" s="966"/>
      <c r="BP35" s="893">
        <v>34</v>
      </c>
      <c r="BQ35" s="889"/>
      <c r="BR35" s="889"/>
      <c r="BS35" s="889"/>
      <c r="BT35" s="889"/>
      <c r="BU35" s="889"/>
      <c r="BV35" s="889"/>
      <c r="BW35" s="889"/>
      <c r="BX35" s="889"/>
      <c r="BY35" s="894"/>
      <c r="BZ35" s="894"/>
      <c r="CA35" s="894"/>
      <c r="CB35" s="894"/>
      <c r="CC35" s="894"/>
      <c r="CD35" s="894"/>
      <c r="CE35" s="894"/>
      <c r="CF35" s="894"/>
      <c r="CG35" s="894"/>
      <c r="CH35" s="894"/>
      <c r="CI35" s="894"/>
      <c r="CJ35" s="894"/>
      <c r="CK35" s="894"/>
      <c r="CL35" s="894"/>
      <c r="CM35" s="894"/>
      <c r="CN35" s="894"/>
      <c r="CO35" s="894"/>
      <c r="CP35" s="894"/>
      <c r="CQ35" s="894"/>
      <c r="CR35" s="894"/>
      <c r="CS35" s="894"/>
      <c r="CT35" s="894"/>
      <c r="CU35" s="894"/>
      <c r="CV35" s="894"/>
      <c r="CW35" s="894"/>
      <c r="CX35" s="894"/>
      <c r="CY35" s="894"/>
      <c r="CZ35" s="894"/>
      <c r="DA35" s="894"/>
      <c r="DB35" s="894"/>
      <c r="DC35" s="894"/>
      <c r="DD35" s="894"/>
      <c r="DE35" s="894"/>
      <c r="DF35" s="894"/>
      <c r="DG35" s="894"/>
      <c r="DH35" s="894"/>
      <c r="DI35" s="894"/>
      <c r="DJ35" s="894"/>
      <c r="DK35" s="894"/>
      <c r="DL35" s="894"/>
      <c r="DM35" s="894"/>
      <c r="DN35" s="894"/>
      <c r="DO35" s="894"/>
      <c r="DP35" s="894"/>
      <c r="DQ35" s="894"/>
      <c r="DR35" s="894"/>
      <c r="DS35" s="894"/>
      <c r="DT35" s="894"/>
      <c r="DU35" s="894"/>
      <c r="DV35" s="894"/>
      <c r="DW35" s="894"/>
    </row>
    <row r="36" spans="1:127" s="962" customFormat="1" ht="21" customHeight="1">
      <c r="A36" s="952"/>
      <c r="B36" s="2005">
        <v>19</v>
      </c>
      <c r="C36" s="2006" t="s">
        <v>1123</v>
      </c>
      <c r="D36" s="2006"/>
      <c r="E36" s="2006"/>
      <c r="F36" s="2006"/>
      <c r="G36" s="2006"/>
      <c r="H36" s="2006"/>
      <c r="I36" s="2006"/>
      <c r="J36" s="2006"/>
      <c r="K36" s="2008"/>
      <c r="L36" s="2007">
        <v>1</v>
      </c>
      <c r="M36" s="2019"/>
      <c r="N36" s="2019"/>
      <c r="O36" s="2009"/>
      <c r="P36" s="1993"/>
      <c r="Q36" s="2005">
        <v>48</v>
      </c>
      <c r="R36" s="2006" t="s">
        <v>1122</v>
      </c>
      <c r="S36" s="2006"/>
      <c r="T36" s="2006"/>
      <c r="U36" s="2006"/>
      <c r="V36" s="2006"/>
      <c r="W36" s="2006"/>
      <c r="X36" s="2006"/>
      <c r="Y36" s="2006"/>
      <c r="Z36" s="2010"/>
      <c r="AA36" s="2010"/>
      <c r="AB36" s="2010"/>
      <c r="AC36" s="2010"/>
      <c r="AD36" s="2007">
        <v>1</v>
      </c>
      <c r="AE36" s="959"/>
      <c r="AF36" s="1254">
        <f t="shared" si="0"/>
        <v>0.89</v>
      </c>
      <c r="AG36" s="1254">
        <f t="shared" si="1"/>
        <v>1</v>
      </c>
      <c r="AH36" s="952"/>
      <c r="AI36" s="952"/>
      <c r="AJ36" s="952"/>
      <c r="AK36" s="952"/>
      <c r="AL36" s="952"/>
      <c r="AM36" s="952"/>
      <c r="AN36" s="952"/>
      <c r="AO36" s="952"/>
      <c r="AP36" s="952"/>
      <c r="AQ36" s="952"/>
      <c r="AR36" s="952"/>
      <c r="AS36" s="952"/>
      <c r="AT36" s="952"/>
      <c r="AU36" s="952"/>
      <c r="AV36" s="952"/>
      <c r="AW36" s="952"/>
      <c r="AX36" s="952"/>
      <c r="AY36" s="952"/>
      <c r="AZ36" s="952"/>
      <c r="BA36" s="952"/>
      <c r="BB36" s="892"/>
      <c r="BC36" s="889"/>
      <c r="BD36" s="889"/>
      <c r="BE36" s="889"/>
      <c r="BF36" s="889"/>
      <c r="BG36" s="889"/>
      <c r="BH36" s="889"/>
      <c r="BI36" s="889"/>
      <c r="BJ36" s="889"/>
      <c r="BK36" s="889"/>
      <c r="BL36" s="889"/>
      <c r="BM36" s="889"/>
      <c r="BN36" s="889"/>
      <c r="BO36" s="966"/>
      <c r="BP36" s="893">
        <v>35</v>
      </c>
      <c r="BQ36" s="889"/>
      <c r="BR36" s="889"/>
      <c r="BS36" s="889"/>
      <c r="BT36" s="889"/>
      <c r="BU36" s="889"/>
      <c r="BV36" s="889"/>
      <c r="BW36" s="889"/>
      <c r="BX36" s="889"/>
      <c r="BY36" s="894"/>
      <c r="BZ36" s="894"/>
      <c r="CA36" s="894"/>
      <c r="CB36" s="894"/>
      <c r="CC36" s="894"/>
      <c r="CD36" s="894"/>
      <c r="CE36" s="894"/>
      <c r="CF36" s="894"/>
      <c r="CG36" s="894"/>
      <c r="CH36" s="894"/>
      <c r="CI36" s="894"/>
      <c r="CJ36" s="894"/>
      <c r="CK36" s="894"/>
      <c r="CL36" s="894"/>
      <c r="CM36" s="894"/>
      <c r="CN36" s="894"/>
      <c r="CO36" s="894"/>
      <c r="CP36" s="894"/>
      <c r="CQ36" s="894"/>
      <c r="CR36" s="894"/>
      <c r="CS36" s="894"/>
      <c r="CT36" s="894"/>
      <c r="CU36" s="894"/>
      <c r="CV36" s="894"/>
      <c r="CW36" s="894"/>
      <c r="CX36" s="894"/>
      <c r="CY36" s="894"/>
      <c r="CZ36" s="894"/>
      <c r="DA36" s="894"/>
      <c r="DB36" s="894"/>
      <c r="DC36" s="894"/>
      <c r="DD36" s="894"/>
      <c r="DE36" s="894"/>
      <c r="DF36" s="894"/>
      <c r="DG36" s="894"/>
      <c r="DH36" s="894"/>
      <c r="DI36" s="894"/>
      <c r="DJ36" s="894"/>
      <c r="DK36" s="894"/>
      <c r="DL36" s="894"/>
      <c r="DM36" s="894"/>
      <c r="DN36" s="894"/>
      <c r="DO36" s="894"/>
      <c r="DP36" s="894"/>
      <c r="DQ36" s="894"/>
      <c r="DR36" s="894"/>
      <c r="DS36" s="894"/>
      <c r="DT36" s="894"/>
      <c r="DU36" s="894"/>
      <c r="DV36" s="894"/>
      <c r="DW36" s="894"/>
    </row>
    <row r="37" spans="1:127" s="962" customFormat="1" ht="21" customHeight="1">
      <c r="A37" s="952"/>
      <c r="B37" s="2005">
        <v>20</v>
      </c>
      <c r="C37" s="2006" t="s">
        <v>1121</v>
      </c>
      <c r="D37" s="2006"/>
      <c r="E37" s="2006"/>
      <c r="F37" s="2006"/>
      <c r="G37" s="2006"/>
      <c r="H37" s="2006"/>
      <c r="I37" s="2006"/>
      <c r="J37" s="2006"/>
      <c r="K37" s="2008"/>
      <c r="L37" s="2007">
        <v>1</v>
      </c>
      <c r="M37" s="2019"/>
      <c r="N37" s="2019"/>
      <c r="O37" s="2008"/>
      <c r="P37" s="1993"/>
      <c r="Q37" s="2005">
        <v>49</v>
      </c>
      <c r="R37" s="2006" t="s">
        <v>1120</v>
      </c>
      <c r="S37" s="2006"/>
      <c r="T37" s="2006"/>
      <c r="U37" s="2006"/>
      <c r="V37" s="2006"/>
      <c r="W37" s="2006"/>
      <c r="X37" s="2006"/>
      <c r="Y37" s="2006"/>
      <c r="Z37" s="2010"/>
      <c r="AA37" s="2007">
        <v>1</v>
      </c>
      <c r="AB37" s="2010"/>
      <c r="AC37" s="2010"/>
      <c r="AD37" s="2010"/>
      <c r="AE37" s="959"/>
      <c r="AF37" s="1254">
        <f t="shared" si="0"/>
        <v>0.89</v>
      </c>
      <c r="AG37" s="1254">
        <f t="shared" si="1"/>
        <v>0.89</v>
      </c>
      <c r="AH37" s="952"/>
      <c r="AI37" s="952"/>
      <c r="AJ37" s="952"/>
      <c r="AK37" s="952"/>
      <c r="AL37" s="952"/>
      <c r="AM37" s="952"/>
      <c r="AN37" s="952"/>
      <c r="AO37" s="952"/>
      <c r="AP37" s="952"/>
      <c r="AQ37" s="952"/>
      <c r="AR37" s="952"/>
      <c r="AS37" s="952"/>
      <c r="AT37" s="952"/>
      <c r="AU37" s="952"/>
      <c r="AV37" s="952"/>
      <c r="AW37" s="952"/>
      <c r="AX37" s="952"/>
      <c r="AY37" s="952"/>
      <c r="AZ37" s="952"/>
      <c r="BA37" s="952"/>
      <c r="BB37" s="892"/>
      <c r="BC37" s="889"/>
      <c r="BD37" s="889"/>
      <c r="BE37" s="889"/>
      <c r="BF37" s="889"/>
      <c r="BG37" s="889"/>
      <c r="BH37" s="889"/>
      <c r="BI37" s="889"/>
      <c r="BJ37" s="889"/>
      <c r="BK37" s="889"/>
      <c r="BL37" s="889"/>
      <c r="BM37" s="889"/>
      <c r="BN37" s="889"/>
      <c r="BO37" s="966"/>
      <c r="BP37" s="893">
        <v>36</v>
      </c>
      <c r="BQ37" s="889"/>
      <c r="BR37" s="889"/>
      <c r="BS37" s="889"/>
      <c r="BT37" s="889"/>
      <c r="BU37" s="889"/>
      <c r="BV37" s="889"/>
      <c r="BW37" s="889"/>
      <c r="BX37" s="889"/>
      <c r="BY37" s="894"/>
      <c r="BZ37" s="894"/>
      <c r="CA37" s="894"/>
      <c r="CB37" s="894"/>
      <c r="CC37" s="894"/>
      <c r="CD37" s="894"/>
      <c r="CE37" s="894"/>
      <c r="CF37" s="894"/>
      <c r="CG37" s="894"/>
      <c r="CH37" s="894"/>
      <c r="CI37" s="894"/>
      <c r="CJ37" s="894"/>
      <c r="CK37" s="894"/>
      <c r="CL37" s="894"/>
      <c r="CM37" s="894"/>
      <c r="CN37" s="894"/>
      <c r="CO37" s="894"/>
      <c r="CP37" s="894"/>
      <c r="CQ37" s="894"/>
      <c r="CR37" s="894"/>
      <c r="CS37" s="894"/>
      <c r="CT37" s="894"/>
      <c r="CU37" s="894"/>
      <c r="CV37" s="894"/>
      <c r="CW37" s="894"/>
      <c r="CX37" s="894"/>
      <c r="CY37" s="894"/>
      <c r="CZ37" s="894"/>
      <c r="DA37" s="894"/>
      <c r="DB37" s="894"/>
      <c r="DC37" s="894"/>
      <c r="DD37" s="894"/>
      <c r="DE37" s="894"/>
      <c r="DF37" s="894"/>
      <c r="DG37" s="894"/>
      <c r="DH37" s="894"/>
      <c r="DI37" s="894"/>
      <c r="DJ37" s="894"/>
      <c r="DK37" s="894"/>
      <c r="DL37" s="894"/>
      <c r="DM37" s="894"/>
      <c r="DN37" s="894"/>
      <c r="DO37" s="894"/>
      <c r="DP37" s="894"/>
      <c r="DQ37" s="894"/>
      <c r="DR37" s="894"/>
      <c r="DS37" s="894"/>
      <c r="DT37" s="894"/>
      <c r="DU37" s="894"/>
      <c r="DV37" s="894"/>
      <c r="DW37" s="894"/>
    </row>
    <row r="38" spans="1:127" s="962" customFormat="1" ht="21" customHeight="1">
      <c r="A38" s="952"/>
      <c r="B38" s="2005">
        <v>21</v>
      </c>
      <c r="C38" s="2006" t="s">
        <v>1119</v>
      </c>
      <c r="D38" s="2006"/>
      <c r="E38" s="2006"/>
      <c r="F38" s="2006"/>
      <c r="G38" s="2006"/>
      <c r="H38" s="2006"/>
      <c r="I38" s="2006"/>
      <c r="J38" s="2006"/>
      <c r="K38" s="2008"/>
      <c r="L38" s="2008"/>
      <c r="M38" s="2007">
        <v>1</v>
      </c>
      <c r="N38" s="2013"/>
      <c r="O38" s="2013"/>
      <c r="P38" s="1993"/>
      <c r="Q38" s="2005">
        <v>50</v>
      </c>
      <c r="R38" s="2006" t="s">
        <v>1118</v>
      </c>
      <c r="S38" s="2006"/>
      <c r="T38" s="2006"/>
      <c r="U38" s="2006"/>
      <c r="V38" s="2006"/>
      <c r="W38" s="2006"/>
      <c r="X38" s="2006"/>
      <c r="Y38" s="2006"/>
      <c r="Z38" s="2010"/>
      <c r="AA38" s="2007">
        <v>1</v>
      </c>
      <c r="AB38" s="2010"/>
      <c r="AC38" s="2010"/>
      <c r="AD38" s="2010"/>
      <c r="AE38" s="959"/>
      <c r="AF38" s="1254">
        <f t="shared" si="0"/>
        <v>0.79</v>
      </c>
      <c r="AG38" s="1254">
        <f t="shared" si="1"/>
        <v>0.89</v>
      </c>
      <c r="AH38" s="952"/>
      <c r="AI38" s="952"/>
      <c r="AJ38" s="952"/>
      <c r="AK38" s="952"/>
      <c r="AL38" s="952"/>
      <c r="AM38" s="952"/>
      <c r="AN38" s="952"/>
      <c r="AO38" s="952"/>
      <c r="AP38" s="952"/>
      <c r="AQ38" s="952"/>
      <c r="AR38" s="952"/>
      <c r="AS38" s="952"/>
      <c r="AT38" s="952"/>
      <c r="AU38" s="952"/>
      <c r="AV38" s="952"/>
      <c r="AW38" s="952"/>
      <c r="AX38" s="952"/>
      <c r="AY38" s="952"/>
      <c r="AZ38" s="952"/>
      <c r="BA38" s="952"/>
      <c r="BB38" s="892"/>
      <c r="BC38" s="889"/>
      <c r="BD38" s="889"/>
      <c r="BE38" s="889"/>
      <c r="BF38" s="889"/>
      <c r="BG38" s="889"/>
      <c r="BH38" s="889"/>
      <c r="BI38" s="889"/>
      <c r="BJ38" s="889"/>
      <c r="BK38" s="889"/>
      <c r="BL38" s="889"/>
      <c r="BM38" s="889"/>
      <c r="BN38" s="889"/>
      <c r="BO38" s="966"/>
      <c r="BP38" s="893">
        <v>37</v>
      </c>
      <c r="BQ38" s="889"/>
      <c r="BR38" s="889"/>
      <c r="BS38" s="889"/>
      <c r="BT38" s="889"/>
      <c r="BU38" s="889"/>
      <c r="BV38" s="889"/>
      <c r="BW38" s="889"/>
      <c r="BX38" s="889"/>
      <c r="BY38" s="894"/>
      <c r="BZ38" s="894"/>
      <c r="CA38" s="894"/>
      <c r="CB38" s="894"/>
      <c r="CC38" s="894"/>
      <c r="CD38" s="894"/>
      <c r="CE38" s="894"/>
      <c r="CF38" s="894"/>
      <c r="CG38" s="894"/>
      <c r="CH38" s="894"/>
      <c r="CI38" s="894"/>
      <c r="CJ38" s="894"/>
      <c r="CK38" s="894"/>
      <c r="CL38" s="894"/>
      <c r="CM38" s="894"/>
      <c r="CN38" s="894"/>
      <c r="CO38" s="894"/>
      <c r="CP38" s="894"/>
      <c r="CQ38" s="894"/>
      <c r="CR38" s="894"/>
      <c r="CS38" s="894"/>
      <c r="CT38" s="894"/>
      <c r="CU38" s="894"/>
      <c r="CV38" s="894"/>
      <c r="CW38" s="894"/>
      <c r="CX38" s="894"/>
      <c r="CY38" s="894"/>
      <c r="CZ38" s="894"/>
      <c r="DA38" s="894"/>
      <c r="DB38" s="894"/>
      <c r="DC38" s="894"/>
      <c r="DD38" s="894"/>
      <c r="DE38" s="894"/>
      <c r="DF38" s="894"/>
      <c r="DG38" s="894"/>
      <c r="DH38" s="894"/>
      <c r="DI38" s="894"/>
      <c r="DJ38" s="894"/>
      <c r="DK38" s="894"/>
      <c r="DL38" s="894"/>
      <c r="DM38" s="894"/>
      <c r="DN38" s="894"/>
      <c r="DO38" s="894"/>
      <c r="DP38" s="894"/>
      <c r="DQ38" s="894"/>
      <c r="DR38" s="894"/>
      <c r="DS38" s="894"/>
      <c r="DT38" s="894"/>
      <c r="DU38" s="894"/>
      <c r="DV38" s="894"/>
      <c r="DW38" s="894"/>
    </row>
    <row r="39" spans="1:127" s="962" customFormat="1" ht="21" customHeight="1">
      <c r="A39" s="952"/>
      <c r="B39" s="2005">
        <v>22</v>
      </c>
      <c r="C39" s="2006" t="s">
        <v>1117</v>
      </c>
      <c r="D39" s="2006"/>
      <c r="E39" s="2006"/>
      <c r="F39" s="2006"/>
      <c r="G39" s="2006"/>
      <c r="H39" s="2006"/>
      <c r="I39" s="2006"/>
      <c r="J39" s="2006"/>
      <c r="K39" s="2008"/>
      <c r="L39" s="2020"/>
      <c r="M39" s="2008"/>
      <c r="N39" s="2008"/>
      <c r="O39" s="2007">
        <v>1</v>
      </c>
      <c r="P39" s="1993"/>
      <c r="Q39" s="2005">
        <v>51</v>
      </c>
      <c r="R39" s="2012" t="s">
        <v>1116</v>
      </c>
      <c r="S39" s="2012"/>
      <c r="T39" s="2012"/>
      <c r="U39" s="2012"/>
      <c r="V39" s="2012"/>
      <c r="W39" s="2012"/>
      <c r="X39" s="2012"/>
      <c r="Y39" s="2012"/>
      <c r="Z39" s="2010"/>
      <c r="AA39" s="2007">
        <v>1</v>
      </c>
      <c r="AB39" s="2010"/>
      <c r="AC39" s="2010"/>
      <c r="AD39" s="2010"/>
      <c r="AE39" s="959"/>
      <c r="AF39" s="1254">
        <f t="shared" si="0"/>
        <v>1</v>
      </c>
      <c r="AG39" s="1254">
        <f t="shared" si="1"/>
        <v>0.89</v>
      </c>
      <c r="AH39" s="952"/>
      <c r="AI39" s="952"/>
      <c r="AJ39" s="952"/>
      <c r="AK39" s="952"/>
      <c r="AL39" s="952"/>
      <c r="AM39" s="952"/>
      <c r="AN39" s="952"/>
      <c r="AO39" s="952"/>
      <c r="AP39" s="952"/>
      <c r="AQ39" s="952"/>
      <c r="AR39" s="952"/>
      <c r="AS39" s="952"/>
      <c r="AT39" s="952"/>
      <c r="AU39" s="952"/>
      <c r="AV39" s="952"/>
      <c r="AW39" s="952"/>
      <c r="AX39" s="952"/>
      <c r="AY39" s="952"/>
      <c r="AZ39" s="952"/>
      <c r="BA39" s="952"/>
      <c r="BB39" s="892"/>
      <c r="BC39" s="889"/>
      <c r="BD39" s="889"/>
      <c r="BE39" s="889"/>
      <c r="BF39" s="889"/>
      <c r="BG39" s="889"/>
      <c r="BH39" s="889"/>
      <c r="BI39" s="889"/>
      <c r="BJ39" s="889"/>
      <c r="BK39" s="889"/>
      <c r="BL39" s="889"/>
      <c r="BM39" s="889"/>
      <c r="BN39" s="889"/>
      <c r="BO39" s="966"/>
      <c r="BP39" s="893">
        <v>38</v>
      </c>
      <c r="BQ39" s="889"/>
      <c r="BR39" s="889"/>
      <c r="BS39" s="889"/>
      <c r="BT39" s="889"/>
      <c r="BU39" s="889"/>
      <c r="BV39" s="889"/>
      <c r="BW39" s="889"/>
      <c r="BX39" s="889"/>
      <c r="BY39" s="894"/>
      <c r="BZ39" s="894"/>
      <c r="CA39" s="894"/>
      <c r="CB39" s="894"/>
      <c r="CC39" s="894"/>
      <c r="CD39" s="894"/>
      <c r="CE39" s="894"/>
      <c r="CF39" s="894"/>
      <c r="CG39" s="894"/>
      <c r="CH39" s="894"/>
      <c r="CI39" s="894"/>
      <c r="CJ39" s="894"/>
      <c r="CK39" s="894"/>
      <c r="CL39" s="894"/>
      <c r="CM39" s="894"/>
      <c r="CN39" s="894"/>
      <c r="CO39" s="894"/>
      <c r="CP39" s="894"/>
      <c r="CQ39" s="894"/>
      <c r="CR39" s="894"/>
      <c r="CS39" s="894"/>
      <c r="CT39" s="894"/>
      <c r="CU39" s="894"/>
      <c r="CV39" s="894"/>
      <c r="CW39" s="894"/>
      <c r="CX39" s="894"/>
      <c r="CY39" s="894"/>
      <c r="CZ39" s="894"/>
      <c r="DA39" s="894"/>
      <c r="DB39" s="894"/>
      <c r="DC39" s="894"/>
      <c r="DD39" s="894"/>
      <c r="DE39" s="894"/>
      <c r="DF39" s="894"/>
      <c r="DG39" s="894"/>
      <c r="DH39" s="894"/>
      <c r="DI39" s="894"/>
      <c r="DJ39" s="894"/>
      <c r="DK39" s="894"/>
      <c r="DL39" s="894"/>
      <c r="DM39" s="894"/>
      <c r="DN39" s="894"/>
      <c r="DO39" s="894"/>
      <c r="DP39" s="894"/>
      <c r="DQ39" s="894"/>
      <c r="DR39" s="894"/>
      <c r="DS39" s="894"/>
      <c r="DT39" s="894"/>
      <c r="DU39" s="894"/>
      <c r="DV39" s="894"/>
      <c r="DW39" s="894"/>
    </row>
    <row r="40" spans="1:127" s="962" customFormat="1" ht="21" customHeight="1">
      <c r="A40" s="952"/>
      <c r="B40" s="2005">
        <v>23</v>
      </c>
      <c r="C40" s="2006" t="s">
        <v>1115</v>
      </c>
      <c r="D40" s="2006"/>
      <c r="E40" s="2006"/>
      <c r="F40" s="2006"/>
      <c r="G40" s="2006"/>
      <c r="H40" s="2006"/>
      <c r="I40" s="2006"/>
      <c r="J40" s="2006"/>
      <c r="K40" s="2008"/>
      <c r="L40" s="2007">
        <v>1</v>
      </c>
      <c r="M40" s="2008"/>
      <c r="N40" s="2008"/>
      <c r="O40" s="2008"/>
      <c r="P40" s="1993"/>
      <c r="Q40" s="2005">
        <v>52</v>
      </c>
      <c r="R40" s="2011" t="s">
        <v>1114</v>
      </c>
      <c r="S40" s="2011"/>
      <c r="T40" s="2011"/>
      <c r="U40" s="2011"/>
      <c r="V40" s="2011"/>
      <c r="W40" s="2011"/>
      <c r="X40" s="2011"/>
      <c r="Y40" s="2011"/>
      <c r="Z40" s="2010"/>
      <c r="AA40" s="2007">
        <v>1</v>
      </c>
      <c r="AB40" s="2013"/>
      <c r="AC40" s="2013"/>
      <c r="AD40" s="2013"/>
      <c r="AE40" s="959"/>
      <c r="AF40" s="1254">
        <f t="shared" si="0"/>
        <v>0.89</v>
      </c>
      <c r="AG40" s="1254">
        <f t="shared" si="1"/>
        <v>0.89</v>
      </c>
      <c r="AH40" s="952"/>
      <c r="AI40" s="952"/>
      <c r="AJ40" s="952"/>
      <c r="AK40" s="952"/>
      <c r="AL40" s="952"/>
      <c r="AM40" s="952"/>
      <c r="AN40" s="952"/>
      <c r="AO40" s="952"/>
      <c r="AP40" s="952"/>
      <c r="AQ40" s="952"/>
      <c r="AR40" s="952"/>
      <c r="AS40" s="952"/>
      <c r="AT40" s="952"/>
      <c r="AU40" s="952"/>
      <c r="AV40" s="952"/>
      <c r="AW40" s="952"/>
      <c r="AX40" s="952"/>
      <c r="AY40" s="952"/>
      <c r="AZ40" s="952"/>
      <c r="BA40" s="952"/>
      <c r="BB40" s="892"/>
      <c r="BC40" s="894"/>
      <c r="BD40" s="894"/>
      <c r="BE40" s="894"/>
      <c r="BF40" s="894"/>
      <c r="BG40" s="894"/>
      <c r="BH40" s="894"/>
      <c r="BI40" s="894"/>
      <c r="BJ40" s="894"/>
      <c r="BK40" s="966"/>
      <c r="BL40" s="892"/>
      <c r="BM40" s="894"/>
      <c r="BN40" s="894"/>
      <c r="BO40" s="894"/>
      <c r="BP40" s="894"/>
      <c r="BQ40" s="894"/>
      <c r="BR40" s="894"/>
      <c r="BS40" s="894"/>
      <c r="BT40" s="894"/>
      <c r="BU40" s="894"/>
      <c r="BV40" s="894"/>
      <c r="BW40" s="894"/>
      <c r="BX40" s="894"/>
      <c r="BY40" s="894"/>
      <c r="BZ40" s="894"/>
      <c r="CA40" s="894"/>
      <c r="CB40" s="894"/>
      <c r="CC40" s="894"/>
      <c r="CD40" s="894"/>
      <c r="CE40" s="894"/>
      <c r="CF40" s="894"/>
      <c r="CG40" s="894"/>
      <c r="CH40" s="894"/>
      <c r="CI40" s="894"/>
      <c r="CJ40" s="894"/>
      <c r="CK40" s="894"/>
      <c r="CL40" s="894"/>
      <c r="CM40" s="894"/>
      <c r="CN40" s="894"/>
      <c r="CO40" s="894"/>
      <c r="CP40" s="894"/>
      <c r="CQ40" s="894"/>
      <c r="CR40" s="894"/>
      <c r="CS40" s="894"/>
      <c r="CT40" s="894"/>
      <c r="CU40" s="894"/>
      <c r="CV40" s="894"/>
      <c r="CW40" s="894"/>
      <c r="CX40" s="894"/>
      <c r="CY40" s="894"/>
      <c r="CZ40" s="894"/>
      <c r="DA40" s="894"/>
      <c r="DB40" s="894"/>
      <c r="DC40" s="894"/>
      <c r="DD40" s="894"/>
      <c r="DE40" s="894"/>
      <c r="DF40" s="894"/>
      <c r="DG40" s="894"/>
      <c r="DH40" s="894"/>
      <c r="DI40" s="894"/>
      <c r="DJ40" s="894"/>
      <c r="DK40" s="894"/>
      <c r="DL40" s="894"/>
      <c r="DM40" s="894"/>
      <c r="DN40" s="894"/>
      <c r="DO40" s="894"/>
      <c r="DP40" s="894"/>
      <c r="DQ40" s="894"/>
      <c r="DR40" s="894"/>
      <c r="DS40" s="894"/>
      <c r="DT40" s="894"/>
      <c r="DU40" s="894"/>
      <c r="DV40" s="894"/>
      <c r="DW40" s="894"/>
    </row>
    <row r="41" spans="1:127" s="962" customFormat="1" ht="21" customHeight="1">
      <c r="A41" s="952"/>
      <c r="B41" s="2005">
        <v>24</v>
      </c>
      <c r="C41" s="2006" t="s">
        <v>1113</v>
      </c>
      <c r="D41" s="2006"/>
      <c r="E41" s="2006"/>
      <c r="F41" s="2006"/>
      <c r="G41" s="2006"/>
      <c r="H41" s="2006"/>
      <c r="I41" s="2006"/>
      <c r="J41" s="2006"/>
      <c r="K41" s="2008"/>
      <c r="L41" s="2008"/>
      <c r="M41" s="2008"/>
      <c r="N41" s="2008"/>
      <c r="O41" s="2007">
        <v>1</v>
      </c>
      <c r="P41" s="1993"/>
      <c r="Q41" s="2005">
        <v>53</v>
      </c>
      <c r="R41" s="2006" t="s">
        <v>1112</v>
      </c>
      <c r="S41" s="2006"/>
      <c r="T41" s="2006"/>
      <c r="U41" s="2006"/>
      <c r="V41" s="2006"/>
      <c r="W41" s="2006"/>
      <c r="X41" s="2006"/>
      <c r="Y41" s="2006"/>
      <c r="Z41" s="2010"/>
      <c r="AA41" s="2007">
        <v>1</v>
      </c>
      <c r="AB41" s="2013"/>
      <c r="AC41" s="2010"/>
      <c r="AD41" s="2010"/>
      <c r="AE41" s="960"/>
      <c r="AF41" s="1254">
        <f t="shared" si="0"/>
        <v>1</v>
      </c>
      <c r="AG41" s="1254">
        <f t="shared" si="1"/>
        <v>0.89</v>
      </c>
      <c r="AH41" s="952"/>
      <c r="AI41" s="952"/>
      <c r="AJ41" s="952"/>
      <c r="AK41" s="952"/>
      <c r="AL41" s="952"/>
      <c r="AM41" s="952"/>
      <c r="AN41" s="952"/>
      <c r="AO41" s="952"/>
      <c r="AP41" s="952"/>
      <c r="AQ41" s="952"/>
      <c r="AR41" s="952"/>
      <c r="AS41" s="952"/>
      <c r="AT41" s="952"/>
      <c r="AU41" s="952"/>
      <c r="AV41" s="952"/>
      <c r="AW41" s="952"/>
      <c r="AX41" s="952"/>
      <c r="AY41" s="952"/>
      <c r="AZ41" s="952"/>
      <c r="BA41" s="952"/>
      <c r="BB41" s="892"/>
      <c r="BC41" s="894"/>
      <c r="BD41" s="894"/>
      <c r="BE41" s="894"/>
      <c r="BF41" s="894"/>
      <c r="BG41" s="894"/>
      <c r="BH41" s="894"/>
      <c r="BI41" s="894"/>
      <c r="BJ41" s="894"/>
      <c r="BK41" s="966"/>
      <c r="BL41" s="892"/>
      <c r="BM41" s="894"/>
      <c r="BN41" s="894"/>
      <c r="BO41" s="894"/>
      <c r="BP41" s="894"/>
      <c r="BQ41" s="894"/>
      <c r="BR41" s="894"/>
      <c r="BS41" s="894"/>
      <c r="BT41" s="894"/>
      <c r="BU41" s="894"/>
      <c r="BV41" s="894"/>
      <c r="BW41" s="894"/>
      <c r="BX41" s="894"/>
      <c r="BY41" s="894"/>
      <c r="BZ41" s="894"/>
      <c r="CA41" s="894"/>
      <c r="CB41" s="894"/>
      <c r="CC41" s="894"/>
      <c r="CD41" s="894"/>
      <c r="CE41" s="894"/>
      <c r="CF41" s="894"/>
      <c r="CG41" s="894"/>
      <c r="CH41" s="894"/>
      <c r="CI41" s="894"/>
      <c r="CJ41" s="894"/>
      <c r="CK41" s="894"/>
      <c r="CL41" s="894"/>
      <c r="CM41" s="894"/>
      <c r="CN41" s="894"/>
      <c r="CO41" s="894"/>
      <c r="CP41" s="894"/>
      <c r="CQ41" s="894"/>
      <c r="CR41" s="894"/>
      <c r="CS41" s="894"/>
      <c r="CT41" s="894"/>
      <c r="CU41" s="894"/>
      <c r="CV41" s="894"/>
      <c r="CW41" s="894"/>
      <c r="CX41" s="894"/>
      <c r="CY41" s="894"/>
      <c r="CZ41" s="894"/>
      <c r="DA41" s="894"/>
      <c r="DB41" s="894"/>
      <c r="DC41" s="894"/>
      <c r="DD41" s="894"/>
      <c r="DE41" s="894"/>
      <c r="DF41" s="894"/>
      <c r="DG41" s="894"/>
      <c r="DH41" s="894"/>
      <c r="DI41" s="894"/>
      <c r="DJ41" s="894"/>
      <c r="DK41" s="894"/>
      <c r="DL41" s="894"/>
      <c r="DM41" s="894"/>
      <c r="DN41" s="894"/>
      <c r="DO41" s="894"/>
      <c r="DP41" s="894"/>
      <c r="DQ41" s="894"/>
      <c r="DR41" s="894"/>
      <c r="DS41" s="894"/>
      <c r="DT41" s="894"/>
      <c r="DU41" s="894"/>
      <c r="DV41" s="894"/>
      <c r="DW41" s="894"/>
    </row>
    <row r="42" spans="1:127" s="962" customFormat="1" ht="21" customHeight="1">
      <c r="A42" s="952"/>
      <c r="B42" s="2005">
        <v>25</v>
      </c>
      <c r="C42" s="2006" t="s">
        <v>1111</v>
      </c>
      <c r="D42" s="2006"/>
      <c r="E42" s="2006"/>
      <c r="F42" s="2006"/>
      <c r="G42" s="2006"/>
      <c r="H42" s="2006"/>
      <c r="I42" s="2006"/>
      <c r="J42" s="2006"/>
      <c r="K42" s="2008"/>
      <c r="L42" s="2007">
        <v>1</v>
      </c>
      <c r="M42" s="2008"/>
      <c r="N42" s="2008"/>
      <c r="O42" s="2008"/>
      <c r="P42" s="1993"/>
      <c r="Q42" s="2005">
        <v>54</v>
      </c>
      <c r="R42" s="2006" t="s">
        <v>1110</v>
      </c>
      <c r="S42" s="2006"/>
      <c r="T42" s="2006"/>
      <c r="U42" s="2006"/>
      <c r="V42" s="2006"/>
      <c r="W42" s="2006"/>
      <c r="X42" s="2006"/>
      <c r="Y42" s="2006"/>
      <c r="Z42" s="2010"/>
      <c r="AA42" s="2007">
        <v>1</v>
      </c>
      <c r="AB42" s="2010"/>
      <c r="AC42" s="2010"/>
      <c r="AD42" s="2010"/>
      <c r="AE42" s="960"/>
      <c r="AF42" s="1254">
        <f t="shared" si="0"/>
        <v>0.89</v>
      </c>
      <c r="AG42" s="1254">
        <f t="shared" si="1"/>
        <v>0.89</v>
      </c>
      <c r="AH42" s="952"/>
      <c r="AI42" s="952"/>
      <c r="AJ42" s="952"/>
      <c r="AK42" s="952"/>
      <c r="AL42" s="952"/>
      <c r="AM42" s="952"/>
      <c r="AN42" s="952"/>
      <c r="AO42" s="952"/>
      <c r="AP42" s="952"/>
      <c r="AQ42" s="952"/>
      <c r="AR42" s="952"/>
      <c r="AS42" s="952"/>
      <c r="AT42" s="952"/>
      <c r="AU42" s="952"/>
      <c r="AV42" s="952"/>
      <c r="AW42" s="952"/>
      <c r="AX42" s="952"/>
      <c r="AY42" s="952"/>
      <c r="AZ42" s="952"/>
      <c r="BA42" s="952"/>
      <c r="BB42" s="892"/>
      <c r="BC42" s="894"/>
      <c r="BD42" s="894"/>
      <c r="BE42" s="894"/>
      <c r="BF42" s="894"/>
      <c r="BG42" s="894"/>
      <c r="BH42" s="894"/>
      <c r="BI42" s="894"/>
      <c r="BJ42" s="894"/>
      <c r="BK42" s="966"/>
      <c r="BL42" s="892"/>
      <c r="BM42" s="894"/>
      <c r="BN42" s="894"/>
      <c r="BO42" s="894"/>
      <c r="BP42" s="894"/>
      <c r="BQ42" s="894"/>
      <c r="BR42" s="894"/>
      <c r="BS42" s="894"/>
      <c r="BT42" s="894"/>
      <c r="BU42" s="894"/>
      <c r="BV42" s="894"/>
      <c r="BW42" s="894"/>
      <c r="BX42" s="894"/>
      <c r="BY42" s="894"/>
      <c r="BZ42" s="894"/>
      <c r="CA42" s="894"/>
      <c r="CB42" s="894"/>
      <c r="CC42" s="894"/>
      <c r="CD42" s="894"/>
      <c r="CE42" s="894"/>
      <c r="CF42" s="894"/>
      <c r="CG42" s="894"/>
      <c r="CH42" s="894"/>
      <c r="CI42" s="894"/>
      <c r="CJ42" s="894"/>
      <c r="CK42" s="894"/>
      <c r="CL42" s="894"/>
      <c r="CM42" s="894"/>
      <c r="CN42" s="894"/>
      <c r="CO42" s="894"/>
      <c r="CP42" s="894"/>
      <c r="CQ42" s="894"/>
      <c r="CR42" s="894"/>
      <c r="CS42" s="894"/>
      <c r="CT42" s="894"/>
      <c r="CU42" s="894"/>
      <c r="CV42" s="894"/>
      <c r="CW42" s="894"/>
      <c r="CX42" s="894"/>
      <c r="CY42" s="894"/>
      <c r="CZ42" s="894"/>
      <c r="DA42" s="894"/>
      <c r="DB42" s="894"/>
      <c r="DC42" s="894"/>
      <c r="DD42" s="894"/>
      <c r="DE42" s="894"/>
      <c r="DF42" s="894"/>
      <c r="DG42" s="894"/>
      <c r="DH42" s="894"/>
      <c r="DI42" s="894"/>
      <c r="DJ42" s="894"/>
      <c r="DK42" s="894"/>
      <c r="DL42" s="894"/>
      <c r="DM42" s="894"/>
      <c r="DN42" s="894"/>
      <c r="DO42" s="894"/>
      <c r="DP42" s="894"/>
      <c r="DQ42" s="894"/>
      <c r="DR42" s="894"/>
      <c r="DS42" s="894"/>
      <c r="DT42" s="894"/>
      <c r="DU42" s="894"/>
      <c r="DV42" s="894"/>
      <c r="DW42" s="894"/>
    </row>
    <row r="43" spans="1:127" s="962" customFormat="1" ht="21" customHeight="1">
      <c r="A43" s="952"/>
      <c r="B43" s="2005">
        <v>26</v>
      </c>
      <c r="C43" s="2006" t="s">
        <v>1109</v>
      </c>
      <c r="D43" s="2006"/>
      <c r="E43" s="2006"/>
      <c r="F43" s="2006"/>
      <c r="G43" s="2006"/>
      <c r="H43" s="2006"/>
      <c r="I43" s="2006"/>
      <c r="J43" s="2006"/>
      <c r="K43" s="2008"/>
      <c r="L43" s="2007">
        <v>1</v>
      </c>
      <c r="M43" s="2008"/>
      <c r="N43" s="2008"/>
      <c r="O43" s="2013" t="s">
        <v>2061</v>
      </c>
      <c r="P43" s="1993"/>
      <c r="Q43" s="2005">
        <v>55</v>
      </c>
      <c r="R43" s="2006" t="s">
        <v>1108</v>
      </c>
      <c r="S43" s="2006"/>
      <c r="T43" s="2006"/>
      <c r="U43" s="2006"/>
      <c r="V43" s="2006"/>
      <c r="W43" s="2006"/>
      <c r="X43" s="2006"/>
      <c r="Y43" s="2006"/>
      <c r="Z43" s="2007">
        <v>1</v>
      </c>
      <c r="AA43" s="2010"/>
      <c r="AB43" s="2010"/>
      <c r="AC43" s="2010"/>
      <c r="AD43" s="2010"/>
      <c r="AE43" s="960"/>
      <c r="AF43" s="1254">
        <f t="shared" si="0"/>
        <v>0.89</v>
      </c>
      <c r="AG43" s="1254">
        <f t="shared" si="1"/>
        <v>1</v>
      </c>
      <c r="AH43" s="952"/>
      <c r="AI43" s="952"/>
      <c r="AJ43" s="952"/>
      <c r="AK43" s="952"/>
      <c r="AL43" s="952"/>
      <c r="AM43" s="952"/>
      <c r="AN43" s="952"/>
      <c r="AO43" s="952"/>
      <c r="AP43" s="952"/>
      <c r="AQ43" s="952"/>
      <c r="AR43" s="952"/>
      <c r="AS43" s="952"/>
      <c r="AT43" s="952"/>
      <c r="AU43" s="952"/>
      <c r="AV43" s="952"/>
      <c r="AW43" s="952"/>
      <c r="AX43" s="952"/>
      <c r="AY43" s="952"/>
      <c r="AZ43" s="952"/>
      <c r="BA43" s="952"/>
      <c r="BB43" s="892"/>
      <c r="BC43" s="894"/>
      <c r="BD43" s="894"/>
      <c r="BE43" s="894"/>
      <c r="BF43" s="894"/>
      <c r="BG43" s="894"/>
      <c r="BH43" s="894"/>
      <c r="BI43" s="894"/>
      <c r="BJ43" s="894"/>
      <c r="BK43" s="966"/>
      <c r="BL43" s="892"/>
      <c r="BM43" s="894"/>
      <c r="BN43" s="894"/>
      <c r="BO43" s="894"/>
      <c r="BP43" s="894"/>
      <c r="BQ43" s="894"/>
      <c r="BR43" s="894"/>
      <c r="BS43" s="894"/>
      <c r="BT43" s="894"/>
      <c r="BU43" s="894"/>
      <c r="BV43" s="894"/>
      <c r="BW43" s="894"/>
      <c r="BX43" s="894"/>
      <c r="BY43" s="894"/>
      <c r="BZ43" s="894"/>
      <c r="CA43" s="894"/>
      <c r="CB43" s="894"/>
      <c r="CC43" s="894"/>
      <c r="CD43" s="894"/>
      <c r="CE43" s="894"/>
      <c r="CF43" s="894"/>
      <c r="CG43" s="894"/>
      <c r="CH43" s="894"/>
      <c r="CI43" s="894"/>
      <c r="CJ43" s="894"/>
      <c r="CK43" s="894"/>
      <c r="CL43" s="894"/>
      <c r="CM43" s="894"/>
      <c r="CN43" s="894"/>
      <c r="CO43" s="894"/>
      <c r="CP43" s="894"/>
      <c r="CQ43" s="894"/>
      <c r="CR43" s="894"/>
      <c r="CS43" s="894"/>
      <c r="CT43" s="894"/>
      <c r="CU43" s="894"/>
      <c r="CV43" s="894"/>
      <c r="CW43" s="894"/>
      <c r="CX43" s="894"/>
      <c r="CY43" s="894"/>
      <c r="CZ43" s="894"/>
      <c r="DA43" s="894"/>
      <c r="DB43" s="894"/>
      <c r="DC43" s="894"/>
      <c r="DD43" s="894"/>
      <c r="DE43" s="894"/>
      <c r="DF43" s="894"/>
      <c r="DG43" s="894"/>
      <c r="DH43" s="894"/>
      <c r="DI43" s="894"/>
      <c r="DJ43" s="894"/>
      <c r="DK43" s="894"/>
      <c r="DL43" s="894"/>
      <c r="DM43" s="894"/>
      <c r="DN43" s="894"/>
      <c r="DO43" s="894"/>
      <c r="DP43" s="894"/>
      <c r="DQ43" s="894"/>
      <c r="DR43" s="894"/>
      <c r="DS43" s="894"/>
      <c r="DT43" s="894"/>
      <c r="DU43" s="894"/>
      <c r="DV43" s="894"/>
      <c r="DW43" s="894"/>
    </row>
    <row r="44" spans="1:127" s="962" customFormat="1" ht="21" customHeight="1">
      <c r="A44" s="952"/>
      <c r="B44" s="2005">
        <v>27</v>
      </c>
      <c r="C44" s="2006" t="s">
        <v>1107</v>
      </c>
      <c r="D44" s="2006"/>
      <c r="E44" s="2006"/>
      <c r="F44" s="2006"/>
      <c r="G44" s="2006"/>
      <c r="H44" s="2006"/>
      <c r="I44" s="2006"/>
      <c r="J44" s="2006"/>
      <c r="K44" s="2008"/>
      <c r="L44" s="2007">
        <v>1</v>
      </c>
      <c r="M44" s="2009"/>
      <c r="N44" s="2009"/>
      <c r="O44" s="2009"/>
      <c r="P44" s="1993"/>
      <c r="Q44" s="2005">
        <v>56</v>
      </c>
      <c r="R44" s="2006" t="s">
        <v>1106</v>
      </c>
      <c r="S44" s="2006"/>
      <c r="T44" s="2006"/>
      <c r="U44" s="2006"/>
      <c r="V44" s="2006"/>
      <c r="W44" s="2006"/>
      <c r="X44" s="2006"/>
      <c r="Y44" s="2006"/>
      <c r="Z44" s="2010"/>
      <c r="AA44" s="2007">
        <v>1</v>
      </c>
      <c r="AB44" s="2010"/>
      <c r="AC44" s="2010"/>
      <c r="AD44" s="2010"/>
      <c r="AE44" s="960"/>
      <c r="AF44" s="1254">
        <f t="shared" si="0"/>
        <v>0.89</v>
      </c>
      <c r="AG44" s="1254">
        <f t="shared" si="1"/>
        <v>0.89</v>
      </c>
      <c r="AH44" s="952"/>
      <c r="AI44" s="952"/>
      <c r="AJ44" s="952"/>
      <c r="AK44" s="952"/>
      <c r="AL44" s="952"/>
      <c r="AM44" s="952"/>
      <c r="AN44" s="952"/>
      <c r="AO44" s="952"/>
      <c r="AP44" s="952"/>
      <c r="AQ44" s="952"/>
      <c r="AR44" s="952"/>
      <c r="AS44" s="952"/>
      <c r="AT44" s="952"/>
      <c r="AU44" s="952"/>
      <c r="AV44" s="952"/>
      <c r="AW44" s="952"/>
      <c r="AX44" s="952"/>
      <c r="AY44" s="952"/>
      <c r="AZ44" s="952"/>
      <c r="BA44" s="952"/>
      <c r="BB44" s="892"/>
      <c r="BC44" s="894"/>
      <c r="BD44" s="894"/>
      <c r="BE44" s="894"/>
      <c r="BF44" s="894"/>
      <c r="BG44" s="894"/>
      <c r="BH44" s="894"/>
      <c r="BI44" s="894"/>
      <c r="BJ44" s="894"/>
      <c r="BK44" s="966"/>
      <c r="BL44" s="892"/>
      <c r="BM44" s="894"/>
      <c r="BN44" s="894"/>
      <c r="BO44" s="894"/>
      <c r="BP44" s="894"/>
      <c r="BQ44" s="894"/>
      <c r="BR44" s="894"/>
      <c r="BS44" s="894"/>
      <c r="BT44" s="889"/>
      <c r="BU44" s="889"/>
      <c r="BV44" s="889"/>
      <c r="BW44" s="889"/>
      <c r="BX44" s="889"/>
      <c r="BY44" s="889"/>
      <c r="BZ44" s="889"/>
      <c r="CA44" s="889"/>
      <c r="CB44" s="889"/>
      <c r="CC44" s="889"/>
      <c r="CD44" s="889"/>
      <c r="CE44" s="889"/>
      <c r="CF44" s="889"/>
      <c r="CG44" s="889"/>
      <c r="CH44" s="889"/>
      <c r="CI44" s="889"/>
      <c r="CJ44" s="889"/>
      <c r="CK44" s="889"/>
      <c r="CL44" s="889"/>
      <c r="CM44" s="889"/>
      <c r="CN44" s="889"/>
      <c r="CO44" s="889"/>
      <c r="CP44" s="889"/>
      <c r="CQ44" s="889"/>
      <c r="CR44" s="889"/>
      <c r="CS44" s="889"/>
      <c r="CT44" s="889"/>
      <c r="CU44" s="889"/>
      <c r="CV44" s="889"/>
      <c r="CW44" s="889"/>
      <c r="CX44" s="889"/>
      <c r="CY44" s="889"/>
      <c r="CZ44" s="889"/>
      <c r="DA44" s="889"/>
      <c r="DB44" s="889"/>
      <c r="DC44" s="889"/>
      <c r="DD44" s="889"/>
      <c r="DE44" s="889"/>
      <c r="DF44" s="889"/>
      <c r="DG44" s="889"/>
      <c r="DH44" s="889"/>
      <c r="DI44" s="889"/>
      <c r="DJ44" s="889"/>
      <c r="DK44" s="889"/>
      <c r="DL44" s="889"/>
      <c r="DM44" s="889"/>
      <c r="DN44" s="889"/>
      <c r="DO44" s="889"/>
      <c r="DP44" s="889"/>
      <c r="DQ44" s="889"/>
      <c r="DR44" s="889"/>
      <c r="DS44" s="889"/>
      <c r="DT44" s="889"/>
      <c r="DU44" s="889"/>
      <c r="DV44" s="889"/>
      <c r="DW44" s="889"/>
    </row>
    <row r="45" spans="1:127" s="962" customFormat="1" ht="21" customHeight="1">
      <c r="A45" s="952"/>
      <c r="B45" s="2005">
        <v>28</v>
      </c>
      <c r="C45" s="2006" t="s">
        <v>1105</v>
      </c>
      <c r="D45" s="2006"/>
      <c r="E45" s="2006"/>
      <c r="F45" s="2006"/>
      <c r="G45" s="2006"/>
      <c r="H45" s="2006"/>
      <c r="I45" s="2006"/>
      <c r="J45" s="2006"/>
      <c r="K45" s="2008"/>
      <c r="L45" s="2007">
        <v>1</v>
      </c>
      <c r="M45" s="2008"/>
      <c r="N45" s="2008"/>
      <c r="O45" s="2008"/>
      <c r="P45" s="1993"/>
      <c r="Q45" s="2005">
        <v>57</v>
      </c>
      <c r="R45" s="2012" t="s">
        <v>1104</v>
      </c>
      <c r="S45" s="2012"/>
      <c r="T45" s="2012"/>
      <c r="U45" s="2012"/>
      <c r="V45" s="2012"/>
      <c r="W45" s="2012"/>
      <c r="X45" s="2012"/>
      <c r="Y45" s="2012"/>
      <c r="Z45" s="2010"/>
      <c r="AA45" s="2007">
        <v>1</v>
      </c>
      <c r="AB45" s="2013"/>
      <c r="AC45" s="2013"/>
      <c r="AD45" s="2010"/>
      <c r="AE45" s="960"/>
      <c r="AF45" s="1254">
        <f t="shared" si="0"/>
        <v>0.89</v>
      </c>
      <c r="AG45" s="1254">
        <f t="shared" si="1"/>
        <v>0.89</v>
      </c>
      <c r="AH45" s="952"/>
      <c r="AI45" s="952"/>
      <c r="AJ45" s="952"/>
      <c r="AK45" s="952"/>
      <c r="AL45" s="952"/>
      <c r="AM45" s="952"/>
      <c r="AN45" s="952"/>
      <c r="AO45" s="952"/>
      <c r="AP45" s="952"/>
      <c r="AQ45" s="952"/>
      <c r="AR45" s="952"/>
      <c r="AS45" s="952"/>
      <c r="AT45" s="952"/>
      <c r="AU45" s="952"/>
      <c r="AV45" s="952"/>
      <c r="AW45" s="952"/>
      <c r="AX45" s="952"/>
      <c r="AY45" s="952"/>
      <c r="AZ45" s="952"/>
      <c r="BA45" s="952"/>
      <c r="BB45" s="892"/>
      <c r="BC45" s="894"/>
      <c r="BD45" s="894"/>
      <c r="BE45" s="894"/>
      <c r="BF45" s="894"/>
      <c r="BG45" s="894"/>
      <c r="BH45" s="894"/>
      <c r="BI45" s="894"/>
      <c r="BJ45" s="894"/>
      <c r="BK45" s="966"/>
      <c r="BL45" s="892"/>
      <c r="BM45" s="894"/>
      <c r="BN45" s="894"/>
      <c r="BO45" s="894"/>
      <c r="BP45" s="894"/>
      <c r="BQ45" s="894"/>
      <c r="BR45" s="894"/>
      <c r="BS45" s="894"/>
      <c r="BT45" s="889"/>
      <c r="BU45" s="889"/>
      <c r="BV45" s="889"/>
      <c r="BW45" s="889"/>
      <c r="BX45" s="889"/>
      <c r="BY45" s="889"/>
      <c r="BZ45" s="889"/>
      <c r="CA45" s="889"/>
      <c r="CB45" s="889"/>
      <c r="CC45" s="889"/>
      <c r="CD45" s="889"/>
      <c r="CE45" s="889"/>
      <c r="CF45" s="889"/>
      <c r="CG45" s="889"/>
      <c r="CH45" s="889"/>
      <c r="CI45" s="889"/>
      <c r="CJ45" s="889"/>
      <c r="CK45" s="889"/>
      <c r="CL45" s="889"/>
      <c r="CM45" s="889"/>
      <c r="CN45" s="889"/>
      <c r="CO45" s="889"/>
      <c r="CP45" s="889"/>
      <c r="CQ45" s="889"/>
      <c r="CR45" s="889"/>
      <c r="CS45" s="889"/>
      <c r="CT45" s="889"/>
      <c r="CU45" s="889"/>
      <c r="CV45" s="889"/>
      <c r="CW45" s="889"/>
      <c r="CX45" s="889"/>
      <c r="CY45" s="889"/>
      <c r="CZ45" s="889"/>
      <c r="DA45" s="889"/>
      <c r="DB45" s="889"/>
      <c r="DC45" s="889"/>
      <c r="DD45" s="889"/>
      <c r="DE45" s="889"/>
      <c r="DF45" s="889"/>
      <c r="DG45" s="889"/>
      <c r="DH45" s="889"/>
      <c r="DI45" s="889"/>
      <c r="DJ45" s="889"/>
      <c r="DK45" s="889"/>
      <c r="DL45" s="889"/>
      <c r="DM45" s="889"/>
      <c r="DN45" s="889"/>
      <c r="DO45" s="889"/>
      <c r="DP45" s="889"/>
      <c r="DQ45" s="889"/>
      <c r="DR45" s="889"/>
      <c r="DS45" s="889"/>
      <c r="DT45" s="889"/>
      <c r="DU45" s="889"/>
      <c r="DV45" s="889"/>
      <c r="DW45" s="889"/>
    </row>
    <row r="46" spans="1:127" s="962" customFormat="1" ht="21" customHeight="1" thickBot="1">
      <c r="A46" s="952"/>
      <c r="B46" s="2021">
        <v>29</v>
      </c>
      <c r="C46" s="2022" t="s">
        <v>1103</v>
      </c>
      <c r="D46" s="2022"/>
      <c r="E46" s="2022"/>
      <c r="F46" s="2022"/>
      <c r="G46" s="2022"/>
      <c r="H46" s="2022"/>
      <c r="I46" s="2022"/>
      <c r="J46" s="2022"/>
      <c r="K46" s="2008"/>
      <c r="L46" s="2007">
        <v>1</v>
      </c>
      <c r="M46" s="2008"/>
      <c r="N46" s="2008"/>
      <c r="O46" s="2008"/>
      <c r="P46" s="1993"/>
      <c r="Q46" s="2021">
        <v>58</v>
      </c>
      <c r="R46" s="2023" t="s">
        <v>1102</v>
      </c>
      <c r="S46" s="2023"/>
      <c r="T46" s="2023"/>
      <c r="U46" s="2023"/>
      <c r="V46" s="2023"/>
      <c r="W46" s="2023"/>
      <c r="X46" s="2023"/>
      <c r="Y46" s="2023"/>
      <c r="Z46" s="2013"/>
      <c r="AA46" s="2007">
        <v>1</v>
      </c>
      <c r="AB46" s="2010"/>
      <c r="AC46" s="2010"/>
      <c r="AD46" s="2010"/>
      <c r="AE46" s="960"/>
      <c r="AF46" s="1254">
        <f t="shared" si="0"/>
        <v>0.89</v>
      </c>
      <c r="AG46" s="1254">
        <f t="shared" si="1"/>
        <v>0.89</v>
      </c>
      <c r="AH46" s="952"/>
      <c r="AI46" s="952"/>
      <c r="AJ46" s="952"/>
      <c r="AK46" s="952"/>
      <c r="AL46" s="952"/>
      <c r="AM46" s="952"/>
      <c r="AN46" s="952"/>
      <c r="AO46" s="952"/>
      <c r="AP46" s="952"/>
      <c r="AQ46" s="952"/>
      <c r="AR46" s="952"/>
      <c r="AS46" s="952"/>
      <c r="AT46" s="952"/>
      <c r="AU46" s="952"/>
      <c r="AV46" s="952"/>
      <c r="AW46" s="952"/>
      <c r="AX46" s="952"/>
      <c r="AY46" s="952"/>
      <c r="AZ46" s="952"/>
      <c r="BA46" s="952"/>
      <c r="BB46" s="892"/>
      <c r="BC46" s="894"/>
      <c r="BD46" s="894"/>
      <c r="BE46" s="894"/>
      <c r="BF46" s="894"/>
      <c r="BG46" s="894"/>
      <c r="BH46" s="894"/>
      <c r="BI46" s="894"/>
      <c r="BJ46" s="894"/>
      <c r="BK46" s="966"/>
      <c r="BL46" s="892"/>
      <c r="BM46" s="894"/>
      <c r="BN46" s="894"/>
      <c r="BO46" s="894"/>
      <c r="BP46" s="894"/>
      <c r="BQ46" s="894"/>
      <c r="BR46" s="894"/>
      <c r="BS46" s="894"/>
      <c r="BT46" s="889"/>
      <c r="BU46" s="889"/>
      <c r="BV46" s="889"/>
      <c r="BW46" s="889"/>
      <c r="BX46" s="889"/>
      <c r="BY46" s="889"/>
      <c r="BZ46" s="889"/>
      <c r="CA46" s="889"/>
      <c r="CB46" s="889"/>
      <c r="CC46" s="889"/>
      <c r="CD46" s="889"/>
      <c r="CE46" s="889"/>
      <c r="CF46" s="889"/>
      <c r="CG46" s="889"/>
      <c r="CH46" s="889"/>
      <c r="CI46" s="889"/>
      <c r="CJ46" s="889"/>
      <c r="CK46" s="889"/>
      <c r="CL46" s="889"/>
      <c r="CM46" s="889"/>
      <c r="CN46" s="889"/>
      <c r="CO46" s="889"/>
      <c r="CP46" s="889"/>
      <c r="CQ46" s="889"/>
      <c r="CR46" s="889"/>
      <c r="CS46" s="889"/>
      <c r="CT46" s="889"/>
      <c r="CU46" s="889"/>
      <c r="CV46" s="889"/>
      <c r="CW46" s="889"/>
      <c r="CX46" s="889"/>
      <c r="CY46" s="889"/>
      <c r="CZ46" s="889"/>
      <c r="DA46" s="889"/>
      <c r="DB46" s="889"/>
      <c r="DC46" s="889"/>
      <c r="DD46" s="889"/>
      <c r="DE46" s="889"/>
      <c r="DF46" s="889"/>
      <c r="DG46" s="889"/>
      <c r="DH46" s="889"/>
      <c r="DI46" s="889"/>
      <c r="DJ46" s="889"/>
      <c r="DK46" s="889"/>
      <c r="DL46" s="889"/>
      <c r="DM46" s="889"/>
      <c r="DN46" s="889"/>
      <c r="DO46" s="889"/>
      <c r="DP46" s="889"/>
      <c r="DQ46" s="889"/>
      <c r="DR46" s="889"/>
      <c r="DS46" s="889"/>
      <c r="DT46" s="889"/>
      <c r="DU46" s="889"/>
      <c r="DV46" s="889"/>
      <c r="DW46" s="889"/>
    </row>
    <row r="47" spans="1:127" s="962" customFormat="1" ht="15.6" customHeight="1" thickBot="1">
      <c r="A47" s="952"/>
      <c r="B47" s="2024"/>
      <c r="C47" s="2024"/>
      <c r="D47" s="2024"/>
      <c r="E47" s="2025"/>
      <c r="F47" s="2025"/>
      <c r="G47" s="2025"/>
      <c r="H47" s="2025"/>
      <c r="I47" s="2026"/>
      <c r="J47" s="2026"/>
      <c r="K47" s="2026"/>
      <c r="L47" s="2026"/>
      <c r="M47" s="2026"/>
      <c r="N47" s="2026"/>
      <c r="O47" s="2026"/>
      <c r="P47" s="2026"/>
      <c r="Q47" s="2025"/>
      <c r="R47" s="2025"/>
      <c r="S47" s="2025"/>
      <c r="T47" s="2025"/>
      <c r="U47" s="2025"/>
      <c r="V47" s="2025"/>
      <c r="W47" s="2025"/>
      <c r="X47" s="2025"/>
      <c r="Y47" s="2025"/>
      <c r="Z47" s="2027"/>
      <c r="AA47" s="2027"/>
      <c r="AB47" s="2027"/>
      <c r="AC47" s="2027"/>
      <c r="AD47" s="2027"/>
      <c r="AE47" s="952"/>
      <c r="AF47" s="952"/>
      <c r="AG47" s="952"/>
      <c r="AH47" s="952"/>
      <c r="AI47" s="952"/>
      <c r="AJ47" s="952"/>
      <c r="AK47" s="952"/>
      <c r="AL47" s="952"/>
      <c r="AM47" s="952"/>
      <c r="AN47" s="952"/>
      <c r="AO47" s="952"/>
      <c r="AP47" s="952"/>
      <c r="AQ47" s="952"/>
      <c r="AR47" s="952"/>
      <c r="AS47" s="952"/>
      <c r="AT47" s="952"/>
      <c r="AU47" s="952"/>
      <c r="AV47" s="952"/>
      <c r="AW47" s="952"/>
      <c r="AX47" s="952"/>
      <c r="AY47" s="952"/>
      <c r="AZ47" s="952"/>
      <c r="BA47" s="952"/>
      <c r="BD47" s="889"/>
      <c r="BE47" s="889"/>
      <c r="BF47" s="889"/>
      <c r="BG47" s="889"/>
      <c r="BH47" s="889"/>
      <c r="BI47" s="889"/>
      <c r="BJ47" s="889"/>
      <c r="BK47" s="889"/>
      <c r="BL47" s="889"/>
      <c r="BM47" s="889"/>
      <c r="BN47" s="889"/>
      <c r="BO47" s="889"/>
      <c r="BP47" s="889"/>
      <c r="BQ47" s="889"/>
      <c r="BR47" s="889"/>
      <c r="BS47" s="889"/>
      <c r="BT47" s="889"/>
      <c r="BU47" s="889"/>
      <c r="BV47" s="889"/>
      <c r="BW47" s="889"/>
      <c r="BX47" s="889"/>
      <c r="BY47" s="889"/>
      <c r="BZ47" s="889"/>
      <c r="CA47" s="889"/>
      <c r="CB47" s="889"/>
      <c r="CC47" s="889"/>
      <c r="CD47" s="889"/>
      <c r="CE47" s="889"/>
      <c r="CF47" s="889"/>
      <c r="CG47" s="889"/>
      <c r="CH47" s="889"/>
      <c r="CI47" s="889"/>
      <c r="CJ47" s="889"/>
      <c r="CK47" s="889"/>
      <c r="CL47" s="889"/>
      <c r="CM47" s="889"/>
      <c r="CN47" s="889"/>
      <c r="CO47" s="889"/>
      <c r="CP47" s="889"/>
      <c r="CQ47" s="889"/>
      <c r="CR47" s="889"/>
      <c r="CS47" s="889"/>
      <c r="CT47" s="889"/>
      <c r="CU47" s="889"/>
      <c r="CV47" s="889"/>
      <c r="CW47" s="889"/>
      <c r="CX47" s="889"/>
      <c r="CY47" s="889"/>
      <c r="CZ47" s="889"/>
      <c r="DA47" s="889"/>
      <c r="DB47" s="889"/>
      <c r="DC47" s="889"/>
      <c r="DD47" s="889"/>
      <c r="DE47" s="889"/>
      <c r="DF47" s="889"/>
      <c r="DG47" s="889"/>
    </row>
    <row r="48" spans="1:127" s="962" customFormat="1" ht="9" hidden="1" customHeight="1" thickBot="1">
      <c r="A48" s="952"/>
      <c r="B48" s="2024"/>
      <c r="C48" s="2024"/>
      <c r="D48" s="2024"/>
      <c r="E48" s="2025"/>
      <c r="F48" s="2025"/>
      <c r="G48" s="2025"/>
      <c r="H48" s="2025"/>
      <c r="I48" s="2028" t="s">
        <v>1101</v>
      </c>
      <c r="J48" s="2028"/>
      <c r="K48" s="2028"/>
      <c r="L48" s="2028"/>
      <c r="M48" s="2026"/>
      <c r="N48" s="2026"/>
      <c r="O48" s="2026"/>
      <c r="P48" s="2026"/>
      <c r="Q48" s="2025"/>
      <c r="R48" s="2025"/>
      <c r="S48" s="2025"/>
      <c r="T48" s="2025"/>
      <c r="U48" s="2025"/>
      <c r="V48" s="2025"/>
      <c r="W48" s="2025"/>
      <c r="X48" s="2025"/>
      <c r="Y48" s="2025"/>
      <c r="Z48" s="2027"/>
      <c r="AA48" s="2027"/>
      <c r="AB48" s="2027"/>
      <c r="AC48" s="2027"/>
      <c r="AD48" s="2027"/>
      <c r="AE48" s="952"/>
      <c r="AF48" s="952"/>
      <c r="AG48" s="952"/>
      <c r="AH48" s="952"/>
      <c r="AI48" s="952"/>
      <c r="AJ48" s="952"/>
      <c r="AK48" s="952"/>
      <c r="AL48" s="952"/>
      <c r="AM48" s="952"/>
      <c r="AN48" s="952"/>
      <c r="AO48" s="952"/>
      <c r="AP48" s="952"/>
      <c r="AQ48" s="952"/>
      <c r="AR48" s="952"/>
      <c r="AS48" s="952"/>
      <c r="AT48" s="952"/>
      <c r="AU48" s="952"/>
      <c r="AV48" s="952"/>
      <c r="AW48" s="952"/>
      <c r="AX48" s="952"/>
      <c r="AY48" s="952"/>
      <c r="AZ48" s="952"/>
      <c r="BA48" s="952"/>
      <c r="BD48" s="889"/>
      <c r="BE48" s="889"/>
      <c r="BF48" s="889"/>
      <c r="BG48" s="889"/>
      <c r="BH48" s="889"/>
      <c r="BI48" s="889"/>
      <c r="BJ48" s="889"/>
      <c r="BK48" s="889"/>
      <c r="BL48" s="889"/>
      <c r="BM48" s="889"/>
      <c r="BN48" s="889"/>
      <c r="BO48" s="889"/>
      <c r="BP48" s="889"/>
      <c r="BQ48" s="889"/>
      <c r="BR48" s="889"/>
      <c r="BS48" s="889"/>
      <c r="BT48" s="889"/>
      <c r="BU48" s="889"/>
      <c r="BV48" s="889"/>
      <c r="BW48" s="889"/>
      <c r="BX48" s="889"/>
      <c r="BY48" s="889"/>
      <c r="BZ48" s="889"/>
      <c r="CA48" s="889"/>
      <c r="CB48" s="889"/>
      <c r="CC48" s="889"/>
      <c r="CD48" s="889"/>
      <c r="CE48" s="889"/>
      <c r="CF48" s="889"/>
      <c r="CG48" s="889"/>
      <c r="CH48" s="889"/>
      <c r="CI48" s="889"/>
      <c r="CJ48" s="889"/>
      <c r="CK48" s="889"/>
      <c r="CL48" s="889"/>
      <c r="CM48" s="889"/>
      <c r="CN48" s="889"/>
      <c r="CO48" s="889"/>
      <c r="CP48" s="889"/>
      <c r="CQ48" s="889"/>
      <c r="CR48" s="889"/>
      <c r="CS48" s="889"/>
      <c r="CT48" s="889"/>
      <c r="CU48" s="889"/>
      <c r="CV48" s="889"/>
      <c r="CW48" s="889"/>
      <c r="CX48" s="889"/>
      <c r="CY48" s="889"/>
      <c r="CZ48" s="889"/>
      <c r="DA48" s="889"/>
      <c r="DB48" s="889"/>
      <c r="DC48" s="889"/>
      <c r="DD48" s="889"/>
      <c r="DE48" s="889"/>
      <c r="DF48" s="889"/>
      <c r="DG48" s="889"/>
    </row>
    <row r="49" spans="1:111" s="962" customFormat="1" ht="17.100000000000001" customHeight="1" thickBot="1">
      <c r="A49" s="952"/>
      <c r="B49" s="2029"/>
      <c r="C49" s="2029"/>
      <c r="D49" s="2029"/>
      <c r="E49" s="2029"/>
      <c r="F49" s="2029"/>
      <c r="G49" s="2030"/>
      <c r="H49" s="2030"/>
      <c r="I49" s="2030"/>
      <c r="J49" s="2030"/>
      <c r="K49" s="2030"/>
      <c r="L49" s="2030"/>
      <c r="M49" s="2031" t="s">
        <v>1100</v>
      </c>
      <c r="N49" s="2032"/>
      <c r="O49" s="2033"/>
      <c r="P49" s="2026"/>
      <c r="Q49" s="2034">
        <f>AF17</f>
        <v>0.93</v>
      </c>
      <c r="R49" s="2035"/>
      <c r="S49" s="2036"/>
      <c r="T49" s="2029"/>
      <c r="U49" s="2029"/>
      <c r="V49" s="2030"/>
      <c r="W49" s="2030"/>
      <c r="X49" s="2030"/>
      <c r="Y49" s="2030"/>
      <c r="Z49" s="2030"/>
      <c r="AA49" s="2030"/>
      <c r="AB49" s="2030"/>
      <c r="AC49" s="2030"/>
      <c r="AD49" s="2030"/>
      <c r="AE49" s="952"/>
      <c r="AF49" s="952"/>
      <c r="AG49" s="952"/>
      <c r="AH49" s="952"/>
      <c r="AI49" s="952"/>
      <c r="AJ49" s="952"/>
      <c r="AK49" s="952"/>
      <c r="AL49" s="952"/>
      <c r="AM49" s="952"/>
      <c r="AN49" s="952"/>
      <c r="AO49" s="952"/>
      <c r="AP49" s="952"/>
      <c r="AQ49" s="952"/>
      <c r="AR49" s="952"/>
      <c r="AS49" s="952"/>
      <c r="AT49" s="952"/>
      <c r="AU49" s="952"/>
      <c r="AV49" s="952"/>
      <c r="AW49" s="952"/>
      <c r="AX49" s="952"/>
      <c r="AY49" s="952"/>
      <c r="AZ49" s="952"/>
      <c r="BA49" s="952"/>
      <c r="BD49" s="889"/>
      <c r="BE49" s="889"/>
      <c r="BF49" s="889"/>
      <c r="BG49" s="889"/>
      <c r="BH49" s="889"/>
      <c r="BI49" s="889"/>
      <c r="BJ49" s="889"/>
      <c r="BK49" s="889"/>
      <c r="BL49" s="889"/>
      <c r="BM49" s="889"/>
      <c r="BN49" s="889"/>
      <c r="BO49" s="889"/>
      <c r="BP49" s="889"/>
      <c r="BQ49" s="889"/>
      <c r="BR49" s="889"/>
      <c r="BS49" s="889"/>
      <c r="BT49" s="889"/>
      <c r="BU49" s="889"/>
      <c r="BV49" s="889"/>
      <c r="BW49" s="889"/>
      <c r="BX49" s="889"/>
      <c r="BY49" s="889"/>
      <c r="BZ49" s="889"/>
      <c r="CA49" s="889"/>
      <c r="CB49" s="889"/>
      <c r="CC49" s="889"/>
      <c r="CD49" s="889"/>
      <c r="CE49" s="889"/>
      <c r="CF49" s="889"/>
      <c r="CG49" s="889"/>
      <c r="CH49" s="889"/>
      <c r="CI49" s="889"/>
      <c r="CJ49" s="889"/>
      <c r="CK49" s="889"/>
      <c r="CL49" s="889"/>
      <c r="CM49" s="889"/>
      <c r="CN49" s="889"/>
      <c r="CO49" s="889"/>
      <c r="CP49" s="889"/>
      <c r="CQ49" s="889"/>
      <c r="CR49" s="889"/>
      <c r="CS49" s="889"/>
      <c r="CT49" s="889"/>
      <c r="CU49" s="889"/>
      <c r="CV49" s="889"/>
      <c r="CW49" s="889"/>
      <c r="CX49" s="889"/>
      <c r="CY49" s="889"/>
      <c r="CZ49" s="889"/>
      <c r="DA49" s="889"/>
      <c r="DB49" s="889"/>
      <c r="DC49" s="889"/>
      <c r="DD49" s="889"/>
      <c r="DE49" s="889"/>
      <c r="DF49" s="889"/>
      <c r="DG49" s="889"/>
    </row>
    <row r="50" spans="1:111" s="962" customFormat="1" ht="12.6" customHeight="1" thickBot="1">
      <c r="A50" s="952"/>
      <c r="B50" s="2037"/>
      <c r="C50" s="2037"/>
      <c r="D50" s="2037"/>
      <c r="E50" s="2037"/>
      <c r="F50" s="2037"/>
      <c r="G50" s="2038"/>
      <c r="H50" s="2038"/>
      <c r="I50" s="2038"/>
      <c r="J50" s="2038"/>
      <c r="K50" s="2038"/>
      <c r="L50" s="2038"/>
      <c r="M50" s="2038"/>
      <c r="N50" s="2038"/>
      <c r="O50" s="2038"/>
      <c r="P50" s="2026"/>
      <c r="Q50" s="2037"/>
      <c r="R50" s="2037"/>
      <c r="S50" s="2037"/>
      <c r="T50" s="2037"/>
      <c r="U50" s="2037"/>
      <c r="V50" s="2038"/>
      <c r="W50" s="2038"/>
      <c r="X50" s="2038"/>
      <c r="Y50" s="2038"/>
      <c r="Z50" s="2038"/>
      <c r="AA50" s="2038"/>
      <c r="AB50" s="2038"/>
      <c r="AC50" s="2038"/>
      <c r="AD50" s="2038"/>
      <c r="AE50" s="952"/>
      <c r="AF50" s="952"/>
      <c r="AG50" s="952"/>
      <c r="AH50" s="952"/>
      <c r="AI50" s="952"/>
      <c r="AJ50" s="952"/>
      <c r="AK50" s="952"/>
      <c r="AL50" s="952"/>
      <c r="AM50" s="952"/>
      <c r="AN50" s="952"/>
      <c r="AO50" s="952"/>
      <c r="AP50" s="952"/>
      <c r="AQ50" s="952"/>
      <c r="AR50" s="952"/>
      <c r="AS50" s="952"/>
      <c r="AT50" s="952"/>
      <c r="AU50" s="952"/>
      <c r="AV50" s="952"/>
      <c r="AW50" s="952"/>
      <c r="AX50" s="952"/>
      <c r="AY50" s="952"/>
      <c r="AZ50" s="952"/>
      <c r="BA50" s="952"/>
      <c r="BD50" s="889"/>
      <c r="BE50" s="889"/>
      <c r="BF50" s="889"/>
      <c r="BG50" s="889"/>
      <c r="BH50" s="889"/>
      <c r="BI50" s="889"/>
      <c r="BJ50" s="889"/>
      <c r="BK50" s="889"/>
      <c r="BL50" s="889"/>
      <c r="BM50" s="889"/>
      <c r="BN50" s="889"/>
      <c r="BO50" s="889"/>
      <c r="BP50" s="889"/>
      <c r="BQ50" s="889"/>
      <c r="BR50" s="889"/>
      <c r="BS50" s="889"/>
      <c r="BT50" s="889"/>
      <c r="BU50" s="889"/>
      <c r="BV50" s="889"/>
      <c r="BW50" s="889"/>
      <c r="BX50" s="889"/>
      <c r="BY50" s="889"/>
      <c r="BZ50" s="889"/>
      <c r="CA50" s="889"/>
      <c r="CB50" s="889"/>
      <c r="CC50" s="889"/>
      <c r="CD50" s="889"/>
      <c r="CE50" s="889"/>
      <c r="CF50" s="889"/>
      <c r="CG50" s="889"/>
      <c r="CH50" s="889"/>
      <c r="CI50" s="889"/>
      <c r="CJ50" s="889"/>
      <c r="CK50" s="889"/>
      <c r="CL50" s="889"/>
      <c r="CM50" s="889"/>
      <c r="CN50" s="889"/>
      <c r="CO50" s="889"/>
      <c r="CP50" s="889"/>
      <c r="CQ50" s="889"/>
      <c r="CR50" s="889"/>
      <c r="CS50" s="889"/>
      <c r="CT50" s="889"/>
      <c r="CU50" s="889"/>
      <c r="CV50" s="889"/>
      <c r="CW50" s="889"/>
      <c r="CX50" s="889"/>
      <c r="CY50" s="889"/>
      <c r="CZ50" s="889"/>
      <c r="DA50" s="889"/>
      <c r="DB50" s="889"/>
      <c r="DC50" s="889"/>
      <c r="DD50" s="889"/>
      <c r="DE50" s="889"/>
      <c r="DF50" s="889"/>
      <c r="DG50" s="889"/>
    </row>
    <row r="51" spans="1:111" s="962" customFormat="1" ht="20.100000000000001" customHeight="1" thickBot="1">
      <c r="A51" s="952"/>
      <c r="B51" s="2039" t="s">
        <v>1099</v>
      </c>
      <c r="C51" s="2040"/>
      <c r="D51" s="2040"/>
      <c r="E51" s="2040"/>
      <c r="F51" s="2040"/>
      <c r="G51" s="2041" t="s">
        <v>1681</v>
      </c>
      <c r="H51" s="2041"/>
      <c r="I51" s="2041"/>
      <c r="J51" s="2041"/>
      <c r="K51" s="2041"/>
      <c r="L51" s="2041"/>
      <c r="M51" s="2041"/>
      <c r="N51" s="2041"/>
      <c r="O51" s="2042"/>
      <c r="P51" s="2026"/>
      <c r="Q51" s="2039" t="s">
        <v>1098</v>
      </c>
      <c r="R51" s="2040"/>
      <c r="S51" s="2040"/>
      <c r="T51" s="2040"/>
      <c r="U51" s="2040"/>
      <c r="V51" s="2041"/>
      <c r="W51" s="2041"/>
      <c r="X51" s="2041"/>
      <c r="Y51" s="2041"/>
      <c r="Z51" s="2041"/>
      <c r="AA51" s="2041"/>
      <c r="AB51" s="2041"/>
      <c r="AC51" s="2041"/>
      <c r="AD51" s="2042"/>
      <c r="AE51" s="952"/>
      <c r="AF51" s="952"/>
      <c r="AG51" s="952"/>
      <c r="AH51" s="952"/>
      <c r="AI51" s="952"/>
      <c r="AJ51" s="952"/>
      <c r="AK51" s="952"/>
      <c r="AL51" s="952"/>
      <c r="AM51" s="952"/>
      <c r="AN51" s="952"/>
      <c r="AO51" s="952"/>
      <c r="AP51" s="952"/>
      <c r="AQ51" s="952"/>
      <c r="AR51" s="952"/>
      <c r="AS51" s="952"/>
      <c r="AT51" s="952"/>
      <c r="AU51" s="952"/>
      <c r="AV51" s="952"/>
      <c r="AW51" s="952"/>
      <c r="AX51" s="952"/>
      <c r="AY51" s="952"/>
      <c r="AZ51" s="952"/>
      <c r="BA51" s="952"/>
    </row>
    <row r="52" spans="1:111" s="962" customFormat="1" ht="20.100000000000001" customHeight="1">
      <c r="A52" s="952"/>
      <c r="B52" s="1736"/>
      <c r="C52" s="1736"/>
      <c r="D52" s="1736"/>
      <c r="E52" s="1736"/>
      <c r="F52" s="1736"/>
      <c r="G52" s="1736"/>
      <c r="H52" s="1736"/>
      <c r="I52" s="1736"/>
      <c r="J52" s="1736"/>
      <c r="K52" s="1736"/>
      <c r="L52" s="1736"/>
      <c r="M52" s="1736"/>
      <c r="N52" s="1736"/>
      <c r="O52" s="1736"/>
      <c r="P52" s="1736"/>
      <c r="Q52" s="1736"/>
      <c r="R52" s="1736"/>
      <c r="S52" s="1736"/>
      <c r="T52" s="1736"/>
      <c r="U52" s="1736"/>
      <c r="V52" s="1736"/>
      <c r="W52" s="1736"/>
      <c r="X52" s="1736"/>
      <c r="Y52" s="1736"/>
      <c r="Z52" s="1736"/>
      <c r="AA52" s="1736"/>
      <c r="AB52" s="1736"/>
      <c r="AC52" s="1736"/>
      <c r="AD52" s="1736"/>
      <c r="AE52" s="952"/>
      <c r="AF52" s="952"/>
      <c r="AG52" s="952"/>
      <c r="AH52" s="952"/>
      <c r="AI52" s="952"/>
      <c r="AJ52" s="952"/>
      <c r="AK52" s="952"/>
      <c r="AL52" s="952"/>
      <c r="AM52" s="952"/>
      <c r="AN52" s="952"/>
      <c r="AO52" s="952"/>
      <c r="AP52" s="952"/>
      <c r="AQ52" s="952"/>
      <c r="AR52" s="952"/>
      <c r="AS52" s="952"/>
      <c r="AT52" s="952"/>
      <c r="AU52" s="952"/>
      <c r="AV52" s="952"/>
      <c r="AW52" s="952"/>
      <c r="AX52" s="952"/>
      <c r="AY52" s="952"/>
      <c r="AZ52" s="952"/>
      <c r="BA52" s="952"/>
    </row>
    <row r="53" spans="1:111" s="962" customFormat="1" ht="40.049999999999997" customHeight="1">
      <c r="A53" s="952"/>
      <c r="B53" s="1737" t="s">
        <v>1097</v>
      </c>
      <c r="C53" s="1737"/>
      <c r="D53" s="1737"/>
      <c r="E53" s="1737"/>
      <c r="F53" s="1737"/>
      <c r="G53" s="1737"/>
      <c r="H53" s="1737"/>
      <c r="I53" s="1737"/>
      <c r="J53" s="1737"/>
      <c r="K53" s="1737"/>
      <c r="L53" s="1737"/>
      <c r="M53" s="1738"/>
      <c r="N53" s="1738"/>
      <c r="O53" s="1738"/>
      <c r="P53" s="1738"/>
      <c r="Q53" s="1738"/>
      <c r="R53" s="1738"/>
      <c r="S53" s="1738"/>
      <c r="T53" s="1738"/>
      <c r="U53" s="1738"/>
      <c r="V53" s="1738"/>
      <c r="W53" s="1738"/>
      <c r="X53" s="1738"/>
      <c r="Y53" s="1738"/>
      <c r="Z53" s="1738"/>
      <c r="AA53" s="1738"/>
      <c r="AB53" s="1738"/>
      <c r="AC53" s="1738"/>
      <c r="AD53" s="1738"/>
      <c r="AE53" s="952"/>
      <c r="AF53" s="952"/>
      <c r="AG53" s="952"/>
      <c r="AH53" s="952"/>
      <c r="AI53" s="952"/>
      <c r="AJ53" s="952"/>
      <c r="AK53" s="952"/>
      <c r="AL53" s="952"/>
      <c r="AM53" s="952"/>
      <c r="AN53" s="952"/>
      <c r="AO53" s="952"/>
      <c r="AP53" s="952"/>
      <c r="AQ53" s="952"/>
      <c r="AR53" s="952"/>
      <c r="AS53" s="952"/>
      <c r="AT53" s="952"/>
      <c r="AU53" s="952"/>
      <c r="AV53" s="952"/>
      <c r="AW53" s="952"/>
      <c r="AX53" s="952"/>
      <c r="AY53" s="952"/>
      <c r="AZ53" s="952"/>
      <c r="BA53" s="952"/>
    </row>
    <row r="54" spans="1:111" s="962" customFormat="1" ht="15" customHeight="1">
      <c r="A54" s="952"/>
      <c r="B54" s="977"/>
      <c r="C54" s="978"/>
      <c r="D54" s="978"/>
      <c r="E54" s="978"/>
      <c r="F54" s="978"/>
      <c r="G54" s="978"/>
      <c r="H54" s="978"/>
      <c r="I54" s="978"/>
      <c r="J54" s="978"/>
      <c r="K54" s="978"/>
      <c r="L54" s="978"/>
      <c r="M54" s="979"/>
      <c r="N54" s="979"/>
      <c r="O54" s="979"/>
      <c r="P54" s="979"/>
      <c r="Q54" s="979"/>
      <c r="R54" s="979"/>
      <c r="S54" s="979"/>
      <c r="T54" s="979"/>
      <c r="U54" s="979"/>
      <c r="V54" s="979"/>
      <c r="W54" s="979"/>
      <c r="X54" s="979"/>
      <c r="Y54" s="979"/>
      <c r="Z54" s="979"/>
      <c r="AA54" s="979"/>
      <c r="AB54" s="979"/>
      <c r="AC54" s="979"/>
      <c r="AD54" s="979"/>
      <c r="AE54" s="952"/>
      <c r="AF54" s="952"/>
      <c r="AG54" s="952"/>
      <c r="AH54" s="952"/>
      <c r="AI54" s="952"/>
      <c r="AJ54" s="952"/>
      <c r="AK54" s="952"/>
      <c r="AL54" s="952"/>
      <c r="AM54" s="952"/>
      <c r="AN54" s="952"/>
      <c r="AO54" s="952"/>
      <c r="AP54" s="952"/>
      <c r="AQ54" s="952"/>
      <c r="AR54" s="952"/>
      <c r="AS54" s="952"/>
      <c r="AT54" s="952"/>
      <c r="AU54" s="952"/>
      <c r="AV54" s="952"/>
      <c r="AW54" s="952"/>
      <c r="AX54" s="952"/>
      <c r="AY54" s="952"/>
      <c r="AZ54" s="952"/>
      <c r="BA54" s="952"/>
    </row>
    <row r="55" spans="1:111" ht="15" customHeight="1">
      <c r="B55" s="980"/>
      <c r="C55" s="980"/>
      <c r="D55" s="980"/>
      <c r="E55" s="980"/>
      <c r="F55" s="980"/>
      <c r="G55" s="980"/>
      <c r="H55" s="980"/>
      <c r="I55" s="980"/>
      <c r="J55" s="980"/>
      <c r="K55" s="980"/>
      <c r="L55" s="980"/>
      <c r="M55" s="980"/>
      <c r="N55" s="980"/>
      <c r="O55" s="980"/>
      <c r="P55" s="980"/>
      <c r="Q55" s="980"/>
      <c r="R55" s="980"/>
      <c r="S55" s="980"/>
      <c r="T55" s="980"/>
      <c r="U55" s="980"/>
      <c r="V55" s="980"/>
      <c r="W55" s="980"/>
      <c r="X55" s="980"/>
      <c r="Y55" s="980"/>
      <c r="Z55" s="980"/>
      <c r="AA55" s="980"/>
      <c r="AB55" s="980"/>
      <c r="AC55" s="980"/>
      <c r="AD55" s="980"/>
      <c r="AE55" s="952"/>
      <c r="AF55" s="952"/>
      <c r="AG55" s="952"/>
      <c r="AH55" s="952"/>
      <c r="AI55" s="952"/>
      <c r="AJ55" s="952"/>
      <c r="AK55" s="952"/>
      <c r="AL55" s="952"/>
      <c r="AM55" s="952"/>
    </row>
    <row r="56" spans="1:111" ht="27" customHeight="1">
      <c r="B56" s="981"/>
      <c r="C56" s="981"/>
      <c r="D56" s="981"/>
      <c r="E56" s="982"/>
      <c r="F56" s="982"/>
      <c r="G56" s="982"/>
      <c r="H56" s="982"/>
      <c r="I56" s="982"/>
      <c r="J56" s="982"/>
      <c r="K56" s="982"/>
      <c r="L56" s="982"/>
      <c r="M56" s="982"/>
      <c r="N56" s="982"/>
      <c r="O56" s="982"/>
      <c r="P56" s="982"/>
      <c r="Q56" s="982"/>
      <c r="R56" s="982"/>
      <c r="S56" s="982"/>
      <c r="T56" s="982"/>
      <c r="U56" s="982"/>
      <c r="V56" s="982"/>
      <c r="W56" s="982"/>
      <c r="X56" s="982"/>
      <c r="Y56" s="982"/>
      <c r="Z56" s="982"/>
      <c r="AA56" s="982"/>
      <c r="AB56" s="982"/>
      <c r="AC56" s="982"/>
      <c r="AD56" s="982"/>
      <c r="AE56" s="952"/>
      <c r="AF56" s="952"/>
      <c r="AG56" s="952"/>
      <c r="AH56" s="952"/>
      <c r="AI56" s="952"/>
      <c r="AJ56" s="952"/>
      <c r="AK56" s="952"/>
      <c r="AL56" s="952"/>
      <c r="AM56" s="952"/>
    </row>
    <row r="57" spans="1:111">
      <c r="AE57" s="952"/>
      <c r="AF57" s="952"/>
      <c r="AG57" s="952"/>
      <c r="AH57" s="952"/>
      <c r="AI57" s="952"/>
      <c r="AJ57" s="952"/>
      <c r="AK57" s="952"/>
      <c r="AL57" s="952"/>
      <c r="AM57" s="952"/>
    </row>
    <row r="58" spans="1:111">
      <c r="AE58" s="952"/>
      <c r="AF58" s="952"/>
      <c r="AG58" s="952"/>
      <c r="AH58" s="952"/>
      <c r="AI58" s="952"/>
      <c r="AJ58" s="952"/>
      <c r="AK58" s="952"/>
      <c r="AL58" s="952"/>
      <c r="AM58" s="952"/>
    </row>
    <row r="59" spans="1:111">
      <c r="B59" s="983"/>
      <c r="C59" s="983"/>
      <c r="D59" s="983"/>
      <c r="E59" s="983"/>
      <c r="F59" s="983"/>
      <c r="G59" s="983"/>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52"/>
      <c r="AF59" s="952"/>
      <c r="AG59" s="952"/>
      <c r="AH59" s="952"/>
      <c r="AI59" s="952"/>
      <c r="AJ59" s="952"/>
      <c r="AK59" s="952"/>
      <c r="AL59" s="952"/>
      <c r="AM59" s="952"/>
    </row>
    <row r="60" spans="1:111">
      <c r="B60" s="983"/>
      <c r="C60" s="983"/>
      <c r="D60" s="983"/>
      <c r="E60" s="983"/>
      <c r="F60" s="983"/>
      <c r="G60" s="983"/>
      <c r="H60" s="983"/>
      <c r="I60" s="983"/>
      <c r="J60" s="983"/>
      <c r="K60" s="983"/>
      <c r="L60" s="983"/>
      <c r="M60" s="983"/>
      <c r="N60" s="983"/>
      <c r="O60" s="983"/>
      <c r="P60" s="983"/>
      <c r="Q60" s="983"/>
      <c r="R60" s="983"/>
      <c r="S60" s="983"/>
      <c r="T60" s="983"/>
      <c r="U60" s="983"/>
      <c r="V60" s="983"/>
      <c r="W60" s="983"/>
      <c r="X60" s="983"/>
      <c r="Y60" s="983"/>
      <c r="Z60" s="983"/>
      <c r="AA60" s="983"/>
      <c r="AB60" s="983"/>
      <c r="AC60" s="983"/>
      <c r="AD60" s="983"/>
      <c r="AE60" s="952"/>
      <c r="AF60" s="952"/>
      <c r="AG60" s="952"/>
      <c r="AH60" s="952"/>
      <c r="AI60" s="952"/>
      <c r="AJ60" s="952"/>
      <c r="AK60" s="952"/>
      <c r="AL60" s="952"/>
      <c r="AM60" s="952"/>
    </row>
    <row r="61" spans="1:111">
      <c r="B61" s="983"/>
      <c r="C61" s="983"/>
      <c r="D61" s="983"/>
      <c r="E61" s="983"/>
      <c r="F61" s="983"/>
      <c r="G61" s="983"/>
      <c r="H61" s="983"/>
      <c r="I61" s="983"/>
      <c r="J61" s="983"/>
      <c r="K61" s="983"/>
      <c r="L61" s="983"/>
      <c r="M61" s="983"/>
      <c r="N61" s="983"/>
      <c r="O61" s="983"/>
      <c r="P61" s="983"/>
      <c r="Q61" s="983"/>
      <c r="R61" s="983"/>
      <c r="S61" s="983"/>
      <c r="T61" s="983"/>
      <c r="U61" s="983"/>
      <c r="V61" s="983"/>
      <c r="W61" s="983"/>
      <c r="X61" s="983"/>
      <c r="Y61" s="983"/>
      <c r="Z61" s="983"/>
      <c r="AA61" s="983"/>
      <c r="AB61" s="983"/>
      <c r="AC61" s="983"/>
      <c r="AD61" s="983"/>
      <c r="AE61" s="952"/>
      <c r="AF61" s="952"/>
      <c r="AG61" s="952"/>
      <c r="AH61" s="952"/>
      <c r="AI61" s="952"/>
      <c r="AJ61" s="952"/>
      <c r="AK61" s="952"/>
      <c r="AL61" s="952"/>
      <c r="AM61" s="952"/>
    </row>
    <row r="62" spans="1:111">
      <c r="B62" s="983"/>
      <c r="C62" s="983"/>
      <c r="D62" s="983"/>
      <c r="E62" s="983"/>
      <c r="F62" s="983"/>
      <c r="G62" s="983"/>
      <c r="H62" s="983"/>
      <c r="I62" s="983"/>
      <c r="J62" s="983"/>
      <c r="K62" s="983"/>
      <c r="L62" s="983"/>
      <c r="M62" s="983"/>
      <c r="N62" s="983"/>
      <c r="O62" s="983"/>
      <c r="P62" s="983"/>
      <c r="Q62" s="983"/>
      <c r="R62" s="983"/>
      <c r="S62" s="983"/>
      <c r="T62" s="983"/>
      <c r="U62" s="983"/>
      <c r="V62" s="983"/>
      <c r="W62" s="983"/>
      <c r="X62" s="983"/>
      <c r="Y62" s="983"/>
      <c r="Z62" s="983"/>
      <c r="AA62" s="983"/>
      <c r="AB62" s="983"/>
      <c r="AC62" s="983"/>
      <c r="AD62" s="983"/>
      <c r="AE62" s="952"/>
      <c r="AF62" s="952"/>
      <c r="AG62" s="952"/>
      <c r="AH62" s="952"/>
      <c r="AI62" s="952"/>
      <c r="AJ62" s="952"/>
      <c r="AK62" s="952"/>
      <c r="AL62" s="952"/>
      <c r="AM62" s="952"/>
    </row>
    <row r="63" spans="1:111">
      <c r="B63" s="983"/>
      <c r="C63" s="983"/>
      <c r="D63" s="983"/>
      <c r="E63" s="983"/>
      <c r="F63" s="983"/>
      <c r="G63" s="983"/>
      <c r="H63" s="983"/>
      <c r="I63" s="983"/>
      <c r="J63" s="983"/>
      <c r="K63" s="983"/>
      <c r="L63" s="983"/>
      <c r="M63" s="983"/>
      <c r="N63" s="983"/>
      <c r="O63" s="983"/>
      <c r="P63" s="983"/>
      <c r="Q63" s="983"/>
      <c r="R63" s="983"/>
      <c r="S63" s="983"/>
      <c r="T63" s="983"/>
      <c r="U63" s="983"/>
      <c r="V63" s="983"/>
      <c r="W63" s="983"/>
      <c r="X63" s="983"/>
      <c r="Y63" s="983"/>
      <c r="Z63" s="983"/>
      <c r="AA63" s="983"/>
      <c r="AB63" s="983"/>
      <c r="AC63" s="983"/>
      <c r="AD63" s="983"/>
      <c r="AE63" s="952"/>
      <c r="AF63" s="952"/>
      <c r="AG63" s="952"/>
      <c r="AH63" s="952"/>
      <c r="AI63" s="952"/>
      <c r="AJ63" s="952"/>
      <c r="AK63" s="952"/>
      <c r="AL63" s="952"/>
      <c r="AM63" s="952"/>
    </row>
    <row r="64" spans="1:111">
      <c r="B64" s="983"/>
      <c r="C64" s="983"/>
      <c r="D64" s="983"/>
      <c r="E64" s="983"/>
      <c r="F64" s="983"/>
      <c r="G64" s="983"/>
      <c r="H64" s="983"/>
      <c r="I64" s="983"/>
      <c r="J64" s="983"/>
      <c r="K64" s="983"/>
      <c r="L64" s="983"/>
      <c r="M64" s="983"/>
      <c r="N64" s="983"/>
      <c r="O64" s="983"/>
      <c r="P64" s="983"/>
      <c r="Q64" s="983"/>
      <c r="R64" s="983"/>
      <c r="S64" s="983"/>
      <c r="T64" s="983"/>
      <c r="U64" s="983"/>
      <c r="V64" s="983"/>
      <c r="W64" s="983"/>
      <c r="X64" s="983"/>
      <c r="Y64" s="983"/>
      <c r="Z64" s="983"/>
      <c r="AA64" s="983"/>
      <c r="AB64" s="983"/>
      <c r="AC64" s="983"/>
      <c r="AD64" s="983"/>
      <c r="AE64" s="952"/>
      <c r="AF64" s="952"/>
      <c r="AG64" s="952"/>
      <c r="AH64" s="952"/>
      <c r="AI64" s="952"/>
      <c r="AJ64" s="952"/>
      <c r="AK64" s="952"/>
      <c r="AL64" s="952"/>
      <c r="AM64" s="952"/>
    </row>
    <row r="65" s="952" customFormat="1"/>
    <row r="66" s="952" customFormat="1"/>
    <row r="67" s="952" customFormat="1"/>
    <row r="68" s="952" customFormat="1"/>
    <row r="69" s="952" customFormat="1"/>
    <row r="70" s="952" customFormat="1"/>
    <row r="71" s="952" customFormat="1"/>
    <row r="72" s="952" customFormat="1"/>
    <row r="73" s="952" customFormat="1"/>
    <row r="74" s="952" customFormat="1"/>
    <row r="75" s="952" customFormat="1"/>
    <row r="76" s="952" customFormat="1"/>
    <row r="77" s="952" customFormat="1"/>
    <row r="78" s="952" customFormat="1"/>
    <row r="79" s="952" customFormat="1"/>
    <row r="80" s="952" customFormat="1"/>
    <row r="81" s="952" customFormat="1"/>
    <row r="82" s="952" customFormat="1"/>
    <row r="83" s="952" customFormat="1"/>
    <row r="84" s="952" customFormat="1"/>
    <row r="85" s="952" customFormat="1"/>
    <row r="86" s="952" customFormat="1"/>
    <row r="87" s="952" customFormat="1"/>
    <row r="88" s="952" customFormat="1"/>
    <row r="89" s="952" customFormat="1"/>
    <row r="90" s="952" customFormat="1"/>
    <row r="91" s="952" customFormat="1"/>
    <row r="92" s="952" customFormat="1"/>
    <row r="93" s="952" customFormat="1"/>
    <row r="94" s="952" customFormat="1"/>
    <row r="95" s="952" customFormat="1"/>
    <row r="96" s="952" customFormat="1"/>
    <row r="97" s="952" customFormat="1"/>
    <row r="98" s="952" customFormat="1"/>
    <row r="99" s="952" customFormat="1"/>
    <row r="100" s="952" customFormat="1"/>
    <row r="101" s="952" customFormat="1"/>
    <row r="102" s="952" customFormat="1"/>
    <row r="103" s="952" customFormat="1"/>
    <row r="104" s="952" customFormat="1"/>
    <row r="105" s="952" customFormat="1"/>
    <row r="106" s="952" customFormat="1"/>
    <row r="107" s="952" customFormat="1"/>
    <row r="108" s="952" customFormat="1"/>
    <row r="109" s="952" customFormat="1"/>
    <row r="110" s="952" customFormat="1"/>
    <row r="111" s="952" customFormat="1"/>
    <row r="112" s="952" customFormat="1"/>
    <row r="113" s="952" customFormat="1"/>
    <row r="114" s="952" customFormat="1"/>
    <row r="115" s="952" customFormat="1"/>
    <row r="116" s="952" customFormat="1"/>
    <row r="117" s="952" customFormat="1"/>
    <row r="118" s="952" customFormat="1"/>
    <row r="119" s="952" customFormat="1"/>
    <row r="120" s="952" customFormat="1"/>
    <row r="121" s="952" customFormat="1"/>
    <row r="122" s="952" customFormat="1"/>
    <row r="123" s="952" customFormat="1"/>
    <row r="124" s="952" customFormat="1"/>
    <row r="125" s="952" customFormat="1"/>
    <row r="126" s="952" customFormat="1"/>
    <row r="127" s="952" customFormat="1"/>
    <row r="128" s="952" customFormat="1"/>
    <row r="129" s="952" customFormat="1"/>
    <row r="130" s="952" customFormat="1"/>
    <row r="131" s="952" customFormat="1"/>
    <row r="132" s="952" customFormat="1"/>
    <row r="133" s="952" customFormat="1"/>
    <row r="134" s="952" customFormat="1"/>
    <row r="135" s="952" customFormat="1"/>
    <row r="136" s="952" customFormat="1"/>
    <row r="137" s="952" customFormat="1"/>
    <row r="138" s="952" customFormat="1"/>
    <row r="139" s="952" customFormat="1"/>
    <row r="140" s="952" customFormat="1"/>
    <row r="141" s="952" customFormat="1"/>
    <row r="142" s="952" customFormat="1"/>
    <row r="143" s="952" customFormat="1"/>
    <row r="144" s="952" customFormat="1"/>
    <row r="145" s="952" customFormat="1"/>
    <row r="146" s="952" customFormat="1"/>
    <row r="147" s="952" customFormat="1"/>
  </sheetData>
  <mergeCells count="124">
    <mergeCell ref="B52:AD52"/>
    <mergeCell ref="B53:AD53"/>
    <mergeCell ref="R36:Y36"/>
    <mergeCell ref="C37:J37"/>
    <mergeCell ref="R37:Y37"/>
    <mergeCell ref="C38:J38"/>
    <mergeCell ref="R38:Y38"/>
    <mergeCell ref="C39:J39"/>
    <mergeCell ref="R39:Y39"/>
    <mergeCell ref="C40:J40"/>
    <mergeCell ref="R40:Y40"/>
    <mergeCell ref="C45:J45"/>
    <mergeCell ref="R45:Y45"/>
    <mergeCell ref="C46:J46"/>
    <mergeCell ref="R46:Y46"/>
    <mergeCell ref="B47:D48"/>
    <mergeCell ref="I48:J48"/>
    <mergeCell ref="K48:L48"/>
    <mergeCell ref="M49:O49"/>
    <mergeCell ref="Q49:S49"/>
    <mergeCell ref="B51:F51"/>
    <mergeCell ref="G51:O51"/>
    <mergeCell ref="C18:J18"/>
    <mergeCell ref="R18:Y18"/>
    <mergeCell ref="AV18:AV19"/>
    <mergeCell ref="AW18:AW19"/>
    <mergeCell ref="AX18:AY18"/>
    <mergeCell ref="C19:J19"/>
    <mergeCell ref="R19:Y19"/>
    <mergeCell ref="Q51:U51"/>
    <mergeCell ref="V51:AD51"/>
    <mergeCell ref="C43:J43"/>
    <mergeCell ref="R43:Y43"/>
    <mergeCell ref="C44:J44"/>
    <mergeCell ref="R44:Y44"/>
    <mergeCell ref="C32:J32"/>
    <mergeCell ref="R32:Y32"/>
    <mergeCell ref="C34:J34"/>
    <mergeCell ref="R34:Y34"/>
    <mergeCell ref="C35:J35"/>
    <mergeCell ref="R35:Y35"/>
    <mergeCell ref="C36:J36"/>
    <mergeCell ref="C41:J41"/>
    <mergeCell ref="R41:Y41"/>
    <mergeCell ref="C42:J42"/>
    <mergeCell ref="R42:Y42"/>
    <mergeCell ref="G10:Y10"/>
    <mergeCell ref="Z10:AA10"/>
    <mergeCell ref="AB10:AB14"/>
    <mergeCell ref="B11:C11"/>
    <mergeCell ref="D11:F11"/>
    <mergeCell ref="G11:Y11"/>
    <mergeCell ref="Z11:AA11"/>
    <mergeCell ref="B12:C12"/>
    <mergeCell ref="D12:F12"/>
    <mergeCell ref="G12:Y12"/>
    <mergeCell ref="Z12:AA12"/>
    <mergeCell ref="B13:C13"/>
    <mergeCell ref="D13:F13"/>
    <mergeCell ref="G13:Y13"/>
    <mergeCell ref="Z13:AA13"/>
    <mergeCell ref="B14:C14"/>
    <mergeCell ref="D14:F14"/>
    <mergeCell ref="G14:Y14"/>
    <mergeCell ref="C30:J30"/>
    <mergeCell ref="R30:Y30"/>
    <mergeCell ref="AR30:AV30"/>
    <mergeCell ref="AW30:AY30"/>
    <mergeCell ref="C31:J31"/>
    <mergeCell ref="R31:Y31"/>
    <mergeCell ref="AR31:AV31"/>
    <mergeCell ref="AW31:AX33"/>
    <mergeCell ref="AY31:AY33"/>
    <mergeCell ref="AR32:AV32"/>
    <mergeCell ref="C33:J33"/>
    <mergeCell ref="R33:Y33"/>
    <mergeCell ref="AR33:AV33"/>
    <mergeCell ref="C29:J29"/>
    <mergeCell ref="R29:Y29"/>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C26:J26"/>
    <mergeCell ref="R26:Y26"/>
    <mergeCell ref="C27:J27"/>
    <mergeCell ref="R27:Y27"/>
    <mergeCell ref="C28:J28"/>
    <mergeCell ref="R28:Y28"/>
    <mergeCell ref="B2:AD4"/>
    <mergeCell ref="B5:AD5"/>
    <mergeCell ref="C20:J20"/>
    <mergeCell ref="R20:Y20"/>
    <mergeCell ref="AR20:AU20"/>
    <mergeCell ref="B6:D6"/>
    <mergeCell ref="E6:J6"/>
    <mergeCell ref="K6:N6"/>
    <mergeCell ref="O6:T6"/>
    <mergeCell ref="U6:W6"/>
    <mergeCell ref="X6:AD6"/>
    <mergeCell ref="B7:AD7"/>
    <mergeCell ref="B8:D8"/>
    <mergeCell ref="E8:N8"/>
    <mergeCell ref="O8:T8"/>
    <mergeCell ref="U8:AD8"/>
    <mergeCell ref="B9:AD9"/>
    <mergeCell ref="B10:C10"/>
    <mergeCell ref="D10:F10"/>
    <mergeCell ref="AC10:AD14"/>
    <mergeCell ref="Z14:AA14"/>
    <mergeCell ref="B15:AD15"/>
    <mergeCell ref="C16:J16"/>
    <mergeCell ref="R16:Y16"/>
  </mergeCells>
  <conditionalFormatting sqref="D10:F10">
    <cfRule type="expression" dxfId="132" priority="4" stopIfTrue="1">
      <formula>$AC$10&gt;=0.9</formula>
    </cfRule>
  </conditionalFormatting>
  <conditionalFormatting sqref="D11:F11">
    <cfRule type="expression" dxfId="131" priority="3">
      <formula>AND(AC10&gt;=0.8,AC10&lt;=0.89)</formula>
    </cfRule>
  </conditionalFormatting>
  <conditionalFormatting sqref="D12:F12">
    <cfRule type="expression" dxfId="130" priority="2">
      <formula>AND(AC10&gt;=0.7,AC10&lt;=0.79)</formula>
    </cfRule>
  </conditionalFormatting>
  <conditionalFormatting sqref="D13:F13">
    <cfRule type="expression" dxfId="129" priority="1">
      <formula>AND(AC10&gt;=0,AC10&lt;=0.69)</formula>
    </cfRule>
  </conditionalFormatting>
  <dataValidations disablePrompts="1" count="5">
    <dataValidation allowBlank="1" sqref="K17:AD17" xr:uid="{BF04AD29-3DE2-4FA5-8056-A40B7D4705FB}"/>
    <dataValidation type="whole" errorStyle="information" operator="greaterThan" showInputMessage="1" showErrorMessage="1" errorTitle="Error - review score" error="Only one score can be given for each subject, please revise." sqref="BK40:BK46 BO32:BO39 P18:P46" xr:uid="{3744D2A6-66AE-415C-BF3A-1D2DDE467A6A}">
      <formula1>1</formula1>
    </dataValidation>
    <dataValidation operator="equal" allowBlank="1" showInputMessage="1" showErrorMessage="1" sqref="AV20:AV25 AW25:AY25" xr:uid="{B2A9A699-3C0A-43CA-8520-F268C2FC030D}"/>
    <dataValidation type="whole" allowBlank="1" showInputMessage="1" showErrorMessage="1" error="You can only enter a value between 1 or 0" promptTitle="ENTER 1 or 0" sqref="AV33" xr:uid="{0EF87FC2-0EFE-420B-A0D6-0541D2C78CA7}">
      <formula1>0</formula1>
      <formula2>1</formula2>
    </dataValidation>
    <dataValidation allowBlank="1" showInputMessage="1" showErrorMessage="1" sqref="AC10 Z10:Z14" xr:uid="{66F5092E-759F-4B74-B1BF-91B89A8E4FB4}"/>
  </dataValidations>
  <printOptions horizontalCentered="1" verticalCentered="1"/>
  <pageMargins left="0" right="0" top="0" bottom="0" header="0" footer="0"/>
  <pageSetup paperSize="9" scale="87"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835B1-1191-41F9-BD7C-6ABF1305E30D}">
  <sheetPr>
    <pageSetUpPr fitToPage="1"/>
  </sheetPr>
  <dimension ref="C3:AA69"/>
  <sheetViews>
    <sheetView view="pageBreakPreview" topLeftCell="A30" zoomScale="70" zoomScaleNormal="70" zoomScaleSheetLayoutView="70" workbookViewId="0">
      <selection activeCell="C3" sqref="C3:G43"/>
    </sheetView>
  </sheetViews>
  <sheetFormatPr defaultColWidth="9" defaultRowHeight="16.8"/>
  <cols>
    <col min="3" max="3" width="59.77734375" style="946" customWidth="1"/>
    <col min="4" max="4" width="19.44140625" style="946" customWidth="1"/>
    <col min="5" max="5" width="16.44140625" style="946" customWidth="1"/>
    <col min="6" max="6" width="31.6640625" style="946" customWidth="1"/>
    <col min="7" max="7" width="74" style="946" customWidth="1"/>
    <col min="10" max="10" width="9" style="944"/>
  </cols>
  <sheetData>
    <row r="3" spans="3:14" ht="30" customHeight="1">
      <c r="C3" s="2043"/>
      <c r="D3" s="2044" t="s">
        <v>1830</v>
      </c>
      <c r="E3" s="2045" t="s">
        <v>1277</v>
      </c>
      <c r="F3" s="2045"/>
      <c r="G3" s="2046" t="s">
        <v>1831</v>
      </c>
    </row>
    <row r="4" spans="3:14" ht="55.2" customHeight="1">
      <c r="C4" s="2043"/>
      <c r="D4" s="2044" t="s">
        <v>1274</v>
      </c>
      <c r="E4" s="2047" t="s">
        <v>1679</v>
      </c>
      <c r="F4" s="2048"/>
      <c r="G4" s="2046"/>
    </row>
    <row r="5" spans="3:14" ht="28.5" customHeight="1">
      <c r="C5" s="2044" t="s">
        <v>1832</v>
      </c>
      <c r="D5" s="2044" t="s">
        <v>1833</v>
      </c>
      <c r="E5" s="2049" t="s">
        <v>2236</v>
      </c>
      <c r="F5" s="2050"/>
      <c r="G5" s="2046"/>
    </row>
    <row r="6" spans="3:14" ht="34.950000000000003" customHeight="1">
      <c r="C6" s="2044" t="s">
        <v>1834</v>
      </c>
      <c r="D6" s="2051" t="s">
        <v>2237</v>
      </c>
      <c r="E6" s="2052"/>
      <c r="F6" s="2051"/>
      <c r="G6" s="2046"/>
    </row>
    <row r="7" spans="3:14" ht="13.2" customHeight="1">
      <c r="C7" s="2053" t="s">
        <v>2238</v>
      </c>
      <c r="D7" s="2053"/>
      <c r="E7" s="2053"/>
      <c r="F7" s="2053"/>
      <c r="G7" s="2053"/>
    </row>
    <row r="8" spans="3:14" ht="20.85" customHeight="1">
      <c r="C8" s="2053"/>
      <c r="D8" s="2053"/>
      <c r="E8" s="2053"/>
      <c r="F8" s="2053"/>
      <c r="G8" s="2053"/>
    </row>
    <row r="9" spans="3:14" ht="31.5" customHeight="1">
      <c r="C9" s="2054" t="s">
        <v>1835</v>
      </c>
      <c r="D9" s="2055" t="s">
        <v>1836</v>
      </c>
      <c r="E9" s="2056" t="s">
        <v>1591</v>
      </c>
      <c r="F9" s="2056" t="s">
        <v>1281</v>
      </c>
      <c r="G9" s="2055" t="s">
        <v>1837</v>
      </c>
    </row>
    <row r="10" spans="3:14" ht="33" customHeight="1">
      <c r="C10" s="2057" t="s">
        <v>1838</v>
      </c>
      <c r="D10" s="2058">
        <v>32.450000000000003</v>
      </c>
      <c r="E10" s="2059">
        <v>0.9</v>
      </c>
      <c r="F10" s="2058">
        <v>33.299999999999997</v>
      </c>
      <c r="G10" s="2060" t="s">
        <v>2146</v>
      </c>
      <c r="I10" s="945"/>
    </row>
    <row r="11" spans="3:14" ht="36" customHeight="1">
      <c r="C11" s="2057" t="s">
        <v>1839</v>
      </c>
      <c r="D11" s="2058">
        <v>33.49</v>
      </c>
      <c r="E11" s="2059">
        <v>0.9</v>
      </c>
      <c r="F11" s="2058">
        <v>34.4</v>
      </c>
      <c r="G11" s="2060"/>
    </row>
    <row r="12" spans="3:14" ht="28.5" customHeight="1" thickBot="1">
      <c r="C12" s="2054" t="s">
        <v>1840</v>
      </c>
      <c r="D12" s="2055"/>
      <c r="E12" s="2056"/>
      <c r="F12" s="2056"/>
      <c r="G12" s="2055" t="s">
        <v>1841</v>
      </c>
    </row>
    <row r="13" spans="3:14" ht="37.5" customHeight="1" thickBot="1">
      <c r="C13" s="2061" t="s">
        <v>1842</v>
      </c>
      <c r="D13" s="2062">
        <v>1</v>
      </c>
      <c r="E13" s="2062">
        <f>F13-D13</f>
        <v>0</v>
      </c>
      <c r="F13" s="2062">
        <v>1</v>
      </c>
      <c r="G13" s="2063"/>
      <c r="N13" s="1190"/>
    </row>
    <row r="14" spans="3:14" ht="37.200000000000003" customHeight="1">
      <c r="C14" s="2061" t="s">
        <v>2239</v>
      </c>
      <c r="D14" s="2064">
        <v>10</v>
      </c>
      <c r="E14" s="2064">
        <v>0</v>
      </c>
      <c r="F14" s="2064">
        <v>10</v>
      </c>
      <c r="G14" s="2063"/>
    </row>
    <row r="15" spans="3:14" ht="37.5" customHeight="1">
      <c r="C15" s="2061" t="s">
        <v>1843</v>
      </c>
      <c r="D15" s="2064">
        <v>53207</v>
      </c>
      <c r="E15" s="2064">
        <v>151</v>
      </c>
      <c r="F15" s="2064">
        <v>53358</v>
      </c>
      <c r="G15" s="2063"/>
      <c r="I15" s="1240"/>
    </row>
    <row r="16" spans="3:14" ht="37.5" customHeight="1">
      <c r="C16" s="2061" t="s">
        <v>1844</v>
      </c>
      <c r="D16" s="2062">
        <v>0</v>
      </c>
      <c r="E16" s="2062">
        <v>27</v>
      </c>
      <c r="F16" s="2064">
        <v>27</v>
      </c>
      <c r="G16" s="1102" t="s">
        <v>2062</v>
      </c>
    </row>
    <row r="17" spans="3:27" ht="37.5" customHeight="1">
      <c r="C17" s="2061" t="s">
        <v>1845</v>
      </c>
      <c r="D17" s="2062">
        <v>0</v>
      </c>
      <c r="E17" s="2062">
        <v>49</v>
      </c>
      <c r="F17" s="2062">
        <v>49</v>
      </c>
      <c r="H17" t="s">
        <v>227</v>
      </c>
    </row>
    <row r="18" spans="3:27" ht="37.5" customHeight="1">
      <c r="C18" s="2061" t="s">
        <v>1846</v>
      </c>
      <c r="D18" s="2062">
        <v>213</v>
      </c>
      <c r="E18" s="2062">
        <v>0</v>
      </c>
      <c r="F18" s="2062">
        <v>213</v>
      </c>
      <c r="G18" s="1102"/>
    </row>
    <row r="19" spans="3:27" ht="37.5" customHeight="1">
      <c r="C19" s="2061" t="s">
        <v>1847</v>
      </c>
      <c r="D19" s="2062">
        <v>0</v>
      </c>
      <c r="E19" s="2062">
        <v>0</v>
      </c>
      <c r="F19" s="2062">
        <v>0</v>
      </c>
      <c r="G19" s="2063"/>
    </row>
    <row r="20" spans="3:27" ht="37.5" customHeight="1">
      <c r="C20" s="2065" t="s">
        <v>1848</v>
      </c>
      <c r="D20" s="2066">
        <v>3</v>
      </c>
      <c r="E20" s="2066">
        <v>0</v>
      </c>
      <c r="F20" s="2066">
        <v>3</v>
      </c>
      <c r="G20" s="2063"/>
    </row>
    <row r="21" spans="3:27" ht="37.5" customHeight="1">
      <c r="C21" s="2065" t="s">
        <v>1849</v>
      </c>
      <c r="D21" s="2066">
        <v>121</v>
      </c>
      <c r="E21" s="2066">
        <v>0</v>
      </c>
      <c r="F21" s="2067">
        <v>121</v>
      </c>
      <c r="G21" s="2063"/>
    </row>
    <row r="22" spans="3:27" ht="37.5" customHeight="1">
      <c r="C22" s="2061" t="s">
        <v>1850</v>
      </c>
      <c r="D22" s="2062">
        <v>103</v>
      </c>
      <c r="E22" s="2062">
        <v>0</v>
      </c>
      <c r="F22" s="2062">
        <v>103</v>
      </c>
      <c r="G22" s="2063"/>
    </row>
    <row r="23" spans="3:27" ht="37.5" customHeight="1">
      <c r="C23" s="2061" t="s">
        <v>1851</v>
      </c>
      <c r="D23" s="2062">
        <v>0</v>
      </c>
      <c r="E23" s="2062">
        <v>0</v>
      </c>
      <c r="F23" s="2062">
        <v>0</v>
      </c>
      <c r="G23" s="2063"/>
    </row>
    <row r="24" spans="3:27" ht="37.5" customHeight="1">
      <c r="C24" s="2061" t="s">
        <v>1852</v>
      </c>
      <c r="D24" s="2062">
        <v>2087</v>
      </c>
      <c r="E24" s="2062">
        <v>0</v>
      </c>
      <c r="F24" s="2062">
        <v>2087</v>
      </c>
      <c r="G24" s="2063"/>
    </row>
    <row r="25" spans="3:27" ht="37.5" customHeight="1">
      <c r="C25" s="2061" t="s">
        <v>1853</v>
      </c>
      <c r="D25" s="2062">
        <v>0</v>
      </c>
      <c r="E25" s="2062">
        <v>0</v>
      </c>
      <c r="F25" s="2062">
        <v>0</v>
      </c>
      <c r="G25" s="2063"/>
    </row>
    <row r="26" spans="3:27" ht="37.5" customHeight="1">
      <c r="C26" s="2061" t="s">
        <v>1854</v>
      </c>
      <c r="D26" s="2062">
        <v>0</v>
      </c>
      <c r="E26" s="2062">
        <v>0</v>
      </c>
      <c r="F26" s="2062">
        <v>0</v>
      </c>
      <c r="G26" s="2063"/>
    </row>
    <row r="27" spans="3:27" ht="37.5" customHeight="1">
      <c r="C27" s="2061" t="s">
        <v>1855</v>
      </c>
      <c r="D27" s="2062">
        <v>6</v>
      </c>
      <c r="E27" s="2062">
        <v>0</v>
      </c>
      <c r="F27" s="2062">
        <v>6</v>
      </c>
      <c r="G27" s="2063"/>
      <c r="AA27" s="1103"/>
    </row>
    <row r="28" spans="3:27" ht="37.5" customHeight="1">
      <c r="C28" s="2061" t="s">
        <v>1856</v>
      </c>
      <c r="D28" s="2062">
        <v>30</v>
      </c>
      <c r="E28" s="2062">
        <v>0</v>
      </c>
      <c r="F28" s="2062">
        <v>30</v>
      </c>
      <c r="G28" s="2063"/>
    </row>
    <row r="29" spans="3:27" ht="37.5" customHeight="1">
      <c r="C29" s="2061" t="s">
        <v>1857</v>
      </c>
      <c r="D29" s="2062">
        <v>104</v>
      </c>
      <c r="E29" s="2062">
        <v>0</v>
      </c>
      <c r="F29" s="2062">
        <v>104</v>
      </c>
      <c r="G29" s="2063"/>
      <c r="I29" s="947"/>
    </row>
    <row r="30" spans="3:27" ht="37.5" customHeight="1">
      <c r="C30" s="2061" t="s">
        <v>1858</v>
      </c>
      <c r="D30" s="2062">
        <v>7</v>
      </c>
      <c r="E30" s="2062">
        <v>0</v>
      </c>
      <c r="F30" s="2062">
        <v>7</v>
      </c>
      <c r="G30" s="2063"/>
      <c r="I30" s="947"/>
    </row>
    <row r="31" spans="3:27" ht="37.5" customHeight="1">
      <c r="C31" s="2061" t="s">
        <v>1859</v>
      </c>
      <c r="D31" s="2068">
        <v>37</v>
      </c>
      <c r="E31" s="2068">
        <v>0</v>
      </c>
      <c r="F31" s="2068">
        <v>37</v>
      </c>
      <c r="G31" s="2063"/>
      <c r="I31" s="947"/>
    </row>
    <row r="32" spans="3:27" ht="37.5" customHeight="1">
      <c r="C32" s="2061" t="s">
        <v>1860</v>
      </c>
      <c r="D32" s="2064">
        <v>2270</v>
      </c>
      <c r="E32" s="2064">
        <v>91</v>
      </c>
      <c r="F32" s="2064">
        <v>2361</v>
      </c>
      <c r="G32" s="2069" t="s">
        <v>1861</v>
      </c>
      <c r="I32" s="947"/>
    </row>
    <row r="33" spans="3:12" ht="37.5" customHeight="1">
      <c r="C33" s="2061" t="s">
        <v>1862</v>
      </c>
      <c r="D33" s="2062">
        <v>7</v>
      </c>
      <c r="E33" s="2062">
        <v>0</v>
      </c>
      <c r="F33" s="2062">
        <v>7</v>
      </c>
      <c r="G33" s="2070"/>
    </row>
    <row r="34" spans="3:12" ht="37.5" customHeight="1">
      <c r="C34" s="2061" t="s">
        <v>1863</v>
      </c>
      <c r="D34" s="2062">
        <v>0</v>
      </c>
      <c r="E34" s="2062">
        <f t="shared" ref="E34:E35" si="0">F34-D34</f>
        <v>0</v>
      </c>
      <c r="F34" s="2062">
        <v>0</v>
      </c>
      <c r="G34" s="2063"/>
    </row>
    <row r="35" spans="3:12" ht="37.5" customHeight="1">
      <c r="C35" s="2061" t="s">
        <v>1864</v>
      </c>
      <c r="D35" s="2071">
        <v>0</v>
      </c>
      <c r="E35" s="2071">
        <f t="shared" si="0"/>
        <v>0</v>
      </c>
      <c r="F35" s="2062">
        <v>0</v>
      </c>
      <c r="G35" s="2072"/>
      <c r="L35" s="948"/>
    </row>
    <row r="36" spans="3:12" ht="37.5" customHeight="1">
      <c r="C36" s="2061" t="s">
        <v>1865</v>
      </c>
      <c r="D36" s="2068">
        <v>5</v>
      </c>
      <c r="E36" s="2062">
        <v>0</v>
      </c>
      <c r="F36" s="2062">
        <v>5</v>
      </c>
      <c r="G36" s="2073"/>
    </row>
    <row r="37" spans="3:12" ht="37.5" customHeight="1">
      <c r="C37" s="1104"/>
      <c r="D37" s="984"/>
      <c r="E37" s="984"/>
      <c r="F37" s="985"/>
      <c r="G37" s="1105"/>
    </row>
    <row r="38" spans="3:12">
      <c r="C38" s="2074" t="s">
        <v>1866</v>
      </c>
      <c r="D38" s="2074"/>
      <c r="E38" s="2075"/>
      <c r="F38" s="2075"/>
      <c r="G38" s="2075"/>
    </row>
    <row r="39" spans="3:12" ht="13.2" customHeight="1">
      <c r="C39" s="2076" t="s">
        <v>2240</v>
      </c>
      <c r="D39" s="2076"/>
      <c r="E39" s="2076"/>
      <c r="F39" s="2076"/>
      <c r="G39" s="2076"/>
    </row>
    <row r="40" spans="3:12" ht="86.1" customHeight="1">
      <c r="C40" s="2076"/>
      <c r="D40" s="2076"/>
      <c r="E40" s="2076"/>
      <c r="F40" s="2076"/>
      <c r="G40" s="2076"/>
    </row>
    <row r="41" spans="3:12">
      <c r="C41" s="2077"/>
      <c r="D41" s="2077"/>
      <c r="E41" s="2077"/>
      <c r="F41" s="2077"/>
      <c r="G41" s="2077"/>
    </row>
    <row r="42" spans="3:12" ht="26.1" customHeight="1">
      <c r="C42" s="2078" t="s">
        <v>1867</v>
      </c>
      <c r="D42" s="986"/>
      <c r="E42" s="986"/>
      <c r="F42" s="986"/>
      <c r="G42" s="2078" t="s">
        <v>1868</v>
      </c>
    </row>
    <row r="43" spans="3:12" ht="34.5" customHeight="1">
      <c r="C43" s="2078" t="s">
        <v>1869</v>
      </c>
      <c r="D43" s="986"/>
      <c r="E43" s="986"/>
      <c r="F43" s="986"/>
      <c r="G43" s="2078" t="s">
        <v>1870</v>
      </c>
    </row>
    <row r="44" spans="3:12" ht="44.1" customHeight="1">
      <c r="C44" s="1107" t="s">
        <v>1871</v>
      </c>
      <c r="D44" s="986"/>
      <c r="E44" s="986"/>
      <c r="F44" s="986"/>
      <c r="G44" s="1107" t="s">
        <v>1871</v>
      </c>
    </row>
    <row r="45" spans="3:12" ht="36.6" customHeight="1">
      <c r="C45" s="1106"/>
      <c r="D45" s="986"/>
      <c r="E45" s="986"/>
      <c r="F45" s="986"/>
      <c r="G45" s="1106"/>
    </row>
    <row r="46" spans="3:12">
      <c r="D46" s="949"/>
      <c r="E46" s="949"/>
      <c r="F46" s="949"/>
      <c r="G46" s="949"/>
    </row>
    <row r="69" spans="7:7">
      <c r="G69" s="950"/>
    </row>
  </sheetData>
  <mergeCells count="11">
    <mergeCell ref="C38:D38"/>
    <mergeCell ref="E38:G38"/>
    <mergeCell ref="C39:G40"/>
    <mergeCell ref="C41:G41"/>
    <mergeCell ref="C3:C4"/>
    <mergeCell ref="E3:F3"/>
    <mergeCell ref="G3:G6"/>
    <mergeCell ref="E4:F4"/>
    <mergeCell ref="E5:F5"/>
    <mergeCell ref="G10:G11"/>
    <mergeCell ref="C7:G8"/>
  </mergeCells>
  <conditionalFormatting sqref="F37 D35:E35 G35">
    <cfRule type="cellIs" dxfId="128" priority="2" stopIfTrue="1" operator="greaterThan">
      <formula>0</formula>
    </cfRule>
  </conditionalFormatting>
  <conditionalFormatting sqref="F37">
    <cfRule type="cellIs" dxfId="127" priority="1" stopIfTrue="1" operator="equal">
      <formula>0</formula>
    </cfRule>
  </conditionalFormatting>
  <printOptions horizontalCentered="1" verticalCentered="1"/>
  <pageMargins left="0" right="0" top="0" bottom="0" header="0" footer="0"/>
  <pageSetup scale="5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9407D-683A-4C2E-8CE6-2BABCBD93E79}">
  <dimension ref="A1:BI82"/>
  <sheetViews>
    <sheetView showGridLines="0" view="pageBreakPreview" topLeftCell="U2" zoomScale="55" zoomScaleNormal="100" workbookViewId="0">
      <selection activeCell="AL12" sqref="AL12"/>
    </sheetView>
  </sheetViews>
  <sheetFormatPr defaultColWidth="9.21875" defaultRowHeight="13.2"/>
  <cols>
    <col min="1" max="1" width="3.5546875" style="2080" customWidth="1"/>
    <col min="2" max="2" width="17.5546875" style="2080" customWidth="1"/>
    <col min="3" max="3" width="12.77734375" style="2142" customWidth="1"/>
    <col min="4" max="4" width="10.77734375" style="2142" customWidth="1"/>
    <col min="5" max="5" width="16.5546875" style="2142" customWidth="1"/>
    <col min="6" max="6" width="7.77734375" style="2142" customWidth="1"/>
    <col min="7" max="7" width="7.5546875" style="2142" customWidth="1"/>
    <col min="8" max="8" width="8.5546875" style="2142" customWidth="1"/>
    <col min="9" max="9" width="9" style="2142" customWidth="1"/>
    <col min="10" max="10" width="8.5546875" style="2142" customWidth="1"/>
    <col min="11" max="11" width="2.77734375" style="2142" customWidth="1"/>
    <col min="12" max="12" width="15.77734375" style="2153" customWidth="1"/>
    <col min="13" max="13" width="14.44140625" style="2153" customWidth="1"/>
    <col min="14" max="14" width="12.5546875" style="2153" customWidth="1"/>
    <col min="15" max="15" width="17.44140625" style="2142" customWidth="1"/>
    <col min="16" max="16" width="11.77734375" style="2142" customWidth="1"/>
    <col min="17" max="18" width="9.21875" style="2142"/>
    <col min="19" max="19" width="5.33203125" style="2142" customWidth="1"/>
    <col min="20" max="20" width="18" style="2153" customWidth="1"/>
    <col min="21" max="21" width="10.21875" style="2142" customWidth="1"/>
    <col min="22" max="22" width="13.21875" style="2142" customWidth="1"/>
    <col min="23" max="23" width="12.44140625" style="2142" customWidth="1"/>
    <col min="24" max="27" width="9.21875" style="2142"/>
    <col min="28" max="28" width="10.44140625" style="2142" customWidth="1"/>
    <col min="29" max="29" width="3" style="2142" customWidth="1"/>
    <col min="30" max="30" width="17.44140625" style="2153" customWidth="1"/>
    <col min="31" max="31" width="9.44140625" style="2153" customWidth="1"/>
    <col min="32" max="32" width="12" style="2153" customWidth="1"/>
    <col min="33" max="33" width="12" style="2083" customWidth="1"/>
    <col min="34" max="36" width="7.5546875" style="2142" customWidth="1"/>
    <col min="37" max="37" width="9.21875" style="2142"/>
    <col min="38" max="38" width="12.44140625" style="2142" customWidth="1"/>
    <col min="39" max="39" width="5.44140625" style="2142" customWidth="1"/>
    <col min="40" max="40" width="20.77734375" style="2080" customWidth="1"/>
    <col min="41" max="41" width="9.77734375" style="2080" customWidth="1"/>
    <col min="42" max="42" width="9.21875" style="2080"/>
    <col min="43" max="43" width="13.21875" style="2080" customWidth="1"/>
    <col min="44" max="46" width="8.21875" style="2080" customWidth="1"/>
    <col min="47" max="48" width="9.21875" style="2080"/>
    <col min="49" max="49" width="3.44140625" style="2080" customWidth="1"/>
    <col min="50" max="50" width="13.5546875" style="2080" customWidth="1"/>
    <col min="51" max="51" width="10.21875" style="2080" customWidth="1"/>
    <col min="52" max="56" width="9.21875" style="2080"/>
    <col min="57" max="57" width="7" style="2080" customWidth="1"/>
    <col min="58" max="58" width="8" style="2080" customWidth="1"/>
    <col min="59" max="59" width="9.21875" style="2080"/>
    <col min="60" max="60" width="0.44140625" style="2080" customWidth="1"/>
    <col min="61" max="61" width="19.44140625" style="2080" customWidth="1"/>
    <col min="62" max="16384" width="9.21875" style="2080"/>
  </cols>
  <sheetData>
    <row r="1" spans="1:61" ht="58.5" customHeight="1">
      <c r="A1" s="2079" t="s">
        <v>1679</v>
      </c>
      <c r="B1" s="2079"/>
      <c r="C1" s="2079"/>
      <c r="D1" s="2079"/>
      <c r="E1" s="2079"/>
      <c r="F1" s="2079"/>
      <c r="G1" s="2079"/>
      <c r="H1" s="2079"/>
      <c r="I1" s="2079"/>
      <c r="J1" s="2079"/>
      <c r="K1" s="2079"/>
      <c r="L1" s="2079"/>
      <c r="M1" s="2079"/>
      <c r="N1" s="2079"/>
      <c r="O1" s="2079"/>
      <c r="P1" s="2079"/>
      <c r="Q1" s="2079"/>
      <c r="R1" s="2079"/>
      <c r="S1" s="2079"/>
      <c r="T1" s="2079"/>
      <c r="U1" s="2079"/>
      <c r="V1" s="2079"/>
      <c r="W1" s="2079"/>
      <c r="X1" s="2079"/>
      <c r="Y1" s="2079"/>
      <c r="Z1" s="2079"/>
      <c r="AA1" s="2079"/>
      <c r="AB1" s="2079"/>
      <c r="AC1" s="2079" t="s">
        <v>1679</v>
      </c>
      <c r="AD1" s="2079"/>
      <c r="AE1" s="2079"/>
      <c r="AF1" s="2079"/>
      <c r="AG1" s="2079"/>
      <c r="AH1" s="2079"/>
      <c r="AI1" s="2079"/>
      <c r="AJ1" s="2079"/>
      <c r="AK1" s="2079"/>
      <c r="AL1" s="2079"/>
      <c r="AM1" s="2079"/>
      <c r="AN1" s="2079"/>
      <c r="AO1" s="2079"/>
      <c r="AP1" s="2079"/>
      <c r="AQ1" s="2079"/>
      <c r="AR1" s="2079"/>
      <c r="AS1" s="2079"/>
      <c r="AT1" s="2079"/>
      <c r="AU1" s="2079"/>
      <c r="AV1" s="2079"/>
      <c r="AW1" s="2079"/>
      <c r="AX1" s="2079"/>
      <c r="AY1" s="2079"/>
      <c r="AZ1" s="2079"/>
      <c r="BA1" s="2079"/>
      <c r="BB1" s="2079"/>
      <c r="BC1" s="2079"/>
      <c r="BD1" s="2079"/>
      <c r="BE1" s="2079"/>
      <c r="BF1" s="2079"/>
    </row>
    <row r="2" spans="1:61" ht="26.25" customHeight="1">
      <c r="A2" s="2081" t="s">
        <v>1701</v>
      </c>
      <c r="B2" s="2081"/>
      <c r="C2" s="2081"/>
      <c r="D2" s="2081"/>
      <c r="E2" s="2081"/>
      <c r="F2" s="2081"/>
      <c r="G2" s="2081"/>
      <c r="H2" s="2081"/>
      <c r="I2" s="2081"/>
      <c r="J2" s="2081"/>
      <c r="K2" s="2081"/>
      <c r="L2" s="2081"/>
      <c r="M2" s="2081"/>
      <c r="N2" s="2081"/>
      <c r="O2" s="2081"/>
      <c r="P2" s="2081"/>
      <c r="Q2" s="2081"/>
      <c r="R2" s="2081"/>
      <c r="S2" s="2081"/>
      <c r="T2" s="2081"/>
      <c r="U2" s="2081"/>
      <c r="V2" s="2081"/>
      <c r="W2" s="2081"/>
      <c r="X2" s="2081"/>
      <c r="Y2" s="2081"/>
      <c r="Z2" s="2081"/>
      <c r="AA2" s="2081"/>
      <c r="AB2" s="2081"/>
      <c r="AC2" s="2081" t="s">
        <v>1701</v>
      </c>
      <c r="AD2" s="2081"/>
      <c r="AE2" s="2081"/>
      <c r="AF2" s="2081"/>
      <c r="AG2" s="2081"/>
      <c r="AH2" s="2081"/>
      <c r="AI2" s="2081"/>
      <c r="AJ2" s="2081"/>
      <c r="AK2" s="2081"/>
      <c r="AL2" s="2081"/>
      <c r="AM2" s="2081"/>
      <c r="AN2" s="2081"/>
      <c r="AO2" s="2081"/>
      <c r="AP2" s="2081"/>
      <c r="AQ2" s="2081"/>
      <c r="AR2" s="2081"/>
      <c r="AS2" s="2081"/>
      <c r="AT2" s="2081"/>
      <c r="AU2" s="2081"/>
      <c r="AV2" s="2081"/>
      <c r="AW2" s="2081"/>
      <c r="AX2" s="2081"/>
      <c r="AY2" s="2081"/>
      <c r="AZ2" s="2081"/>
      <c r="BA2" s="2081"/>
      <c r="BB2" s="2081"/>
      <c r="BC2" s="2081"/>
      <c r="BD2" s="2081"/>
      <c r="BE2" s="2081"/>
      <c r="BF2" s="2081"/>
    </row>
    <row r="3" spans="1:61" ht="27" customHeight="1">
      <c r="A3" s="2082" t="s">
        <v>2182</v>
      </c>
      <c r="B3" s="2082"/>
      <c r="C3" s="2082"/>
      <c r="D3" s="2082"/>
      <c r="E3" s="2082"/>
      <c r="F3" s="2082"/>
      <c r="G3" s="2082"/>
      <c r="H3" s="2082"/>
      <c r="I3" s="2082"/>
      <c r="J3" s="2082"/>
      <c r="K3" s="2082"/>
      <c r="L3" s="2082"/>
      <c r="M3" s="2082"/>
      <c r="N3" s="2082"/>
      <c r="O3" s="2082"/>
      <c r="P3" s="2082"/>
      <c r="Q3" s="2082"/>
      <c r="R3" s="2082"/>
      <c r="S3" s="2082"/>
      <c r="T3" s="2082"/>
      <c r="U3" s="2082"/>
      <c r="V3" s="2082"/>
      <c r="W3" s="2082"/>
      <c r="X3" s="2082"/>
      <c r="Y3" s="2082"/>
      <c r="Z3" s="2082"/>
      <c r="AA3" s="2082"/>
      <c r="AB3" s="2082"/>
      <c r="AC3" s="2082" t="s">
        <v>2241</v>
      </c>
      <c r="AD3" s="2082"/>
      <c r="AE3" s="2082"/>
      <c r="AF3" s="2082"/>
      <c r="AG3" s="2082"/>
      <c r="AH3" s="2082"/>
      <c r="AI3" s="2082"/>
      <c r="AJ3" s="2082"/>
      <c r="AK3" s="2082"/>
      <c r="AL3" s="2082"/>
      <c r="AM3" s="2082"/>
      <c r="AN3" s="2082"/>
      <c r="AO3" s="2082"/>
      <c r="AP3" s="2082"/>
      <c r="AQ3" s="2082"/>
      <c r="AR3" s="2082"/>
      <c r="AS3" s="2082"/>
      <c r="AT3" s="2082"/>
      <c r="AU3" s="2082"/>
      <c r="AV3" s="2082"/>
      <c r="AW3" s="2082"/>
      <c r="AX3" s="2082"/>
      <c r="AY3" s="2082"/>
      <c r="AZ3" s="2082"/>
      <c r="BA3" s="2082"/>
      <c r="BB3" s="2082"/>
      <c r="BC3" s="2082"/>
      <c r="BD3" s="2082"/>
      <c r="BE3" s="2082"/>
      <c r="BF3" s="2082"/>
    </row>
    <row r="4" spans="1:61" s="2083" customFormat="1" ht="24" customHeight="1">
      <c r="B4" s="2084" t="s">
        <v>1702</v>
      </c>
      <c r="C4" s="2085"/>
      <c r="D4" s="2085"/>
      <c r="E4" s="2086"/>
      <c r="F4" s="2086"/>
      <c r="G4" s="2086"/>
      <c r="H4" s="2086"/>
      <c r="I4" s="2087"/>
      <c r="J4" s="2088"/>
      <c r="K4" s="2089"/>
      <c r="L4" s="2084" t="s">
        <v>1703</v>
      </c>
      <c r="M4" s="2085"/>
      <c r="N4" s="2085"/>
      <c r="O4" s="2086"/>
      <c r="P4" s="2086"/>
      <c r="Q4" s="2086"/>
      <c r="R4" s="2088"/>
      <c r="S4" s="2089"/>
      <c r="T4" s="2084" t="s">
        <v>1704</v>
      </c>
      <c r="U4" s="2085"/>
      <c r="V4" s="2085"/>
      <c r="W4" s="2086"/>
      <c r="X4" s="2086"/>
      <c r="Y4" s="2086"/>
      <c r="Z4" s="2086"/>
      <c r="AA4" s="2087"/>
      <c r="AB4" s="2090"/>
      <c r="AD4" s="2091" t="s">
        <v>1705</v>
      </c>
      <c r="AE4" s="2092"/>
      <c r="AF4" s="2092"/>
      <c r="AG4" s="2093"/>
      <c r="AH4" s="2093"/>
      <c r="AI4" s="2093"/>
      <c r="AJ4" s="2093"/>
      <c r="AK4" s="2093"/>
      <c r="AL4" s="2090"/>
      <c r="AN4" s="2084" t="s">
        <v>1706</v>
      </c>
      <c r="AO4" s="2085"/>
      <c r="AP4" s="2085"/>
      <c r="AQ4" s="2086"/>
      <c r="AR4" s="2086"/>
      <c r="AS4" s="2086"/>
      <c r="AT4" s="2086"/>
      <c r="AU4" s="2086"/>
      <c r="AV4" s="2090"/>
      <c r="AX4" s="2084" t="s">
        <v>1707</v>
      </c>
      <c r="AY4" s="2085"/>
      <c r="AZ4" s="2085"/>
      <c r="BA4" s="2085"/>
      <c r="BB4" s="2085"/>
      <c r="BC4" s="2085"/>
      <c r="BD4" s="2085"/>
      <c r="BE4" s="2085"/>
      <c r="BF4" s="2090"/>
    </row>
    <row r="5" spans="1:61" s="2083" customFormat="1" ht="24" customHeight="1">
      <c r="B5" s="2094"/>
      <c r="C5" s="2085" t="s">
        <v>1708</v>
      </c>
      <c r="D5" s="2085"/>
      <c r="E5" s="2085"/>
      <c r="F5" s="2094" t="s">
        <v>1709</v>
      </c>
      <c r="G5" s="2094" t="s">
        <v>1710</v>
      </c>
      <c r="H5" s="2094" t="s">
        <v>1711</v>
      </c>
      <c r="I5" s="2095" t="s">
        <v>1712</v>
      </c>
      <c r="J5" s="2095" t="s">
        <v>1713</v>
      </c>
      <c r="K5" s="2089"/>
      <c r="L5" s="2096"/>
      <c r="M5" s="2085" t="s">
        <v>1714</v>
      </c>
      <c r="N5" s="2085"/>
      <c r="O5" s="2085"/>
      <c r="P5" s="2097" t="s">
        <v>2242</v>
      </c>
      <c r="Q5" s="2094" t="s">
        <v>1715</v>
      </c>
      <c r="R5" s="2095" t="s">
        <v>1713</v>
      </c>
      <c r="S5" s="2089"/>
      <c r="T5" s="2096"/>
      <c r="U5" s="2085" t="s">
        <v>1708</v>
      </c>
      <c r="V5" s="2085"/>
      <c r="W5" s="2085"/>
      <c r="X5" s="2094" t="s">
        <v>1709</v>
      </c>
      <c r="Y5" s="2094" t="s">
        <v>1710</v>
      </c>
      <c r="Z5" s="2094" t="s">
        <v>1711</v>
      </c>
      <c r="AA5" s="2095" t="s">
        <v>1712</v>
      </c>
      <c r="AB5" s="2095" t="s">
        <v>1713</v>
      </c>
      <c r="AD5" s="2098"/>
      <c r="AE5" s="2092" t="s">
        <v>1708</v>
      </c>
      <c r="AF5" s="2092"/>
      <c r="AG5" s="2092"/>
      <c r="AH5" s="2099" t="s">
        <v>1709</v>
      </c>
      <c r="AI5" s="2099" t="s">
        <v>1710</v>
      </c>
      <c r="AJ5" s="2099" t="s">
        <v>1711</v>
      </c>
      <c r="AK5" s="2100" t="s">
        <v>2243</v>
      </c>
      <c r="AL5" s="2095" t="s">
        <v>1713</v>
      </c>
      <c r="AN5" s="2096"/>
      <c r="AO5" s="2085" t="s">
        <v>1708</v>
      </c>
      <c r="AP5" s="2085"/>
      <c r="AQ5" s="2085"/>
      <c r="AR5" s="2094" t="s">
        <v>1709</v>
      </c>
      <c r="AS5" s="2094" t="s">
        <v>1710</v>
      </c>
      <c r="AT5" s="2094" t="s">
        <v>1711</v>
      </c>
      <c r="AU5" s="2097" t="s">
        <v>2243</v>
      </c>
      <c r="AV5" s="2095" t="s">
        <v>1713</v>
      </c>
      <c r="AX5" s="2101"/>
      <c r="AY5" s="2085" t="s">
        <v>1708</v>
      </c>
      <c r="AZ5" s="2085"/>
      <c r="BA5" s="2085"/>
      <c r="BB5" s="2094" t="s">
        <v>1709</v>
      </c>
      <c r="BC5" s="2094" t="s">
        <v>1710</v>
      </c>
      <c r="BD5" s="2094" t="s">
        <v>1711</v>
      </c>
      <c r="BE5" s="2094" t="s">
        <v>1712</v>
      </c>
      <c r="BF5" s="2095" t="s">
        <v>1713</v>
      </c>
    </row>
    <row r="6" spans="1:61" s="2083" customFormat="1" ht="31.5" customHeight="1">
      <c r="B6" s="2102"/>
      <c r="C6" s="2103" t="s">
        <v>1716</v>
      </c>
      <c r="D6" s="2103" t="s">
        <v>1717</v>
      </c>
      <c r="E6" s="2103" t="s">
        <v>1281</v>
      </c>
      <c r="F6" s="2102"/>
      <c r="G6" s="2102"/>
      <c r="H6" s="2102"/>
      <c r="I6" s="2104"/>
      <c r="J6" s="2104"/>
      <c r="K6" s="2105"/>
      <c r="L6" s="2106"/>
      <c r="M6" s="2103" t="s">
        <v>1716</v>
      </c>
      <c r="N6" s="2103" t="s">
        <v>1717</v>
      </c>
      <c r="O6" s="2103" t="s">
        <v>1281</v>
      </c>
      <c r="P6" s="2107"/>
      <c r="Q6" s="2102"/>
      <c r="R6" s="2104"/>
      <c r="S6" s="2089"/>
      <c r="T6" s="2106"/>
      <c r="U6" s="2103" t="s">
        <v>1716</v>
      </c>
      <c r="V6" s="2103" t="s">
        <v>1717</v>
      </c>
      <c r="W6" s="2103" t="s">
        <v>1281</v>
      </c>
      <c r="X6" s="2102"/>
      <c r="Y6" s="2102"/>
      <c r="Z6" s="2102"/>
      <c r="AA6" s="2104" t="s">
        <v>1712</v>
      </c>
      <c r="AB6" s="2104"/>
      <c r="AD6" s="2108"/>
      <c r="AE6" s="2109" t="s">
        <v>1716</v>
      </c>
      <c r="AF6" s="2109" t="s">
        <v>1717</v>
      </c>
      <c r="AG6" s="2109" t="s">
        <v>1281</v>
      </c>
      <c r="AH6" s="2110"/>
      <c r="AI6" s="2110"/>
      <c r="AJ6" s="2110"/>
      <c r="AK6" s="2111"/>
      <c r="AL6" s="2104"/>
      <c r="AN6" s="2106"/>
      <c r="AO6" s="2103" t="s">
        <v>1716</v>
      </c>
      <c r="AP6" s="2103" t="s">
        <v>1717</v>
      </c>
      <c r="AQ6" s="2103" t="s">
        <v>1281</v>
      </c>
      <c r="AR6" s="2102"/>
      <c r="AS6" s="2102"/>
      <c r="AT6" s="2102"/>
      <c r="AU6" s="2107"/>
      <c r="AV6" s="2104"/>
      <c r="AX6" s="2112"/>
      <c r="AY6" s="2103" t="s">
        <v>1716</v>
      </c>
      <c r="AZ6" s="2103" t="s">
        <v>1717</v>
      </c>
      <c r="BA6" s="2103" t="s">
        <v>1281</v>
      </c>
      <c r="BB6" s="2102"/>
      <c r="BC6" s="2102"/>
      <c r="BD6" s="2102"/>
      <c r="BE6" s="2102"/>
      <c r="BF6" s="2104"/>
    </row>
    <row r="7" spans="1:61" ht="25.35" customHeight="1">
      <c r="B7" s="2113" t="s">
        <v>1718</v>
      </c>
      <c r="C7" s="2114"/>
      <c r="D7" s="2115">
        <v>4</v>
      </c>
      <c r="E7" s="2114"/>
      <c r="F7" s="2116">
        <v>4</v>
      </c>
      <c r="G7" s="2117">
        <v>0</v>
      </c>
      <c r="H7" s="2117">
        <v>0</v>
      </c>
      <c r="I7" s="2118">
        <v>0</v>
      </c>
      <c r="J7" s="2119"/>
      <c r="K7" s="2120"/>
      <c r="L7" s="2113" t="s">
        <v>1718</v>
      </c>
      <c r="M7" s="2115"/>
      <c r="N7" s="2115">
        <v>0</v>
      </c>
      <c r="O7" s="2115"/>
      <c r="P7" s="2121">
        <v>0</v>
      </c>
      <c r="Q7" s="2122">
        <v>0</v>
      </c>
      <c r="R7" s="2123"/>
      <c r="S7" s="2124"/>
      <c r="T7" s="2113" t="s">
        <v>1718</v>
      </c>
      <c r="U7" s="2115"/>
      <c r="V7" s="2115">
        <v>0</v>
      </c>
      <c r="W7" s="2115"/>
      <c r="X7" s="2125">
        <v>0</v>
      </c>
      <c r="Y7" s="2126">
        <v>0</v>
      </c>
      <c r="Z7" s="2126">
        <v>0</v>
      </c>
      <c r="AA7" s="2118">
        <v>0</v>
      </c>
      <c r="AB7" s="2127"/>
      <c r="AC7" s="2128"/>
      <c r="AD7" s="2129" t="s">
        <v>1718</v>
      </c>
      <c r="AE7" s="2130"/>
      <c r="AF7" s="2130">
        <v>0</v>
      </c>
      <c r="AG7" s="2130"/>
      <c r="AH7" s="2130">
        <v>0</v>
      </c>
      <c r="AI7" s="2130">
        <v>0</v>
      </c>
      <c r="AJ7" s="2130">
        <v>0</v>
      </c>
      <c r="AK7" s="2130">
        <v>0</v>
      </c>
      <c r="AL7" s="2131"/>
      <c r="AM7" s="2083"/>
      <c r="AN7" s="2132" t="s">
        <v>1683</v>
      </c>
      <c r="AO7" s="2115"/>
      <c r="AP7" s="2115">
        <v>0</v>
      </c>
      <c r="AQ7" s="2115"/>
      <c r="AR7" s="2133">
        <v>0</v>
      </c>
      <c r="AS7" s="2133">
        <v>0</v>
      </c>
      <c r="AT7" s="2126">
        <v>0</v>
      </c>
      <c r="AU7" s="2118">
        <v>0</v>
      </c>
      <c r="AV7" s="2131"/>
      <c r="AX7" s="2132" t="s">
        <v>1683</v>
      </c>
      <c r="AY7" s="2115"/>
      <c r="AZ7" s="2115">
        <v>1</v>
      </c>
      <c r="BA7" s="2115"/>
      <c r="BB7" s="2133">
        <v>1</v>
      </c>
      <c r="BC7" s="2133">
        <v>0</v>
      </c>
      <c r="BD7" s="2126">
        <v>0</v>
      </c>
      <c r="BE7" s="2118">
        <v>0</v>
      </c>
      <c r="BF7" s="2131"/>
    </row>
    <row r="8" spans="1:61" ht="25.35" customHeight="1">
      <c r="B8" s="2132" t="s">
        <v>1725</v>
      </c>
      <c r="C8" s="2114"/>
      <c r="D8" s="2115">
        <v>68</v>
      </c>
      <c r="E8" s="2114"/>
      <c r="F8" s="2134">
        <v>1</v>
      </c>
      <c r="G8" s="2135">
        <v>49</v>
      </c>
      <c r="H8" s="2135">
        <v>3</v>
      </c>
      <c r="I8" s="2118">
        <v>15</v>
      </c>
      <c r="J8" s="2119"/>
      <c r="K8" s="2120"/>
      <c r="L8" s="2136" t="s">
        <v>1719</v>
      </c>
      <c r="M8" s="2114"/>
      <c r="N8" s="2114">
        <f>O8-M8</f>
        <v>0</v>
      </c>
      <c r="O8" s="2114"/>
      <c r="P8" s="2121">
        <v>0</v>
      </c>
      <c r="Q8" s="2122">
        <f>O8-P8</f>
        <v>0</v>
      </c>
      <c r="R8" s="2123"/>
      <c r="S8" s="2124"/>
      <c r="T8" s="2136" t="s">
        <v>2244</v>
      </c>
      <c r="U8" s="2115"/>
      <c r="V8" s="2114">
        <v>0</v>
      </c>
      <c r="W8" s="2115"/>
      <c r="X8" s="2137">
        <v>0</v>
      </c>
      <c r="Y8" s="2121">
        <v>0</v>
      </c>
      <c r="Z8" s="2121">
        <v>0</v>
      </c>
      <c r="AA8" s="2118">
        <v>0</v>
      </c>
      <c r="AB8" s="2127"/>
      <c r="AC8" s="2128"/>
      <c r="AD8" s="2129" t="s">
        <v>2244</v>
      </c>
      <c r="AE8" s="2130"/>
      <c r="AF8" s="2130">
        <v>0</v>
      </c>
      <c r="AG8" s="2130"/>
      <c r="AH8" s="2130">
        <v>0</v>
      </c>
      <c r="AI8" s="2130">
        <v>0</v>
      </c>
      <c r="AJ8" s="2130">
        <v>0</v>
      </c>
      <c r="AK8" s="2130">
        <v>0</v>
      </c>
      <c r="AL8" s="2131"/>
      <c r="AM8" s="2083"/>
      <c r="AN8" s="2138" t="s">
        <v>1720</v>
      </c>
      <c r="AO8" s="2114"/>
      <c r="AP8" s="2114">
        <v>0</v>
      </c>
      <c r="AQ8" s="2115"/>
      <c r="AR8" s="2133">
        <v>0</v>
      </c>
      <c r="AS8" s="2133">
        <v>0</v>
      </c>
      <c r="AT8" s="2126">
        <v>0</v>
      </c>
      <c r="AU8" s="2118">
        <v>0</v>
      </c>
      <c r="AV8" s="2131"/>
      <c r="AX8" s="2138" t="s">
        <v>1720</v>
      </c>
      <c r="AY8" s="2115"/>
      <c r="AZ8" s="2115">
        <v>0</v>
      </c>
      <c r="BA8" s="2115"/>
      <c r="BB8" s="2133">
        <v>0</v>
      </c>
      <c r="BC8" s="2133">
        <v>0</v>
      </c>
      <c r="BD8" s="2126">
        <v>0</v>
      </c>
      <c r="BE8" s="2118">
        <v>1</v>
      </c>
      <c r="BF8" s="2131"/>
    </row>
    <row r="9" spans="1:61" ht="25.35" customHeight="1">
      <c r="B9" s="2132" t="s">
        <v>1878</v>
      </c>
      <c r="C9" s="2114"/>
      <c r="D9" s="2115">
        <v>2</v>
      </c>
      <c r="E9" s="2114"/>
      <c r="F9" s="2134">
        <v>1</v>
      </c>
      <c r="G9" s="2135">
        <v>1</v>
      </c>
      <c r="H9" s="2135">
        <v>0</v>
      </c>
      <c r="I9" s="2118">
        <v>0</v>
      </c>
      <c r="J9" s="2119"/>
      <c r="K9" s="2120"/>
      <c r="L9" s="2113" t="s">
        <v>1722</v>
      </c>
      <c r="M9" s="2115"/>
      <c r="N9" s="2115">
        <v>0</v>
      </c>
      <c r="O9" s="2115"/>
      <c r="P9" s="2121">
        <v>0</v>
      </c>
      <c r="Q9" s="2122">
        <v>0</v>
      </c>
      <c r="R9" s="2123"/>
      <c r="S9" s="2124"/>
      <c r="T9" s="2113" t="s">
        <v>1722</v>
      </c>
      <c r="U9" s="2115"/>
      <c r="V9" s="2115">
        <v>0</v>
      </c>
      <c r="W9" s="2115"/>
      <c r="X9" s="2137">
        <v>0</v>
      </c>
      <c r="Y9" s="2121">
        <v>0</v>
      </c>
      <c r="Z9" s="2121">
        <v>0</v>
      </c>
      <c r="AA9" s="2118">
        <v>0</v>
      </c>
      <c r="AB9" s="2127"/>
      <c r="AC9" s="2128"/>
      <c r="AD9" s="2129" t="s">
        <v>1722</v>
      </c>
      <c r="AE9" s="2130"/>
      <c r="AF9" s="2130">
        <v>0</v>
      </c>
      <c r="AG9" s="2130"/>
      <c r="AH9" s="2130">
        <v>0</v>
      </c>
      <c r="AI9" s="2130">
        <v>0</v>
      </c>
      <c r="AJ9" s="2130">
        <v>0</v>
      </c>
      <c r="AK9" s="2130">
        <v>0</v>
      </c>
      <c r="AL9" s="2131"/>
      <c r="AM9" s="2083"/>
      <c r="AN9" s="2132" t="s">
        <v>1684</v>
      </c>
      <c r="AO9" s="2115"/>
      <c r="AP9" s="2115">
        <v>0</v>
      </c>
      <c r="AQ9" s="2115"/>
      <c r="AR9" s="2133">
        <v>0</v>
      </c>
      <c r="AS9" s="2133">
        <v>0</v>
      </c>
      <c r="AT9" s="2126">
        <v>0</v>
      </c>
      <c r="AU9" s="2118">
        <v>0</v>
      </c>
      <c r="AV9" s="2131"/>
      <c r="AX9" s="2132" t="s">
        <v>1684</v>
      </c>
      <c r="AY9" s="2115"/>
      <c r="AZ9" s="2115">
        <v>0</v>
      </c>
      <c r="BA9" s="2115"/>
      <c r="BB9" s="2133">
        <v>0</v>
      </c>
      <c r="BC9" s="2133">
        <v>0</v>
      </c>
      <c r="BD9" s="2126">
        <v>0</v>
      </c>
      <c r="BE9" s="2118">
        <v>0</v>
      </c>
      <c r="BF9" s="2131"/>
    </row>
    <row r="10" spans="1:61" ht="25.35" customHeight="1">
      <c r="B10" s="2132" t="s">
        <v>1827</v>
      </c>
      <c r="C10" s="2114"/>
      <c r="D10" s="2115">
        <v>0</v>
      </c>
      <c r="E10" s="2114"/>
      <c r="F10" s="2134">
        <v>0</v>
      </c>
      <c r="G10" s="2135">
        <v>0</v>
      </c>
      <c r="H10" s="2135">
        <v>0</v>
      </c>
      <c r="I10" s="2118">
        <v>0</v>
      </c>
      <c r="J10" s="2119"/>
      <c r="K10" s="2120"/>
      <c r="L10" s="2132" t="s">
        <v>1723</v>
      </c>
      <c r="M10" s="2115"/>
      <c r="N10" s="2115">
        <v>0</v>
      </c>
      <c r="O10" s="2115"/>
      <c r="P10" s="2121">
        <v>0</v>
      </c>
      <c r="Q10" s="2122">
        <v>0</v>
      </c>
      <c r="R10" s="2123"/>
      <c r="S10" s="2124"/>
      <c r="T10" s="2139" t="s">
        <v>1724</v>
      </c>
      <c r="U10" s="2115"/>
      <c r="V10" s="2140">
        <v>0</v>
      </c>
      <c r="W10" s="2140"/>
      <c r="X10" s="2140">
        <v>0</v>
      </c>
      <c r="Y10" s="2127">
        <v>0</v>
      </c>
      <c r="Z10" s="2140">
        <v>0</v>
      </c>
      <c r="AA10" s="2127">
        <v>0</v>
      </c>
      <c r="AB10" s="2127"/>
      <c r="AC10" s="2128"/>
      <c r="AD10" s="2129" t="s">
        <v>2245</v>
      </c>
      <c r="AE10" s="2130"/>
      <c r="AF10" s="2130">
        <v>0</v>
      </c>
      <c r="AG10" s="2130"/>
      <c r="AH10" s="2130">
        <v>0</v>
      </c>
      <c r="AI10" s="2130">
        <v>0</v>
      </c>
      <c r="AJ10" s="2130">
        <v>0</v>
      </c>
      <c r="AK10" s="2130">
        <v>0</v>
      </c>
      <c r="AL10" s="2131"/>
      <c r="AM10" s="2083"/>
      <c r="AN10" s="2132" t="s">
        <v>1879</v>
      </c>
      <c r="AO10" s="2115"/>
      <c r="AP10" s="2115">
        <v>0</v>
      </c>
      <c r="AQ10" s="2115"/>
      <c r="AR10" s="2133">
        <v>0</v>
      </c>
      <c r="AS10" s="2133">
        <v>0</v>
      </c>
      <c r="AT10" s="2121">
        <v>0</v>
      </c>
      <c r="AU10" s="2118">
        <v>0</v>
      </c>
      <c r="AV10" s="2131"/>
      <c r="AX10" s="2138" t="s">
        <v>1955</v>
      </c>
      <c r="AY10" s="2115"/>
      <c r="AZ10" s="2114">
        <v>0</v>
      </c>
      <c r="BA10" s="2115"/>
      <c r="BB10" s="2133">
        <v>0</v>
      </c>
      <c r="BC10" s="2133">
        <v>0</v>
      </c>
      <c r="BD10" s="2126">
        <v>0</v>
      </c>
      <c r="BE10" s="2118">
        <v>0</v>
      </c>
      <c r="BF10" s="2131"/>
    </row>
    <row r="11" spans="1:61" ht="25.35" customHeight="1">
      <c r="B11" s="2132" t="s">
        <v>1723</v>
      </c>
      <c r="C11" s="2114"/>
      <c r="D11" s="2115">
        <v>70</v>
      </c>
      <c r="E11" s="2114"/>
      <c r="F11" s="2134">
        <v>0</v>
      </c>
      <c r="G11" s="2135">
        <v>47</v>
      </c>
      <c r="H11" s="2135">
        <v>19</v>
      </c>
      <c r="I11" s="2118">
        <v>4</v>
      </c>
      <c r="J11" s="2119"/>
      <c r="K11" s="2120"/>
      <c r="L11" s="2132" t="s">
        <v>1472</v>
      </c>
      <c r="M11" s="2115"/>
      <c r="N11" s="2115">
        <v>0</v>
      </c>
      <c r="O11" s="2115"/>
      <c r="P11" s="2121">
        <v>0</v>
      </c>
      <c r="Q11" s="2122">
        <v>0</v>
      </c>
      <c r="R11" s="2123"/>
      <c r="S11" s="2124"/>
      <c r="T11" s="2113" t="s">
        <v>1931</v>
      </c>
      <c r="U11" s="2115"/>
      <c r="V11" s="2140">
        <v>0</v>
      </c>
      <c r="W11" s="2140"/>
      <c r="X11" s="2140">
        <v>0</v>
      </c>
      <c r="Y11" s="2127">
        <v>0</v>
      </c>
      <c r="Z11" s="2140">
        <v>0</v>
      </c>
      <c r="AA11" s="2127">
        <v>0</v>
      </c>
      <c r="AB11" s="2127"/>
      <c r="AC11" s="2128"/>
      <c r="AD11" s="2129" t="s">
        <v>1685</v>
      </c>
      <c r="AE11" s="2130"/>
      <c r="AF11" s="2130">
        <v>0</v>
      </c>
      <c r="AG11" s="2130"/>
      <c r="AH11" s="2130">
        <v>0</v>
      </c>
      <c r="AI11" s="2130">
        <v>0</v>
      </c>
      <c r="AJ11" s="2130">
        <v>0</v>
      </c>
      <c r="AK11" s="2130">
        <v>0</v>
      </c>
      <c r="AL11" s="2131"/>
      <c r="AM11" s="2083"/>
      <c r="AN11" s="2132" t="s">
        <v>1880</v>
      </c>
      <c r="AO11" s="2115"/>
      <c r="AP11" s="2115">
        <v>0</v>
      </c>
      <c r="AQ11" s="2115"/>
      <c r="AR11" s="2133">
        <v>0</v>
      </c>
      <c r="AS11" s="2133">
        <v>0</v>
      </c>
      <c r="AT11" s="2121">
        <v>0</v>
      </c>
      <c r="AU11" s="2119">
        <v>0</v>
      </c>
      <c r="AV11" s="2131"/>
      <c r="AX11" s="2132" t="s">
        <v>1880</v>
      </c>
      <c r="AY11" s="2115"/>
      <c r="AZ11" s="2115">
        <v>0</v>
      </c>
      <c r="BA11" s="2115"/>
      <c r="BB11" s="2133">
        <v>0</v>
      </c>
      <c r="BC11" s="2133">
        <v>0</v>
      </c>
      <c r="BD11" s="2126">
        <v>0</v>
      </c>
      <c r="BE11" s="2118">
        <v>0</v>
      </c>
      <c r="BF11" s="2131"/>
    </row>
    <row r="12" spans="1:61" ht="25.35" customHeight="1">
      <c r="B12" s="2113" t="s">
        <v>1721</v>
      </c>
      <c r="C12" s="2114"/>
      <c r="D12" s="2115">
        <v>35</v>
      </c>
      <c r="E12" s="2114"/>
      <c r="F12" s="2116">
        <v>11</v>
      </c>
      <c r="G12" s="2117">
        <v>7</v>
      </c>
      <c r="H12" s="2117">
        <v>0</v>
      </c>
      <c r="I12" s="2118">
        <v>17</v>
      </c>
      <c r="J12" s="2119"/>
      <c r="K12" s="2120"/>
      <c r="L12" s="2132"/>
      <c r="M12" s="2115"/>
      <c r="N12" s="2115"/>
      <c r="O12" s="2115"/>
      <c r="P12" s="2121"/>
      <c r="Q12" s="2122"/>
      <c r="R12" s="2123"/>
      <c r="S12" s="2124"/>
      <c r="T12" s="2139" t="s">
        <v>1882</v>
      </c>
      <c r="U12" s="2115"/>
      <c r="V12" s="2140">
        <v>0</v>
      </c>
      <c r="W12" s="2140"/>
      <c r="X12" s="2140">
        <v>0</v>
      </c>
      <c r="Y12" s="2127">
        <v>0</v>
      </c>
      <c r="Z12" s="2140">
        <v>0</v>
      </c>
      <c r="AA12" s="2127">
        <v>0</v>
      </c>
      <c r="AB12" s="2141"/>
      <c r="AD12" s="2129" t="s">
        <v>1727</v>
      </c>
      <c r="AE12" s="2130"/>
      <c r="AF12" s="2130">
        <v>0</v>
      </c>
      <c r="AG12" s="2130"/>
      <c r="AH12" s="2130">
        <v>0</v>
      </c>
      <c r="AI12" s="2130">
        <v>0</v>
      </c>
      <c r="AJ12" s="2130">
        <v>0</v>
      </c>
      <c r="AK12" s="2130">
        <v>0</v>
      </c>
      <c r="AL12" s="2131"/>
      <c r="AM12" s="2083"/>
      <c r="AN12" s="2132" t="s">
        <v>1724</v>
      </c>
      <c r="AO12" s="2115"/>
      <c r="AP12" s="2115">
        <v>0</v>
      </c>
      <c r="AQ12" s="2115"/>
      <c r="AR12" s="2133">
        <v>0</v>
      </c>
      <c r="AS12" s="2133">
        <v>0</v>
      </c>
      <c r="AT12" s="2121">
        <v>0</v>
      </c>
      <c r="AU12" s="2118">
        <v>0</v>
      </c>
      <c r="AV12" s="2131"/>
      <c r="AX12" s="2132"/>
      <c r="AY12" s="2115"/>
      <c r="AZ12" s="2115"/>
      <c r="BA12" s="2115"/>
      <c r="BB12" s="2133"/>
      <c r="BC12" s="2133"/>
      <c r="BD12" s="2121"/>
      <c r="BE12" s="2118"/>
      <c r="BF12" s="2131"/>
      <c r="BI12" s="2143"/>
    </row>
    <row r="13" spans="1:61" ht="25.35" customHeight="1">
      <c r="B13" s="2136" t="s">
        <v>2244</v>
      </c>
      <c r="C13" s="2114"/>
      <c r="D13" s="2114">
        <v>15</v>
      </c>
      <c r="E13" s="2114"/>
      <c r="F13" s="2116">
        <v>6</v>
      </c>
      <c r="G13" s="2117">
        <v>6</v>
      </c>
      <c r="H13" s="2117">
        <v>0</v>
      </c>
      <c r="I13" s="2118">
        <v>3</v>
      </c>
      <c r="J13" s="2119"/>
      <c r="K13" s="2120"/>
      <c r="L13" s="2132"/>
      <c r="M13" s="2115"/>
      <c r="N13" s="2115"/>
      <c r="O13" s="2115"/>
      <c r="P13" s="2121"/>
      <c r="Q13" s="2122"/>
      <c r="R13" s="2123"/>
      <c r="S13" s="2124"/>
      <c r="T13" s="2139"/>
      <c r="U13" s="2115"/>
      <c r="V13" s="2140"/>
      <c r="W13" s="2140"/>
      <c r="X13" s="2140"/>
      <c r="Y13" s="2127"/>
      <c r="Z13" s="2140"/>
      <c r="AA13" s="2127"/>
      <c r="AB13" s="2141"/>
      <c r="AD13" s="2129" t="s">
        <v>1881</v>
      </c>
      <c r="AE13" s="2130"/>
      <c r="AF13" s="2130">
        <v>0</v>
      </c>
      <c r="AG13" s="2130"/>
      <c r="AH13" s="2130">
        <v>0</v>
      </c>
      <c r="AI13" s="2130">
        <v>0</v>
      </c>
      <c r="AJ13" s="2130">
        <v>0</v>
      </c>
      <c r="AK13" s="2130">
        <v>0</v>
      </c>
      <c r="AL13" s="2131"/>
      <c r="AM13" s="2083"/>
      <c r="AN13" s="2132">
        <v>0</v>
      </c>
      <c r="AO13" s="2115"/>
      <c r="AP13" s="2115"/>
      <c r="AQ13" s="2115"/>
      <c r="AR13" s="2133"/>
      <c r="AS13" s="2133"/>
      <c r="AT13" s="2121"/>
      <c r="AU13" s="2119"/>
      <c r="AV13" s="2131"/>
      <c r="AX13" s="2132"/>
      <c r="AY13" s="2115"/>
      <c r="AZ13" s="2115"/>
      <c r="BA13" s="2115"/>
      <c r="BB13" s="2133"/>
      <c r="BC13" s="2133"/>
      <c r="BD13" s="2121"/>
      <c r="BE13" s="2119"/>
      <c r="BF13" s="2131"/>
      <c r="BI13" s="2143"/>
    </row>
    <row r="14" spans="1:61" ht="25.35" customHeight="1">
      <c r="B14" s="2132" t="s">
        <v>1880</v>
      </c>
      <c r="C14" s="2114"/>
      <c r="D14" s="2115">
        <v>17</v>
      </c>
      <c r="E14" s="2114"/>
      <c r="F14" s="2134">
        <v>5</v>
      </c>
      <c r="G14" s="2135">
        <v>0</v>
      </c>
      <c r="H14" s="2135">
        <v>3</v>
      </c>
      <c r="I14" s="2118">
        <v>9</v>
      </c>
      <c r="J14" s="2119"/>
      <c r="K14" s="2120"/>
      <c r="L14" s="2132"/>
      <c r="M14" s="2115"/>
      <c r="N14" s="2115"/>
      <c r="O14" s="2115"/>
      <c r="P14" s="2121"/>
      <c r="Q14" s="2122"/>
      <c r="R14" s="2123"/>
      <c r="S14" s="2124"/>
      <c r="T14" s="2139"/>
      <c r="U14" s="2115"/>
      <c r="V14" s="2140"/>
      <c r="W14" s="2140"/>
      <c r="X14" s="2140"/>
      <c r="Y14" s="2127"/>
      <c r="Z14" s="2140"/>
      <c r="AA14" s="2127"/>
      <c r="AB14" s="2141"/>
      <c r="AD14" s="2129" t="s">
        <v>1880</v>
      </c>
      <c r="AE14" s="2130"/>
      <c r="AF14" s="2130">
        <v>0</v>
      </c>
      <c r="AG14" s="2130"/>
      <c r="AH14" s="2130">
        <v>0</v>
      </c>
      <c r="AI14" s="2130">
        <v>0</v>
      </c>
      <c r="AJ14" s="2130">
        <v>0</v>
      </c>
      <c r="AK14" s="2130">
        <v>0</v>
      </c>
      <c r="AL14" s="2131"/>
      <c r="AM14" s="2083"/>
      <c r="AN14" s="2132"/>
      <c r="AO14" s="2115"/>
      <c r="AP14" s="2115"/>
      <c r="AQ14" s="2115"/>
      <c r="AR14" s="2133"/>
      <c r="AS14" s="2133"/>
      <c r="AT14" s="2121"/>
      <c r="AU14" s="2119"/>
      <c r="AV14" s="2131"/>
      <c r="AX14" s="2132"/>
      <c r="AY14" s="2115"/>
      <c r="AZ14" s="2115"/>
      <c r="BA14" s="2115"/>
      <c r="BB14" s="2133"/>
      <c r="BC14" s="2133"/>
      <c r="BD14" s="2121"/>
      <c r="BE14" s="2119"/>
      <c r="BF14" s="2131"/>
      <c r="BI14" s="2143"/>
    </row>
    <row r="15" spans="1:61" ht="25.35" customHeight="1">
      <c r="B15" s="2132" t="s">
        <v>1829</v>
      </c>
      <c r="C15" s="2114"/>
      <c r="D15" s="2115">
        <v>4</v>
      </c>
      <c r="E15" s="2114"/>
      <c r="F15" s="2134">
        <v>1</v>
      </c>
      <c r="G15" s="2135">
        <v>3</v>
      </c>
      <c r="H15" s="2135">
        <v>0</v>
      </c>
      <c r="I15" s="2118">
        <v>0</v>
      </c>
      <c r="J15" s="2119"/>
      <c r="K15" s="2120"/>
      <c r="L15" s="2132"/>
      <c r="M15" s="2115"/>
      <c r="N15" s="2115"/>
      <c r="O15" s="2115"/>
      <c r="P15" s="2121"/>
      <c r="Q15" s="2122"/>
      <c r="R15" s="2123"/>
      <c r="S15" s="2124"/>
      <c r="T15" s="2139"/>
      <c r="U15" s="2115"/>
      <c r="V15" s="2140"/>
      <c r="W15" s="2140"/>
      <c r="X15" s="2140"/>
      <c r="Y15" s="2127"/>
      <c r="Z15" s="2140"/>
      <c r="AA15" s="2127"/>
      <c r="AB15" s="2141"/>
      <c r="AD15" s="2129" t="s">
        <v>2197</v>
      </c>
      <c r="AE15" s="2130"/>
      <c r="AF15" s="2130">
        <v>0</v>
      </c>
      <c r="AG15" s="2130"/>
      <c r="AH15" s="2130">
        <v>0</v>
      </c>
      <c r="AI15" s="2130">
        <v>0</v>
      </c>
      <c r="AJ15" s="2130">
        <v>0</v>
      </c>
      <c r="AK15" s="2130">
        <v>0</v>
      </c>
      <c r="AL15" s="2131"/>
      <c r="AM15" s="2083"/>
      <c r="AN15" s="2132"/>
      <c r="AO15" s="2115"/>
      <c r="AP15" s="2115"/>
      <c r="AQ15" s="2115"/>
      <c r="AR15" s="2133"/>
      <c r="AS15" s="2133"/>
      <c r="AT15" s="2121"/>
      <c r="AU15" s="2119"/>
      <c r="AV15" s="2131"/>
      <c r="AX15" s="2132"/>
      <c r="AY15" s="2115"/>
      <c r="AZ15" s="2115"/>
      <c r="BA15" s="2115"/>
      <c r="BB15" s="2133"/>
      <c r="BC15" s="2133"/>
      <c r="BD15" s="2121"/>
      <c r="BE15" s="2119"/>
      <c r="BF15" s="2131"/>
      <c r="BI15" s="2143"/>
    </row>
    <row r="16" spans="1:61" ht="25.35" customHeight="1">
      <c r="B16" s="2132" t="s">
        <v>1726</v>
      </c>
      <c r="C16" s="2114"/>
      <c r="D16" s="2115">
        <v>0</v>
      </c>
      <c r="E16" s="2114"/>
      <c r="F16" s="2134">
        <v>0</v>
      </c>
      <c r="G16" s="2135">
        <v>0</v>
      </c>
      <c r="H16" s="2135">
        <v>0</v>
      </c>
      <c r="I16" s="2118">
        <v>0</v>
      </c>
      <c r="J16" s="2119"/>
      <c r="K16" s="2120"/>
      <c r="L16" s="2132"/>
      <c r="M16" s="2115"/>
      <c r="N16" s="2115"/>
      <c r="O16" s="2115"/>
      <c r="P16" s="2121"/>
      <c r="Q16" s="2122"/>
      <c r="R16" s="2123"/>
      <c r="S16" s="2124"/>
      <c r="T16" s="2139"/>
      <c r="U16" s="2115"/>
      <c r="V16" s="2140"/>
      <c r="W16" s="2140"/>
      <c r="X16" s="2140"/>
      <c r="Y16" s="2127"/>
      <c r="Z16" s="2140"/>
      <c r="AA16" s="2127"/>
      <c r="AB16" s="2141"/>
      <c r="AD16" s="2129" t="s">
        <v>1878</v>
      </c>
      <c r="AE16" s="2130"/>
      <c r="AF16" s="2130">
        <v>0</v>
      </c>
      <c r="AG16" s="2130"/>
      <c r="AH16" s="2130">
        <v>0</v>
      </c>
      <c r="AI16" s="2130">
        <v>0</v>
      </c>
      <c r="AJ16" s="2130">
        <v>0</v>
      </c>
      <c r="AK16" s="2130">
        <v>0</v>
      </c>
      <c r="AL16" s="2131"/>
      <c r="AM16" s="2083"/>
      <c r="AN16" s="2132"/>
      <c r="AO16" s="2115"/>
      <c r="AP16" s="2115"/>
      <c r="AQ16" s="2115"/>
      <c r="AR16" s="2133"/>
      <c r="AS16" s="2133"/>
      <c r="AT16" s="2121"/>
      <c r="AU16" s="2119"/>
      <c r="AV16" s="2131"/>
      <c r="AX16" s="2132"/>
      <c r="AY16" s="2115"/>
      <c r="AZ16" s="2115"/>
      <c r="BA16" s="2115"/>
      <c r="BB16" s="2133"/>
      <c r="BC16" s="2133"/>
      <c r="BD16" s="2121"/>
      <c r="BE16" s="2119"/>
      <c r="BF16" s="2131"/>
      <c r="BI16" s="2143"/>
    </row>
    <row r="17" spans="2:61" ht="25.35" customHeight="1">
      <c r="B17" s="2132" t="s">
        <v>1890</v>
      </c>
      <c r="C17" s="2114"/>
      <c r="D17" s="2115">
        <v>12</v>
      </c>
      <c r="E17" s="2114"/>
      <c r="F17" s="2134">
        <v>8</v>
      </c>
      <c r="G17" s="2135">
        <v>1</v>
      </c>
      <c r="H17" s="2135">
        <v>2</v>
      </c>
      <c r="I17" s="2118">
        <v>1</v>
      </c>
      <c r="J17" s="2119"/>
      <c r="K17" s="2120"/>
      <c r="L17" s="2132"/>
      <c r="M17" s="2115"/>
      <c r="N17" s="2115"/>
      <c r="O17" s="2115"/>
      <c r="P17" s="2121"/>
      <c r="Q17" s="2122"/>
      <c r="R17" s="2123"/>
      <c r="S17" s="2124"/>
      <c r="T17" s="2139"/>
      <c r="U17" s="2115"/>
      <c r="V17" s="2140"/>
      <c r="W17" s="2140"/>
      <c r="X17" s="2140"/>
      <c r="Y17" s="2127"/>
      <c r="Z17" s="2140"/>
      <c r="AA17" s="2127"/>
      <c r="AB17" s="2141"/>
      <c r="AD17" s="2129" t="s">
        <v>1882</v>
      </c>
      <c r="AE17" s="2130"/>
      <c r="AF17" s="2130">
        <v>0</v>
      </c>
      <c r="AG17" s="2130"/>
      <c r="AH17" s="2130">
        <v>0</v>
      </c>
      <c r="AI17" s="2130">
        <v>0</v>
      </c>
      <c r="AJ17" s="2130">
        <v>0</v>
      </c>
      <c r="AK17" s="2130">
        <v>0</v>
      </c>
      <c r="AL17" s="2131"/>
      <c r="AM17" s="2083"/>
      <c r="AN17" s="2132"/>
      <c r="AO17" s="2115"/>
      <c r="AP17" s="2115"/>
      <c r="AQ17" s="2115"/>
      <c r="AR17" s="2133"/>
      <c r="AS17" s="2133"/>
      <c r="AT17" s="2121"/>
      <c r="AU17" s="2119"/>
      <c r="AV17" s="2131"/>
      <c r="AX17" s="2132"/>
      <c r="AY17" s="2115"/>
      <c r="AZ17" s="2115"/>
      <c r="BA17" s="2115"/>
      <c r="BB17" s="2133"/>
      <c r="BC17" s="2133"/>
      <c r="BD17" s="2121"/>
      <c r="BE17" s="2119"/>
      <c r="BF17" s="2131"/>
      <c r="BI17" s="2143"/>
    </row>
    <row r="18" spans="2:61" ht="25.35" customHeight="1">
      <c r="B18" s="2132"/>
      <c r="C18" s="2114"/>
      <c r="D18" s="2115"/>
      <c r="E18" s="2114"/>
      <c r="F18" s="2134"/>
      <c r="G18" s="2135"/>
      <c r="H18" s="2135"/>
      <c r="I18" s="2118"/>
      <c r="J18" s="2119"/>
      <c r="K18" s="2120"/>
      <c r="L18" s="2132"/>
      <c r="M18" s="2115"/>
      <c r="N18" s="2115"/>
      <c r="O18" s="2115"/>
      <c r="P18" s="2121"/>
      <c r="Q18" s="2122"/>
      <c r="R18" s="2123"/>
      <c r="S18" s="2124"/>
      <c r="T18" s="2139"/>
      <c r="U18" s="2115"/>
      <c r="V18" s="2140"/>
      <c r="W18" s="2140"/>
      <c r="X18" s="2140"/>
      <c r="Y18" s="2127"/>
      <c r="Z18" s="2140"/>
      <c r="AA18" s="2127"/>
      <c r="AB18" s="2141"/>
      <c r="AD18" s="2129" t="s">
        <v>1829</v>
      </c>
      <c r="AE18" s="2130"/>
      <c r="AF18" s="2130">
        <v>0</v>
      </c>
      <c r="AG18" s="2130"/>
      <c r="AH18" s="2130">
        <v>0</v>
      </c>
      <c r="AI18" s="2130">
        <v>0</v>
      </c>
      <c r="AJ18" s="2130">
        <v>0</v>
      </c>
      <c r="AK18" s="2130">
        <v>0</v>
      </c>
      <c r="AL18" s="2131"/>
      <c r="AM18" s="2083">
        <v>81</v>
      </c>
      <c r="AN18" s="2132"/>
      <c r="AO18" s="2115"/>
      <c r="AP18" s="2115"/>
      <c r="AQ18" s="2115"/>
      <c r="AR18" s="2133"/>
      <c r="AS18" s="2133"/>
      <c r="AT18" s="2121"/>
      <c r="AU18" s="2119"/>
      <c r="AV18" s="2131"/>
      <c r="AX18" s="2132"/>
      <c r="AY18" s="2115"/>
      <c r="AZ18" s="2115"/>
      <c r="BA18" s="2115"/>
      <c r="BB18" s="2133"/>
      <c r="BC18" s="2133"/>
      <c r="BD18" s="2121"/>
      <c r="BE18" s="2119"/>
      <c r="BF18" s="2131"/>
      <c r="BI18" s="2143"/>
    </row>
    <row r="19" spans="2:61" ht="25.35" customHeight="1">
      <c r="B19" s="2132"/>
      <c r="C19" s="2114"/>
      <c r="D19" s="2115"/>
      <c r="E19" s="2114"/>
      <c r="F19" s="2134"/>
      <c r="G19" s="2135"/>
      <c r="H19" s="2135"/>
      <c r="I19" s="2118"/>
      <c r="J19" s="2119"/>
      <c r="K19" s="2120"/>
      <c r="L19" s="2132"/>
      <c r="M19" s="2115"/>
      <c r="N19" s="2115"/>
      <c r="O19" s="2115"/>
      <c r="P19" s="2121"/>
      <c r="Q19" s="2122"/>
      <c r="R19" s="2123"/>
      <c r="S19" s="2124"/>
      <c r="T19" s="2139"/>
      <c r="U19" s="2115"/>
      <c r="V19" s="2140"/>
      <c r="W19" s="2140"/>
      <c r="X19" s="2140"/>
      <c r="Y19" s="2127"/>
      <c r="Z19" s="2140"/>
      <c r="AA19" s="2127"/>
      <c r="AB19" s="2141"/>
      <c r="AD19" s="2129" t="s">
        <v>1890</v>
      </c>
      <c r="AE19" s="2130"/>
      <c r="AF19" s="2130">
        <v>0</v>
      </c>
      <c r="AG19" s="2130"/>
      <c r="AH19" s="2130">
        <v>0</v>
      </c>
      <c r="AI19" s="2130">
        <v>0</v>
      </c>
      <c r="AJ19" s="2130">
        <v>0</v>
      </c>
      <c r="AK19" s="2130">
        <v>0</v>
      </c>
      <c r="AL19" s="2131"/>
      <c r="AM19" s="2083"/>
      <c r="AN19" s="2132"/>
      <c r="AO19" s="2115"/>
      <c r="AP19" s="2115"/>
      <c r="AQ19" s="2115"/>
      <c r="AR19" s="2133"/>
      <c r="AS19" s="2133"/>
      <c r="AT19" s="2121"/>
      <c r="AU19" s="2119"/>
      <c r="AV19" s="2131"/>
      <c r="AX19" s="2132"/>
      <c r="AY19" s="2115"/>
      <c r="AZ19" s="2115"/>
      <c r="BA19" s="2115"/>
      <c r="BB19" s="2133"/>
      <c r="BC19" s="2133"/>
      <c r="BD19" s="2121"/>
      <c r="BE19" s="2119"/>
      <c r="BF19" s="2131"/>
      <c r="BI19" s="2143"/>
    </row>
    <row r="20" spans="2:61" ht="25.35" customHeight="1">
      <c r="B20" s="2144" t="s">
        <v>2246</v>
      </c>
      <c r="C20" s="2145"/>
      <c r="D20" s="2145">
        <f>SUM(D7:D19)</f>
        <v>227</v>
      </c>
      <c r="E20" s="2145"/>
      <c r="F20" s="2145">
        <f>SUM(F7:F19)</f>
        <v>37</v>
      </c>
      <c r="G20" s="2145">
        <f>SUM(G7:G19)</f>
        <v>114</v>
      </c>
      <c r="H20" s="2145">
        <f>SUM(H7:H19)</f>
        <v>27</v>
      </c>
      <c r="I20" s="2145">
        <v>49</v>
      </c>
      <c r="J20" s="2145">
        <v>85</v>
      </c>
      <c r="K20" s="2120"/>
      <c r="L20" s="2139" t="s">
        <v>2246</v>
      </c>
      <c r="M20" s="2140"/>
      <c r="N20" s="2127">
        <v>0</v>
      </c>
      <c r="O20" s="2140"/>
      <c r="P20" s="2127">
        <v>0</v>
      </c>
      <c r="Q20" s="2145">
        <v>0</v>
      </c>
      <c r="R20" s="2141">
        <v>0</v>
      </c>
      <c r="S20" s="2124"/>
      <c r="T20" s="2139" t="s">
        <v>2246</v>
      </c>
      <c r="U20" s="2145"/>
      <c r="V20" s="2145">
        <v>0</v>
      </c>
      <c r="W20" s="2145"/>
      <c r="X20" s="2145">
        <f>SUM(X7:X15)</f>
        <v>0</v>
      </c>
      <c r="Y20" s="2145">
        <v>0</v>
      </c>
      <c r="Z20" s="2145">
        <f>SUM(Z7:Z15)</f>
        <v>0</v>
      </c>
      <c r="AA20" s="2145">
        <f>SUM(AA7:AA15)</f>
        <v>0</v>
      </c>
      <c r="AB20" s="2141">
        <v>100</v>
      </c>
      <c r="AD20" s="2129" t="s">
        <v>1720</v>
      </c>
      <c r="AE20" s="2130"/>
      <c r="AF20" s="2130">
        <v>0</v>
      </c>
      <c r="AG20" s="2130"/>
      <c r="AH20" s="2130">
        <v>0</v>
      </c>
      <c r="AI20" s="2130">
        <v>0</v>
      </c>
      <c r="AJ20" s="2130">
        <v>0</v>
      </c>
      <c r="AK20" s="2130">
        <v>0</v>
      </c>
      <c r="AL20" s="2131"/>
      <c r="AM20" s="2083"/>
      <c r="AN20" s="2139" t="s">
        <v>2246</v>
      </c>
      <c r="AO20" s="2145"/>
      <c r="AP20" s="2145">
        <v>0</v>
      </c>
      <c r="AQ20" s="2145"/>
      <c r="AR20" s="2145">
        <v>0</v>
      </c>
      <c r="AS20" s="2145">
        <f>SUM(AS7:AS15)</f>
        <v>0</v>
      </c>
      <c r="AT20" s="2145">
        <f>SUM(AT7:AT15)</f>
        <v>0</v>
      </c>
      <c r="AU20" s="2145">
        <f>SUM(AU7:AU15)</f>
        <v>0</v>
      </c>
      <c r="AV20" s="2141">
        <v>100</v>
      </c>
      <c r="AX20" s="2139" t="s">
        <v>2246</v>
      </c>
      <c r="AY20" s="2145"/>
      <c r="AZ20" s="2145">
        <v>1</v>
      </c>
      <c r="BA20" s="2145"/>
      <c r="BB20" s="2145">
        <f>SUM(BB7:BB15)</f>
        <v>1</v>
      </c>
      <c r="BC20" s="2145">
        <f>SUM(BC7:BC15)</f>
        <v>0</v>
      </c>
      <c r="BD20" s="2145">
        <f>SUM(BD7:BD15)</f>
        <v>0</v>
      </c>
      <c r="BE20" s="2145">
        <v>1</v>
      </c>
      <c r="BF20" s="2141">
        <v>50</v>
      </c>
      <c r="BI20" s="2143"/>
    </row>
    <row r="21" spans="2:61" ht="25.35" customHeight="1">
      <c r="B21" s="2146"/>
      <c r="C21" s="2147"/>
      <c r="D21" s="2147"/>
      <c r="E21" s="2147"/>
      <c r="F21" s="2147"/>
      <c r="G21" s="2147"/>
      <c r="H21" s="2147"/>
      <c r="I21" s="2147"/>
      <c r="J21" s="2147"/>
      <c r="K21" s="2148"/>
      <c r="L21" s="2149"/>
      <c r="M21" s="2150"/>
      <c r="N21" s="2150"/>
      <c r="O21" s="2150"/>
      <c r="P21" s="2150"/>
      <c r="Q21" s="2150"/>
      <c r="R21" s="2147"/>
      <c r="S21" s="2148"/>
      <c r="T21" s="2149"/>
      <c r="U21" s="2150"/>
      <c r="V21" s="2150"/>
      <c r="W21" s="2150"/>
      <c r="X21" s="2150"/>
      <c r="Y21" s="2150"/>
      <c r="Z21" s="2150"/>
      <c r="AA21" s="2150"/>
      <c r="AB21" s="2147"/>
      <c r="AD21" s="2129" t="s">
        <v>1828</v>
      </c>
      <c r="AE21" s="2130"/>
      <c r="AF21" s="2130">
        <v>0</v>
      </c>
      <c r="AG21" s="2130"/>
      <c r="AH21" s="2130">
        <v>0</v>
      </c>
      <c r="AI21" s="2130">
        <v>0</v>
      </c>
      <c r="AJ21" s="2130">
        <v>0</v>
      </c>
      <c r="AK21" s="2130">
        <v>0</v>
      </c>
      <c r="AL21" s="2131"/>
      <c r="AM21" s="2083"/>
      <c r="AN21" s="2149"/>
      <c r="AO21" s="2146"/>
      <c r="AP21" s="2146"/>
      <c r="AQ21" s="2146"/>
      <c r="AR21" s="2150"/>
      <c r="AS21" s="2150"/>
      <c r="AT21" s="2150"/>
      <c r="AU21" s="2150"/>
      <c r="AV21" s="2147"/>
      <c r="AX21" s="2149"/>
      <c r="AY21" s="2146"/>
      <c r="AZ21" s="2146"/>
      <c r="BA21" s="2146"/>
      <c r="BB21" s="2150"/>
      <c r="BC21" s="2150"/>
      <c r="BD21" s="2150"/>
      <c r="BE21" s="2150"/>
      <c r="BF21" s="2147"/>
      <c r="BI21" s="2143"/>
    </row>
    <row r="22" spans="2:61" ht="24" customHeight="1">
      <c r="B22" s="2151"/>
      <c r="E22" s="2152"/>
      <c r="F22" s="2152"/>
      <c r="G22" s="2152"/>
      <c r="H22" s="2152"/>
      <c r="I22" s="2152"/>
      <c r="J22" s="2152"/>
      <c r="W22" s="2152"/>
      <c r="AD22" s="2154" t="s">
        <v>2246</v>
      </c>
      <c r="AE22" s="2155"/>
      <c r="AF22" s="2130">
        <v>0</v>
      </c>
      <c r="AG22" s="2130"/>
      <c r="AH22" s="2130">
        <v>0</v>
      </c>
      <c r="AI22" s="2130">
        <v>0</v>
      </c>
      <c r="AJ22" s="2130">
        <v>0</v>
      </c>
      <c r="AK22" s="2130">
        <v>0</v>
      </c>
      <c r="AL22" s="2141">
        <v>100</v>
      </c>
      <c r="AM22" s="2083"/>
      <c r="AN22" s="2153"/>
      <c r="AO22" s="2153"/>
      <c r="AP22" s="2153"/>
      <c r="AQ22" s="2083"/>
      <c r="AR22" s="2142"/>
      <c r="AS22" s="2142"/>
      <c r="AT22" s="2142"/>
      <c r="AU22" s="2142"/>
      <c r="AV22" s="2142"/>
      <c r="AX22" s="2153"/>
      <c r="AY22" s="2153"/>
      <c r="AZ22" s="2153"/>
      <c r="BA22" s="2083"/>
      <c r="BB22" s="2142"/>
      <c r="BC22" s="2142"/>
      <c r="BD22" s="2142"/>
      <c r="BE22" s="2142"/>
      <c r="BF22" s="2142"/>
      <c r="BI22" s="2143"/>
    </row>
    <row r="23" spans="2:61" ht="24" customHeight="1">
      <c r="B23" s="2151"/>
      <c r="E23" s="2152"/>
      <c r="F23" s="2152"/>
      <c r="G23" s="2152"/>
      <c r="H23" s="2152"/>
      <c r="I23" s="2152"/>
      <c r="J23" s="2152"/>
      <c r="W23" s="2152"/>
      <c r="AM23" s="2083"/>
      <c r="AN23" s="2153"/>
      <c r="AO23" s="2153"/>
      <c r="AP23" s="2153"/>
      <c r="AQ23" s="2083"/>
      <c r="AR23" s="2142"/>
      <c r="AS23" s="2142"/>
      <c r="AT23" s="2142"/>
      <c r="AU23" s="2142"/>
      <c r="AV23" s="2142"/>
      <c r="AX23" s="2153"/>
      <c r="AY23" s="2153"/>
      <c r="AZ23" s="2153"/>
      <c r="BA23" s="2083"/>
      <c r="BB23" s="2142"/>
      <c r="BC23" s="2142"/>
      <c r="BD23" s="2142"/>
      <c r="BE23" s="2142"/>
      <c r="BF23" s="2142"/>
      <c r="BI23" s="2143"/>
    </row>
    <row r="24" spans="2:61" s="2083" customFormat="1" ht="36" customHeight="1">
      <c r="B24" s="2084" t="s">
        <v>1728</v>
      </c>
      <c r="C24" s="2085"/>
      <c r="D24" s="2085"/>
      <c r="E24" s="2085"/>
      <c r="F24" s="2085"/>
      <c r="G24" s="2085"/>
      <c r="H24" s="2085"/>
      <c r="I24" s="2156"/>
      <c r="J24" s="2157"/>
      <c r="L24" s="2084" t="s">
        <v>1729</v>
      </c>
      <c r="M24" s="2085"/>
      <c r="N24" s="2085"/>
      <c r="O24" s="2086"/>
      <c r="P24" s="2086"/>
      <c r="Q24" s="2086"/>
      <c r="R24" s="2088"/>
      <c r="T24" s="2084" t="s">
        <v>1730</v>
      </c>
      <c r="U24" s="2085"/>
      <c r="V24" s="2085"/>
      <c r="W24" s="2086"/>
      <c r="X24" s="2086"/>
      <c r="Y24" s="2086"/>
      <c r="Z24" s="2086"/>
      <c r="AA24" s="2087"/>
      <c r="AB24" s="2090"/>
      <c r="AD24" s="2084" t="s">
        <v>1731</v>
      </c>
      <c r="AE24" s="2085"/>
      <c r="AF24" s="2085"/>
      <c r="AG24" s="2085"/>
      <c r="AH24" s="2085"/>
      <c r="AI24" s="2085"/>
      <c r="AJ24" s="2085"/>
      <c r="AK24" s="2085"/>
      <c r="AL24" s="2157"/>
      <c r="AN24" s="2084" t="s">
        <v>1732</v>
      </c>
      <c r="AO24" s="2085"/>
      <c r="AP24" s="2085"/>
      <c r="AQ24" s="2085"/>
      <c r="AR24" s="2085"/>
      <c r="AS24" s="2085"/>
      <c r="AT24" s="2085"/>
      <c r="AU24" s="2085"/>
      <c r="AV24" s="2157"/>
      <c r="AX24" s="2153"/>
      <c r="AY24" s="2153"/>
      <c r="AZ24" s="2153"/>
      <c r="BB24" s="2142"/>
      <c r="BC24" s="2142"/>
      <c r="BD24" s="2142"/>
      <c r="BE24" s="2142"/>
      <c r="BF24" s="2142"/>
      <c r="BI24" s="2158"/>
    </row>
    <row r="25" spans="2:61" s="2083" customFormat="1" ht="27.75" customHeight="1">
      <c r="B25" s="2094"/>
      <c r="C25" s="2085" t="s">
        <v>1708</v>
      </c>
      <c r="D25" s="2085"/>
      <c r="E25" s="2085"/>
      <c r="F25" s="2094" t="s">
        <v>1709</v>
      </c>
      <c r="G25" s="2094" t="s">
        <v>1710</v>
      </c>
      <c r="H25" s="2094" t="s">
        <v>1711</v>
      </c>
      <c r="I25" s="2095" t="s">
        <v>1712</v>
      </c>
      <c r="J25" s="2095" t="s">
        <v>1713</v>
      </c>
      <c r="L25" s="2096"/>
      <c r="M25" s="2085" t="s">
        <v>1714</v>
      </c>
      <c r="N25" s="2085"/>
      <c r="O25" s="2085"/>
      <c r="P25" s="2097" t="s">
        <v>2242</v>
      </c>
      <c r="Q25" s="2094" t="s">
        <v>1715</v>
      </c>
      <c r="R25" s="2095" t="s">
        <v>1713</v>
      </c>
      <c r="T25" s="2096"/>
      <c r="U25" s="2085" t="s">
        <v>1708</v>
      </c>
      <c r="V25" s="2085"/>
      <c r="W25" s="2085"/>
      <c r="X25" s="2094" t="s">
        <v>1709</v>
      </c>
      <c r="Y25" s="2094" t="s">
        <v>1710</v>
      </c>
      <c r="Z25" s="2094" t="s">
        <v>1711</v>
      </c>
      <c r="AA25" s="2095" t="s">
        <v>1712</v>
      </c>
      <c r="AB25" s="2095" t="s">
        <v>1713</v>
      </c>
      <c r="AD25" s="2101"/>
      <c r="AE25" s="2085" t="s">
        <v>1708</v>
      </c>
      <c r="AF25" s="2085"/>
      <c r="AG25" s="2085"/>
      <c r="AH25" s="2094" t="s">
        <v>1709</v>
      </c>
      <c r="AI25" s="2094" t="s">
        <v>1710</v>
      </c>
      <c r="AJ25" s="2094" t="s">
        <v>1711</v>
      </c>
      <c r="AK25" s="2094" t="s">
        <v>1712</v>
      </c>
      <c r="AL25" s="2095" t="s">
        <v>1713</v>
      </c>
      <c r="AN25" s="2101"/>
      <c r="AO25" s="2085" t="s">
        <v>1708</v>
      </c>
      <c r="AP25" s="2085"/>
      <c r="AQ25" s="2085"/>
      <c r="AR25" s="2094" t="s">
        <v>1709</v>
      </c>
      <c r="AS25" s="2094" t="s">
        <v>1710</v>
      </c>
      <c r="AT25" s="2094" t="s">
        <v>1711</v>
      </c>
      <c r="AU25" s="2094" t="s">
        <v>1712</v>
      </c>
      <c r="AV25" s="2095" t="s">
        <v>1713</v>
      </c>
      <c r="AX25" s="2153"/>
      <c r="AY25" s="2153"/>
      <c r="AZ25" s="2153"/>
      <c r="BB25" s="2142"/>
      <c r="BC25" s="2142"/>
      <c r="BD25" s="2142"/>
      <c r="BE25" s="2142"/>
      <c r="BF25" s="2142"/>
    </row>
    <row r="26" spans="2:61" s="2083" customFormat="1" ht="31.5" customHeight="1">
      <c r="B26" s="2102"/>
      <c r="C26" s="2103" t="s">
        <v>1716</v>
      </c>
      <c r="D26" s="2103" t="s">
        <v>1717</v>
      </c>
      <c r="E26" s="2103" t="s">
        <v>1281</v>
      </c>
      <c r="F26" s="2102"/>
      <c r="G26" s="2102"/>
      <c r="H26" s="2102"/>
      <c r="I26" s="2104"/>
      <c r="J26" s="2104"/>
      <c r="L26" s="2106"/>
      <c r="M26" s="2103" t="s">
        <v>1716</v>
      </c>
      <c r="N26" s="2103" t="s">
        <v>1717</v>
      </c>
      <c r="O26" s="2103"/>
      <c r="P26" s="2107"/>
      <c r="Q26" s="2102"/>
      <c r="R26" s="2104"/>
      <c r="T26" s="2106"/>
      <c r="U26" s="2103" t="s">
        <v>1716</v>
      </c>
      <c r="V26" s="2103" t="s">
        <v>1717</v>
      </c>
      <c r="W26" s="2103" t="s">
        <v>1281</v>
      </c>
      <c r="X26" s="2102"/>
      <c r="Y26" s="2102"/>
      <c r="Z26" s="2102"/>
      <c r="AA26" s="2104"/>
      <c r="AB26" s="2104"/>
      <c r="AD26" s="2112"/>
      <c r="AE26" s="2103" t="s">
        <v>1716</v>
      </c>
      <c r="AF26" s="2103" t="s">
        <v>1717</v>
      </c>
      <c r="AG26" s="2103" t="s">
        <v>1281</v>
      </c>
      <c r="AH26" s="2102"/>
      <c r="AI26" s="2102"/>
      <c r="AJ26" s="2102"/>
      <c r="AK26" s="2102"/>
      <c r="AL26" s="2104"/>
      <c r="AN26" s="2112"/>
      <c r="AO26" s="2103" t="s">
        <v>1716</v>
      </c>
      <c r="AP26" s="2103" t="s">
        <v>1717</v>
      </c>
      <c r="AQ26" s="2103" t="s">
        <v>1281</v>
      </c>
      <c r="AR26" s="2102"/>
      <c r="AS26" s="2102"/>
      <c r="AT26" s="2102"/>
      <c r="AU26" s="2102"/>
      <c r="AV26" s="2104"/>
      <c r="AX26" s="2153"/>
      <c r="AY26" s="2153"/>
      <c r="AZ26" s="2153"/>
      <c r="BB26" s="2142"/>
      <c r="BC26" s="2142"/>
      <c r="BD26" s="2142"/>
      <c r="BE26" s="2142"/>
      <c r="BF26" s="2142"/>
    </row>
    <row r="27" spans="2:61" ht="25.35" customHeight="1">
      <c r="B27" s="2113" t="s">
        <v>1718</v>
      </c>
      <c r="C27" s="2115"/>
      <c r="D27" s="2115">
        <v>2</v>
      </c>
      <c r="E27" s="2115"/>
      <c r="F27" s="2125">
        <v>0</v>
      </c>
      <c r="G27" s="2126">
        <v>1</v>
      </c>
      <c r="H27" s="2126">
        <v>1</v>
      </c>
      <c r="I27" s="2118">
        <v>0</v>
      </c>
      <c r="J27" s="2131"/>
      <c r="L27" s="2113" t="s">
        <v>1718</v>
      </c>
      <c r="M27" s="2115"/>
      <c r="N27" s="2115">
        <v>0</v>
      </c>
      <c r="O27" s="2115"/>
      <c r="P27" s="2121">
        <v>0</v>
      </c>
      <c r="Q27" s="2115">
        <v>0</v>
      </c>
      <c r="R27" s="2123"/>
      <c r="S27" s="2083"/>
      <c r="T27" s="2113" t="s">
        <v>1718</v>
      </c>
      <c r="U27" s="2118"/>
      <c r="V27" s="2119">
        <v>0</v>
      </c>
      <c r="W27" s="2118"/>
      <c r="X27" s="2125">
        <v>0</v>
      </c>
      <c r="Y27" s="2126">
        <v>0</v>
      </c>
      <c r="Z27" s="2126">
        <v>0</v>
      </c>
      <c r="AA27" s="2118">
        <v>0</v>
      </c>
      <c r="AB27" s="2131"/>
      <c r="AD27" s="2113" t="s">
        <v>1718</v>
      </c>
      <c r="AE27" s="2119"/>
      <c r="AF27" s="2119">
        <v>0</v>
      </c>
      <c r="AG27" s="2118">
        <v>0</v>
      </c>
      <c r="AH27" s="2125">
        <v>0</v>
      </c>
      <c r="AI27" s="2126">
        <v>0</v>
      </c>
      <c r="AJ27" s="2126">
        <v>0</v>
      </c>
      <c r="AK27" s="2118">
        <f>AG27-AH27-AI27-AJ27</f>
        <v>0</v>
      </c>
      <c r="AL27" s="2131"/>
      <c r="AN27" s="2132" t="s">
        <v>1891</v>
      </c>
      <c r="AO27" s="2115"/>
      <c r="AP27" s="2115">
        <v>0</v>
      </c>
      <c r="AQ27" s="2115"/>
      <c r="AR27" s="2133">
        <v>0</v>
      </c>
      <c r="AS27" s="2133">
        <v>0</v>
      </c>
      <c r="AT27" s="2126">
        <v>0</v>
      </c>
      <c r="AU27" s="2118">
        <v>0</v>
      </c>
      <c r="AV27" s="2131"/>
      <c r="AX27" s="2153"/>
      <c r="AY27" s="2153"/>
      <c r="AZ27" s="2153"/>
      <c r="BA27" s="2083"/>
      <c r="BB27" s="2142"/>
      <c r="BC27" s="2142"/>
      <c r="BD27" s="2142"/>
      <c r="BE27" s="2142"/>
      <c r="BF27" s="2142"/>
    </row>
    <row r="28" spans="2:61" ht="25.35" customHeight="1">
      <c r="B28" s="2113" t="s">
        <v>1686</v>
      </c>
      <c r="C28" s="2115"/>
      <c r="D28" s="2115">
        <v>0</v>
      </c>
      <c r="E28" s="2115"/>
      <c r="F28" s="2125">
        <v>0</v>
      </c>
      <c r="G28" s="2126">
        <v>0</v>
      </c>
      <c r="H28" s="2126">
        <v>0</v>
      </c>
      <c r="I28" s="2118">
        <v>0</v>
      </c>
      <c r="J28" s="2131"/>
      <c r="L28" s="2113" t="s">
        <v>1686</v>
      </c>
      <c r="M28" s="2115"/>
      <c r="N28" s="2115">
        <v>0</v>
      </c>
      <c r="O28" s="2115"/>
      <c r="P28" s="2121">
        <v>0</v>
      </c>
      <c r="Q28" s="2122">
        <f>O28-P28</f>
        <v>0</v>
      </c>
      <c r="R28" s="2123"/>
      <c r="S28" s="2083"/>
      <c r="T28" s="2113" t="s">
        <v>1686</v>
      </c>
      <c r="U28" s="2118"/>
      <c r="V28" s="2119">
        <v>0</v>
      </c>
      <c r="W28" s="2118"/>
      <c r="X28" s="2125">
        <v>0</v>
      </c>
      <c r="Y28" s="2126">
        <v>0</v>
      </c>
      <c r="Z28" s="2126">
        <v>0</v>
      </c>
      <c r="AA28" s="2118">
        <v>0</v>
      </c>
      <c r="AB28" s="2131"/>
      <c r="AD28" s="2113" t="s">
        <v>1686</v>
      </c>
      <c r="AE28" s="2115"/>
      <c r="AF28" s="2119">
        <f>AG28-AE28</f>
        <v>0</v>
      </c>
      <c r="AG28" s="2118">
        <v>0</v>
      </c>
      <c r="AH28" s="2125">
        <v>0</v>
      </c>
      <c r="AI28" s="2126">
        <v>0</v>
      </c>
      <c r="AJ28" s="2126">
        <v>0</v>
      </c>
      <c r="AK28" s="2118">
        <f>AG28-AH28-AI28-AJ28</f>
        <v>0</v>
      </c>
      <c r="AL28" s="2131"/>
      <c r="AN28" s="2132" t="s">
        <v>1686</v>
      </c>
      <c r="AO28" s="2115"/>
      <c r="AP28" s="2115">
        <f>AQ28-AO28</f>
        <v>0</v>
      </c>
      <c r="AQ28" s="2115"/>
      <c r="AR28" s="2133">
        <v>0</v>
      </c>
      <c r="AS28" s="2133">
        <v>0</v>
      </c>
      <c r="AT28" s="2126">
        <v>0</v>
      </c>
      <c r="AU28" s="2118">
        <f>AQ28-AR28-AS28-AT28</f>
        <v>0</v>
      </c>
      <c r="AV28" s="2131"/>
      <c r="AX28" s="2153"/>
      <c r="AY28" s="2153"/>
      <c r="AZ28" s="2153"/>
      <c r="BA28" s="2083"/>
      <c r="BB28" s="2142"/>
      <c r="BC28" s="2142"/>
      <c r="BD28" s="2142"/>
      <c r="BE28" s="2142"/>
      <c r="BF28" s="2142"/>
    </row>
    <row r="29" spans="2:61" ht="25.35" customHeight="1">
      <c r="B29" s="2136" t="s">
        <v>2244</v>
      </c>
      <c r="C29" s="2115"/>
      <c r="D29" s="2114">
        <v>0</v>
      </c>
      <c r="E29" s="2115"/>
      <c r="F29" s="2137">
        <v>0</v>
      </c>
      <c r="G29" s="2126">
        <v>0</v>
      </c>
      <c r="H29" s="2121">
        <v>0</v>
      </c>
      <c r="I29" s="2118">
        <v>0</v>
      </c>
      <c r="J29" s="2131"/>
      <c r="L29" s="2136" t="s">
        <v>2244</v>
      </c>
      <c r="M29" s="2114"/>
      <c r="N29" s="2114">
        <f>O29-M29</f>
        <v>0</v>
      </c>
      <c r="O29" s="2114"/>
      <c r="P29" s="2121">
        <v>0</v>
      </c>
      <c r="Q29" s="2122">
        <f>O29-P29</f>
        <v>0</v>
      </c>
      <c r="R29" s="2123"/>
      <c r="T29" s="2136" t="s">
        <v>2244</v>
      </c>
      <c r="U29" s="2118"/>
      <c r="V29" s="2119">
        <v>0</v>
      </c>
      <c r="W29" s="2118"/>
      <c r="X29" s="2137">
        <v>0</v>
      </c>
      <c r="Y29" s="2121">
        <v>0</v>
      </c>
      <c r="Z29" s="2121">
        <v>0</v>
      </c>
      <c r="AA29" s="2118">
        <v>0</v>
      </c>
      <c r="AB29" s="2131"/>
      <c r="AD29" s="2136" t="s">
        <v>2244</v>
      </c>
      <c r="AE29" s="2114"/>
      <c r="AF29" s="2114">
        <f>AG29-AE29</f>
        <v>0</v>
      </c>
      <c r="AG29" s="2118">
        <v>0</v>
      </c>
      <c r="AH29" s="2125">
        <v>0</v>
      </c>
      <c r="AI29" s="2126">
        <v>0</v>
      </c>
      <c r="AJ29" s="2126">
        <v>0</v>
      </c>
      <c r="AK29" s="2118">
        <f>AG29-AH29-AI29-AJ29</f>
        <v>0</v>
      </c>
      <c r="AL29" s="2131"/>
      <c r="AN29" s="2138" t="s">
        <v>2244</v>
      </c>
      <c r="AO29" s="2114"/>
      <c r="AP29" s="2115">
        <v>0</v>
      </c>
      <c r="AQ29" s="2115"/>
      <c r="AR29" s="2133">
        <v>0</v>
      </c>
      <c r="AS29" s="2133">
        <v>0</v>
      </c>
      <c r="AT29" s="2126">
        <v>0</v>
      </c>
      <c r="AU29" s="2118">
        <v>0</v>
      </c>
      <c r="AV29" s="2131"/>
      <c r="AX29" s="2153"/>
      <c r="AY29" s="2153"/>
      <c r="AZ29" s="2153"/>
      <c r="BA29" s="2083"/>
      <c r="BB29" s="2142"/>
      <c r="BC29" s="2142"/>
      <c r="BD29" s="2142"/>
      <c r="BE29" s="2142"/>
      <c r="BF29" s="2142"/>
    </row>
    <row r="30" spans="2:61" ht="25.35" customHeight="1">
      <c r="B30" s="2113" t="s">
        <v>1722</v>
      </c>
      <c r="C30" s="2115"/>
      <c r="D30" s="2126">
        <v>0</v>
      </c>
      <c r="E30" s="2115"/>
      <c r="F30" s="2137">
        <v>0</v>
      </c>
      <c r="G30" s="2126">
        <v>0</v>
      </c>
      <c r="H30" s="2121">
        <v>0</v>
      </c>
      <c r="I30" s="2118">
        <v>0</v>
      </c>
      <c r="J30" s="2131"/>
      <c r="L30" s="2113" t="s">
        <v>1722</v>
      </c>
      <c r="M30" s="2115"/>
      <c r="N30" s="2115">
        <v>0</v>
      </c>
      <c r="O30" s="2115"/>
      <c r="P30" s="2121">
        <v>0</v>
      </c>
      <c r="Q30" s="2115">
        <v>0</v>
      </c>
      <c r="R30" s="2123"/>
      <c r="T30" s="2113" t="s">
        <v>1720</v>
      </c>
      <c r="U30" s="2118"/>
      <c r="V30" s="2119">
        <v>0</v>
      </c>
      <c r="W30" s="2118"/>
      <c r="X30" s="2119">
        <v>0</v>
      </c>
      <c r="Y30" s="2121">
        <v>0</v>
      </c>
      <c r="Z30" s="2121">
        <v>0</v>
      </c>
      <c r="AA30" s="2118">
        <v>0</v>
      </c>
      <c r="AB30" s="2131"/>
      <c r="AD30" s="2113" t="s">
        <v>1722</v>
      </c>
      <c r="AE30" s="2115"/>
      <c r="AF30" s="2115">
        <f>AG30-AE30</f>
        <v>0</v>
      </c>
      <c r="AG30" s="2118">
        <v>0</v>
      </c>
      <c r="AH30" s="2125">
        <v>0</v>
      </c>
      <c r="AI30" s="2126">
        <v>0</v>
      </c>
      <c r="AJ30" s="2126">
        <v>0</v>
      </c>
      <c r="AK30" s="2118">
        <f>AG30-AH30-AI30-AJ30</f>
        <v>0</v>
      </c>
      <c r="AL30" s="2131"/>
      <c r="AN30" s="2132" t="s">
        <v>1722</v>
      </c>
      <c r="AO30" s="2115"/>
      <c r="AP30" s="2115">
        <v>0</v>
      </c>
      <c r="AQ30" s="2115"/>
      <c r="AR30" s="2133">
        <v>0</v>
      </c>
      <c r="AS30" s="2133">
        <v>0</v>
      </c>
      <c r="AT30" s="2126">
        <v>0</v>
      </c>
      <c r="AU30" s="2118">
        <v>0</v>
      </c>
      <c r="AV30" s="2131"/>
      <c r="AX30" s="2153"/>
      <c r="AY30" s="2153"/>
      <c r="AZ30" s="2153"/>
      <c r="BA30" s="2083"/>
      <c r="BB30" s="2142"/>
      <c r="BC30" s="2142"/>
      <c r="BD30" s="2142"/>
      <c r="BE30" s="2142"/>
      <c r="BF30" s="2142"/>
    </row>
    <row r="31" spans="2:61" ht="25.35" customHeight="1">
      <c r="B31" s="2132" t="s">
        <v>2245</v>
      </c>
      <c r="C31" s="2115"/>
      <c r="D31" s="2115">
        <v>0</v>
      </c>
      <c r="E31" s="2115"/>
      <c r="F31" s="2137">
        <v>0</v>
      </c>
      <c r="G31" s="2121">
        <v>0</v>
      </c>
      <c r="H31" s="2121">
        <v>0</v>
      </c>
      <c r="I31" s="2118">
        <v>0</v>
      </c>
      <c r="J31" s="2131"/>
      <c r="L31" s="2138" t="s">
        <v>1472</v>
      </c>
      <c r="M31" s="2114"/>
      <c r="N31" s="2114">
        <v>0</v>
      </c>
      <c r="O31" s="2114"/>
      <c r="P31" s="2121">
        <v>0</v>
      </c>
      <c r="Q31" s="2122">
        <v>0</v>
      </c>
      <c r="R31" s="2123"/>
      <c r="T31" s="2113" t="s">
        <v>1883</v>
      </c>
      <c r="U31" s="2118"/>
      <c r="V31" s="2119">
        <v>0</v>
      </c>
      <c r="W31" s="2118"/>
      <c r="X31" s="2119">
        <v>0</v>
      </c>
      <c r="Y31" s="2121">
        <v>0</v>
      </c>
      <c r="Z31" s="2121">
        <v>0</v>
      </c>
      <c r="AA31" s="2118">
        <v>0</v>
      </c>
      <c r="AB31" s="2131"/>
      <c r="AD31" s="2132" t="s">
        <v>2245</v>
      </c>
      <c r="AE31" s="2115"/>
      <c r="AF31" s="2115">
        <f>AG31-AE31</f>
        <v>0</v>
      </c>
      <c r="AG31" s="2118">
        <v>0</v>
      </c>
      <c r="AH31" s="2125">
        <v>0</v>
      </c>
      <c r="AI31" s="2126">
        <v>0</v>
      </c>
      <c r="AJ31" s="2126">
        <v>0</v>
      </c>
      <c r="AK31" s="2118">
        <f>AG31-AH31-AI31-AJ31</f>
        <v>0</v>
      </c>
      <c r="AL31" s="2131"/>
      <c r="AN31" s="2132" t="s">
        <v>1892</v>
      </c>
      <c r="AO31" s="2115"/>
      <c r="AP31" s="2115">
        <f t="shared" ref="AP31:AP35" si="0">AQ31-AO31</f>
        <v>0</v>
      </c>
      <c r="AQ31" s="2115"/>
      <c r="AR31" s="2133">
        <v>0</v>
      </c>
      <c r="AS31" s="2133">
        <v>0</v>
      </c>
      <c r="AT31" s="2126">
        <v>0</v>
      </c>
      <c r="AU31" s="2118">
        <f t="shared" ref="AU31:AU35" si="1">AQ31-AR31-AS31-AT31</f>
        <v>0</v>
      </c>
      <c r="AV31" s="2131"/>
      <c r="AX31" s="2153"/>
      <c r="AY31" s="2153"/>
      <c r="AZ31" s="2153"/>
      <c r="BA31" s="2083"/>
      <c r="BB31" s="2142"/>
      <c r="BC31" s="2142"/>
      <c r="BD31" s="2142"/>
      <c r="BE31" s="2142"/>
      <c r="BF31" s="2142"/>
    </row>
    <row r="32" spans="2:61" ht="25.35" customHeight="1">
      <c r="B32" s="2113"/>
      <c r="C32" s="2115"/>
      <c r="D32" s="2115"/>
      <c r="E32" s="2115"/>
      <c r="F32" s="2137"/>
      <c r="G32" s="2121"/>
      <c r="H32" s="2121"/>
      <c r="I32" s="2118"/>
      <c r="J32" s="2131"/>
      <c r="L32" s="2113"/>
      <c r="M32" s="2115"/>
      <c r="N32" s="2115"/>
      <c r="O32" s="2115"/>
      <c r="P32" s="2121"/>
      <c r="Q32" s="2115"/>
      <c r="R32" s="2123"/>
      <c r="T32" s="2113" t="s">
        <v>1721</v>
      </c>
      <c r="U32" s="2118"/>
      <c r="V32" s="2119">
        <v>0</v>
      </c>
      <c r="W32" s="2118"/>
      <c r="X32" s="2119">
        <v>0</v>
      </c>
      <c r="Y32" s="2121">
        <v>0</v>
      </c>
      <c r="Z32" s="2121">
        <v>0</v>
      </c>
      <c r="AA32" s="2118">
        <v>0</v>
      </c>
      <c r="AB32" s="2131"/>
      <c r="AD32" s="2113"/>
      <c r="AE32" s="2115"/>
      <c r="AF32" s="2115"/>
      <c r="AG32" s="2118"/>
      <c r="AH32" s="2125"/>
      <c r="AI32" s="2126"/>
      <c r="AJ32" s="2126"/>
      <c r="AK32" s="2118"/>
      <c r="AL32" s="2131"/>
      <c r="AN32" s="2132" t="s">
        <v>1721</v>
      </c>
      <c r="AO32" s="2115"/>
      <c r="AP32" s="2115">
        <f t="shared" si="0"/>
        <v>0</v>
      </c>
      <c r="AQ32" s="2115"/>
      <c r="AR32" s="2133">
        <v>0</v>
      </c>
      <c r="AS32" s="2133">
        <v>0</v>
      </c>
      <c r="AT32" s="2126">
        <v>0</v>
      </c>
      <c r="AU32" s="2118">
        <f t="shared" si="1"/>
        <v>0</v>
      </c>
      <c r="AV32" s="2131"/>
      <c r="AX32" s="2153"/>
      <c r="AY32" s="2153"/>
      <c r="AZ32" s="2153"/>
      <c r="BA32" s="2083"/>
      <c r="BB32" s="2142"/>
      <c r="BC32" s="2142"/>
      <c r="BD32" s="2142"/>
      <c r="BE32" s="2142"/>
      <c r="BF32" s="2142"/>
    </row>
    <row r="33" spans="2:58" ht="25.35" customHeight="1">
      <c r="B33" s="2113"/>
      <c r="C33" s="2115"/>
      <c r="D33" s="2115"/>
      <c r="E33" s="2115"/>
      <c r="F33" s="2137"/>
      <c r="G33" s="2121"/>
      <c r="H33" s="2121"/>
      <c r="I33" s="2118"/>
      <c r="J33" s="2131"/>
      <c r="L33" s="2113"/>
      <c r="M33" s="2115"/>
      <c r="N33" s="2115"/>
      <c r="O33" s="2115"/>
      <c r="P33" s="2121"/>
      <c r="Q33" s="2115"/>
      <c r="R33" s="2123"/>
      <c r="T33" s="2113" t="s">
        <v>1878</v>
      </c>
      <c r="U33" s="2118"/>
      <c r="V33" s="2119">
        <v>0</v>
      </c>
      <c r="W33" s="2118"/>
      <c r="X33" s="2137">
        <v>0</v>
      </c>
      <c r="Y33" s="2121">
        <v>0</v>
      </c>
      <c r="Z33" s="2121">
        <v>0</v>
      </c>
      <c r="AA33" s="2118">
        <v>0</v>
      </c>
      <c r="AB33" s="2131"/>
      <c r="AD33" s="2113"/>
      <c r="AE33" s="2115"/>
      <c r="AF33" s="2115"/>
      <c r="AG33" s="2118"/>
      <c r="AH33" s="2125"/>
      <c r="AI33" s="2126"/>
      <c r="AJ33" s="2126"/>
      <c r="AK33" s="2118"/>
      <c r="AL33" s="2131"/>
      <c r="AN33" s="2132" t="s">
        <v>1472</v>
      </c>
      <c r="AO33" s="2115"/>
      <c r="AP33" s="2115">
        <f t="shared" si="0"/>
        <v>0</v>
      </c>
      <c r="AQ33" s="2115"/>
      <c r="AR33" s="2133">
        <v>0</v>
      </c>
      <c r="AS33" s="2133">
        <v>0</v>
      </c>
      <c r="AT33" s="2126">
        <v>0</v>
      </c>
      <c r="AU33" s="2118">
        <f t="shared" si="1"/>
        <v>0</v>
      </c>
      <c r="AV33" s="2131"/>
      <c r="AX33" s="2153"/>
      <c r="AY33" s="2153"/>
      <c r="AZ33" s="2153"/>
      <c r="BA33" s="2083"/>
      <c r="BB33" s="2142"/>
      <c r="BC33" s="2142"/>
      <c r="BD33" s="2142"/>
      <c r="BE33" s="2142"/>
      <c r="BF33" s="2142"/>
    </row>
    <row r="34" spans="2:58" ht="25.35" customHeight="1">
      <c r="C34" s="2115"/>
      <c r="E34" s="2115"/>
      <c r="J34" s="2131"/>
      <c r="T34" s="2113" t="s">
        <v>1879</v>
      </c>
      <c r="U34" s="2118"/>
      <c r="V34" s="2119">
        <v>0</v>
      </c>
      <c r="W34" s="2118"/>
      <c r="X34" s="2137">
        <v>9</v>
      </c>
      <c r="Y34" s="2121">
        <v>0</v>
      </c>
      <c r="Z34" s="2121">
        <v>0</v>
      </c>
      <c r="AA34" s="2118">
        <v>0</v>
      </c>
      <c r="AB34" s="2131"/>
      <c r="AL34" s="2131"/>
      <c r="AM34" s="2132"/>
      <c r="AN34" s="2132" t="s">
        <v>1878</v>
      </c>
      <c r="AO34" s="2115"/>
      <c r="AP34" s="2115">
        <v>0</v>
      </c>
      <c r="AQ34" s="2115"/>
      <c r="AR34" s="2133">
        <v>0</v>
      </c>
      <c r="AS34" s="2133">
        <v>0</v>
      </c>
      <c r="AT34" s="2126">
        <v>0</v>
      </c>
      <c r="AU34" s="2118">
        <v>0</v>
      </c>
      <c r="AV34" s="2131"/>
      <c r="AX34" s="2153"/>
      <c r="AY34" s="2153"/>
      <c r="AZ34" s="2153"/>
      <c r="BA34" s="2083"/>
      <c r="BB34" s="2142"/>
      <c r="BC34" s="2142"/>
      <c r="BD34" s="2142"/>
      <c r="BE34" s="2142"/>
      <c r="BF34" s="2142"/>
    </row>
    <row r="35" spans="2:58" ht="24" customHeight="1">
      <c r="B35" s="2144" t="s">
        <v>2246</v>
      </c>
      <c r="C35" s="2145"/>
      <c r="D35" s="2145">
        <f>SUM(D26:D33)</f>
        <v>2</v>
      </c>
      <c r="E35" s="2145"/>
      <c r="F35" s="2145">
        <f>SUM(F26:F33)</f>
        <v>0</v>
      </c>
      <c r="G35" s="2145">
        <f>SUM(G26:G33)</f>
        <v>1</v>
      </c>
      <c r="H35" s="2145">
        <f>SUM(H26:H33)</f>
        <v>1</v>
      </c>
      <c r="I35" s="2145">
        <f>SUM(I26:I33)</f>
        <v>0</v>
      </c>
      <c r="J35" s="2141">
        <v>50</v>
      </c>
      <c r="L35" s="2132"/>
      <c r="M35" s="2115"/>
      <c r="N35" s="2115"/>
      <c r="O35" s="2115"/>
      <c r="P35" s="2121"/>
      <c r="Q35" s="2122"/>
      <c r="R35" s="2159"/>
      <c r="T35" s="2139" t="s">
        <v>2247</v>
      </c>
      <c r="U35" s="2145"/>
      <c r="V35" s="2145">
        <f>SUM(V26:V34)</f>
        <v>0</v>
      </c>
      <c r="W35" s="2145"/>
      <c r="X35" s="2145">
        <v>0</v>
      </c>
      <c r="Y35" s="2145">
        <f>SUM(Y26:Y34)</f>
        <v>0</v>
      </c>
      <c r="Z35" s="2145">
        <f>SUM(Z26:Z34)</f>
        <v>0</v>
      </c>
      <c r="AA35" s="2145">
        <v>0</v>
      </c>
      <c r="AB35" s="2141">
        <v>100</v>
      </c>
      <c r="AD35" s="2139" t="s">
        <v>2246</v>
      </c>
      <c r="AE35" s="2145"/>
      <c r="AF35" s="2145">
        <f>SUM(AF26:AF33)</f>
        <v>0</v>
      </c>
      <c r="AG35" s="2145"/>
      <c r="AH35" s="2145">
        <f>SUM(AH26:AH33)</f>
        <v>0</v>
      </c>
      <c r="AI35" s="2145">
        <f>SUM(AI26:AI33)</f>
        <v>0</v>
      </c>
      <c r="AJ35" s="2145">
        <f>SUM(AJ26:AJ33)</f>
        <v>0</v>
      </c>
      <c r="AK35" s="2145">
        <f>SUM(AK26:AK33)</f>
        <v>0</v>
      </c>
      <c r="AL35" s="2141">
        <v>100</v>
      </c>
      <c r="AN35" s="2132" t="s">
        <v>1882</v>
      </c>
      <c r="AO35" s="2115"/>
      <c r="AP35" s="2115">
        <f t="shared" si="0"/>
        <v>0</v>
      </c>
      <c r="AQ35" s="2115"/>
      <c r="AR35" s="2133">
        <v>0</v>
      </c>
      <c r="AS35" s="2133">
        <v>0</v>
      </c>
      <c r="AT35" s="2126">
        <v>0</v>
      </c>
      <c r="AU35" s="2118">
        <f t="shared" si="1"/>
        <v>0</v>
      </c>
      <c r="AV35" s="2131"/>
      <c r="AX35" s="2153"/>
      <c r="AY35" s="2153"/>
      <c r="AZ35" s="2153"/>
      <c r="BA35" s="2083"/>
      <c r="BB35" s="2142"/>
      <c r="BC35" s="2142"/>
      <c r="BD35" s="2142"/>
      <c r="BE35" s="2142"/>
      <c r="BF35" s="2142"/>
    </row>
    <row r="36" spans="2:58" ht="21" customHeight="1">
      <c r="B36" s="2151"/>
      <c r="L36" s="2139" t="s">
        <v>2246</v>
      </c>
      <c r="M36" s="2140"/>
      <c r="N36" s="2127">
        <v>0</v>
      </c>
      <c r="O36" s="2140"/>
      <c r="P36" s="2127">
        <f>SUM(P27:P35)</f>
        <v>0</v>
      </c>
      <c r="Q36" s="2145">
        <f>SUM(Q27:Q35)</f>
        <v>0</v>
      </c>
      <c r="R36" s="2141">
        <v>100</v>
      </c>
      <c r="W36" s="2152"/>
      <c r="X36" s="2152"/>
      <c r="Y36" s="2152"/>
      <c r="Z36" s="2152"/>
      <c r="AA36" s="2152"/>
      <c r="AB36" s="2152"/>
      <c r="AN36" s="2139" t="s">
        <v>2246</v>
      </c>
      <c r="AO36" s="2145"/>
      <c r="AP36" s="2145">
        <f>SUM(AP27:AP35)</f>
        <v>0</v>
      </c>
      <c r="AQ36" s="2145"/>
      <c r="AR36" s="2145">
        <v>0</v>
      </c>
      <c r="AS36" s="2145">
        <v>0</v>
      </c>
      <c r="AT36" s="2145">
        <v>0</v>
      </c>
      <c r="AU36" s="2145">
        <v>0</v>
      </c>
      <c r="AV36" s="2141">
        <v>100</v>
      </c>
      <c r="AX36" s="2153"/>
      <c r="AY36" s="2153"/>
      <c r="AZ36" s="2153"/>
      <c r="BA36" s="2083"/>
      <c r="BB36" s="2142"/>
      <c r="BC36" s="2142"/>
      <c r="BD36" s="2142"/>
      <c r="BE36" s="2142"/>
      <c r="BF36" s="2142"/>
    </row>
    <row r="37" spans="2:58" ht="9.75" customHeight="1">
      <c r="AN37" s="2153"/>
      <c r="AO37" s="2153"/>
      <c r="AP37" s="2153"/>
      <c r="AQ37" s="2083"/>
      <c r="AR37" s="2142"/>
      <c r="AS37" s="2142"/>
      <c r="AT37" s="2142"/>
      <c r="AU37" s="2142"/>
      <c r="AV37" s="2142"/>
      <c r="AX37" s="2153"/>
      <c r="AY37" s="2153"/>
      <c r="AZ37" s="2153"/>
      <c r="BA37" s="2083"/>
      <c r="BB37" s="2142"/>
      <c r="BC37" s="2142"/>
      <c r="BD37" s="2142"/>
      <c r="BE37" s="2142"/>
      <c r="BF37" s="2142"/>
    </row>
    <row r="38" spans="2:58">
      <c r="AN38" s="2153"/>
      <c r="AO38" s="2153"/>
      <c r="AP38" s="2153"/>
      <c r="AQ38" s="2083"/>
      <c r="AR38" s="2142"/>
      <c r="AS38" s="2142"/>
      <c r="AT38" s="2142"/>
      <c r="AU38" s="2142"/>
      <c r="AV38" s="2142"/>
      <c r="AX38" s="2153"/>
      <c r="AY38" s="2153"/>
      <c r="AZ38" s="2153"/>
      <c r="BA38" s="2083"/>
      <c r="BB38" s="2142"/>
      <c r="BC38" s="2142"/>
      <c r="BD38" s="2142"/>
      <c r="BE38" s="2142"/>
      <c r="BF38" s="2142"/>
    </row>
    <row r="39" spans="2:58">
      <c r="AN39" s="2153"/>
      <c r="AO39" s="2153"/>
      <c r="AP39" s="2153"/>
      <c r="AQ39" s="2083"/>
      <c r="AR39" s="2142"/>
      <c r="AS39" s="2142"/>
      <c r="AT39" s="2142"/>
      <c r="AU39" s="2142"/>
      <c r="AV39" s="2142"/>
      <c r="AX39" s="2153"/>
      <c r="AY39" s="2153"/>
      <c r="AZ39" s="2153"/>
      <c r="BA39" s="2083"/>
      <c r="BB39" s="2142"/>
      <c r="BC39" s="2142"/>
      <c r="BD39" s="2142"/>
      <c r="BE39" s="2142"/>
      <c r="BF39" s="2142"/>
    </row>
    <row r="40" spans="2:58">
      <c r="AN40" s="2153"/>
      <c r="AO40" s="2153"/>
      <c r="AP40" s="2153"/>
      <c r="AQ40" s="2083"/>
      <c r="AR40" s="2142"/>
      <c r="AS40" s="2142"/>
      <c r="AT40" s="2142"/>
      <c r="AU40" s="2142"/>
      <c r="AV40" s="2142"/>
      <c r="AX40" s="2153"/>
      <c r="AY40" s="2153"/>
      <c r="AZ40" s="2153"/>
      <c r="BA40" s="2083"/>
      <c r="BB40" s="2142"/>
      <c r="BC40" s="2142"/>
      <c r="BD40" s="2142"/>
      <c r="BE40" s="2142"/>
      <c r="BF40" s="2142"/>
    </row>
    <row r="41" spans="2:58">
      <c r="AN41" s="2153"/>
      <c r="AO41" s="2153"/>
      <c r="AP41" s="2153"/>
      <c r="AQ41" s="2083"/>
      <c r="AR41" s="2142"/>
      <c r="AS41" s="2142"/>
      <c r="AT41" s="2142"/>
      <c r="AU41" s="2142"/>
      <c r="AV41" s="2142"/>
      <c r="AX41" s="2153"/>
      <c r="AY41" s="2153"/>
      <c r="AZ41" s="2153"/>
      <c r="BA41" s="2083"/>
      <c r="BB41" s="2142"/>
      <c r="BC41" s="2142"/>
      <c r="BD41" s="2142"/>
      <c r="BE41" s="2142"/>
      <c r="BF41" s="2142"/>
    </row>
    <row r="42" spans="2:58">
      <c r="AN42" s="2153"/>
      <c r="AO42" s="2153"/>
      <c r="AP42" s="2153"/>
      <c r="AQ42" s="2083"/>
      <c r="AR42" s="2142"/>
      <c r="AS42" s="2142"/>
      <c r="AT42" s="2142"/>
      <c r="AU42" s="2142"/>
      <c r="AV42" s="2142"/>
      <c r="AX42" s="2153"/>
      <c r="AY42" s="2153"/>
      <c r="AZ42" s="2153"/>
      <c r="BA42" s="2083"/>
      <c r="BB42" s="2142"/>
      <c r="BC42" s="2142"/>
      <c r="BD42" s="2142"/>
      <c r="BE42" s="2142"/>
      <c r="BF42" s="2142"/>
    </row>
    <row r="43" spans="2:58">
      <c r="AN43" s="2153"/>
      <c r="AO43" s="2153"/>
      <c r="AP43" s="2153"/>
      <c r="AQ43" s="2083"/>
      <c r="AR43" s="2142"/>
      <c r="AS43" s="2142"/>
      <c r="AT43" s="2142"/>
      <c r="AU43" s="2142"/>
      <c r="AV43" s="2142"/>
      <c r="AX43" s="2153"/>
      <c r="AY43" s="2153"/>
      <c r="AZ43" s="2153"/>
      <c r="BA43" s="2083"/>
      <c r="BB43" s="2142"/>
      <c r="BC43" s="2142"/>
      <c r="BD43" s="2142"/>
      <c r="BE43" s="2142"/>
      <c r="BF43" s="2142"/>
    </row>
    <row r="44" spans="2:58">
      <c r="AN44" s="2153"/>
      <c r="AO44" s="2153"/>
      <c r="AP44" s="2153"/>
      <c r="AQ44" s="2083"/>
      <c r="AR44" s="2142"/>
      <c r="AS44" s="2142"/>
      <c r="AT44" s="2142"/>
      <c r="AU44" s="2142"/>
      <c r="AV44" s="2142"/>
      <c r="AX44" s="2153"/>
      <c r="AY44" s="2153"/>
      <c r="AZ44" s="2153"/>
      <c r="BA44" s="2083"/>
      <c r="BB44" s="2142"/>
      <c r="BC44" s="2142"/>
      <c r="BD44" s="2142"/>
      <c r="BE44" s="2142"/>
      <c r="BF44" s="2142"/>
    </row>
    <row r="45" spans="2:58">
      <c r="AN45" s="2153"/>
      <c r="AO45" s="2153"/>
      <c r="AP45" s="2153"/>
      <c r="AQ45" s="2083"/>
      <c r="AR45" s="2142"/>
      <c r="AS45" s="2142"/>
      <c r="AT45" s="2142"/>
      <c r="AU45" s="2142"/>
      <c r="AV45" s="2142"/>
      <c r="AX45" s="2153"/>
      <c r="AY45" s="2153"/>
      <c r="AZ45" s="2153"/>
      <c r="BA45" s="2083"/>
      <c r="BB45" s="2142"/>
      <c r="BC45" s="2142"/>
      <c r="BD45" s="2142"/>
      <c r="BE45" s="2142"/>
      <c r="BF45" s="2142"/>
    </row>
    <row r="46" spans="2:58">
      <c r="AN46" s="2153"/>
      <c r="AO46" s="2153"/>
      <c r="AP46" s="2153"/>
      <c r="AQ46" s="2083"/>
      <c r="AR46" s="2142"/>
      <c r="AS46" s="2142"/>
      <c r="AT46" s="2142"/>
      <c r="AU46" s="2142"/>
      <c r="AV46" s="2142"/>
      <c r="AX46" s="2153"/>
      <c r="AY46" s="2153"/>
      <c r="AZ46" s="2153"/>
      <c r="BA46" s="2083"/>
      <c r="BB46" s="2142"/>
      <c r="BC46" s="2142"/>
      <c r="BD46" s="2142"/>
      <c r="BE46" s="2142"/>
      <c r="BF46" s="2142"/>
    </row>
    <row r="47" spans="2:58">
      <c r="AN47" s="2153"/>
      <c r="AO47" s="2153"/>
      <c r="AP47" s="2153"/>
      <c r="AQ47" s="2083"/>
      <c r="AR47" s="2142"/>
      <c r="AS47" s="2142"/>
      <c r="AT47" s="2142"/>
      <c r="AU47" s="2142"/>
      <c r="AV47" s="2142"/>
      <c r="AX47" s="2153"/>
      <c r="AY47" s="2153"/>
      <c r="AZ47" s="2153"/>
      <c r="BA47" s="2083"/>
      <c r="BB47" s="2142"/>
      <c r="BC47" s="2142"/>
      <c r="BD47" s="2142"/>
      <c r="BE47" s="2142"/>
      <c r="BF47" s="2142"/>
    </row>
    <row r="48" spans="2:58">
      <c r="AN48" s="2153"/>
      <c r="AO48" s="2153"/>
      <c r="AP48" s="2153"/>
      <c r="AQ48" s="2083"/>
      <c r="AR48" s="2142"/>
      <c r="AS48" s="2142"/>
      <c r="AT48" s="2142"/>
      <c r="AU48" s="2142"/>
      <c r="AV48" s="2142"/>
      <c r="AX48" s="2153"/>
      <c r="AY48" s="2153"/>
      <c r="AZ48" s="2153"/>
      <c r="BA48" s="2083"/>
      <c r="BB48" s="2142"/>
      <c r="BC48" s="2142"/>
      <c r="BD48" s="2142"/>
      <c r="BE48" s="2142"/>
      <c r="BF48" s="2142"/>
    </row>
    <row r="49" spans="40:58">
      <c r="AN49" s="2153"/>
      <c r="AO49" s="2153"/>
      <c r="AP49" s="2153"/>
      <c r="AQ49" s="2083"/>
      <c r="AR49" s="2142"/>
      <c r="AS49" s="2142"/>
      <c r="AT49" s="2142"/>
      <c r="AU49" s="2142"/>
      <c r="AV49" s="2142"/>
      <c r="AX49" s="2153"/>
      <c r="AY49" s="2153"/>
      <c r="AZ49" s="2153"/>
      <c r="BA49" s="2083"/>
      <c r="BB49" s="2142"/>
      <c r="BC49" s="2142"/>
      <c r="BD49" s="2142"/>
      <c r="BE49" s="2142"/>
      <c r="BF49" s="2142"/>
    </row>
    <row r="50" spans="40:58">
      <c r="AN50" s="2153"/>
      <c r="AO50" s="2153"/>
      <c r="AP50" s="2153"/>
      <c r="AQ50" s="2083"/>
      <c r="AR50" s="2142"/>
      <c r="AS50" s="2142"/>
      <c r="AT50" s="2142"/>
      <c r="AU50" s="2142"/>
      <c r="AV50" s="2142"/>
      <c r="AX50" s="2153"/>
      <c r="AY50" s="2153"/>
      <c r="AZ50" s="2153"/>
      <c r="BA50" s="2083"/>
      <c r="BB50" s="2142"/>
      <c r="BC50" s="2142"/>
      <c r="BD50" s="2142"/>
      <c r="BE50" s="2142"/>
      <c r="BF50" s="2142"/>
    </row>
    <row r="51" spans="40:58">
      <c r="AN51" s="2153"/>
      <c r="AO51" s="2153"/>
      <c r="AP51" s="2153"/>
      <c r="AQ51" s="2083"/>
      <c r="AR51" s="2142"/>
      <c r="AS51" s="2142"/>
      <c r="AT51" s="2142"/>
      <c r="AU51" s="2142"/>
      <c r="AV51" s="2142"/>
      <c r="AX51" s="2153"/>
      <c r="AY51" s="2153"/>
      <c r="AZ51" s="2153"/>
      <c r="BA51" s="2083"/>
      <c r="BB51" s="2142"/>
      <c r="BC51" s="2142"/>
      <c r="BD51" s="2142"/>
      <c r="BE51" s="2142"/>
      <c r="BF51" s="2142"/>
    </row>
    <row r="52" spans="40:58">
      <c r="AN52" s="2153"/>
      <c r="AO52" s="2153"/>
      <c r="AP52" s="2153"/>
      <c r="AQ52" s="2083"/>
      <c r="AR52" s="2142"/>
      <c r="AS52" s="2142"/>
      <c r="AT52" s="2142"/>
      <c r="AU52" s="2142"/>
      <c r="AV52" s="2142"/>
      <c r="AX52" s="2153"/>
      <c r="AY52" s="2153"/>
      <c r="AZ52" s="2153"/>
      <c r="BA52" s="2083"/>
      <c r="BB52" s="2142"/>
      <c r="BC52" s="2142"/>
      <c r="BD52" s="2142"/>
      <c r="BE52" s="2142"/>
      <c r="BF52" s="2142"/>
    </row>
    <row r="53" spans="40:58">
      <c r="AN53" s="2153"/>
      <c r="AO53" s="2153"/>
      <c r="AP53" s="2153"/>
      <c r="AQ53" s="2083"/>
      <c r="AR53" s="2142"/>
      <c r="AS53" s="2142"/>
      <c r="AT53" s="2142"/>
      <c r="AU53" s="2142"/>
      <c r="AV53" s="2142"/>
      <c r="AX53" s="2153"/>
      <c r="AY53" s="2153"/>
      <c r="AZ53" s="2153"/>
      <c r="BA53" s="2083"/>
      <c r="BB53" s="2142"/>
      <c r="BC53" s="2142"/>
      <c r="BD53" s="2142"/>
      <c r="BE53" s="2142"/>
      <c r="BF53" s="2142"/>
    </row>
    <row r="54" spans="40:58">
      <c r="AN54" s="2153"/>
      <c r="AO54" s="2153"/>
      <c r="AP54" s="2153"/>
      <c r="AQ54" s="2083"/>
      <c r="AR54" s="2142"/>
      <c r="AS54" s="2142"/>
      <c r="AT54" s="2142"/>
      <c r="AU54" s="2142"/>
      <c r="AV54" s="2142"/>
      <c r="AX54" s="2153"/>
      <c r="AY54" s="2153"/>
      <c r="AZ54" s="2153"/>
      <c r="BA54" s="2083"/>
      <c r="BB54" s="2142"/>
      <c r="BC54" s="2142"/>
      <c r="BD54" s="2142"/>
      <c r="BE54" s="2142"/>
      <c r="BF54" s="2142"/>
    </row>
    <row r="55" spans="40:58">
      <c r="AN55" s="2153"/>
      <c r="AO55" s="2153"/>
      <c r="AP55" s="2153"/>
      <c r="AQ55" s="2083"/>
      <c r="AR55" s="2142"/>
      <c r="AS55" s="2142"/>
      <c r="AT55" s="2142"/>
      <c r="AU55" s="2142"/>
      <c r="AV55" s="2142"/>
      <c r="AX55" s="2153"/>
      <c r="AY55" s="2153"/>
      <c r="AZ55" s="2153"/>
      <c r="BA55" s="2083"/>
      <c r="BB55" s="2142"/>
      <c r="BC55" s="2142"/>
      <c r="BD55" s="2142"/>
      <c r="BE55" s="2142"/>
      <c r="BF55" s="2142"/>
    </row>
    <row r="56" spans="40:58">
      <c r="AN56" s="2153"/>
      <c r="AO56" s="2153"/>
      <c r="AP56" s="2153"/>
      <c r="AQ56" s="2083"/>
      <c r="AR56" s="2142"/>
      <c r="AS56" s="2142"/>
      <c r="AT56" s="2142"/>
      <c r="AU56" s="2142"/>
      <c r="AV56" s="2142"/>
      <c r="AX56" s="2153"/>
      <c r="AY56" s="2153"/>
      <c r="AZ56" s="2153"/>
      <c r="BA56" s="2083"/>
      <c r="BB56" s="2142"/>
      <c r="BC56" s="2142"/>
      <c r="BD56" s="2142"/>
      <c r="BE56" s="2142"/>
      <c r="BF56" s="2142"/>
    </row>
    <row r="57" spans="40:58">
      <c r="AN57" s="2153"/>
      <c r="AO57" s="2153"/>
      <c r="AP57" s="2153"/>
      <c r="AQ57" s="2083"/>
      <c r="AR57" s="2142"/>
      <c r="AS57" s="2142"/>
      <c r="AT57" s="2142"/>
      <c r="AU57" s="2142"/>
      <c r="AV57" s="2142"/>
      <c r="AX57" s="2153"/>
      <c r="AY57" s="2153"/>
      <c r="AZ57" s="2153"/>
      <c r="BA57" s="2083"/>
      <c r="BB57" s="2142"/>
      <c r="BC57" s="2142"/>
      <c r="BD57" s="2142"/>
      <c r="BE57" s="2142"/>
      <c r="BF57" s="2142"/>
    </row>
    <row r="58" spans="40:58">
      <c r="AN58" s="2153"/>
      <c r="AO58" s="2153"/>
      <c r="AP58" s="2153"/>
      <c r="AQ58" s="2083"/>
      <c r="AR58" s="2142"/>
      <c r="AS58" s="2142"/>
      <c r="AT58" s="2142"/>
      <c r="AU58" s="2142"/>
      <c r="AV58" s="2142"/>
      <c r="AX58" s="2153"/>
      <c r="AY58" s="2153"/>
      <c r="AZ58" s="2153"/>
      <c r="BA58" s="2083"/>
      <c r="BB58" s="2142"/>
      <c r="BC58" s="2142"/>
      <c r="BD58" s="2142"/>
      <c r="BE58" s="2142"/>
      <c r="BF58" s="2142"/>
    </row>
    <row r="59" spans="40:58">
      <c r="AN59" s="2153"/>
      <c r="AO59" s="2153"/>
      <c r="AP59" s="2153"/>
      <c r="AQ59" s="2083"/>
      <c r="AR59" s="2142"/>
      <c r="AS59" s="2142"/>
      <c r="AT59" s="2142"/>
      <c r="AU59" s="2142"/>
      <c r="AV59" s="2142"/>
      <c r="AX59" s="2153"/>
      <c r="AY59" s="2153"/>
      <c r="AZ59" s="2153"/>
      <c r="BA59" s="2083"/>
      <c r="BB59" s="2142"/>
      <c r="BC59" s="2142"/>
      <c r="BD59" s="2142"/>
      <c r="BE59" s="2142"/>
      <c r="BF59" s="2142"/>
    </row>
    <row r="60" spans="40:58">
      <c r="AN60" s="2153"/>
      <c r="AO60" s="2153"/>
      <c r="AP60" s="2153"/>
      <c r="AQ60" s="2083"/>
      <c r="AR60" s="2142"/>
      <c r="AS60" s="2142"/>
      <c r="AT60" s="2142"/>
      <c r="AU60" s="2142"/>
      <c r="AV60" s="2142"/>
      <c r="AX60" s="2153"/>
      <c r="AY60" s="2153"/>
      <c r="AZ60" s="2153"/>
      <c r="BA60" s="2083"/>
      <c r="BB60" s="2142"/>
      <c r="BC60" s="2142"/>
      <c r="BD60" s="2142"/>
      <c r="BE60" s="2142"/>
      <c r="BF60" s="2142"/>
    </row>
    <row r="61" spans="40:58">
      <c r="AN61" s="2153"/>
      <c r="AO61" s="2153"/>
      <c r="AP61" s="2153"/>
      <c r="AQ61" s="2083"/>
      <c r="AR61" s="2142"/>
      <c r="AS61" s="2142"/>
      <c r="AT61" s="2142"/>
      <c r="AU61" s="2142"/>
      <c r="AV61" s="2142"/>
      <c r="AX61" s="2153"/>
      <c r="AY61" s="2153"/>
      <c r="AZ61" s="2153"/>
      <c r="BA61" s="2083"/>
      <c r="BB61" s="2142"/>
      <c r="BC61" s="2142"/>
      <c r="BD61" s="2142"/>
      <c r="BE61" s="2142"/>
      <c r="BF61" s="2142"/>
    </row>
    <row r="62" spans="40:58">
      <c r="AN62" s="2153"/>
      <c r="AO62" s="2153"/>
      <c r="AP62" s="2153"/>
      <c r="AQ62" s="2083"/>
      <c r="AR62" s="2142"/>
      <c r="AS62" s="2142"/>
      <c r="AT62" s="2142"/>
      <c r="AU62" s="2142"/>
      <c r="AV62" s="2142"/>
      <c r="AX62" s="2153"/>
      <c r="AY62" s="2153"/>
      <c r="AZ62" s="2153"/>
      <c r="BA62" s="2083"/>
      <c r="BB62" s="2142"/>
      <c r="BC62" s="2142"/>
      <c r="BD62" s="2142"/>
      <c r="BE62" s="2142"/>
      <c r="BF62" s="2142"/>
    </row>
    <row r="63" spans="40:58">
      <c r="AN63" s="2153"/>
      <c r="AO63" s="2153"/>
      <c r="AP63" s="2153"/>
      <c r="AQ63" s="2083"/>
      <c r="AR63" s="2142"/>
      <c r="AS63" s="2142"/>
      <c r="AT63" s="2142"/>
      <c r="AU63" s="2142"/>
      <c r="AV63" s="2142"/>
      <c r="AX63" s="2153"/>
      <c r="AY63" s="2153"/>
      <c r="AZ63" s="2153"/>
      <c r="BA63" s="2083"/>
      <c r="BB63" s="2142"/>
      <c r="BC63" s="2142"/>
      <c r="BD63" s="2142"/>
      <c r="BE63" s="2142"/>
      <c r="BF63" s="2142"/>
    </row>
    <row r="64" spans="40:58">
      <c r="AN64" s="2153"/>
      <c r="AO64" s="2153"/>
      <c r="AP64" s="2153"/>
      <c r="AQ64" s="2083"/>
      <c r="AR64" s="2142"/>
      <c r="AS64" s="2142"/>
      <c r="AT64" s="2142"/>
      <c r="AU64" s="2142"/>
      <c r="AV64" s="2142"/>
      <c r="AX64" s="2153"/>
      <c r="AY64" s="2153"/>
      <c r="AZ64" s="2153"/>
      <c r="BA64" s="2083"/>
      <c r="BB64" s="2142"/>
      <c r="BC64" s="2142"/>
      <c r="BD64" s="2142"/>
      <c r="BE64" s="2142"/>
      <c r="BF64" s="2142"/>
    </row>
    <row r="65" spans="40:58">
      <c r="AN65" s="2153"/>
      <c r="AO65" s="2153"/>
      <c r="AP65" s="2153"/>
      <c r="AQ65" s="2083"/>
      <c r="AR65" s="2142"/>
      <c r="AS65" s="2142"/>
      <c r="AT65" s="2142"/>
      <c r="AU65" s="2142"/>
      <c r="AV65" s="2142"/>
      <c r="AX65" s="2153"/>
      <c r="AY65" s="2153"/>
      <c r="AZ65" s="2153"/>
      <c r="BA65" s="2083"/>
      <c r="BB65" s="2142"/>
      <c r="BC65" s="2142"/>
      <c r="BD65" s="2142"/>
      <c r="BE65" s="2142"/>
      <c r="BF65" s="2142"/>
    </row>
    <row r="66" spans="40:58">
      <c r="AN66" s="2153"/>
      <c r="AO66" s="2153"/>
      <c r="AP66" s="2153"/>
      <c r="AQ66" s="2083"/>
      <c r="AR66" s="2142"/>
      <c r="AS66" s="2142"/>
      <c r="AT66" s="2142"/>
      <c r="AU66" s="2142"/>
      <c r="AV66" s="2142"/>
      <c r="AX66" s="2153"/>
      <c r="AY66" s="2153"/>
      <c r="AZ66" s="2153"/>
      <c r="BA66" s="2083"/>
      <c r="BB66" s="2142"/>
      <c r="BC66" s="2142"/>
      <c r="BD66" s="2142"/>
      <c r="BE66" s="2142"/>
      <c r="BF66" s="2142"/>
    </row>
    <row r="67" spans="40:58">
      <c r="AN67" s="2153"/>
      <c r="AO67" s="2153"/>
      <c r="AP67" s="2153"/>
      <c r="AQ67" s="2083"/>
      <c r="AR67" s="2142"/>
      <c r="AS67" s="2142"/>
      <c r="AT67" s="2142"/>
      <c r="AU67" s="2142"/>
      <c r="AV67" s="2142"/>
      <c r="AX67" s="2153"/>
      <c r="AY67" s="2153"/>
      <c r="AZ67" s="2153"/>
      <c r="BA67" s="2083"/>
      <c r="BB67" s="2142"/>
      <c r="BC67" s="2142"/>
      <c r="BD67" s="2142"/>
      <c r="BE67" s="2142"/>
      <c r="BF67" s="2142"/>
    </row>
    <row r="68" spans="40:58">
      <c r="AN68" s="2153"/>
      <c r="AO68" s="2153"/>
      <c r="AP68" s="2153"/>
      <c r="AQ68" s="2083"/>
      <c r="AR68" s="2142"/>
      <c r="AS68" s="2142"/>
      <c r="AT68" s="2142"/>
      <c r="AU68" s="2142"/>
      <c r="AV68" s="2142"/>
      <c r="AX68" s="2153"/>
      <c r="AY68" s="2153"/>
      <c r="AZ68" s="2153"/>
      <c r="BA68" s="2083"/>
      <c r="BB68" s="2142"/>
      <c r="BC68" s="2142"/>
      <c r="BD68" s="2142"/>
      <c r="BE68" s="2142"/>
      <c r="BF68" s="2142"/>
    </row>
    <row r="69" spans="40:58">
      <c r="AN69" s="2153"/>
      <c r="AO69" s="2153"/>
      <c r="AP69" s="2153"/>
      <c r="AQ69" s="2083"/>
      <c r="AR69" s="2142"/>
      <c r="AS69" s="2142"/>
      <c r="AT69" s="2142"/>
      <c r="AU69" s="2142"/>
      <c r="AV69" s="2142"/>
      <c r="AX69" s="2153"/>
      <c r="AY69" s="2153"/>
      <c r="AZ69" s="2153"/>
      <c r="BA69" s="2083"/>
      <c r="BB69" s="2142"/>
      <c r="BC69" s="2142"/>
      <c r="BD69" s="2142"/>
      <c r="BE69" s="2142"/>
      <c r="BF69" s="2142"/>
    </row>
    <row r="70" spans="40:58">
      <c r="AN70" s="2153"/>
      <c r="AO70" s="2153"/>
      <c r="AP70" s="2153"/>
      <c r="AQ70" s="2083"/>
      <c r="AR70" s="2142"/>
      <c r="AS70" s="2142"/>
      <c r="AT70" s="2142"/>
      <c r="AU70" s="2142"/>
      <c r="AV70" s="2142"/>
      <c r="AX70" s="2153"/>
      <c r="AY70" s="2153"/>
      <c r="AZ70" s="2153"/>
      <c r="BA70" s="2083"/>
      <c r="BB70" s="2142"/>
      <c r="BC70" s="2142"/>
      <c r="BD70" s="2142"/>
      <c r="BE70" s="2142"/>
      <c r="BF70" s="2142"/>
    </row>
    <row r="82" spans="17:17">
      <c r="Q82" s="2142" t="s">
        <v>1481</v>
      </c>
    </row>
  </sheetData>
  <mergeCells count="88">
    <mergeCell ref="AV25:AV26"/>
    <mergeCell ref="AL25:AL26"/>
    <mergeCell ref="AO25:AQ25"/>
    <mergeCell ref="AR25:AR26"/>
    <mergeCell ref="AS25:AS26"/>
    <mergeCell ref="AT25:AT26"/>
    <mergeCell ref="AU25:AU26"/>
    <mergeCell ref="AB25:AB26"/>
    <mergeCell ref="AE25:AG25"/>
    <mergeCell ref="AH25:AH26"/>
    <mergeCell ref="AI25:AI26"/>
    <mergeCell ref="AJ25:AJ26"/>
    <mergeCell ref="AK25:AK26"/>
    <mergeCell ref="T25:T26"/>
    <mergeCell ref="U25:W25"/>
    <mergeCell ref="X25:X26"/>
    <mergeCell ref="Y25:Y26"/>
    <mergeCell ref="Z25:Z26"/>
    <mergeCell ref="AA25:AA26"/>
    <mergeCell ref="J25:J26"/>
    <mergeCell ref="L25:L26"/>
    <mergeCell ref="M25:O25"/>
    <mergeCell ref="P25:P26"/>
    <mergeCell ref="Q25:Q26"/>
    <mergeCell ref="R25:R26"/>
    <mergeCell ref="B25:B26"/>
    <mergeCell ref="C25:E25"/>
    <mergeCell ref="F25:F26"/>
    <mergeCell ref="G25:G26"/>
    <mergeCell ref="H25:H26"/>
    <mergeCell ref="I25:I26"/>
    <mergeCell ref="BD5:BD6"/>
    <mergeCell ref="BE5:BE6"/>
    <mergeCell ref="BF5:BF6"/>
    <mergeCell ref="BI12:BI23"/>
    <mergeCell ref="B24:I24"/>
    <mergeCell ref="L24:Q24"/>
    <mergeCell ref="T24:AA24"/>
    <mergeCell ref="AD24:AK24"/>
    <mergeCell ref="AN24:AU24"/>
    <mergeCell ref="AT5:AT6"/>
    <mergeCell ref="AU5:AU6"/>
    <mergeCell ref="AV5:AV6"/>
    <mergeCell ref="AY5:BA5"/>
    <mergeCell ref="BB5:BB6"/>
    <mergeCell ref="BC5:BC6"/>
    <mergeCell ref="AK5:AK6"/>
    <mergeCell ref="AL5:AL6"/>
    <mergeCell ref="AN5:AN6"/>
    <mergeCell ref="AO5:AQ5"/>
    <mergeCell ref="AR5:AR6"/>
    <mergeCell ref="AS5:AS6"/>
    <mergeCell ref="AB5:AB6"/>
    <mergeCell ref="AD5:AD6"/>
    <mergeCell ref="AE5:AG5"/>
    <mergeCell ref="AH5:AH6"/>
    <mergeCell ref="AI5:AI6"/>
    <mergeCell ref="AJ5:AJ6"/>
    <mergeCell ref="T5:T6"/>
    <mergeCell ref="U5:W5"/>
    <mergeCell ref="X5:X6"/>
    <mergeCell ref="Y5:Y6"/>
    <mergeCell ref="Z5:Z6"/>
    <mergeCell ref="AA5:AA6"/>
    <mergeCell ref="J5:J6"/>
    <mergeCell ref="L5:L6"/>
    <mergeCell ref="M5:O5"/>
    <mergeCell ref="P5:P6"/>
    <mergeCell ref="Q5:Q6"/>
    <mergeCell ref="R5:R6"/>
    <mergeCell ref="B5:B6"/>
    <mergeCell ref="C5:E5"/>
    <mergeCell ref="F5:F6"/>
    <mergeCell ref="G5:G6"/>
    <mergeCell ref="H5:H6"/>
    <mergeCell ref="I5:I6"/>
    <mergeCell ref="B4:I4"/>
    <mergeCell ref="L4:Q4"/>
    <mergeCell ref="T4:AA4"/>
    <mergeCell ref="AD4:AK4"/>
    <mergeCell ref="AN4:AU4"/>
    <mergeCell ref="AX4:BE4"/>
    <mergeCell ref="A1:AB1"/>
    <mergeCell ref="AC1:BF1"/>
    <mergeCell ref="A2:AB2"/>
    <mergeCell ref="AC2:BF2"/>
    <mergeCell ref="A3:AB3"/>
    <mergeCell ref="AC3:BF3"/>
  </mergeCells>
  <printOptions horizontalCentered="1"/>
  <pageMargins left="0" right="0" top="1.1000000000000001" bottom="0.75" header="0.3" footer="0.3"/>
  <pageSetup paperSize="9" scale="46" fitToWidth="0" orientation="landscape" horizontalDpi="1200" verticalDpi="1200" r:id="rId1"/>
  <headerFooter>
    <oddFooter>&amp;L
&amp;1#&amp;"Calibri"&amp;10&amp;K000000 Data sensitivity - Public</oddFooter>
  </headerFooter>
  <colBreaks count="1" manualBreakCount="1">
    <brk id="28" max="69" man="1"/>
  </col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39F9C-255D-4540-B03F-254B9301FC2C}">
  <sheetPr>
    <pageSetUpPr fitToPage="1"/>
  </sheetPr>
  <dimension ref="A1:XFD210"/>
  <sheetViews>
    <sheetView view="pageBreakPreview" topLeftCell="A191" zoomScale="55" zoomScaleNormal="70" workbookViewId="0">
      <selection activeCell="AL12" sqref="AL12"/>
    </sheetView>
  </sheetViews>
  <sheetFormatPr defaultColWidth="9.109375" defaultRowHeight="45.6" customHeight="1"/>
  <cols>
    <col min="1" max="1" width="4" style="2160" customWidth="1"/>
    <col min="2" max="2" width="4.44140625" style="2160" customWidth="1"/>
    <col min="3" max="3" width="32.88671875" style="2160" customWidth="1"/>
    <col min="4" max="4" width="50.21875" style="2334" customWidth="1"/>
    <col min="5" max="5" width="78" style="2334" customWidth="1"/>
    <col min="6" max="7" width="55.44140625" style="2334" customWidth="1"/>
    <col min="8" max="8" width="37.77734375" style="2335" customWidth="1"/>
    <col min="9" max="16384" width="9.109375" style="2160"/>
  </cols>
  <sheetData>
    <row r="1" spans="2:8" ht="25.8" customHeight="1" thickBot="1">
      <c r="C1" s="2161"/>
      <c r="D1" s="2162"/>
      <c r="E1" s="2162"/>
      <c r="F1" s="2162"/>
      <c r="G1" s="2162"/>
      <c r="H1" s="2163"/>
    </row>
    <row r="2" spans="2:8" ht="17.399999999999999" customHeight="1">
      <c r="B2" s="2164"/>
      <c r="C2" s="2165"/>
      <c r="D2" s="2166"/>
      <c r="E2" s="2166"/>
      <c r="F2" s="2166"/>
      <c r="G2" s="2166"/>
      <c r="H2" s="2167"/>
    </row>
    <row r="3" spans="2:8" ht="36.6" customHeight="1">
      <c r="B3" s="2164"/>
      <c r="C3" s="2168" t="s">
        <v>2248</v>
      </c>
      <c r="D3" s="2169"/>
      <c r="E3" s="2169"/>
      <c r="F3" s="2169"/>
      <c r="G3" s="2169"/>
      <c r="H3" s="2170"/>
    </row>
    <row r="4" spans="2:8" ht="16.2" customHeight="1">
      <c r="B4" s="2164"/>
      <c r="C4" s="2171"/>
      <c r="D4" s="2172"/>
      <c r="E4" s="2172"/>
      <c r="F4" s="2172"/>
      <c r="G4" s="2172"/>
      <c r="H4" s="2173"/>
    </row>
    <row r="5" spans="2:8" ht="45.6" customHeight="1">
      <c r="B5" s="2164"/>
      <c r="C5" s="2174" t="s">
        <v>1885</v>
      </c>
      <c r="D5" s="2175" t="s">
        <v>1886</v>
      </c>
      <c r="E5" s="2175" t="s">
        <v>1887</v>
      </c>
      <c r="F5" s="2175" t="s">
        <v>1279</v>
      </c>
      <c r="G5" s="2175" t="s">
        <v>1888</v>
      </c>
      <c r="H5" s="2176" t="s">
        <v>1694</v>
      </c>
    </row>
    <row r="6" spans="2:8" s="2181" customFormat="1" ht="45.6" customHeight="1">
      <c r="B6" s="2177"/>
      <c r="C6" s="2178" t="s">
        <v>1872</v>
      </c>
      <c r="D6" s="2179"/>
      <c r="E6" s="2179"/>
      <c r="F6" s="2179"/>
      <c r="G6" s="2179"/>
      <c r="H6" s="2180"/>
    </row>
    <row r="7" spans="2:8" s="2181" customFormat="1" ht="45.6" customHeight="1">
      <c r="B7" s="2177"/>
      <c r="C7" s="2182"/>
      <c r="D7" s="2183"/>
      <c r="E7" s="2184"/>
      <c r="F7" s="2184"/>
      <c r="G7" s="2183"/>
      <c r="H7" s="2185"/>
    </row>
    <row r="8" spans="2:8" s="2181" customFormat="1" ht="70.8" customHeight="1">
      <c r="B8" s="2177"/>
      <c r="C8" s="2186">
        <v>1</v>
      </c>
      <c r="D8" s="2187" t="s">
        <v>2249</v>
      </c>
      <c r="E8" s="2188" t="s">
        <v>2198</v>
      </c>
      <c r="F8" s="2189">
        <v>46306</v>
      </c>
      <c r="G8" s="2190"/>
      <c r="H8" s="2191" t="s">
        <v>1699</v>
      </c>
    </row>
    <row r="9" spans="2:8" s="2181" customFormat="1" ht="70.8" customHeight="1">
      <c r="B9" s="2177"/>
      <c r="C9" s="2192">
        <v>2</v>
      </c>
      <c r="D9" s="2187" t="s">
        <v>2250</v>
      </c>
      <c r="E9" s="2188" t="s">
        <v>2199</v>
      </c>
      <c r="F9" s="2189">
        <v>46306</v>
      </c>
      <c r="G9" s="2190"/>
      <c r="H9" s="2191" t="s">
        <v>1699</v>
      </c>
    </row>
    <row r="10" spans="2:8" s="2181" customFormat="1" ht="70.8" customHeight="1">
      <c r="B10" s="2177"/>
      <c r="C10" s="2192">
        <v>3</v>
      </c>
      <c r="D10" s="2187" t="s">
        <v>2251</v>
      </c>
      <c r="E10" s="2188" t="s">
        <v>2200</v>
      </c>
      <c r="F10" s="2189">
        <v>46306</v>
      </c>
      <c r="G10" s="2190"/>
      <c r="H10" s="2191" t="s">
        <v>1699</v>
      </c>
    </row>
    <row r="11" spans="2:8" s="2181" customFormat="1" ht="70.8" customHeight="1">
      <c r="B11" s="2177"/>
      <c r="C11" s="2192">
        <v>4</v>
      </c>
      <c r="D11" s="2187" t="s">
        <v>2252</v>
      </c>
      <c r="E11" s="2188" t="s">
        <v>2198</v>
      </c>
      <c r="F11" s="2189">
        <v>46309</v>
      </c>
      <c r="G11" s="2190"/>
      <c r="H11" s="2191" t="s">
        <v>1699</v>
      </c>
    </row>
    <row r="12" spans="2:8" s="2181" customFormat="1" ht="81.599999999999994" customHeight="1">
      <c r="B12" s="2177"/>
      <c r="C12" s="2193" t="s">
        <v>1873</v>
      </c>
      <c r="D12" s="2194"/>
      <c r="E12" s="2194"/>
      <c r="F12" s="2194"/>
      <c r="G12" s="2194"/>
      <c r="H12" s="2195"/>
    </row>
    <row r="13" spans="2:8" s="2181" customFormat="1" ht="78.599999999999994" customHeight="1">
      <c r="B13" s="2177"/>
      <c r="C13" s="2196">
        <v>1</v>
      </c>
      <c r="D13" s="2197" t="s">
        <v>2253</v>
      </c>
      <c r="E13" s="2198" t="s">
        <v>2254</v>
      </c>
      <c r="F13" s="2199">
        <v>46307</v>
      </c>
      <c r="G13" s="2200"/>
      <c r="H13" s="2201" t="s">
        <v>1699</v>
      </c>
    </row>
    <row r="14" spans="2:8" s="2181" customFormat="1" ht="78.599999999999994" customHeight="1">
      <c r="B14" s="2202"/>
      <c r="C14" s="2203"/>
      <c r="D14" s="2204"/>
      <c r="E14" s="2204"/>
      <c r="F14" s="2204"/>
      <c r="G14" s="2204"/>
      <c r="H14" s="2204"/>
    </row>
    <row r="15" spans="2:8" s="2181" customFormat="1" ht="78.599999999999994" customHeight="1">
      <c r="B15" s="2205"/>
      <c r="C15" s="2196">
        <v>1</v>
      </c>
      <c r="D15" s="2200" t="s">
        <v>2255</v>
      </c>
      <c r="E15" s="2206" t="s">
        <v>2256</v>
      </c>
      <c r="F15" s="2199">
        <v>46307</v>
      </c>
      <c r="G15" s="2196"/>
      <c r="H15" s="2207" t="s">
        <v>1698</v>
      </c>
    </row>
    <row r="16" spans="2:8" s="2181" customFormat="1" ht="78.599999999999994" customHeight="1">
      <c r="B16" s="2205"/>
      <c r="C16" s="2196">
        <v>2</v>
      </c>
      <c r="D16" s="2197" t="s">
        <v>2257</v>
      </c>
      <c r="E16" s="2208" t="s">
        <v>2258</v>
      </c>
      <c r="F16" s="2199">
        <v>46310</v>
      </c>
      <c r="G16" s="2196"/>
      <c r="H16" s="2207" t="s">
        <v>1698</v>
      </c>
    </row>
    <row r="17" spans="2:8" s="2181" customFormat="1" ht="78.599999999999994" customHeight="1">
      <c r="B17" s="2205"/>
      <c r="C17" s="2196">
        <v>3</v>
      </c>
      <c r="D17" s="2209" t="s">
        <v>2259</v>
      </c>
      <c r="E17" s="2198" t="s">
        <v>2260</v>
      </c>
      <c r="F17" s="2210">
        <v>46310</v>
      </c>
      <c r="G17" s="2196"/>
      <c r="H17" s="2207" t="s">
        <v>1698</v>
      </c>
    </row>
    <row r="18" spans="2:8" s="2181" customFormat="1" ht="78.599999999999994" customHeight="1">
      <c r="B18" s="2205"/>
      <c r="C18" s="2196">
        <v>4</v>
      </c>
      <c r="D18" s="2209" t="s">
        <v>2261</v>
      </c>
      <c r="E18" s="2198" t="s">
        <v>2262</v>
      </c>
      <c r="F18" s="2210">
        <v>46307</v>
      </c>
      <c r="G18" s="2196"/>
      <c r="H18" s="2207" t="s">
        <v>1698</v>
      </c>
    </row>
    <row r="19" spans="2:8" s="2181" customFormat="1" ht="78.599999999999994" customHeight="1">
      <c r="B19" s="2205"/>
      <c r="C19" s="2196">
        <v>5</v>
      </c>
      <c r="D19" s="2209" t="s">
        <v>2263</v>
      </c>
      <c r="E19" s="2198" t="s">
        <v>2264</v>
      </c>
      <c r="F19" s="2210">
        <v>46307</v>
      </c>
      <c r="G19" s="2196"/>
      <c r="H19" s="2207" t="s">
        <v>1698</v>
      </c>
    </row>
    <row r="20" spans="2:8" s="2181" customFormat="1" ht="78.599999999999994" customHeight="1">
      <c r="B20" s="2205"/>
      <c r="C20" s="2196">
        <v>6</v>
      </c>
      <c r="D20" s="2209" t="s">
        <v>2265</v>
      </c>
      <c r="E20" s="2198" t="s">
        <v>2266</v>
      </c>
      <c r="F20" s="2210">
        <v>46307</v>
      </c>
      <c r="G20" s="2196"/>
      <c r="H20" s="2207" t="s">
        <v>1698</v>
      </c>
    </row>
    <row r="21" spans="2:8" s="2181" customFormat="1" ht="78.599999999999994" customHeight="1">
      <c r="B21" s="2211"/>
      <c r="C21" s="2196">
        <v>7</v>
      </c>
      <c r="D21" s="2209" t="s">
        <v>2267</v>
      </c>
      <c r="E21" s="2198" t="s">
        <v>2268</v>
      </c>
      <c r="F21" s="2210">
        <v>46307</v>
      </c>
      <c r="G21" s="2212"/>
      <c r="H21" s="2207" t="s">
        <v>1698</v>
      </c>
    </row>
    <row r="22" spans="2:8" s="2181" customFormat="1" ht="78.599999999999994" customHeight="1">
      <c r="B22" s="2202"/>
      <c r="C22" s="2196">
        <v>8</v>
      </c>
      <c r="D22" s="2209" t="s">
        <v>2269</v>
      </c>
      <c r="E22" s="2198" t="s">
        <v>2270</v>
      </c>
      <c r="F22" s="2210">
        <v>46307</v>
      </c>
      <c r="G22" s="2205"/>
      <c r="H22" s="2207" t="s">
        <v>1698</v>
      </c>
    </row>
    <row r="23" spans="2:8" s="2181" customFormat="1" ht="78.599999999999994" customHeight="1">
      <c r="B23" s="2202"/>
      <c r="C23" s="2196">
        <v>9</v>
      </c>
      <c r="D23" s="2209" t="s">
        <v>2271</v>
      </c>
      <c r="E23" s="2198" t="s">
        <v>2272</v>
      </c>
      <c r="F23" s="2210">
        <v>46307</v>
      </c>
      <c r="G23" s="2205"/>
      <c r="H23" s="2207" t="s">
        <v>1698</v>
      </c>
    </row>
    <row r="24" spans="2:8" s="2181" customFormat="1" ht="78.599999999999994" customHeight="1">
      <c r="B24" s="2202"/>
      <c r="C24" s="2196">
        <v>10</v>
      </c>
      <c r="D24" s="2209" t="s">
        <v>2273</v>
      </c>
      <c r="E24" s="2198" t="s">
        <v>2274</v>
      </c>
      <c r="F24" s="2210">
        <v>46306</v>
      </c>
      <c r="G24" s="2205"/>
      <c r="H24" s="2207" t="s">
        <v>1698</v>
      </c>
    </row>
    <row r="25" spans="2:8" s="2181" customFormat="1" ht="78.599999999999994" customHeight="1">
      <c r="B25" s="2202"/>
      <c r="C25" s="2196">
        <v>11</v>
      </c>
      <c r="D25" s="2209" t="s">
        <v>2275</v>
      </c>
      <c r="E25" s="2198" t="s">
        <v>2276</v>
      </c>
      <c r="F25" s="2210">
        <v>46308</v>
      </c>
      <c r="G25" s="2205"/>
      <c r="H25" s="2207" t="s">
        <v>1698</v>
      </c>
    </row>
    <row r="26" spans="2:8" s="2181" customFormat="1" ht="78.599999999999994" customHeight="1">
      <c r="B26" s="2202"/>
      <c r="C26" s="2196">
        <v>12</v>
      </c>
      <c r="D26" s="2209" t="s">
        <v>2277</v>
      </c>
      <c r="E26" s="2198" t="s">
        <v>2278</v>
      </c>
      <c r="F26" s="2210">
        <v>46308</v>
      </c>
      <c r="G26" s="2205"/>
      <c r="H26" s="2207" t="s">
        <v>1698</v>
      </c>
    </row>
    <row r="27" spans="2:8" s="2181" customFormat="1" ht="78.599999999999994" customHeight="1">
      <c r="B27" s="2202"/>
      <c r="C27" s="2196">
        <v>13</v>
      </c>
      <c r="D27" s="2209" t="s">
        <v>2279</v>
      </c>
      <c r="E27" s="2198" t="s">
        <v>2280</v>
      </c>
      <c r="F27" s="2210">
        <v>46310</v>
      </c>
      <c r="G27" s="2205"/>
      <c r="H27" s="2207" t="s">
        <v>1698</v>
      </c>
    </row>
    <row r="28" spans="2:8" s="2181" customFormat="1" ht="78.599999999999994" customHeight="1">
      <c r="B28" s="2202"/>
      <c r="C28" s="2196">
        <v>14</v>
      </c>
      <c r="D28" s="2209" t="s">
        <v>2281</v>
      </c>
      <c r="E28" s="2198" t="s">
        <v>2282</v>
      </c>
      <c r="F28" s="2210">
        <v>46307</v>
      </c>
      <c r="G28" s="2205"/>
      <c r="H28" s="2207" t="s">
        <v>1698</v>
      </c>
    </row>
    <row r="29" spans="2:8" s="2181" customFormat="1" ht="78.599999999999994" customHeight="1">
      <c r="B29" s="2202"/>
      <c r="C29" s="2196">
        <v>15</v>
      </c>
      <c r="D29" s="2209" t="s">
        <v>2283</v>
      </c>
      <c r="E29" s="2198" t="s">
        <v>2284</v>
      </c>
      <c r="F29" s="2210">
        <v>46307</v>
      </c>
      <c r="G29" s="2205"/>
      <c r="H29" s="2207" t="s">
        <v>1698</v>
      </c>
    </row>
    <row r="30" spans="2:8" s="2181" customFormat="1" ht="78.599999999999994" customHeight="1">
      <c r="B30" s="2202"/>
      <c r="C30" s="2196">
        <v>16</v>
      </c>
      <c r="D30" s="2209" t="s">
        <v>2285</v>
      </c>
      <c r="E30" s="2198" t="s">
        <v>2286</v>
      </c>
      <c r="F30" s="2210">
        <v>46307</v>
      </c>
      <c r="G30" s="2205"/>
      <c r="H30" s="2207" t="s">
        <v>1698</v>
      </c>
    </row>
    <row r="31" spans="2:8" s="2181" customFormat="1" ht="78.599999999999994" customHeight="1">
      <c r="B31" s="2202"/>
      <c r="C31" s="2196">
        <v>17</v>
      </c>
      <c r="D31" s="2209" t="s">
        <v>2287</v>
      </c>
      <c r="E31" s="2198" t="s">
        <v>2288</v>
      </c>
      <c r="F31" s="2210">
        <v>46310</v>
      </c>
      <c r="G31" s="2205"/>
      <c r="H31" s="2207" t="s">
        <v>1698</v>
      </c>
    </row>
    <row r="32" spans="2:8" s="2181" customFormat="1" ht="78.599999999999994" customHeight="1">
      <c r="B32" s="2202"/>
      <c r="C32" s="2196">
        <v>18</v>
      </c>
      <c r="D32" s="2209" t="s">
        <v>2289</v>
      </c>
      <c r="E32" s="2198" t="s">
        <v>2290</v>
      </c>
      <c r="F32" s="2210">
        <v>46310</v>
      </c>
      <c r="G32" s="2205"/>
      <c r="H32" s="2207" t="s">
        <v>1698</v>
      </c>
    </row>
    <row r="33" spans="2:8" s="2181" customFormat="1" ht="78.599999999999994" customHeight="1">
      <c r="B33" s="2202"/>
      <c r="C33" s="2196">
        <v>19</v>
      </c>
      <c r="D33" s="2209" t="s">
        <v>2291</v>
      </c>
      <c r="E33" s="2198" t="s">
        <v>2292</v>
      </c>
      <c r="F33" s="2210">
        <v>46310</v>
      </c>
      <c r="G33" s="2205"/>
      <c r="H33" s="2207" t="s">
        <v>1698</v>
      </c>
    </row>
    <row r="34" spans="2:8" s="2181" customFormat="1" ht="78.599999999999994" customHeight="1">
      <c r="B34" s="2202"/>
      <c r="C34" s="2196">
        <v>20</v>
      </c>
      <c r="D34" s="2209" t="s">
        <v>2293</v>
      </c>
      <c r="E34" s="2198" t="s">
        <v>2294</v>
      </c>
      <c r="F34" s="2210">
        <v>46310</v>
      </c>
      <c r="G34" s="2205"/>
      <c r="H34" s="2207" t="s">
        <v>1698</v>
      </c>
    </row>
    <row r="35" spans="2:8" s="2181" customFormat="1" ht="78.599999999999994" customHeight="1">
      <c r="B35" s="2202"/>
      <c r="C35" s="2196">
        <v>21</v>
      </c>
      <c r="D35" s="2209" t="s">
        <v>2295</v>
      </c>
      <c r="E35" s="2198" t="s">
        <v>2296</v>
      </c>
      <c r="F35" s="2210">
        <v>46310</v>
      </c>
      <c r="G35" s="2205"/>
      <c r="H35" s="2207" t="s">
        <v>1698</v>
      </c>
    </row>
    <row r="36" spans="2:8" s="2181" customFormat="1" ht="78.599999999999994" customHeight="1">
      <c r="B36" s="2202"/>
      <c r="C36" s="2196">
        <v>22</v>
      </c>
      <c r="D36" s="2209" t="s">
        <v>2297</v>
      </c>
      <c r="E36" s="2198" t="s">
        <v>2298</v>
      </c>
      <c r="F36" s="2210">
        <v>46307</v>
      </c>
      <c r="G36" s="2205"/>
      <c r="H36" s="2207" t="s">
        <v>1698</v>
      </c>
    </row>
    <row r="37" spans="2:8" s="2181" customFormat="1" ht="78.599999999999994" customHeight="1">
      <c r="B37" s="2202"/>
      <c r="C37" s="2196">
        <v>23</v>
      </c>
      <c r="D37" s="2209" t="s">
        <v>2299</v>
      </c>
      <c r="E37" s="2198" t="s">
        <v>2300</v>
      </c>
      <c r="F37" s="2210">
        <v>46308</v>
      </c>
      <c r="G37" s="2205"/>
      <c r="H37" s="2207" t="s">
        <v>1698</v>
      </c>
    </row>
    <row r="38" spans="2:8" s="2181" customFormat="1" ht="78.599999999999994" customHeight="1">
      <c r="B38" s="2202"/>
      <c r="C38" s="2196">
        <v>24</v>
      </c>
      <c r="D38" s="2209" t="s">
        <v>2301</v>
      </c>
      <c r="E38" s="2198" t="s">
        <v>2302</v>
      </c>
      <c r="F38" s="2210">
        <v>46310</v>
      </c>
      <c r="G38" s="2205"/>
      <c r="H38" s="2207" t="s">
        <v>1698</v>
      </c>
    </row>
    <row r="39" spans="2:8" s="2181" customFormat="1" ht="78.599999999999994" customHeight="1">
      <c r="B39" s="2202"/>
      <c r="C39" s="2196">
        <v>25</v>
      </c>
      <c r="D39" s="2209" t="s">
        <v>2303</v>
      </c>
      <c r="E39" s="2198" t="s">
        <v>2304</v>
      </c>
      <c r="F39" s="2210">
        <v>46310</v>
      </c>
      <c r="G39" s="2205"/>
      <c r="H39" s="2207" t="s">
        <v>1698</v>
      </c>
    </row>
    <row r="40" spans="2:8" s="2181" customFormat="1" ht="78.599999999999994" customHeight="1">
      <c r="B40" s="2202"/>
      <c r="C40" s="2196">
        <v>26</v>
      </c>
      <c r="D40" s="2209" t="s">
        <v>2305</v>
      </c>
      <c r="E40" s="2198" t="s">
        <v>2306</v>
      </c>
      <c r="F40" s="2213">
        <v>46310</v>
      </c>
      <c r="G40" s="2205"/>
      <c r="H40" s="2207" t="s">
        <v>1698</v>
      </c>
    </row>
    <row r="41" spans="2:8" s="2181" customFormat="1" ht="78.599999999999994" customHeight="1">
      <c r="B41" s="2202"/>
      <c r="C41" s="2196">
        <v>27</v>
      </c>
      <c r="D41" s="2209" t="s">
        <v>2307</v>
      </c>
      <c r="E41" s="2198" t="s">
        <v>2308</v>
      </c>
      <c r="F41" s="2213">
        <v>46310</v>
      </c>
      <c r="G41" s="2205"/>
      <c r="H41" s="2207" t="s">
        <v>1698</v>
      </c>
    </row>
    <row r="42" spans="2:8" s="2181" customFormat="1" ht="78.599999999999994" customHeight="1">
      <c r="B42" s="2202"/>
      <c r="C42" s="2196">
        <v>28</v>
      </c>
      <c r="D42" s="2209" t="s">
        <v>2309</v>
      </c>
      <c r="E42" s="2214" t="s">
        <v>2310</v>
      </c>
      <c r="F42" s="2199">
        <v>46310</v>
      </c>
      <c r="G42" s="2205"/>
      <c r="H42" s="2207" t="s">
        <v>1698</v>
      </c>
    </row>
    <row r="43" spans="2:8" s="2181" customFormat="1" ht="78.599999999999994" customHeight="1">
      <c r="B43" s="2202"/>
      <c r="C43" s="2196">
        <v>29</v>
      </c>
      <c r="D43" s="2209" t="s">
        <v>2311</v>
      </c>
      <c r="E43" s="2214" t="s">
        <v>2312</v>
      </c>
      <c r="F43" s="2199">
        <v>46310</v>
      </c>
      <c r="G43" s="2215"/>
      <c r="H43" s="2207" t="s">
        <v>1698</v>
      </c>
    </row>
    <row r="44" spans="2:8" s="2181" customFormat="1" ht="78.599999999999994" customHeight="1">
      <c r="B44" s="2202"/>
      <c r="C44" s="2196">
        <v>30</v>
      </c>
      <c r="D44" s="2209" t="s">
        <v>2313</v>
      </c>
      <c r="E44" s="2214" t="s">
        <v>2314</v>
      </c>
      <c r="F44" s="2199">
        <v>46310</v>
      </c>
      <c r="G44" s="2205"/>
      <c r="H44" s="2207" t="s">
        <v>1698</v>
      </c>
    </row>
    <row r="45" spans="2:8" s="2181" customFormat="1" ht="78.599999999999994" customHeight="1">
      <c r="B45" s="2202"/>
      <c r="C45" s="2196">
        <v>31</v>
      </c>
      <c r="D45" s="2209" t="s">
        <v>2315</v>
      </c>
      <c r="E45" s="2214" t="s">
        <v>2316</v>
      </c>
      <c r="F45" s="2199">
        <v>46310</v>
      </c>
      <c r="G45" s="2205"/>
      <c r="H45" s="2207" t="s">
        <v>1698</v>
      </c>
    </row>
    <row r="46" spans="2:8" s="2181" customFormat="1" ht="78.599999999999994" customHeight="1">
      <c r="B46" s="2202"/>
      <c r="C46" s="2196">
        <v>32</v>
      </c>
      <c r="D46" s="2209" t="s">
        <v>2317</v>
      </c>
      <c r="E46" s="2208" t="s">
        <v>2318</v>
      </c>
      <c r="F46" s="2199">
        <v>46310</v>
      </c>
      <c r="G46" s="2212"/>
      <c r="H46" s="2207" t="s">
        <v>1698</v>
      </c>
    </row>
    <row r="47" spans="2:8" s="2181" customFormat="1" ht="78.599999999999994" customHeight="1">
      <c r="B47" s="2202"/>
      <c r="C47" s="2196">
        <v>33</v>
      </c>
      <c r="D47" s="2209" t="s">
        <v>2319</v>
      </c>
      <c r="E47" s="2208" t="s">
        <v>2320</v>
      </c>
      <c r="F47" s="2213">
        <v>46310</v>
      </c>
      <c r="G47" s="2205"/>
      <c r="H47" s="2207" t="s">
        <v>1698</v>
      </c>
    </row>
    <row r="48" spans="2:8" s="2181" customFormat="1" ht="78.599999999999994" customHeight="1">
      <c r="B48" s="2202"/>
      <c r="C48" s="2196">
        <v>34</v>
      </c>
      <c r="D48" s="2209" t="s">
        <v>2321</v>
      </c>
      <c r="E48" s="2208" t="s">
        <v>2322</v>
      </c>
      <c r="F48" s="2199">
        <v>46310</v>
      </c>
      <c r="G48" s="2196"/>
      <c r="H48" s="2207" t="s">
        <v>1698</v>
      </c>
    </row>
    <row r="49" spans="2:8" s="2181" customFormat="1" ht="78.599999999999994" customHeight="1">
      <c r="B49" s="2202"/>
      <c r="C49" s="2196">
        <v>35</v>
      </c>
      <c r="D49" s="2209" t="s">
        <v>2323</v>
      </c>
      <c r="E49" s="2208" t="s">
        <v>2324</v>
      </c>
      <c r="F49" s="2199">
        <v>46310</v>
      </c>
      <c r="G49" s="2200"/>
      <c r="H49" s="2207" t="s">
        <v>1698</v>
      </c>
    </row>
    <row r="50" spans="2:8" s="2181" customFormat="1" ht="78.599999999999994" customHeight="1">
      <c r="B50" s="2202"/>
      <c r="C50" s="2196">
        <v>36</v>
      </c>
      <c r="D50" s="2209" t="s">
        <v>2325</v>
      </c>
      <c r="E50" s="2208" t="s">
        <v>2326</v>
      </c>
      <c r="F50" s="2199">
        <v>46310</v>
      </c>
      <c r="G50" s="2200"/>
      <c r="H50" s="2207" t="s">
        <v>1698</v>
      </c>
    </row>
    <row r="51" spans="2:8" s="2181" customFormat="1" ht="78.599999999999994" customHeight="1">
      <c r="B51" s="2202"/>
      <c r="C51" s="2196">
        <v>37</v>
      </c>
      <c r="D51" s="2209" t="s">
        <v>2327</v>
      </c>
      <c r="E51" s="2208" t="s">
        <v>2328</v>
      </c>
      <c r="F51" s="2199">
        <v>46310</v>
      </c>
      <c r="G51" s="2200"/>
      <c r="H51" s="2207" t="s">
        <v>1698</v>
      </c>
    </row>
    <row r="52" spans="2:8" s="2181" customFormat="1" ht="78.599999999999994" customHeight="1">
      <c r="B52" s="2202"/>
      <c r="C52" s="2196">
        <v>38</v>
      </c>
      <c r="D52" s="2209" t="s">
        <v>2329</v>
      </c>
      <c r="E52" s="2208" t="s">
        <v>2330</v>
      </c>
      <c r="F52" s="2199">
        <v>46310</v>
      </c>
      <c r="G52" s="2200"/>
      <c r="H52" s="2207" t="s">
        <v>1698</v>
      </c>
    </row>
    <row r="53" spans="2:8" s="2181" customFormat="1" ht="78.599999999999994" customHeight="1">
      <c r="B53" s="2202"/>
      <c r="C53" s="2196">
        <v>39</v>
      </c>
      <c r="D53" s="2209" t="s">
        <v>2331</v>
      </c>
      <c r="E53" s="2208" t="s">
        <v>2332</v>
      </c>
      <c r="F53" s="2213">
        <v>46310</v>
      </c>
      <c r="G53" s="2205"/>
      <c r="H53" s="2207" t="s">
        <v>1698</v>
      </c>
    </row>
    <row r="54" spans="2:8" s="2181" customFormat="1" ht="78.599999999999994" customHeight="1">
      <c r="B54" s="2202"/>
      <c r="C54" s="2196">
        <v>40</v>
      </c>
      <c r="D54" s="2209" t="s">
        <v>2333</v>
      </c>
      <c r="E54" s="2208" t="s">
        <v>2334</v>
      </c>
      <c r="F54" s="2199">
        <v>46310</v>
      </c>
      <c r="G54" s="2205"/>
      <c r="H54" s="2207" t="s">
        <v>1698</v>
      </c>
    </row>
    <row r="55" spans="2:8" s="2181" customFormat="1" ht="78.599999999999994" customHeight="1">
      <c r="B55" s="2202"/>
      <c r="C55" s="2196">
        <v>41</v>
      </c>
      <c r="D55" s="2209" t="s">
        <v>2335</v>
      </c>
      <c r="E55" s="2208" t="s">
        <v>2336</v>
      </c>
      <c r="F55" s="2199">
        <v>46310</v>
      </c>
      <c r="G55" s="2205"/>
      <c r="H55" s="2207" t="s">
        <v>1698</v>
      </c>
    </row>
    <row r="56" spans="2:8" s="2181" customFormat="1" ht="78.599999999999994" customHeight="1">
      <c r="B56" s="2202"/>
      <c r="C56" s="2196">
        <v>42</v>
      </c>
      <c r="D56" s="2209" t="s">
        <v>2337</v>
      </c>
      <c r="E56" s="2208" t="s">
        <v>2338</v>
      </c>
      <c r="F56" s="2199">
        <v>46310</v>
      </c>
      <c r="G56" s="2205"/>
      <c r="H56" s="2207" t="s">
        <v>1698</v>
      </c>
    </row>
    <row r="57" spans="2:8" s="2181" customFormat="1" ht="78.599999999999994" customHeight="1">
      <c r="B57" s="2202"/>
      <c r="C57" s="2196">
        <v>43</v>
      </c>
      <c r="D57" s="2209" t="s">
        <v>2339</v>
      </c>
      <c r="E57" s="2208" t="s">
        <v>2340</v>
      </c>
      <c r="F57" s="2199">
        <v>46310</v>
      </c>
      <c r="G57" s="2205"/>
      <c r="H57" s="2207" t="s">
        <v>1698</v>
      </c>
    </row>
    <row r="58" spans="2:8" s="2181" customFormat="1" ht="78.599999999999994" customHeight="1">
      <c r="B58" s="2202"/>
      <c r="C58" s="2196">
        <v>44</v>
      </c>
      <c r="D58" s="2209" t="s">
        <v>2341</v>
      </c>
      <c r="E58" s="2208" t="s">
        <v>2342</v>
      </c>
      <c r="F58" s="2199">
        <v>46310</v>
      </c>
      <c r="G58" s="2205"/>
      <c r="H58" s="2207" t="s">
        <v>1698</v>
      </c>
    </row>
    <row r="59" spans="2:8" s="2181" customFormat="1" ht="78.599999999999994" customHeight="1">
      <c r="B59" s="2202"/>
      <c r="C59" s="2196">
        <v>45</v>
      </c>
      <c r="D59" s="2209" t="s">
        <v>2343</v>
      </c>
      <c r="E59" s="2208" t="s">
        <v>2308</v>
      </c>
      <c r="F59" s="2199">
        <v>46310</v>
      </c>
      <c r="G59" s="2205"/>
      <c r="H59" s="2207" t="s">
        <v>1698</v>
      </c>
    </row>
    <row r="60" spans="2:8" s="2181" customFormat="1" ht="78.599999999999994" customHeight="1">
      <c r="B60" s="2202"/>
      <c r="C60" s="2196">
        <v>46</v>
      </c>
      <c r="D60" s="2209" t="s">
        <v>2344</v>
      </c>
      <c r="E60" s="2208" t="s">
        <v>2345</v>
      </c>
      <c r="F60" s="2199">
        <v>46310</v>
      </c>
      <c r="G60" s="2205"/>
      <c r="H60" s="2207" t="s">
        <v>1698</v>
      </c>
    </row>
    <row r="61" spans="2:8" s="2181" customFormat="1" ht="78.599999999999994" customHeight="1">
      <c r="B61" s="2202"/>
      <c r="C61" s="2196">
        <v>47</v>
      </c>
      <c r="D61" s="2209" t="s">
        <v>2346</v>
      </c>
      <c r="E61" s="2208" t="s">
        <v>2347</v>
      </c>
      <c r="F61" s="2213">
        <v>46310</v>
      </c>
      <c r="G61" s="2205"/>
      <c r="H61" s="2207" t="s">
        <v>1698</v>
      </c>
    </row>
    <row r="62" spans="2:8" s="2181" customFormat="1" ht="78.599999999999994" customHeight="1">
      <c r="B62" s="2202"/>
      <c r="C62" s="2196">
        <v>48</v>
      </c>
      <c r="D62" s="2209" t="s">
        <v>2348</v>
      </c>
      <c r="E62" s="2208" t="s">
        <v>2349</v>
      </c>
      <c r="F62" s="2199">
        <v>46312</v>
      </c>
      <c r="G62" s="2205"/>
      <c r="H62" s="2207"/>
    </row>
    <row r="63" spans="2:8" s="2181" customFormat="1" ht="78.599999999999994" customHeight="1">
      <c r="B63" s="2202"/>
      <c r="C63" s="2196">
        <v>49</v>
      </c>
      <c r="D63" s="2209" t="s">
        <v>2350</v>
      </c>
      <c r="E63" s="2208" t="s">
        <v>2351</v>
      </c>
      <c r="F63" s="2199">
        <v>46312</v>
      </c>
      <c r="G63" s="2205"/>
      <c r="H63" s="2207" t="s">
        <v>1698</v>
      </c>
    </row>
    <row r="64" spans="2:8" s="2181" customFormat="1" ht="78.599999999999994" customHeight="1">
      <c r="B64" s="2202"/>
      <c r="C64" s="2203"/>
      <c r="D64" s="2204"/>
      <c r="E64" s="2204"/>
      <c r="F64" s="2204"/>
      <c r="G64" s="2204"/>
      <c r="H64" s="2216"/>
    </row>
    <row r="65" spans="2:8" s="2181" customFormat="1" ht="78.599999999999994" customHeight="1">
      <c r="B65" s="2202"/>
      <c r="C65" s="2196">
        <v>1</v>
      </c>
      <c r="D65" s="2200" t="s">
        <v>2352</v>
      </c>
      <c r="E65" s="2217" t="s">
        <v>2353</v>
      </c>
      <c r="F65" s="2199">
        <v>46309</v>
      </c>
      <c r="G65" s="2205"/>
      <c r="H65" s="2218" t="s">
        <v>1925</v>
      </c>
    </row>
    <row r="66" spans="2:8" s="2181" customFormat="1" ht="78.599999999999994" customHeight="1">
      <c r="B66" s="2202"/>
      <c r="C66" s="2219">
        <v>2</v>
      </c>
      <c r="D66" s="2220" t="s">
        <v>2354</v>
      </c>
      <c r="E66" s="2221" t="s">
        <v>2355</v>
      </c>
      <c r="F66" s="2210">
        <v>46306</v>
      </c>
      <c r="G66" s="2205"/>
      <c r="H66" s="2207" t="s">
        <v>1925</v>
      </c>
    </row>
    <row r="67" spans="2:8" s="2181" customFormat="1" ht="78.599999999999994" customHeight="1">
      <c r="B67" s="2202"/>
      <c r="C67" s="2196">
        <v>3</v>
      </c>
      <c r="D67" s="2209" t="s">
        <v>2356</v>
      </c>
      <c r="E67" s="2198" t="s">
        <v>2357</v>
      </c>
      <c r="F67" s="2210">
        <v>46307</v>
      </c>
      <c r="G67" s="2205"/>
      <c r="H67" s="2207" t="s">
        <v>1925</v>
      </c>
    </row>
    <row r="68" spans="2:8" s="2181" customFormat="1" ht="78.599999999999994" customHeight="1">
      <c r="B68" s="2202"/>
      <c r="C68" s="2203"/>
      <c r="D68" s="2204"/>
      <c r="E68" s="2204"/>
      <c r="F68" s="2204"/>
      <c r="G68" s="2204"/>
      <c r="H68" s="2216"/>
    </row>
    <row r="69" spans="2:8" s="2181" customFormat="1" ht="78.599999999999994" customHeight="1">
      <c r="B69" s="2202"/>
      <c r="C69" s="2196">
        <v>1</v>
      </c>
      <c r="D69" s="2200" t="s">
        <v>2358</v>
      </c>
      <c r="E69" s="2217" t="s">
        <v>2359</v>
      </c>
      <c r="F69" s="2222">
        <v>46312</v>
      </c>
      <c r="G69" s="2205"/>
      <c r="H69" s="2223" t="s">
        <v>1700</v>
      </c>
    </row>
    <row r="70" spans="2:8" s="2181" customFormat="1" ht="78.599999999999994" customHeight="1">
      <c r="B70" s="2202"/>
      <c r="C70" s="2219">
        <v>2</v>
      </c>
      <c r="D70" s="2220" t="s">
        <v>2360</v>
      </c>
      <c r="E70" s="2208" t="s">
        <v>2361</v>
      </c>
      <c r="F70" s="2222">
        <v>46312</v>
      </c>
      <c r="G70" s="2205"/>
      <c r="H70" s="2223" t="s">
        <v>1700</v>
      </c>
    </row>
    <row r="71" spans="2:8" s="2181" customFormat="1" ht="78.599999999999994" customHeight="1">
      <c r="B71" s="2202"/>
      <c r="C71" s="2196">
        <v>3</v>
      </c>
      <c r="D71" s="2209" t="s">
        <v>2362</v>
      </c>
      <c r="E71" s="2208" t="s">
        <v>2363</v>
      </c>
      <c r="F71" s="2222">
        <v>46312</v>
      </c>
      <c r="G71" s="2205"/>
      <c r="H71" s="2223" t="s">
        <v>1700</v>
      </c>
    </row>
    <row r="72" spans="2:8" s="2181" customFormat="1" ht="78.599999999999994" customHeight="1">
      <c r="B72" s="2202"/>
      <c r="C72" s="2219">
        <v>4</v>
      </c>
      <c r="D72" s="2209" t="s">
        <v>2364</v>
      </c>
      <c r="E72" s="2208" t="s">
        <v>2365</v>
      </c>
      <c r="F72" s="2222">
        <v>46312</v>
      </c>
      <c r="G72" s="2205"/>
      <c r="H72" s="2223" t="s">
        <v>1700</v>
      </c>
    </row>
    <row r="73" spans="2:8" s="2181" customFormat="1" ht="78.599999999999994" customHeight="1">
      <c r="B73" s="2202"/>
      <c r="C73" s="2196">
        <v>5</v>
      </c>
      <c r="D73" s="2209" t="s">
        <v>2366</v>
      </c>
      <c r="E73" s="2208" t="s">
        <v>2367</v>
      </c>
      <c r="F73" s="2222">
        <v>46312</v>
      </c>
      <c r="G73" s="2205"/>
      <c r="H73" s="2223" t="s">
        <v>1700</v>
      </c>
    </row>
    <row r="74" spans="2:8" s="2181" customFormat="1" ht="78.599999999999994" customHeight="1">
      <c r="B74" s="2202"/>
      <c r="C74" s="2219">
        <v>6</v>
      </c>
      <c r="D74" s="2209" t="s">
        <v>2368</v>
      </c>
      <c r="E74" s="2208" t="s">
        <v>2369</v>
      </c>
      <c r="F74" s="2222">
        <v>46312</v>
      </c>
      <c r="G74" s="2215"/>
      <c r="H74" s="2223" t="s">
        <v>1700</v>
      </c>
    </row>
    <row r="75" spans="2:8" s="2181" customFormat="1" ht="78.599999999999994" customHeight="1">
      <c r="B75" s="2202"/>
      <c r="C75" s="2196">
        <v>7</v>
      </c>
      <c r="D75" s="2209" t="s">
        <v>2370</v>
      </c>
      <c r="E75" s="2208" t="s">
        <v>2371</v>
      </c>
      <c r="F75" s="2222">
        <v>46312</v>
      </c>
      <c r="G75" s="2205"/>
      <c r="H75" s="2223" t="s">
        <v>1700</v>
      </c>
    </row>
    <row r="76" spans="2:8" s="2181" customFormat="1" ht="78.599999999999994" customHeight="1">
      <c r="B76" s="2202"/>
      <c r="C76" s="2219">
        <v>8</v>
      </c>
      <c r="D76" s="2209" t="s">
        <v>2372</v>
      </c>
      <c r="E76" s="2208" t="s">
        <v>2373</v>
      </c>
      <c r="F76" s="2222">
        <v>46312</v>
      </c>
      <c r="G76" s="2205"/>
      <c r="H76" s="2223" t="s">
        <v>1700</v>
      </c>
    </row>
    <row r="77" spans="2:8" s="2181" customFormat="1" ht="78.599999999999994" customHeight="1">
      <c r="B77" s="2202"/>
      <c r="C77" s="2196">
        <v>9</v>
      </c>
      <c r="D77" s="2209" t="s">
        <v>2374</v>
      </c>
      <c r="E77" s="2208" t="s">
        <v>2375</v>
      </c>
      <c r="F77" s="2222">
        <v>46312</v>
      </c>
      <c r="G77" s="2212"/>
      <c r="H77" s="2223" t="s">
        <v>1700</v>
      </c>
    </row>
    <row r="78" spans="2:8" s="2181" customFormat="1" ht="78.599999999999994" customHeight="1">
      <c r="B78" s="2202"/>
      <c r="C78" s="2219">
        <v>10</v>
      </c>
      <c r="D78" s="2209" t="s">
        <v>2376</v>
      </c>
      <c r="E78" s="2208" t="s">
        <v>2377</v>
      </c>
      <c r="F78" s="2222">
        <v>46312</v>
      </c>
      <c r="G78" s="2205"/>
      <c r="H78" s="2223" t="s">
        <v>1700</v>
      </c>
    </row>
    <row r="79" spans="2:8" s="2181" customFormat="1" ht="78.599999999999994" customHeight="1">
      <c r="B79" s="2202"/>
      <c r="C79" s="2196">
        <v>11</v>
      </c>
      <c r="D79" s="2209" t="s">
        <v>2378</v>
      </c>
      <c r="E79" s="2208" t="s">
        <v>2379</v>
      </c>
      <c r="F79" s="2222">
        <v>46312</v>
      </c>
      <c r="G79" s="2196"/>
      <c r="H79" s="2223" t="s">
        <v>1700</v>
      </c>
    </row>
    <row r="80" spans="2:8" s="2181" customFormat="1" ht="78.599999999999994" customHeight="1">
      <c r="B80" s="2202"/>
      <c r="C80" s="2219">
        <v>12</v>
      </c>
      <c r="D80" s="2209" t="s">
        <v>2380</v>
      </c>
      <c r="E80" s="2208" t="s">
        <v>2381</v>
      </c>
      <c r="F80" s="2222">
        <v>46312</v>
      </c>
      <c r="G80" s="2200"/>
      <c r="H80" s="2223" t="s">
        <v>1700</v>
      </c>
    </row>
    <row r="81" spans="2:8" s="2181" customFormat="1" ht="78.599999999999994" customHeight="1">
      <c r="B81" s="2202"/>
      <c r="C81" s="2196">
        <v>13</v>
      </c>
      <c r="D81" s="2209" t="s">
        <v>2382</v>
      </c>
      <c r="E81" s="2208" t="s">
        <v>2383</v>
      </c>
      <c r="F81" s="2222">
        <v>46312</v>
      </c>
      <c r="G81" s="2200"/>
      <c r="H81" s="2223" t="s">
        <v>1700</v>
      </c>
    </row>
    <row r="82" spans="2:8" s="2181" customFormat="1" ht="78.599999999999994" customHeight="1">
      <c r="B82" s="2202"/>
      <c r="C82" s="2219">
        <v>14</v>
      </c>
      <c r="D82" s="2209" t="s">
        <v>2384</v>
      </c>
      <c r="E82" s="2208" t="s">
        <v>2385</v>
      </c>
      <c r="F82" s="2199">
        <v>46302</v>
      </c>
      <c r="G82" s="2205"/>
      <c r="H82" s="2223" t="s">
        <v>1700</v>
      </c>
    </row>
    <row r="83" spans="2:8" s="2181" customFormat="1" ht="78.599999999999994" customHeight="1">
      <c r="B83" s="2202"/>
      <c r="C83" s="2196">
        <v>15</v>
      </c>
      <c r="D83" s="2209" t="s">
        <v>2386</v>
      </c>
      <c r="E83" s="2208" t="s">
        <v>2201</v>
      </c>
      <c r="F83" s="2199">
        <v>46303</v>
      </c>
      <c r="G83" s="2205"/>
      <c r="H83" s="2223" t="s">
        <v>1700</v>
      </c>
    </row>
    <row r="84" spans="2:8" s="2181" customFormat="1" ht="45.6" customHeight="1">
      <c r="B84" s="2224"/>
      <c r="C84" s="2178" t="s">
        <v>1874</v>
      </c>
      <c r="D84" s="2179"/>
      <c r="E84" s="2179"/>
      <c r="F84" s="2179"/>
      <c r="G84" s="2179"/>
      <c r="H84" s="2180"/>
    </row>
    <row r="85" spans="2:8" s="2181" customFormat="1" ht="125.4" customHeight="1">
      <c r="B85" s="2202"/>
      <c r="C85" s="2196">
        <v>1</v>
      </c>
      <c r="D85" s="2225" t="s">
        <v>2387</v>
      </c>
      <c r="E85" s="2226" t="s">
        <v>2388</v>
      </c>
      <c r="F85" s="2227">
        <v>46310</v>
      </c>
      <c r="G85" s="2196"/>
      <c r="H85" s="2201" t="s">
        <v>1699</v>
      </c>
    </row>
    <row r="86" spans="2:8" s="2181" customFormat="1" ht="125.4" customHeight="1">
      <c r="B86" s="2202"/>
      <c r="C86" s="2204"/>
      <c r="D86" s="2204"/>
      <c r="E86" s="2204"/>
      <c r="F86" s="2204"/>
      <c r="G86" s="2204"/>
      <c r="H86" s="2204"/>
    </row>
    <row r="87" spans="2:8" s="2181" customFormat="1" ht="108" customHeight="1">
      <c r="B87" s="2202"/>
      <c r="C87" s="2196">
        <v>1</v>
      </c>
      <c r="D87" s="2228" t="s">
        <v>2389</v>
      </c>
      <c r="E87" s="2226" t="s">
        <v>2390</v>
      </c>
      <c r="F87" s="2229">
        <v>46307</v>
      </c>
      <c r="G87" s="2205"/>
      <c r="H87" s="2230" t="s">
        <v>1698</v>
      </c>
    </row>
    <row r="88" spans="2:8" s="2181" customFormat="1" ht="45.6" customHeight="1">
      <c r="B88" s="2177"/>
      <c r="C88" s="2231" t="s">
        <v>1929</v>
      </c>
      <c r="D88" s="2232"/>
      <c r="E88" s="2232"/>
      <c r="F88" s="2232"/>
      <c r="G88" s="2232"/>
      <c r="H88" s="2233"/>
    </row>
    <row r="89" spans="2:8" s="2181" customFormat="1" ht="45.6" customHeight="1">
      <c r="B89" s="2177"/>
      <c r="C89" s="2234" t="s">
        <v>1889</v>
      </c>
      <c r="D89" s="2235"/>
      <c r="E89" s="2235"/>
      <c r="F89" s="2235"/>
      <c r="G89" s="2235"/>
      <c r="H89" s="2236"/>
    </row>
    <row r="90" spans="2:8" s="2181" customFormat="1" ht="45.6" customHeight="1">
      <c r="B90" s="2177"/>
      <c r="C90" s="2237" t="s">
        <v>1875</v>
      </c>
      <c r="D90" s="2238"/>
      <c r="E90" s="2238"/>
      <c r="F90" s="2238"/>
      <c r="G90" s="2238"/>
      <c r="H90" s="2239"/>
    </row>
    <row r="91" spans="2:8" s="2181" customFormat="1" ht="64.95" customHeight="1">
      <c r="B91" s="2177"/>
      <c r="C91" s="2240">
        <v>1</v>
      </c>
      <c r="D91" s="2241" t="s">
        <v>2391</v>
      </c>
      <c r="E91" s="2242" t="s">
        <v>2392</v>
      </c>
      <c r="F91" s="2243">
        <v>46307</v>
      </c>
      <c r="G91" s="2244"/>
      <c r="H91" s="2201" t="s">
        <v>1699</v>
      </c>
    </row>
    <row r="92" spans="2:8" s="2181" customFormat="1" ht="64.95" customHeight="1">
      <c r="B92" s="2177"/>
      <c r="C92" s="2240">
        <v>2</v>
      </c>
      <c r="D92" s="2241" t="s">
        <v>2393</v>
      </c>
      <c r="E92" s="2242" t="s">
        <v>2394</v>
      </c>
      <c r="F92" s="2243">
        <v>46307</v>
      </c>
      <c r="G92" s="2244"/>
      <c r="H92" s="2201" t="s">
        <v>1699</v>
      </c>
    </row>
    <row r="93" spans="2:8" s="2181" customFormat="1" ht="64.95" customHeight="1">
      <c r="B93" s="2177"/>
      <c r="C93" s="2240">
        <v>3</v>
      </c>
      <c r="D93" s="2241" t="s">
        <v>2395</v>
      </c>
      <c r="E93" s="2242" t="s">
        <v>2396</v>
      </c>
      <c r="F93" s="2243">
        <v>46308</v>
      </c>
      <c r="G93" s="2244"/>
      <c r="H93" s="2201" t="s">
        <v>1699</v>
      </c>
    </row>
    <row r="94" spans="2:8" s="2181" customFormat="1" ht="64.95" customHeight="1">
      <c r="B94" s="2177"/>
      <c r="C94" s="2240">
        <v>4</v>
      </c>
      <c r="D94" s="2241" t="s">
        <v>2397</v>
      </c>
      <c r="E94" s="2242" t="s">
        <v>2398</v>
      </c>
      <c r="F94" s="2243">
        <v>46308</v>
      </c>
      <c r="G94" s="2244"/>
      <c r="H94" s="2201" t="s">
        <v>1699</v>
      </c>
    </row>
    <row r="95" spans="2:8" s="2181" customFormat="1" ht="64.95" customHeight="1">
      <c r="B95" s="2177"/>
      <c r="C95" s="2240">
        <v>5</v>
      </c>
      <c r="D95" s="2241" t="s">
        <v>2399</v>
      </c>
      <c r="E95" s="2242" t="s">
        <v>2400</v>
      </c>
      <c r="F95" s="2243">
        <v>46310</v>
      </c>
      <c r="G95" s="2244"/>
      <c r="H95" s="2201" t="s">
        <v>1699</v>
      </c>
    </row>
    <row r="96" spans="2:8" s="2181" customFormat="1" ht="64.95" customHeight="1">
      <c r="B96" s="2177"/>
      <c r="C96" s="2240">
        <v>6</v>
      </c>
      <c r="D96" s="2241" t="s">
        <v>2401</v>
      </c>
      <c r="E96" s="2242" t="s">
        <v>2402</v>
      </c>
      <c r="F96" s="2243">
        <v>46310</v>
      </c>
      <c r="G96" s="2244"/>
      <c r="H96" s="2201" t="s">
        <v>1699</v>
      </c>
    </row>
    <row r="97" spans="2:8" s="2181" customFormat="1" ht="64.95" customHeight="1">
      <c r="B97" s="2177"/>
      <c r="C97" s="2245"/>
      <c r="D97" s="2204"/>
      <c r="E97" s="2204"/>
      <c r="F97" s="2204"/>
      <c r="G97" s="2204"/>
      <c r="H97" s="2204"/>
    </row>
    <row r="98" spans="2:8" s="2181" customFormat="1" ht="64.95" customHeight="1">
      <c r="B98" s="2177"/>
      <c r="C98" s="2240">
        <v>1</v>
      </c>
      <c r="D98" s="2246" t="s">
        <v>2403</v>
      </c>
      <c r="E98" s="2247" t="s">
        <v>2202</v>
      </c>
      <c r="F98" s="2248">
        <v>46302</v>
      </c>
      <c r="G98" s="2244"/>
      <c r="H98" s="2230" t="s">
        <v>1698</v>
      </c>
    </row>
    <row r="99" spans="2:8" s="2181" customFormat="1" ht="64.95" customHeight="1">
      <c r="B99" s="2177"/>
      <c r="C99" s="2240">
        <v>2</v>
      </c>
      <c r="D99" s="2241" t="s">
        <v>2404</v>
      </c>
      <c r="E99" s="2249" t="s">
        <v>2203</v>
      </c>
      <c r="F99" s="2243">
        <v>46302</v>
      </c>
      <c r="G99" s="2244"/>
      <c r="H99" s="2230" t="s">
        <v>1698</v>
      </c>
    </row>
    <row r="100" spans="2:8" s="2181" customFormat="1" ht="64.95" customHeight="1">
      <c r="B100" s="2177"/>
      <c r="C100" s="2240">
        <v>3</v>
      </c>
      <c r="D100" s="2241" t="s">
        <v>2405</v>
      </c>
      <c r="E100" s="2242" t="s">
        <v>2204</v>
      </c>
      <c r="F100" s="2243">
        <v>46302</v>
      </c>
      <c r="G100" s="2244"/>
      <c r="H100" s="2230" t="s">
        <v>1698</v>
      </c>
    </row>
    <row r="101" spans="2:8" s="2181" customFormat="1" ht="64.95" customHeight="1">
      <c r="B101" s="2177"/>
      <c r="C101" s="2240">
        <v>4</v>
      </c>
      <c r="D101" s="2241" t="s">
        <v>2406</v>
      </c>
      <c r="E101" s="2242" t="s">
        <v>2205</v>
      </c>
      <c r="F101" s="2243">
        <v>46302</v>
      </c>
      <c r="G101" s="2244"/>
      <c r="H101" s="2230" t="s">
        <v>1698</v>
      </c>
    </row>
    <row r="102" spans="2:8" s="2181" customFormat="1" ht="64.95" customHeight="1">
      <c r="B102" s="2177"/>
      <c r="C102" s="2240">
        <v>5</v>
      </c>
      <c r="D102" s="2241" t="s">
        <v>2407</v>
      </c>
      <c r="E102" s="2242" t="s">
        <v>2206</v>
      </c>
      <c r="F102" s="2243">
        <v>46302</v>
      </c>
      <c r="G102" s="2244"/>
      <c r="H102" s="2230" t="s">
        <v>1698</v>
      </c>
    </row>
    <row r="103" spans="2:8" s="2181" customFormat="1" ht="64.95" customHeight="1">
      <c r="B103" s="2177"/>
      <c r="C103" s="2240">
        <v>6</v>
      </c>
      <c r="D103" s="2241" t="s">
        <v>2408</v>
      </c>
      <c r="E103" s="2242" t="s">
        <v>2207</v>
      </c>
      <c r="F103" s="2243">
        <v>46302</v>
      </c>
      <c r="G103" s="2244"/>
      <c r="H103" s="2230" t="s">
        <v>1698</v>
      </c>
    </row>
    <row r="104" spans="2:8" s="2181" customFormat="1" ht="64.95" customHeight="1">
      <c r="B104" s="2177"/>
      <c r="C104" s="2240">
        <v>7</v>
      </c>
      <c r="D104" s="2241" t="s">
        <v>2409</v>
      </c>
      <c r="E104" s="2242" t="s">
        <v>2208</v>
      </c>
      <c r="F104" s="2243">
        <v>46300</v>
      </c>
      <c r="G104" s="2244"/>
      <c r="H104" s="2230" t="s">
        <v>1698</v>
      </c>
    </row>
    <row r="105" spans="2:8" s="2181" customFormat="1" ht="64.95" customHeight="1">
      <c r="B105" s="2177"/>
      <c r="C105" s="2240">
        <v>8</v>
      </c>
      <c r="D105" s="2241" t="s">
        <v>2410</v>
      </c>
      <c r="E105" s="2242" t="s">
        <v>2209</v>
      </c>
      <c r="F105" s="2243">
        <v>46300</v>
      </c>
      <c r="G105" s="2244"/>
      <c r="H105" s="2230" t="s">
        <v>1698</v>
      </c>
    </row>
    <row r="106" spans="2:8" s="2181" customFormat="1" ht="64.95" customHeight="1">
      <c r="B106" s="2177"/>
      <c r="C106" s="2240">
        <v>9</v>
      </c>
      <c r="D106" s="2241" t="s">
        <v>2411</v>
      </c>
      <c r="E106" s="2242" t="s">
        <v>2210</v>
      </c>
      <c r="F106" s="2243">
        <v>46300</v>
      </c>
      <c r="G106" s="2244"/>
      <c r="H106" s="2230" t="s">
        <v>1698</v>
      </c>
    </row>
    <row r="107" spans="2:8" s="2181" customFormat="1" ht="64.95" customHeight="1">
      <c r="B107" s="2177"/>
      <c r="C107" s="2240">
        <v>10</v>
      </c>
      <c r="D107" s="2241" t="s">
        <v>2412</v>
      </c>
      <c r="E107" s="2242" t="s">
        <v>2211</v>
      </c>
      <c r="F107" s="2243">
        <v>46300</v>
      </c>
      <c r="G107" s="2244"/>
      <c r="H107" s="2230" t="s">
        <v>1698</v>
      </c>
    </row>
    <row r="108" spans="2:8" s="2181" customFormat="1" ht="64.95" customHeight="1">
      <c r="B108" s="2177"/>
      <c r="C108" s="2240">
        <v>11</v>
      </c>
      <c r="D108" s="2241" t="s">
        <v>2413</v>
      </c>
      <c r="E108" s="2242" t="s">
        <v>2212</v>
      </c>
      <c r="F108" s="2243">
        <v>46300</v>
      </c>
      <c r="G108" s="2244"/>
      <c r="H108" s="2230" t="s">
        <v>1698</v>
      </c>
    </row>
    <row r="109" spans="2:8" s="2181" customFormat="1" ht="64.95" customHeight="1">
      <c r="B109" s="2177"/>
      <c r="C109" s="2240">
        <v>12</v>
      </c>
      <c r="D109" s="2241" t="s">
        <v>2414</v>
      </c>
      <c r="E109" s="2242" t="s">
        <v>2213</v>
      </c>
      <c r="F109" s="2243">
        <v>46302</v>
      </c>
      <c r="G109" s="2244"/>
      <c r="H109" s="2230" t="s">
        <v>1698</v>
      </c>
    </row>
    <row r="110" spans="2:8" s="2181" customFormat="1" ht="64.95" customHeight="1">
      <c r="B110" s="2177"/>
      <c r="C110" s="2240">
        <v>13</v>
      </c>
      <c r="D110" s="2241" t="s">
        <v>2415</v>
      </c>
      <c r="E110" s="2242" t="s">
        <v>2214</v>
      </c>
      <c r="F110" s="2243">
        <v>46302</v>
      </c>
      <c r="G110" s="2244"/>
      <c r="H110" s="2230" t="s">
        <v>1698</v>
      </c>
    </row>
    <row r="111" spans="2:8" s="2181" customFormat="1" ht="64.95" customHeight="1">
      <c r="B111" s="2177"/>
      <c r="C111" s="2240">
        <v>14</v>
      </c>
      <c r="D111" s="2241" t="s">
        <v>2416</v>
      </c>
      <c r="E111" s="2242" t="s">
        <v>2215</v>
      </c>
      <c r="F111" s="2243">
        <v>46302</v>
      </c>
      <c r="G111" s="2244"/>
      <c r="H111" s="2230" t="s">
        <v>1698</v>
      </c>
    </row>
    <row r="112" spans="2:8" s="2181" customFormat="1" ht="45.6" customHeight="1">
      <c r="B112" s="2177"/>
      <c r="C112" s="2250" t="s">
        <v>1876</v>
      </c>
      <c r="D112" s="2251"/>
      <c r="E112" s="2251"/>
      <c r="F112" s="2251"/>
      <c r="G112" s="2251"/>
      <c r="H112" s="2252"/>
    </row>
    <row r="113" spans="2:8" s="2181" customFormat="1" ht="45.6" customHeight="1">
      <c r="B113" s="2177"/>
      <c r="C113" s="2240">
        <v>1</v>
      </c>
      <c r="D113" s="2253" t="s">
        <v>2417</v>
      </c>
      <c r="E113" s="2254" t="s">
        <v>2418</v>
      </c>
      <c r="F113" s="2255">
        <v>46310</v>
      </c>
      <c r="G113" s="2244"/>
      <c r="H113" s="2256" t="s">
        <v>1699</v>
      </c>
    </row>
    <row r="114" spans="2:8" s="2181" customFormat="1" ht="45.6" customHeight="1">
      <c r="B114" s="2177"/>
      <c r="C114" s="2240">
        <v>2</v>
      </c>
      <c r="D114" s="2253" t="s">
        <v>2419</v>
      </c>
      <c r="E114" s="2254" t="s">
        <v>2420</v>
      </c>
      <c r="F114" s="2255">
        <v>46312</v>
      </c>
      <c r="G114" s="2244"/>
      <c r="H114" s="2256" t="s">
        <v>1699</v>
      </c>
    </row>
    <row r="115" spans="2:8" s="2181" customFormat="1" ht="45.6" customHeight="1">
      <c r="B115" s="2177"/>
      <c r="C115" s="2240">
        <v>3</v>
      </c>
      <c r="D115" s="2253" t="s">
        <v>2421</v>
      </c>
      <c r="E115" s="2254" t="s">
        <v>2422</v>
      </c>
      <c r="F115" s="2255">
        <v>46310</v>
      </c>
      <c r="G115" s="2244"/>
      <c r="H115" s="2256" t="s">
        <v>1699</v>
      </c>
    </row>
    <row r="116" spans="2:8" s="2181" customFormat="1" ht="45.6" customHeight="1">
      <c r="B116" s="2177"/>
      <c r="C116" s="2240">
        <v>4</v>
      </c>
      <c r="D116" s="2253" t="s">
        <v>2423</v>
      </c>
      <c r="E116" s="2254" t="s">
        <v>2424</v>
      </c>
      <c r="F116" s="2255">
        <v>46312</v>
      </c>
      <c r="G116" s="2244"/>
      <c r="H116" s="2256" t="s">
        <v>1699</v>
      </c>
    </row>
    <row r="117" spans="2:8" s="2181" customFormat="1" ht="45.6" customHeight="1">
      <c r="B117" s="2177"/>
      <c r="C117" s="2240">
        <v>5</v>
      </c>
      <c r="D117" s="2253" t="s">
        <v>2425</v>
      </c>
      <c r="E117" s="2254" t="s">
        <v>2426</v>
      </c>
      <c r="F117" s="2255">
        <v>46312</v>
      </c>
      <c r="G117" s="2244"/>
      <c r="H117" s="2256" t="s">
        <v>1699</v>
      </c>
    </row>
    <row r="118" spans="2:8" s="2181" customFormat="1" ht="45.6" customHeight="1">
      <c r="B118" s="2177"/>
      <c r="C118" s="2240">
        <v>6</v>
      </c>
      <c r="D118" s="2253" t="s">
        <v>2427</v>
      </c>
      <c r="E118" s="2254" t="s">
        <v>2428</v>
      </c>
      <c r="F118" s="2255">
        <v>46312</v>
      </c>
      <c r="G118" s="2244"/>
      <c r="H118" s="2256" t="s">
        <v>1699</v>
      </c>
    </row>
    <row r="119" spans="2:8" s="2181" customFormat="1" ht="45.6" customHeight="1">
      <c r="B119" s="2177"/>
      <c r="C119" s="2240">
        <v>7</v>
      </c>
      <c r="D119" s="2253" t="s">
        <v>2429</v>
      </c>
      <c r="E119" s="2254" t="s">
        <v>2430</v>
      </c>
      <c r="F119" s="2255">
        <v>46312</v>
      </c>
      <c r="G119" s="2244"/>
      <c r="H119" s="2256" t="s">
        <v>1699</v>
      </c>
    </row>
    <row r="120" spans="2:8" s="2181" customFormat="1" ht="45.6" customHeight="1">
      <c r="B120" s="2177"/>
      <c r="C120" s="2240">
        <v>8</v>
      </c>
      <c r="D120" s="2253" t="s">
        <v>2431</v>
      </c>
      <c r="E120" s="2254" t="s">
        <v>2432</v>
      </c>
      <c r="F120" s="2255">
        <v>46312</v>
      </c>
      <c r="G120" s="2244"/>
      <c r="H120" s="2256" t="s">
        <v>1699</v>
      </c>
    </row>
    <row r="121" spans="2:8" s="2181" customFormat="1" ht="45.6" customHeight="1">
      <c r="B121" s="2177"/>
      <c r="C121" s="2240">
        <v>9</v>
      </c>
      <c r="D121" s="2253" t="s">
        <v>2433</v>
      </c>
      <c r="E121" s="2254" t="s">
        <v>2434</v>
      </c>
      <c r="F121" s="2255">
        <v>46312</v>
      </c>
      <c r="G121" s="2244"/>
      <c r="H121" s="2256" t="s">
        <v>1699</v>
      </c>
    </row>
    <row r="122" spans="2:8" s="2181" customFormat="1" ht="45.6" customHeight="1">
      <c r="B122" s="2177"/>
      <c r="C122" s="2240">
        <v>10</v>
      </c>
      <c r="D122" s="2253" t="s">
        <v>2435</v>
      </c>
      <c r="E122" s="2254" t="s">
        <v>2436</v>
      </c>
      <c r="F122" s="2255">
        <v>46312</v>
      </c>
      <c r="G122" s="2244"/>
      <c r="H122" s="2256" t="s">
        <v>1699</v>
      </c>
    </row>
    <row r="123" spans="2:8" s="2181" customFormat="1" ht="45.6" customHeight="1">
      <c r="B123" s="2177"/>
      <c r="C123" s="2240">
        <v>11</v>
      </c>
      <c r="D123" s="2253" t="s">
        <v>2437</v>
      </c>
      <c r="E123" s="2254" t="s">
        <v>2438</v>
      </c>
      <c r="F123" s="2255">
        <v>46312</v>
      </c>
      <c r="G123" s="2244"/>
      <c r="H123" s="2256" t="s">
        <v>1699</v>
      </c>
    </row>
    <row r="124" spans="2:8" s="2181" customFormat="1" ht="45.6" customHeight="1">
      <c r="B124" s="2177"/>
      <c r="C124" s="2245"/>
      <c r="D124" s="2204"/>
      <c r="E124" s="2204"/>
      <c r="F124" s="2204"/>
      <c r="G124" s="2204"/>
      <c r="H124" s="2204"/>
    </row>
    <row r="125" spans="2:8" s="2181" customFormat="1" ht="45.6" customHeight="1">
      <c r="B125" s="2177"/>
      <c r="C125" s="2240">
        <v>1</v>
      </c>
      <c r="D125" s="2257" t="s">
        <v>2439</v>
      </c>
      <c r="E125" s="2254" t="s">
        <v>2440</v>
      </c>
      <c r="F125" s="2255">
        <v>46300</v>
      </c>
      <c r="G125" s="2244"/>
      <c r="H125" s="2258" t="s">
        <v>1698</v>
      </c>
    </row>
    <row r="126" spans="2:8" s="2181" customFormat="1" ht="45.6" customHeight="1">
      <c r="B126" s="2177"/>
      <c r="C126" s="2240">
        <v>2</v>
      </c>
      <c r="D126" s="2257" t="s">
        <v>2441</v>
      </c>
      <c r="E126" s="2254" t="s">
        <v>2442</v>
      </c>
      <c r="F126" s="2255">
        <v>46302</v>
      </c>
      <c r="G126" s="2244"/>
      <c r="H126" s="2258" t="s">
        <v>1698</v>
      </c>
    </row>
    <row r="127" spans="2:8" s="2181" customFormat="1" ht="63.6" customHeight="1">
      <c r="B127" s="2177"/>
      <c r="C127" s="2240">
        <v>3</v>
      </c>
      <c r="D127" s="2257" t="s">
        <v>2443</v>
      </c>
      <c r="E127" s="2254" t="s">
        <v>2444</v>
      </c>
      <c r="F127" s="2255">
        <v>46302</v>
      </c>
      <c r="G127" s="2244"/>
      <c r="H127" s="2258" t="s">
        <v>1698</v>
      </c>
    </row>
    <row r="128" spans="2:8" s="2181" customFormat="1" ht="45.6" customHeight="1">
      <c r="B128" s="2177"/>
      <c r="C128" s="2240">
        <v>4</v>
      </c>
      <c r="D128" s="2257" t="s">
        <v>2445</v>
      </c>
      <c r="E128" s="2254" t="s">
        <v>2446</v>
      </c>
      <c r="F128" s="2255">
        <v>46302</v>
      </c>
      <c r="G128" s="2244"/>
      <c r="H128" s="2258" t="s">
        <v>1698</v>
      </c>
    </row>
    <row r="129" spans="2:8" s="2181" customFormat="1" ht="45.6" customHeight="1">
      <c r="B129" s="2177"/>
      <c r="C129" s="2240">
        <v>5</v>
      </c>
      <c r="D129" s="2257" t="s">
        <v>2447</v>
      </c>
      <c r="E129" s="2259" t="s">
        <v>2448</v>
      </c>
      <c r="F129" s="2255">
        <v>46302</v>
      </c>
      <c r="G129" s="2260"/>
      <c r="H129" s="2258" t="s">
        <v>1698</v>
      </c>
    </row>
    <row r="130" spans="2:8" s="2181" customFormat="1" ht="45.6" customHeight="1">
      <c r="B130" s="2177"/>
      <c r="C130" s="2240">
        <v>6</v>
      </c>
      <c r="D130" s="2253" t="s">
        <v>2449</v>
      </c>
      <c r="E130" s="2254" t="s">
        <v>2450</v>
      </c>
      <c r="F130" s="2255">
        <v>46302</v>
      </c>
      <c r="G130" s="2260"/>
      <c r="H130" s="2258" t="s">
        <v>1698</v>
      </c>
    </row>
    <row r="131" spans="2:8" s="2181" customFormat="1" ht="45.6" customHeight="1">
      <c r="B131" s="2177"/>
      <c r="C131" s="2240">
        <v>7</v>
      </c>
      <c r="D131" s="2253" t="s">
        <v>2451</v>
      </c>
      <c r="E131" s="2254" t="s">
        <v>2452</v>
      </c>
      <c r="F131" s="2255">
        <v>46302</v>
      </c>
      <c r="G131" s="2260"/>
      <c r="H131" s="2258" t="s">
        <v>1698</v>
      </c>
    </row>
    <row r="132" spans="2:8" s="2181" customFormat="1" ht="89.4" customHeight="1">
      <c r="B132" s="2177"/>
      <c r="C132" s="2245"/>
      <c r="D132" s="2204"/>
      <c r="E132" s="2204"/>
      <c r="F132" s="2204"/>
      <c r="G132" s="2204"/>
      <c r="H132" s="2204"/>
    </row>
    <row r="133" spans="2:8" s="2181" customFormat="1" ht="84" customHeight="1">
      <c r="B133" s="2177"/>
      <c r="C133" s="2240">
        <v>1</v>
      </c>
      <c r="D133" s="2257" t="s">
        <v>2453</v>
      </c>
      <c r="E133" s="2254" t="s">
        <v>2454</v>
      </c>
      <c r="F133" s="2255">
        <v>46310</v>
      </c>
      <c r="G133" s="2244"/>
      <c r="H133" s="2261" t="s">
        <v>1700</v>
      </c>
    </row>
    <row r="134" spans="2:8" s="2181" customFormat="1" ht="89.4" customHeight="1">
      <c r="B134" s="2177"/>
      <c r="C134" s="2240">
        <v>2</v>
      </c>
      <c r="D134" s="2253" t="s">
        <v>2455</v>
      </c>
      <c r="E134" s="2254" t="s">
        <v>2456</v>
      </c>
      <c r="F134" s="2255">
        <v>46312</v>
      </c>
      <c r="G134" s="2244"/>
      <c r="H134" s="2261" t="s">
        <v>1700</v>
      </c>
    </row>
    <row r="135" spans="2:8" s="2181" customFormat="1" ht="102" customHeight="1">
      <c r="B135" s="2177"/>
      <c r="C135" s="2240">
        <v>3</v>
      </c>
      <c r="D135" s="2253" t="s">
        <v>2457</v>
      </c>
      <c r="E135" s="2254" t="s">
        <v>2458</v>
      </c>
      <c r="F135" s="2255">
        <v>46312</v>
      </c>
      <c r="G135" s="2244"/>
      <c r="H135" s="2261" t="s">
        <v>1700</v>
      </c>
    </row>
    <row r="136" spans="2:8" s="2181" customFormat="1" ht="93.6" customHeight="1">
      <c r="B136" s="2177"/>
      <c r="C136" s="2240">
        <v>4</v>
      </c>
      <c r="D136" s="2253" t="s">
        <v>2459</v>
      </c>
      <c r="E136" s="2254" t="s">
        <v>2460</v>
      </c>
      <c r="F136" s="2255">
        <v>46312</v>
      </c>
      <c r="G136" s="2244"/>
      <c r="H136" s="2261" t="s">
        <v>1700</v>
      </c>
    </row>
    <row r="137" spans="2:8" s="2181" customFormat="1" ht="105.6" customHeight="1">
      <c r="B137" s="2177"/>
      <c r="C137" s="2240">
        <v>5</v>
      </c>
      <c r="D137" s="2253" t="s">
        <v>2461</v>
      </c>
      <c r="E137" s="2254" t="s">
        <v>2462</v>
      </c>
      <c r="F137" s="2255">
        <v>46312</v>
      </c>
      <c r="G137" s="2244"/>
      <c r="H137" s="2261" t="s">
        <v>1700</v>
      </c>
    </row>
    <row r="138" spans="2:8" s="2181" customFormat="1" ht="93.6" customHeight="1">
      <c r="B138" s="2177"/>
      <c r="C138" s="2240">
        <v>6</v>
      </c>
      <c r="D138" s="2253" t="s">
        <v>2463</v>
      </c>
      <c r="E138" s="2254" t="s">
        <v>2464</v>
      </c>
      <c r="F138" s="2255">
        <v>46312</v>
      </c>
      <c r="G138" s="2244"/>
      <c r="H138" s="2261" t="s">
        <v>1700</v>
      </c>
    </row>
    <row r="139" spans="2:8" s="2181" customFormat="1" ht="81" customHeight="1">
      <c r="B139" s="2177"/>
      <c r="C139" s="2240">
        <v>7</v>
      </c>
      <c r="D139" s="2253" t="s">
        <v>2465</v>
      </c>
      <c r="E139" s="2254" t="s">
        <v>2466</v>
      </c>
      <c r="F139" s="2255">
        <v>46312</v>
      </c>
      <c r="G139" s="2244"/>
      <c r="H139" s="2261" t="s">
        <v>1700</v>
      </c>
    </row>
    <row r="140" spans="2:8" s="2181" customFormat="1" ht="89.4" customHeight="1">
      <c r="B140" s="2177"/>
      <c r="C140" s="2240">
        <v>8</v>
      </c>
      <c r="D140" s="2253" t="s">
        <v>2467</v>
      </c>
      <c r="E140" s="2254" t="s">
        <v>2468</v>
      </c>
      <c r="F140" s="2255">
        <v>46312</v>
      </c>
      <c r="G140" s="2244"/>
      <c r="H140" s="2261" t="s">
        <v>1700</v>
      </c>
    </row>
    <row r="141" spans="2:8" s="2181" customFormat="1" ht="89.4" customHeight="1">
      <c r="B141" s="2177"/>
      <c r="C141" s="2240">
        <v>9</v>
      </c>
      <c r="D141" s="2253" t="s">
        <v>2469</v>
      </c>
      <c r="E141" s="2254" t="s">
        <v>2470</v>
      </c>
      <c r="F141" s="2255">
        <v>46312</v>
      </c>
      <c r="G141" s="2244"/>
      <c r="H141" s="2261" t="s">
        <v>1700</v>
      </c>
    </row>
    <row r="142" spans="2:8" s="2181" customFormat="1" ht="84" customHeight="1">
      <c r="B142" s="2177"/>
      <c r="C142" s="2240">
        <v>10</v>
      </c>
      <c r="D142" s="2253" t="s">
        <v>2471</v>
      </c>
      <c r="E142" s="2254" t="s">
        <v>2472</v>
      </c>
      <c r="F142" s="2255">
        <v>46312</v>
      </c>
      <c r="G142" s="2244"/>
      <c r="H142" s="2261" t="s">
        <v>1700</v>
      </c>
    </row>
    <row r="143" spans="2:8" s="2181" customFormat="1" ht="89.4" customHeight="1">
      <c r="B143" s="2177"/>
      <c r="C143" s="2240">
        <v>11</v>
      </c>
      <c r="D143" s="2253" t="s">
        <v>2473</v>
      </c>
      <c r="E143" s="2254" t="s">
        <v>2474</v>
      </c>
      <c r="F143" s="2255">
        <v>46312</v>
      </c>
      <c r="G143" s="2244"/>
      <c r="H143" s="2261" t="s">
        <v>1700</v>
      </c>
    </row>
    <row r="144" spans="2:8" s="2181" customFormat="1" ht="102" customHeight="1">
      <c r="B144" s="2177"/>
      <c r="C144" s="2240">
        <v>12</v>
      </c>
      <c r="D144" s="2253" t="s">
        <v>2475</v>
      </c>
      <c r="E144" s="2254" t="s">
        <v>2476</v>
      </c>
      <c r="F144" s="2255">
        <v>46312</v>
      </c>
      <c r="G144" s="2244"/>
      <c r="H144" s="2261" t="s">
        <v>1700</v>
      </c>
    </row>
    <row r="145" spans="2:8" s="2181" customFormat="1" ht="93.6" customHeight="1">
      <c r="B145" s="2177"/>
      <c r="C145" s="2240">
        <v>13</v>
      </c>
      <c r="D145" s="2253" t="s">
        <v>2477</v>
      </c>
      <c r="E145" s="2254" t="s">
        <v>2478</v>
      </c>
      <c r="F145" s="2255">
        <v>46312</v>
      </c>
      <c r="G145" s="2244"/>
      <c r="H145" s="2261" t="s">
        <v>1700</v>
      </c>
    </row>
    <row r="146" spans="2:8" s="2181" customFormat="1" ht="105.6" customHeight="1">
      <c r="B146" s="2177"/>
      <c r="C146" s="2240">
        <v>14</v>
      </c>
      <c r="D146" s="2253" t="s">
        <v>2479</v>
      </c>
      <c r="E146" s="2254" t="s">
        <v>2480</v>
      </c>
      <c r="F146" s="2255">
        <v>46312</v>
      </c>
      <c r="G146" s="2244"/>
      <c r="H146" s="2261" t="s">
        <v>1700</v>
      </c>
    </row>
    <row r="147" spans="2:8" s="2181" customFormat="1" ht="93.6" customHeight="1">
      <c r="B147" s="2177"/>
      <c r="C147" s="2240">
        <v>15</v>
      </c>
      <c r="D147" s="2253" t="s">
        <v>2481</v>
      </c>
      <c r="E147" s="2254" t="s">
        <v>2482</v>
      </c>
      <c r="F147" s="2255">
        <v>46312</v>
      </c>
      <c r="G147" s="2244"/>
      <c r="H147" s="2261" t="s">
        <v>1700</v>
      </c>
    </row>
    <row r="148" spans="2:8" s="2181" customFormat="1" ht="81" customHeight="1">
      <c r="B148" s="2177"/>
      <c r="C148" s="2240">
        <v>16</v>
      </c>
      <c r="D148" s="2253" t="s">
        <v>2483</v>
      </c>
      <c r="E148" s="2254" t="s">
        <v>2484</v>
      </c>
      <c r="F148" s="2255">
        <v>46312</v>
      </c>
      <c r="G148" s="2244"/>
      <c r="H148" s="2261" t="s">
        <v>1700</v>
      </c>
    </row>
    <row r="149" spans="2:8" s="2181" customFormat="1" ht="93.6" customHeight="1">
      <c r="B149" s="2177"/>
      <c r="C149" s="2240">
        <v>17</v>
      </c>
      <c r="D149" s="2253" t="s">
        <v>2485</v>
      </c>
      <c r="E149" s="2254" t="s">
        <v>2486</v>
      </c>
      <c r="F149" s="2255">
        <v>46312</v>
      </c>
      <c r="G149" s="2244"/>
      <c r="H149" s="2261" t="s">
        <v>1700</v>
      </c>
    </row>
    <row r="150" spans="2:8" s="2266" customFormat="1" ht="45.6" customHeight="1">
      <c r="B150" s="2262"/>
      <c r="C150" s="2263" t="s">
        <v>1930</v>
      </c>
      <c r="D150" s="2264"/>
      <c r="E150" s="2264"/>
      <c r="F150" s="2264"/>
      <c r="G150" s="2264"/>
      <c r="H150" s="2265"/>
    </row>
    <row r="151" spans="2:8" s="2181" customFormat="1" ht="73.8" customHeight="1">
      <c r="B151" s="2177"/>
      <c r="C151" s="2240">
        <v>1</v>
      </c>
      <c r="D151" s="2267" t="s">
        <v>2487</v>
      </c>
      <c r="E151" s="2268" t="s">
        <v>2488</v>
      </c>
      <c r="F151" s="2269">
        <v>46306</v>
      </c>
      <c r="G151" s="2270"/>
      <c r="H151" s="2201" t="s">
        <v>1699</v>
      </c>
    </row>
    <row r="152" spans="2:8" s="2181" customFormat="1" ht="82.8" customHeight="1">
      <c r="B152" s="2177"/>
      <c r="C152" s="2240">
        <v>2</v>
      </c>
      <c r="D152" s="2267" t="s">
        <v>2489</v>
      </c>
      <c r="E152" s="2268" t="s">
        <v>2490</v>
      </c>
      <c r="F152" s="2269">
        <v>46306</v>
      </c>
      <c r="G152" s="2270"/>
      <c r="H152" s="2201" t="s">
        <v>1699</v>
      </c>
    </row>
    <row r="153" spans="2:8" s="2181" customFormat="1" ht="78" customHeight="1">
      <c r="B153" s="2177"/>
      <c r="C153" s="2240">
        <v>3</v>
      </c>
      <c r="D153" s="2267" t="s">
        <v>2491</v>
      </c>
      <c r="E153" s="2268" t="s">
        <v>2492</v>
      </c>
      <c r="F153" s="2269">
        <v>46306</v>
      </c>
      <c r="G153" s="2270"/>
      <c r="H153" s="2201" t="s">
        <v>1699</v>
      </c>
    </row>
    <row r="154" spans="2:8" s="2181" customFormat="1" ht="60" customHeight="1">
      <c r="B154" s="2177"/>
      <c r="C154" s="2240">
        <v>4</v>
      </c>
      <c r="D154" s="2267" t="s">
        <v>2493</v>
      </c>
      <c r="E154" s="2268" t="s">
        <v>2494</v>
      </c>
      <c r="F154" s="2269">
        <v>46308</v>
      </c>
      <c r="G154" s="2270"/>
      <c r="H154" s="2201" t="s">
        <v>1699</v>
      </c>
    </row>
    <row r="155" spans="2:8" s="2181" customFormat="1" ht="60" customHeight="1">
      <c r="B155" s="2177"/>
      <c r="C155" s="2240">
        <v>5</v>
      </c>
      <c r="D155" s="2267" t="s">
        <v>2495</v>
      </c>
      <c r="E155" s="2268" t="s">
        <v>2496</v>
      </c>
      <c r="F155" s="2269">
        <v>46308</v>
      </c>
      <c r="G155" s="2270"/>
      <c r="H155" s="2201" t="s">
        <v>1699</v>
      </c>
    </row>
    <row r="156" spans="2:8" s="2181" customFormat="1" ht="60" customHeight="1">
      <c r="B156" s="2177"/>
      <c r="C156" s="2240">
        <v>6</v>
      </c>
      <c r="D156" s="2271" t="s">
        <v>2497</v>
      </c>
      <c r="E156" s="2272" t="s">
        <v>2498</v>
      </c>
      <c r="F156" s="2269">
        <v>46308</v>
      </c>
      <c r="G156" s="2270"/>
      <c r="H156" s="2201" t="s">
        <v>1699</v>
      </c>
    </row>
    <row r="157" spans="2:8" s="2181" customFormat="1" ht="60" customHeight="1">
      <c r="B157" s="2177"/>
      <c r="C157" s="2245"/>
      <c r="D157" s="2204"/>
      <c r="E157" s="2204"/>
      <c r="F157" s="2204"/>
      <c r="G157" s="2204"/>
      <c r="H157" s="2273"/>
    </row>
    <row r="158" spans="2:8" s="2181" customFormat="1" ht="60" customHeight="1">
      <c r="B158" s="2177"/>
      <c r="C158" s="2240">
        <v>1</v>
      </c>
      <c r="D158" s="2267" t="s">
        <v>2499</v>
      </c>
      <c r="E158" s="2268" t="s">
        <v>2500</v>
      </c>
      <c r="F158" s="2269">
        <v>46306</v>
      </c>
      <c r="G158" s="2270"/>
      <c r="H158" s="2274" t="s">
        <v>1698</v>
      </c>
    </row>
    <row r="159" spans="2:8" s="2181" customFormat="1" ht="60" customHeight="1">
      <c r="B159" s="2177"/>
      <c r="C159" s="2240">
        <v>2</v>
      </c>
      <c r="D159" s="2267" t="s">
        <v>2501</v>
      </c>
      <c r="E159" s="2268" t="s">
        <v>2502</v>
      </c>
      <c r="F159" s="2269">
        <v>46308</v>
      </c>
      <c r="G159" s="2270"/>
      <c r="H159" s="2274" t="s">
        <v>1698</v>
      </c>
    </row>
    <row r="160" spans="2:8" s="2181" customFormat="1" ht="60" customHeight="1">
      <c r="B160" s="2177"/>
      <c r="C160" s="2240">
        <v>3</v>
      </c>
      <c r="D160" s="2267" t="s">
        <v>2503</v>
      </c>
      <c r="E160" s="2268" t="s">
        <v>2504</v>
      </c>
      <c r="F160" s="2269">
        <v>46308</v>
      </c>
      <c r="G160" s="2270"/>
      <c r="H160" s="2274" t="s">
        <v>1698</v>
      </c>
    </row>
    <row r="161" spans="2:8" s="2181" customFormat="1" ht="60" customHeight="1">
      <c r="B161" s="2177"/>
      <c r="C161" s="2240">
        <v>4</v>
      </c>
      <c r="D161" s="2267" t="s">
        <v>2505</v>
      </c>
      <c r="E161" s="2268" t="s">
        <v>2506</v>
      </c>
      <c r="F161" s="2269">
        <v>46308</v>
      </c>
      <c r="G161" s="2270"/>
      <c r="H161" s="2274" t="s">
        <v>1698</v>
      </c>
    </row>
    <row r="162" spans="2:8" s="2181" customFormat="1" ht="73.8" customHeight="1">
      <c r="B162" s="2177"/>
      <c r="C162" s="2240">
        <v>5</v>
      </c>
      <c r="D162" s="2267" t="s">
        <v>2507</v>
      </c>
      <c r="E162" s="2268" t="s">
        <v>2508</v>
      </c>
      <c r="F162" s="2269">
        <v>46310</v>
      </c>
      <c r="G162" s="2270"/>
      <c r="H162" s="2274" t="s">
        <v>1698</v>
      </c>
    </row>
    <row r="163" spans="2:8" s="2181" customFormat="1" ht="78" customHeight="1">
      <c r="B163" s="2177"/>
      <c r="C163" s="2240">
        <v>6</v>
      </c>
      <c r="D163" s="2271" t="s">
        <v>2509</v>
      </c>
      <c r="E163" s="2272" t="s">
        <v>2510</v>
      </c>
      <c r="F163" s="2269">
        <v>46310</v>
      </c>
      <c r="G163" s="2270"/>
      <c r="H163" s="2274" t="s">
        <v>1698</v>
      </c>
    </row>
    <row r="164" spans="2:8" s="2181" customFormat="1" ht="60" customHeight="1">
      <c r="B164" s="2177"/>
      <c r="C164" s="2245"/>
      <c r="D164" s="2204"/>
      <c r="E164" s="2204"/>
      <c r="F164" s="2204"/>
      <c r="G164" s="2204"/>
      <c r="H164" s="2273"/>
    </row>
    <row r="165" spans="2:8" s="2181" customFormat="1" ht="60" customHeight="1">
      <c r="B165" s="2177"/>
      <c r="C165" s="2240">
        <v>1</v>
      </c>
      <c r="D165" s="2267" t="s">
        <v>2511</v>
      </c>
      <c r="E165" s="2268" t="s">
        <v>2512</v>
      </c>
      <c r="F165" s="2275">
        <v>46312</v>
      </c>
      <c r="G165" s="2270"/>
      <c r="H165" s="2274" t="s">
        <v>1700</v>
      </c>
    </row>
    <row r="166" spans="2:8" s="2181" customFormat="1" ht="60" customHeight="1">
      <c r="B166" s="2177"/>
      <c r="C166" s="2240">
        <v>2</v>
      </c>
      <c r="D166" s="2267" t="s">
        <v>2513</v>
      </c>
      <c r="E166" s="2268" t="s">
        <v>2514</v>
      </c>
      <c r="F166" s="2275">
        <v>46312</v>
      </c>
      <c r="G166" s="2270"/>
      <c r="H166" s="2274" t="s">
        <v>1700</v>
      </c>
    </row>
    <row r="167" spans="2:8" s="2181" customFormat="1" ht="60" customHeight="1">
      <c r="B167" s="2177"/>
      <c r="C167" s="2240">
        <v>3</v>
      </c>
      <c r="D167" s="2267" t="s">
        <v>2515</v>
      </c>
      <c r="E167" s="2268" t="s">
        <v>2516</v>
      </c>
      <c r="F167" s="2275">
        <v>46312</v>
      </c>
      <c r="G167" s="2270"/>
      <c r="H167" s="2274" t="s">
        <v>1700</v>
      </c>
    </row>
    <row r="168" spans="2:8" s="2280" customFormat="1" ht="60" customHeight="1">
      <c r="B168" s="2276"/>
      <c r="C168" s="2277" t="s">
        <v>2147</v>
      </c>
      <c r="D168" s="2278"/>
      <c r="E168" s="2278"/>
      <c r="F168" s="2278"/>
      <c r="G168" s="2278"/>
      <c r="H168" s="2279"/>
    </row>
    <row r="169" spans="2:8" s="2181" customFormat="1" ht="82.2" customHeight="1">
      <c r="B169" s="2177"/>
      <c r="C169" s="2281">
        <v>1</v>
      </c>
      <c r="D169" s="2282" t="s">
        <v>2517</v>
      </c>
      <c r="E169" s="2283" t="s">
        <v>2518</v>
      </c>
      <c r="F169" s="2284">
        <v>46306</v>
      </c>
      <c r="G169" s="2285"/>
      <c r="H169" s="2286" t="s">
        <v>1699</v>
      </c>
    </row>
    <row r="170" spans="2:8" s="2181" customFormat="1" ht="82.2" customHeight="1">
      <c r="B170" s="2177"/>
      <c r="C170" s="2281">
        <v>2</v>
      </c>
      <c r="D170" s="2282" t="s">
        <v>2519</v>
      </c>
      <c r="E170" s="2283" t="s">
        <v>2520</v>
      </c>
      <c r="F170" s="2284">
        <v>46306</v>
      </c>
      <c r="G170" s="2285"/>
      <c r="H170" s="2286" t="s">
        <v>1699</v>
      </c>
    </row>
    <row r="171" spans="2:8" s="2181" customFormat="1" ht="82.2" customHeight="1">
      <c r="B171" s="2177"/>
      <c r="C171" s="2281">
        <v>3</v>
      </c>
      <c r="D171" s="2282" t="s">
        <v>2521</v>
      </c>
      <c r="E171" s="2283" t="s">
        <v>2522</v>
      </c>
      <c r="F171" s="2284">
        <v>46310</v>
      </c>
      <c r="G171" s="2270"/>
      <c r="H171" s="2286" t="s">
        <v>1699</v>
      </c>
    </row>
    <row r="172" spans="2:8" s="2181" customFormat="1" ht="82.2" customHeight="1">
      <c r="B172" s="2177"/>
      <c r="C172" s="2281">
        <v>4</v>
      </c>
      <c r="D172" s="2282" t="s">
        <v>2523</v>
      </c>
      <c r="E172" s="2283" t="s">
        <v>2524</v>
      </c>
      <c r="F172" s="2287">
        <v>46310</v>
      </c>
      <c r="G172" s="2270"/>
      <c r="H172" s="2286" t="s">
        <v>1699</v>
      </c>
    </row>
    <row r="173" spans="2:8" s="2181" customFormat="1" ht="82.2" customHeight="1">
      <c r="B173" s="2177"/>
      <c r="C173" s="2281">
        <v>5</v>
      </c>
      <c r="D173" s="2282" t="s">
        <v>2525</v>
      </c>
      <c r="E173" s="2283" t="s">
        <v>2526</v>
      </c>
      <c r="F173" s="2288">
        <v>46307</v>
      </c>
      <c r="G173" s="2270"/>
      <c r="H173" s="2286" t="s">
        <v>1699</v>
      </c>
    </row>
    <row r="174" spans="2:8" s="2181" customFormat="1" ht="114" customHeight="1">
      <c r="B174" s="2177"/>
      <c r="C174" s="2289"/>
      <c r="D174" s="2290"/>
      <c r="E174" s="2290"/>
      <c r="F174" s="2290"/>
      <c r="G174" s="2290"/>
      <c r="H174" s="2291"/>
    </row>
    <row r="175" spans="2:8" s="2181" customFormat="1" ht="114" customHeight="1">
      <c r="B175" s="2177"/>
      <c r="C175" s="2282">
        <v>1</v>
      </c>
      <c r="D175" s="2282" t="s">
        <v>2527</v>
      </c>
      <c r="E175" s="2283" t="s">
        <v>2528</v>
      </c>
      <c r="F175" s="2284">
        <v>46310</v>
      </c>
      <c r="G175" s="2270"/>
      <c r="H175" s="2292" t="s">
        <v>1925</v>
      </c>
    </row>
    <row r="176" spans="2:8" s="2181" customFormat="1" ht="82.2" customHeight="1">
      <c r="B176" s="2177"/>
      <c r="C176" s="2282">
        <v>2</v>
      </c>
      <c r="D176" s="2282" t="s">
        <v>2529</v>
      </c>
      <c r="E176" s="2283" t="s">
        <v>2530</v>
      </c>
      <c r="F176" s="2284">
        <v>46310</v>
      </c>
      <c r="G176" s="2270"/>
      <c r="H176" s="2292" t="s">
        <v>1925</v>
      </c>
    </row>
    <row r="177" spans="2:8" s="2181" customFormat="1" ht="82.2" customHeight="1">
      <c r="B177" s="2177"/>
      <c r="C177" s="2282">
        <v>3</v>
      </c>
      <c r="D177" s="2282" t="s">
        <v>2531</v>
      </c>
      <c r="E177" s="2283" t="s">
        <v>2532</v>
      </c>
      <c r="F177" s="2284">
        <v>46310</v>
      </c>
      <c r="G177" s="2270"/>
      <c r="H177" s="2292" t="s">
        <v>1925</v>
      </c>
    </row>
    <row r="178" spans="2:8" s="2181" customFormat="1" ht="82.2" customHeight="1">
      <c r="B178" s="2177"/>
      <c r="C178" s="2289"/>
      <c r="D178" s="2290"/>
      <c r="E178" s="2290"/>
      <c r="F178" s="2290"/>
      <c r="G178" s="2290"/>
      <c r="H178" s="2291"/>
    </row>
    <row r="179" spans="2:8" s="2181" customFormat="1" ht="114" customHeight="1">
      <c r="B179" s="2177"/>
      <c r="C179" s="2282">
        <v>1</v>
      </c>
      <c r="D179" s="2282" t="s">
        <v>2533</v>
      </c>
      <c r="E179" s="2293" t="s">
        <v>2534</v>
      </c>
      <c r="F179" s="2288">
        <v>46312</v>
      </c>
      <c r="G179" s="2270"/>
      <c r="H179" s="2294" t="s">
        <v>1700</v>
      </c>
    </row>
    <row r="180" spans="2:8" s="2181" customFormat="1" ht="82.2" customHeight="1">
      <c r="B180" s="2177"/>
      <c r="C180" s="2282">
        <v>2</v>
      </c>
      <c r="D180" s="2282" t="s">
        <v>2535</v>
      </c>
      <c r="E180" s="2293" t="s">
        <v>2536</v>
      </c>
      <c r="F180" s="2288">
        <v>46312</v>
      </c>
      <c r="G180" s="2270"/>
      <c r="H180" s="2294" t="s">
        <v>1700</v>
      </c>
    </row>
    <row r="181" spans="2:8" s="2181" customFormat="1" ht="82.2" customHeight="1">
      <c r="B181" s="2177"/>
      <c r="C181" s="2282">
        <v>3</v>
      </c>
      <c r="D181" s="2282" t="s">
        <v>2537</v>
      </c>
      <c r="E181" s="2293" t="s">
        <v>2538</v>
      </c>
      <c r="F181" s="2288">
        <v>46312</v>
      </c>
      <c r="G181" s="2270"/>
      <c r="H181" s="2294" t="s">
        <v>1700</v>
      </c>
    </row>
    <row r="182" spans="2:8" s="2181" customFormat="1" ht="114" customHeight="1">
      <c r="B182" s="2177"/>
      <c r="C182" s="2282">
        <v>4</v>
      </c>
      <c r="D182" s="2282" t="s">
        <v>2539</v>
      </c>
      <c r="E182" s="2293" t="s">
        <v>2540</v>
      </c>
      <c r="F182" s="2288">
        <v>46312</v>
      </c>
      <c r="G182" s="2270"/>
      <c r="H182" s="2294" t="s">
        <v>1700</v>
      </c>
    </row>
    <row r="183" spans="2:8" s="2181" customFormat="1" ht="82.2" customHeight="1">
      <c r="B183" s="2177"/>
      <c r="C183" s="2282">
        <v>5</v>
      </c>
      <c r="D183" s="2282" t="s">
        <v>2541</v>
      </c>
      <c r="E183" s="2293" t="s">
        <v>2542</v>
      </c>
      <c r="F183" s="2288">
        <v>46312</v>
      </c>
      <c r="G183" s="2270"/>
      <c r="H183" s="2294" t="s">
        <v>1700</v>
      </c>
    </row>
    <row r="184" spans="2:8" s="2181" customFormat="1" ht="82.2" customHeight="1">
      <c r="B184" s="2177"/>
      <c r="C184" s="2282">
        <v>6</v>
      </c>
      <c r="D184" s="2282" t="s">
        <v>2543</v>
      </c>
      <c r="E184" s="2293" t="s">
        <v>2544</v>
      </c>
      <c r="F184" s="2288">
        <v>46312</v>
      </c>
      <c r="G184" s="2270"/>
      <c r="H184" s="2294" t="s">
        <v>1700</v>
      </c>
    </row>
    <row r="185" spans="2:8" s="2181" customFormat="1" ht="82.2" customHeight="1">
      <c r="B185" s="2177"/>
      <c r="C185" s="2282">
        <v>7</v>
      </c>
      <c r="D185" s="2282" t="s">
        <v>2545</v>
      </c>
      <c r="E185" s="2293" t="s">
        <v>2546</v>
      </c>
      <c r="F185" s="2288">
        <v>46312</v>
      </c>
      <c r="G185" s="2270"/>
      <c r="H185" s="2294" t="s">
        <v>1700</v>
      </c>
    </row>
    <row r="186" spans="2:8" s="2181" customFormat="1" ht="114" customHeight="1">
      <c r="B186" s="2177"/>
      <c r="C186" s="2282">
        <v>8</v>
      </c>
      <c r="D186" s="2282" t="s">
        <v>2547</v>
      </c>
      <c r="E186" s="2293" t="s">
        <v>2548</v>
      </c>
      <c r="F186" s="2288">
        <v>46312</v>
      </c>
      <c r="G186" s="2270"/>
      <c r="H186" s="2294" t="s">
        <v>1700</v>
      </c>
    </row>
    <row r="187" spans="2:8" s="2181" customFormat="1" ht="82.2" customHeight="1">
      <c r="B187" s="2177"/>
      <c r="C187" s="2282">
        <v>9</v>
      </c>
      <c r="D187" s="2282" t="s">
        <v>2549</v>
      </c>
      <c r="E187" s="2293" t="s">
        <v>2550</v>
      </c>
      <c r="F187" s="2288">
        <v>46312</v>
      </c>
      <c r="G187" s="2270"/>
      <c r="H187" s="2294" t="s">
        <v>1700</v>
      </c>
    </row>
    <row r="188" spans="2:8" s="2299" customFormat="1" ht="45.6" customHeight="1">
      <c r="B188" s="2295"/>
      <c r="C188" s="2296" t="s">
        <v>1877</v>
      </c>
      <c r="D188" s="2297"/>
      <c r="E188" s="2297"/>
      <c r="F188" s="2297"/>
      <c r="G188" s="2297"/>
      <c r="H188" s="2298"/>
    </row>
    <row r="189" spans="2:8" s="2181" customFormat="1" ht="82.2" customHeight="1">
      <c r="B189" s="2177"/>
      <c r="C189" s="2281">
        <v>1</v>
      </c>
      <c r="D189" s="2300" t="s">
        <v>2551</v>
      </c>
      <c r="E189" s="2301" t="s">
        <v>2552</v>
      </c>
      <c r="F189" s="2302">
        <v>46312</v>
      </c>
      <c r="G189" s="2285"/>
      <c r="H189" s="2303" t="s">
        <v>1699</v>
      </c>
    </row>
    <row r="190" spans="2:8" s="2181" customFormat="1" ht="82.2" customHeight="1">
      <c r="B190" s="2177"/>
      <c r="C190" s="2304"/>
      <c r="D190" s="2305"/>
      <c r="E190" s="2305"/>
      <c r="F190" s="2305"/>
      <c r="G190" s="2305"/>
      <c r="H190" s="2306"/>
    </row>
    <row r="191" spans="2:8" s="2181" customFormat="1" ht="114" customHeight="1">
      <c r="B191" s="2177"/>
      <c r="C191" s="2281">
        <v>1</v>
      </c>
      <c r="D191" s="2307" t="s">
        <v>2553</v>
      </c>
      <c r="E191" s="2301" t="s">
        <v>2554</v>
      </c>
      <c r="F191" s="2302">
        <v>46312</v>
      </c>
      <c r="G191" s="2270"/>
      <c r="H191" s="2308" t="s">
        <v>1698</v>
      </c>
    </row>
    <row r="192" spans="2:8" s="2181" customFormat="1" ht="82.2" customHeight="1">
      <c r="B192" s="2177"/>
      <c r="C192" s="2281">
        <v>2</v>
      </c>
      <c r="D192" s="2307" t="s">
        <v>2555</v>
      </c>
      <c r="E192" s="2301" t="s">
        <v>2556</v>
      </c>
      <c r="F192" s="2302">
        <v>46312</v>
      </c>
      <c r="G192" s="2270"/>
      <c r="H192" s="2308" t="s">
        <v>1698</v>
      </c>
    </row>
    <row r="193" spans="2:8" s="2181" customFormat="1" ht="114" customHeight="1">
      <c r="B193" s="2177"/>
      <c r="C193" s="2281">
        <v>3</v>
      </c>
      <c r="D193" s="2307" t="s">
        <v>2557</v>
      </c>
      <c r="E193" s="2301" t="s">
        <v>2558</v>
      </c>
      <c r="F193" s="2302">
        <v>46312</v>
      </c>
      <c r="G193" s="2270"/>
      <c r="H193" s="2308" t="s">
        <v>1698</v>
      </c>
    </row>
    <row r="194" spans="2:8" s="2313" customFormat="1" ht="45.6" customHeight="1">
      <c r="B194" s="2309"/>
      <c r="C194" s="2310" t="s">
        <v>1884</v>
      </c>
      <c r="D194" s="2311"/>
      <c r="E194" s="2311"/>
      <c r="F194" s="2311"/>
      <c r="G194" s="2311"/>
      <c r="H194" s="2312"/>
    </row>
    <row r="195" spans="2:8" ht="0.6" customHeight="1">
      <c r="C195" s="2314"/>
      <c r="D195" s="2315"/>
      <c r="E195" s="2315"/>
      <c r="F195" s="2315"/>
      <c r="G195" s="2315"/>
      <c r="H195" s="2316"/>
    </row>
    <row r="196" spans="2:8" ht="45.6" customHeight="1">
      <c r="C196" s="2171">
        <v>1</v>
      </c>
      <c r="D196" s="2317" t="s">
        <v>2216</v>
      </c>
      <c r="E196" s="2318" t="s">
        <v>2183</v>
      </c>
      <c r="F196" s="2319">
        <v>46298</v>
      </c>
      <c r="G196" s="2320"/>
      <c r="H196" s="2303" t="s">
        <v>1699</v>
      </c>
    </row>
    <row r="197" spans="2:8" ht="45.6" customHeight="1">
      <c r="C197" s="2171">
        <v>2</v>
      </c>
      <c r="D197" s="2317" t="s">
        <v>2559</v>
      </c>
      <c r="E197" s="2318" t="s">
        <v>2184</v>
      </c>
      <c r="F197" s="2319">
        <v>46294</v>
      </c>
      <c r="G197" s="2320"/>
      <c r="H197" s="2303" t="s">
        <v>1699</v>
      </c>
    </row>
    <row r="198" spans="2:8" ht="45.6" customHeight="1">
      <c r="C198" s="2171">
        <v>3</v>
      </c>
      <c r="D198" s="2317" t="s">
        <v>2560</v>
      </c>
      <c r="E198" s="2318" t="s">
        <v>2185</v>
      </c>
      <c r="F198" s="2319">
        <v>46294</v>
      </c>
      <c r="G198" s="2320"/>
      <c r="H198" s="2303" t="s">
        <v>1699</v>
      </c>
    </row>
    <row r="199" spans="2:8" ht="45.6" customHeight="1">
      <c r="C199" s="2171">
        <v>4</v>
      </c>
      <c r="D199" s="2317" t="s">
        <v>2561</v>
      </c>
      <c r="E199" s="2321" t="s">
        <v>2148</v>
      </c>
      <c r="F199" s="2319">
        <v>46298</v>
      </c>
      <c r="G199" s="2320"/>
      <c r="H199" s="2303" t="s">
        <v>1699</v>
      </c>
    </row>
    <row r="200" spans="2:8" ht="45.6" customHeight="1">
      <c r="C200" s="2171">
        <v>5</v>
      </c>
      <c r="D200" s="2317" t="s">
        <v>2562</v>
      </c>
      <c r="E200" s="2321" t="s">
        <v>2186</v>
      </c>
      <c r="F200" s="2319">
        <v>46292</v>
      </c>
      <c r="G200" s="2320"/>
      <c r="H200" s="2303" t="s">
        <v>1699</v>
      </c>
    </row>
    <row r="201" spans="2:8" ht="45.6" customHeight="1">
      <c r="C201" s="2171">
        <v>6</v>
      </c>
      <c r="D201" s="2317" t="s">
        <v>2563</v>
      </c>
      <c r="E201" s="2321" t="s">
        <v>2187</v>
      </c>
      <c r="F201" s="2319">
        <v>46292</v>
      </c>
      <c r="G201" s="2320"/>
      <c r="H201" s="2303" t="s">
        <v>1699</v>
      </c>
    </row>
    <row r="202" spans="2:8" ht="45.6" customHeight="1">
      <c r="C202" s="2171">
        <v>7</v>
      </c>
      <c r="D202" s="2317" t="s">
        <v>2564</v>
      </c>
      <c r="E202" s="2321" t="s">
        <v>2188</v>
      </c>
      <c r="F202" s="2319">
        <v>46292</v>
      </c>
      <c r="G202" s="2320"/>
      <c r="H202" s="2303" t="s">
        <v>1699</v>
      </c>
    </row>
    <row r="203" spans="2:8" ht="45.6" customHeight="1">
      <c r="C203" s="2171">
        <v>8</v>
      </c>
      <c r="D203" s="2317" t="s">
        <v>2565</v>
      </c>
      <c r="E203" s="2321" t="s">
        <v>2189</v>
      </c>
      <c r="F203" s="2319">
        <v>46294</v>
      </c>
      <c r="G203" s="2320"/>
      <c r="H203" s="2303" t="s">
        <v>1699</v>
      </c>
    </row>
    <row r="204" spans="2:8" ht="45.6" customHeight="1">
      <c r="C204" s="2322"/>
      <c r="D204" s="2323"/>
      <c r="E204" s="2323"/>
      <c r="F204" s="2323"/>
      <c r="G204" s="2323"/>
      <c r="H204" s="2324"/>
    </row>
    <row r="205" spans="2:8" ht="45.6" customHeight="1">
      <c r="C205" s="2171">
        <v>1</v>
      </c>
      <c r="D205" s="2317" t="s">
        <v>2219</v>
      </c>
      <c r="E205" s="2321" t="s">
        <v>2190</v>
      </c>
      <c r="F205" s="2319">
        <v>46306</v>
      </c>
      <c r="G205" s="2320"/>
      <c r="H205" s="2325" t="s">
        <v>1698</v>
      </c>
    </row>
    <row r="206" spans="2:8" ht="45.6" customHeight="1">
      <c r="C206" s="2322"/>
      <c r="D206" s="2323"/>
      <c r="E206" s="2323"/>
      <c r="F206" s="2323"/>
      <c r="G206" s="2323"/>
      <c r="H206" s="2324"/>
    </row>
    <row r="207" spans="2:8" ht="45.6" customHeight="1">
      <c r="C207" s="2171">
        <v>1</v>
      </c>
      <c r="D207" s="2317" t="s">
        <v>2566</v>
      </c>
      <c r="E207" s="2321" t="s">
        <v>2217</v>
      </c>
      <c r="F207" s="2319">
        <v>46303</v>
      </c>
      <c r="G207" s="2320"/>
      <c r="H207" s="2292" t="s">
        <v>2063</v>
      </c>
    </row>
    <row r="208" spans="2:8" ht="45.6" customHeight="1">
      <c r="C208" s="2171">
        <v>2</v>
      </c>
      <c r="D208" s="2317" t="s">
        <v>2567</v>
      </c>
      <c r="E208" s="2318" t="s">
        <v>2218</v>
      </c>
      <c r="F208" s="2319">
        <v>46303</v>
      </c>
      <c r="G208" s="2320"/>
      <c r="H208" s="2292" t="s">
        <v>2063</v>
      </c>
    </row>
    <row r="209" spans="1:16384" s="2329" customFormat="1" ht="45.6" customHeight="1">
      <c r="A209" s="2326"/>
      <c r="B209" s="2327"/>
      <c r="C209" s="2328"/>
      <c r="K209" s="2329" t="s">
        <v>2568</v>
      </c>
      <c r="L209" s="2329" t="s">
        <v>2568</v>
      </c>
      <c r="M209" s="2329" t="s">
        <v>2568</v>
      </c>
      <c r="N209" s="2329" t="s">
        <v>2568</v>
      </c>
      <c r="O209" s="2329" t="s">
        <v>2568</v>
      </c>
      <c r="P209" s="2329" t="s">
        <v>2568</v>
      </c>
      <c r="Q209" s="2329" t="s">
        <v>2568</v>
      </c>
      <c r="R209" s="2329" t="s">
        <v>2568</v>
      </c>
      <c r="S209" s="2329" t="s">
        <v>2568</v>
      </c>
      <c r="T209" s="2329" t="s">
        <v>2568</v>
      </c>
      <c r="U209" s="2329" t="s">
        <v>2568</v>
      </c>
      <c r="V209" s="2329" t="s">
        <v>2568</v>
      </c>
      <c r="W209" s="2329" t="s">
        <v>2568</v>
      </c>
      <c r="X209" s="2329" t="s">
        <v>2568</v>
      </c>
      <c r="Y209" s="2329" t="s">
        <v>2568</v>
      </c>
      <c r="Z209" s="2329" t="s">
        <v>2568</v>
      </c>
      <c r="AA209" s="2329" t="s">
        <v>2568</v>
      </c>
      <c r="AB209" s="2329" t="s">
        <v>2568</v>
      </c>
      <c r="AC209" s="2329" t="s">
        <v>2568</v>
      </c>
      <c r="AD209" s="2329" t="s">
        <v>2568</v>
      </c>
      <c r="AE209" s="2329" t="s">
        <v>2568</v>
      </c>
      <c r="AF209" s="2329" t="s">
        <v>2568</v>
      </c>
      <c r="AG209" s="2329" t="s">
        <v>2568</v>
      </c>
      <c r="AH209" s="2329" t="s">
        <v>2568</v>
      </c>
      <c r="AI209" s="2329" t="s">
        <v>2568</v>
      </c>
      <c r="AJ209" s="2329" t="s">
        <v>2568</v>
      </c>
      <c r="AK209" s="2329" t="s">
        <v>2568</v>
      </c>
      <c r="AL209" s="2329" t="s">
        <v>2568</v>
      </c>
      <c r="AM209" s="2329" t="s">
        <v>2568</v>
      </c>
      <c r="AN209" s="2329" t="s">
        <v>2568</v>
      </c>
      <c r="AO209" s="2329" t="s">
        <v>2568</v>
      </c>
      <c r="AP209" s="2329" t="s">
        <v>2568</v>
      </c>
      <c r="AQ209" s="2329" t="s">
        <v>2568</v>
      </c>
      <c r="AR209" s="2329" t="s">
        <v>2568</v>
      </c>
      <c r="AS209" s="2329" t="s">
        <v>2568</v>
      </c>
      <c r="AT209" s="2329" t="s">
        <v>2568</v>
      </c>
      <c r="AU209" s="2329" t="s">
        <v>2568</v>
      </c>
      <c r="AV209" s="2329" t="s">
        <v>2568</v>
      </c>
      <c r="AW209" s="2329" t="s">
        <v>2568</v>
      </c>
      <c r="AX209" s="2329" t="s">
        <v>2568</v>
      </c>
      <c r="AY209" s="2329" t="s">
        <v>2568</v>
      </c>
      <c r="AZ209" s="2329" t="s">
        <v>2568</v>
      </c>
      <c r="BA209" s="2329" t="s">
        <v>2568</v>
      </c>
      <c r="BB209" s="2329" t="s">
        <v>2568</v>
      </c>
      <c r="BC209" s="2329" t="s">
        <v>2568</v>
      </c>
      <c r="BD209" s="2329" t="s">
        <v>2568</v>
      </c>
      <c r="BE209" s="2329" t="s">
        <v>2568</v>
      </c>
      <c r="BF209" s="2329" t="s">
        <v>2568</v>
      </c>
      <c r="BG209" s="2329" t="s">
        <v>2568</v>
      </c>
      <c r="BH209" s="2329" t="s">
        <v>2568</v>
      </c>
      <c r="BI209" s="2329" t="s">
        <v>2568</v>
      </c>
      <c r="BJ209" s="2329" t="s">
        <v>2568</v>
      </c>
      <c r="BK209" s="2329" t="s">
        <v>2568</v>
      </c>
      <c r="BL209" s="2329" t="s">
        <v>2568</v>
      </c>
      <c r="BM209" s="2329" t="s">
        <v>2568</v>
      </c>
      <c r="BN209" s="2329" t="s">
        <v>2568</v>
      </c>
      <c r="BO209" s="2329" t="s">
        <v>2568</v>
      </c>
      <c r="BP209" s="2329" t="s">
        <v>2568</v>
      </c>
      <c r="BQ209" s="2329" t="s">
        <v>2568</v>
      </c>
      <c r="BR209" s="2329" t="s">
        <v>2568</v>
      </c>
      <c r="BS209" s="2329" t="s">
        <v>2568</v>
      </c>
      <c r="BT209" s="2329" t="s">
        <v>2568</v>
      </c>
      <c r="BU209" s="2329" t="s">
        <v>2568</v>
      </c>
      <c r="BV209" s="2329" t="s">
        <v>2568</v>
      </c>
      <c r="BW209" s="2329" t="s">
        <v>2568</v>
      </c>
      <c r="BX209" s="2329" t="s">
        <v>2568</v>
      </c>
      <c r="BY209" s="2329" t="s">
        <v>2568</v>
      </c>
      <c r="BZ209" s="2329" t="s">
        <v>2568</v>
      </c>
      <c r="CA209" s="2329" t="s">
        <v>2568</v>
      </c>
      <c r="CB209" s="2329" t="s">
        <v>2568</v>
      </c>
      <c r="CC209" s="2329" t="s">
        <v>2568</v>
      </c>
      <c r="CD209" s="2329" t="s">
        <v>2568</v>
      </c>
      <c r="CE209" s="2329" t="s">
        <v>2568</v>
      </c>
      <c r="CF209" s="2329" t="s">
        <v>2568</v>
      </c>
      <c r="CG209" s="2329" t="s">
        <v>2568</v>
      </c>
      <c r="CH209" s="2329" t="s">
        <v>2568</v>
      </c>
      <c r="CI209" s="2329" t="s">
        <v>2568</v>
      </c>
      <c r="CJ209" s="2329" t="s">
        <v>2568</v>
      </c>
      <c r="CK209" s="2329" t="s">
        <v>2568</v>
      </c>
      <c r="CL209" s="2329" t="s">
        <v>2568</v>
      </c>
      <c r="CM209" s="2329" t="s">
        <v>2568</v>
      </c>
      <c r="CN209" s="2329" t="s">
        <v>2568</v>
      </c>
      <c r="CO209" s="2329" t="s">
        <v>2568</v>
      </c>
      <c r="CP209" s="2329" t="s">
        <v>2568</v>
      </c>
      <c r="CQ209" s="2329" t="s">
        <v>2568</v>
      </c>
      <c r="CR209" s="2329" t="s">
        <v>2568</v>
      </c>
      <c r="CS209" s="2329" t="s">
        <v>2568</v>
      </c>
      <c r="CT209" s="2329" t="s">
        <v>2568</v>
      </c>
      <c r="CU209" s="2329" t="s">
        <v>2568</v>
      </c>
      <c r="CV209" s="2329" t="s">
        <v>2568</v>
      </c>
      <c r="CW209" s="2329" t="s">
        <v>2568</v>
      </c>
      <c r="CX209" s="2329" t="s">
        <v>2568</v>
      </c>
      <c r="CY209" s="2329" t="s">
        <v>2568</v>
      </c>
      <c r="CZ209" s="2329" t="s">
        <v>2568</v>
      </c>
      <c r="DA209" s="2329" t="s">
        <v>2568</v>
      </c>
      <c r="DB209" s="2329" t="s">
        <v>2568</v>
      </c>
      <c r="DC209" s="2329" t="s">
        <v>2568</v>
      </c>
      <c r="DD209" s="2329" t="s">
        <v>2568</v>
      </c>
      <c r="DE209" s="2329" t="s">
        <v>2568</v>
      </c>
      <c r="DF209" s="2329" t="s">
        <v>2568</v>
      </c>
      <c r="DG209" s="2329" t="s">
        <v>2568</v>
      </c>
      <c r="DH209" s="2329" t="s">
        <v>2568</v>
      </c>
      <c r="DI209" s="2329" t="s">
        <v>2568</v>
      </c>
      <c r="DJ209" s="2329" t="s">
        <v>2568</v>
      </c>
      <c r="DK209" s="2329" t="s">
        <v>2568</v>
      </c>
      <c r="DL209" s="2329" t="s">
        <v>2568</v>
      </c>
      <c r="DM209" s="2329" t="s">
        <v>2568</v>
      </c>
      <c r="DN209" s="2329" t="s">
        <v>2568</v>
      </c>
      <c r="DO209" s="2329" t="s">
        <v>2568</v>
      </c>
      <c r="DP209" s="2329" t="s">
        <v>2568</v>
      </c>
      <c r="DQ209" s="2329" t="s">
        <v>2568</v>
      </c>
      <c r="DR209" s="2329" t="s">
        <v>2568</v>
      </c>
      <c r="DS209" s="2329" t="s">
        <v>2568</v>
      </c>
      <c r="DT209" s="2329" t="s">
        <v>2568</v>
      </c>
      <c r="DU209" s="2329" t="s">
        <v>2568</v>
      </c>
      <c r="DV209" s="2329" t="s">
        <v>2568</v>
      </c>
      <c r="DW209" s="2329" t="s">
        <v>2568</v>
      </c>
      <c r="DX209" s="2329" t="s">
        <v>2568</v>
      </c>
      <c r="DY209" s="2329" t="s">
        <v>2568</v>
      </c>
      <c r="DZ209" s="2329" t="s">
        <v>2568</v>
      </c>
      <c r="EA209" s="2329" t="s">
        <v>2568</v>
      </c>
      <c r="EB209" s="2329" t="s">
        <v>2568</v>
      </c>
      <c r="EC209" s="2329" t="s">
        <v>2568</v>
      </c>
      <c r="ED209" s="2329" t="s">
        <v>2568</v>
      </c>
      <c r="EE209" s="2329" t="s">
        <v>2568</v>
      </c>
      <c r="EF209" s="2329" t="s">
        <v>2568</v>
      </c>
      <c r="EG209" s="2329" t="s">
        <v>2568</v>
      </c>
      <c r="EH209" s="2329" t="s">
        <v>2568</v>
      </c>
      <c r="EI209" s="2329" t="s">
        <v>2568</v>
      </c>
      <c r="EJ209" s="2329" t="s">
        <v>2568</v>
      </c>
      <c r="EK209" s="2329" t="s">
        <v>2568</v>
      </c>
      <c r="EL209" s="2329" t="s">
        <v>2568</v>
      </c>
      <c r="EM209" s="2329" t="s">
        <v>2568</v>
      </c>
      <c r="EN209" s="2329" t="s">
        <v>2568</v>
      </c>
      <c r="EO209" s="2329" t="s">
        <v>2568</v>
      </c>
      <c r="EP209" s="2329" t="s">
        <v>2568</v>
      </c>
      <c r="EQ209" s="2329" t="s">
        <v>2568</v>
      </c>
      <c r="ER209" s="2329" t="s">
        <v>2568</v>
      </c>
      <c r="ES209" s="2329" t="s">
        <v>2568</v>
      </c>
      <c r="ET209" s="2329" t="s">
        <v>2568</v>
      </c>
      <c r="EU209" s="2329" t="s">
        <v>2568</v>
      </c>
      <c r="EV209" s="2329" t="s">
        <v>2568</v>
      </c>
      <c r="EW209" s="2329" t="s">
        <v>2568</v>
      </c>
      <c r="EX209" s="2329" t="s">
        <v>2568</v>
      </c>
      <c r="EY209" s="2329" t="s">
        <v>2568</v>
      </c>
      <c r="EZ209" s="2329" t="s">
        <v>2568</v>
      </c>
      <c r="FA209" s="2329" t="s">
        <v>2568</v>
      </c>
      <c r="FB209" s="2329" t="s">
        <v>2568</v>
      </c>
      <c r="FC209" s="2329" t="s">
        <v>2568</v>
      </c>
      <c r="FD209" s="2329" t="s">
        <v>2568</v>
      </c>
      <c r="FE209" s="2329" t="s">
        <v>2568</v>
      </c>
      <c r="FF209" s="2329" t="s">
        <v>2568</v>
      </c>
      <c r="FG209" s="2329" t="s">
        <v>2568</v>
      </c>
      <c r="FH209" s="2329" t="s">
        <v>2568</v>
      </c>
      <c r="FI209" s="2329" t="s">
        <v>2568</v>
      </c>
      <c r="FJ209" s="2329" t="s">
        <v>2568</v>
      </c>
      <c r="FK209" s="2329" t="s">
        <v>2568</v>
      </c>
      <c r="FL209" s="2329" t="s">
        <v>2568</v>
      </c>
      <c r="FM209" s="2329" t="s">
        <v>2568</v>
      </c>
      <c r="FN209" s="2329" t="s">
        <v>2568</v>
      </c>
      <c r="FO209" s="2329" t="s">
        <v>2568</v>
      </c>
      <c r="FP209" s="2329" t="s">
        <v>2568</v>
      </c>
      <c r="FQ209" s="2329" t="s">
        <v>2568</v>
      </c>
      <c r="FR209" s="2329" t="s">
        <v>2568</v>
      </c>
      <c r="FS209" s="2329" t="s">
        <v>2568</v>
      </c>
      <c r="FT209" s="2329" t="s">
        <v>2568</v>
      </c>
      <c r="FU209" s="2329" t="s">
        <v>2568</v>
      </c>
      <c r="FV209" s="2329" t="s">
        <v>2568</v>
      </c>
      <c r="FW209" s="2329" t="s">
        <v>2568</v>
      </c>
      <c r="FX209" s="2329" t="s">
        <v>2568</v>
      </c>
      <c r="FY209" s="2329" t="s">
        <v>2568</v>
      </c>
      <c r="FZ209" s="2329" t="s">
        <v>2568</v>
      </c>
      <c r="GA209" s="2329" t="s">
        <v>2568</v>
      </c>
      <c r="GB209" s="2329" t="s">
        <v>2568</v>
      </c>
      <c r="GC209" s="2329" t="s">
        <v>2568</v>
      </c>
      <c r="GD209" s="2329" t="s">
        <v>2568</v>
      </c>
      <c r="GE209" s="2329" t="s">
        <v>2568</v>
      </c>
      <c r="GF209" s="2329" t="s">
        <v>2568</v>
      </c>
      <c r="GG209" s="2329" t="s">
        <v>2568</v>
      </c>
      <c r="GH209" s="2329" t="s">
        <v>2568</v>
      </c>
      <c r="GI209" s="2329" t="s">
        <v>2568</v>
      </c>
      <c r="GJ209" s="2329" t="s">
        <v>2568</v>
      </c>
      <c r="GK209" s="2329" t="s">
        <v>2568</v>
      </c>
      <c r="GL209" s="2329" t="s">
        <v>2568</v>
      </c>
      <c r="GM209" s="2329" t="s">
        <v>2568</v>
      </c>
      <c r="GN209" s="2329" t="s">
        <v>2568</v>
      </c>
      <c r="GO209" s="2329" t="s">
        <v>2568</v>
      </c>
      <c r="GP209" s="2329" t="s">
        <v>2568</v>
      </c>
      <c r="GQ209" s="2329" t="s">
        <v>2568</v>
      </c>
      <c r="GR209" s="2329" t="s">
        <v>2568</v>
      </c>
      <c r="GS209" s="2329" t="s">
        <v>2568</v>
      </c>
      <c r="GT209" s="2329" t="s">
        <v>2568</v>
      </c>
      <c r="GU209" s="2329" t="s">
        <v>2568</v>
      </c>
      <c r="GV209" s="2329" t="s">
        <v>2568</v>
      </c>
      <c r="GW209" s="2329" t="s">
        <v>2568</v>
      </c>
      <c r="GX209" s="2329" t="s">
        <v>2568</v>
      </c>
      <c r="GY209" s="2329" t="s">
        <v>2568</v>
      </c>
      <c r="GZ209" s="2329" t="s">
        <v>2568</v>
      </c>
      <c r="HA209" s="2329" t="s">
        <v>2568</v>
      </c>
      <c r="HB209" s="2329" t="s">
        <v>2568</v>
      </c>
      <c r="HC209" s="2329" t="s">
        <v>2568</v>
      </c>
      <c r="HD209" s="2329" t="s">
        <v>2568</v>
      </c>
      <c r="HE209" s="2329" t="s">
        <v>2568</v>
      </c>
      <c r="HF209" s="2329" t="s">
        <v>2568</v>
      </c>
      <c r="HG209" s="2329" t="s">
        <v>2568</v>
      </c>
      <c r="HH209" s="2329" t="s">
        <v>2568</v>
      </c>
      <c r="HI209" s="2329" t="s">
        <v>2568</v>
      </c>
      <c r="HJ209" s="2329" t="s">
        <v>2568</v>
      </c>
      <c r="HK209" s="2329" t="s">
        <v>2568</v>
      </c>
      <c r="HL209" s="2329" t="s">
        <v>2568</v>
      </c>
      <c r="HM209" s="2329" t="s">
        <v>2568</v>
      </c>
      <c r="HN209" s="2329" t="s">
        <v>2568</v>
      </c>
      <c r="HO209" s="2329" t="s">
        <v>2568</v>
      </c>
      <c r="HP209" s="2329" t="s">
        <v>2568</v>
      </c>
      <c r="HQ209" s="2329" t="s">
        <v>2568</v>
      </c>
      <c r="HR209" s="2329" t="s">
        <v>2568</v>
      </c>
      <c r="HS209" s="2329" t="s">
        <v>2568</v>
      </c>
      <c r="HT209" s="2329" t="s">
        <v>2568</v>
      </c>
      <c r="HU209" s="2329" t="s">
        <v>2568</v>
      </c>
      <c r="HV209" s="2329" t="s">
        <v>2568</v>
      </c>
      <c r="HW209" s="2329" t="s">
        <v>2568</v>
      </c>
      <c r="HX209" s="2329" t="s">
        <v>2568</v>
      </c>
      <c r="HY209" s="2329" t="s">
        <v>2568</v>
      </c>
      <c r="HZ209" s="2329" t="s">
        <v>2568</v>
      </c>
      <c r="IA209" s="2329" t="s">
        <v>2568</v>
      </c>
      <c r="IB209" s="2329" t="s">
        <v>2568</v>
      </c>
      <c r="IC209" s="2329" t="s">
        <v>2568</v>
      </c>
      <c r="ID209" s="2329" t="s">
        <v>2568</v>
      </c>
      <c r="IE209" s="2329" t="s">
        <v>2568</v>
      </c>
      <c r="IF209" s="2329" t="s">
        <v>2568</v>
      </c>
      <c r="IG209" s="2329" t="s">
        <v>2568</v>
      </c>
      <c r="IH209" s="2329" t="s">
        <v>2568</v>
      </c>
      <c r="II209" s="2329" t="s">
        <v>2568</v>
      </c>
      <c r="IJ209" s="2329" t="s">
        <v>2568</v>
      </c>
      <c r="IK209" s="2329" t="s">
        <v>2568</v>
      </c>
      <c r="IL209" s="2329" t="s">
        <v>2568</v>
      </c>
      <c r="IM209" s="2329" t="s">
        <v>2568</v>
      </c>
      <c r="IN209" s="2329" t="s">
        <v>2568</v>
      </c>
      <c r="IO209" s="2329" t="s">
        <v>2568</v>
      </c>
      <c r="IP209" s="2329" t="s">
        <v>2568</v>
      </c>
      <c r="IQ209" s="2329" t="s">
        <v>2568</v>
      </c>
      <c r="IR209" s="2329" t="s">
        <v>2568</v>
      </c>
      <c r="IS209" s="2329" t="s">
        <v>2568</v>
      </c>
      <c r="IT209" s="2329" t="s">
        <v>2568</v>
      </c>
      <c r="IU209" s="2329" t="s">
        <v>2568</v>
      </c>
      <c r="IV209" s="2329" t="s">
        <v>2568</v>
      </c>
      <c r="IW209" s="2329" t="s">
        <v>2568</v>
      </c>
      <c r="IX209" s="2329" t="s">
        <v>2568</v>
      </c>
      <c r="IY209" s="2329" t="s">
        <v>2568</v>
      </c>
      <c r="IZ209" s="2329" t="s">
        <v>2568</v>
      </c>
      <c r="JA209" s="2329" t="s">
        <v>2568</v>
      </c>
      <c r="JB209" s="2329" t="s">
        <v>2568</v>
      </c>
      <c r="JC209" s="2329" t="s">
        <v>2568</v>
      </c>
      <c r="JD209" s="2329" t="s">
        <v>2568</v>
      </c>
      <c r="JE209" s="2329" t="s">
        <v>2568</v>
      </c>
      <c r="JF209" s="2329" t="s">
        <v>2568</v>
      </c>
      <c r="JG209" s="2329" t="s">
        <v>2568</v>
      </c>
      <c r="JH209" s="2329" t="s">
        <v>2568</v>
      </c>
      <c r="JI209" s="2329" t="s">
        <v>2568</v>
      </c>
      <c r="JJ209" s="2329" t="s">
        <v>2568</v>
      </c>
      <c r="JK209" s="2329" t="s">
        <v>2568</v>
      </c>
      <c r="JL209" s="2329" t="s">
        <v>2568</v>
      </c>
      <c r="JM209" s="2329" t="s">
        <v>2568</v>
      </c>
      <c r="JN209" s="2329" t="s">
        <v>2568</v>
      </c>
      <c r="JO209" s="2329" t="s">
        <v>2568</v>
      </c>
      <c r="JP209" s="2329" t="s">
        <v>2568</v>
      </c>
      <c r="JQ209" s="2329" t="s">
        <v>2568</v>
      </c>
      <c r="JR209" s="2329" t="s">
        <v>2568</v>
      </c>
      <c r="JS209" s="2329" t="s">
        <v>2568</v>
      </c>
      <c r="JT209" s="2329" t="s">
        <v>2568</v>
      </c>
      <c r="JU209" s="2329" t="s">
        <v>2568</v>
      </c>
      <c r="JV209" s="2329" t="s">
        <v>2568</v>
      </c>
      <c r="JW209" s="2329" t="s">
        <v>2568</v>
      </c>
      <c r="JX209" s="2329" t="s">
        <v>2568</v>
      </c>
      <c r="JY209" s="2329" t="s">
        <v>2568</v>
      </c>
      <c r="JZ209" s="2329" t="s">
        <v>2568</v>
      </c>
      <c r="KA209" s="2329" t="s">
        <v>2568</v>
      </c>
      <c r="KB209" s="2329" t="s">
        <v>2568</v>
      </c>
      <c r="KC209" s="2329" t="s">
        <v>2568</v>
      </c>
      <c r="KD209" s="2329" t="s">
        <v>2568</v>
      </c>
      <c r="KE209" s="2329" t="s">
        <v>2568</v>
      </c>
      <c r="KF209" s="2329" t="s">
        <v>2568</v>
      </c>
      <c r="KG209" s="2329" t="s">
        <v>2568</v>
      </c>
      <c r="KH209" s="2329" t="s">
        <v>2568</v>
      </c>
      <c r="KI209" s="2329" t="s">
        <v>2568</v>
      </c>
      <c r="KJ209" s="2329" t="s">
        <v>2568</v>
      </c>
      <c r="KK209" s="2329" t="s">
        <v>2568</v>
      </c>
      <c r="KL209" s="2329" t="s">
        <v>2568</v>
      </c>
      <c r="KM209" s="2329" t="s">
        <v>2568</v>
      </c>
      <c r="KN209" s="2329" t="s">
        <v>2568</v>
      </c>
      <c r="KO209" s="2329" t="s">
        <v>2568</v>
      </c>
      <c r="KP209" s="2329" t="s">
        <v>2568</v>
      </c>
      <c r="KQ209" s="2329" t="s">
        <v>2568</v>
      </c>
      <c r="KR209" s="2329" t="s">
        <v>2568</v>
      </c>
      <c r="KS209" s="2329" t="s">
        <v>2568</v>
      </c>
      <c r="KT209" s="2329" t="s">
        <v>2568</v>
      </c>
      <c r="KU209" s="2329" t="s">
        <v>2568</v>
      </c>
      <c r="KV209" s="2329" t="s">
        <v>2568</v>
      </c>
      <c r="KW209" s="2329" t="s">
        <v>2568</v>
      </c>
      <c r="KX209" s="2329" t="s">
        <v>2568</v>
      </c>
      <c r="KY209" s="2329" t="s">
        <v>2568</v>
      </c>
      <c r="KZ209" s="2329" t="s">
        <v>2568</v>
      </c>
      <c r="LA209" s="2329" t="s">
        <v>2568</v>
      </c>
      <c r="LB209" s="2329" t="s">
        <v>2568</v>
      </c>
      <c r="LC209" s="2329" t="s">
        <v>2568</v>
      </c>
      <c r="LD209" s="2329" t="s">
        <v>2568</v>
      </c>
      <c r="LE209" s="2329" t="s">
        <v>2568</v>
      </c>
      <c r="LF209" s="2329" t="s">
        <v>2568</v>
      </c>
      <c r="LG209" s="2329" t="s">
        <v>2568</v>
      </c>
      <c r="LH209" s="2329" t="s">
        <v>2568</v>
      </c>
      <c r="LI209" s="2329" t="s">
        <v>2568</v>
      </c>
      <c r="LJ209" s="2329" t="s">
        <v>2568</v>
      </c>
      <c r="LK209" s="2329" t="s">
        <v>2568</v>
      </c>
      <c r="LL209" s="2329" t="s">
        <v>2568</v>
      </c>
      <c r="LM209" s="2329" t="s">
        <v>2568</v>
      </c>
      <c r="LN209" s="2329" t="s">
        <v>2568</v>
      </c>
      <c r="LO209" s="2329" t="s">
        <v>2568</v>
      </c>
      <c r="LP209" s="2329" t="s">
        <v>2568</v>
      </c>
      <c r="LQ209" s="2329" t="s">
        <v>2568</v>
      </c>
      <c r="LR209" s="2329" t="s">
        <v>2568</v>
      </c>
      <c r="LS209" s="2329" t="s">
        <v>2568</v>
      </c>
      <c r="LT209" s="2329" t="s">
        <v>2568</v>
      </c>
      <c r="LU209" s="2329" t="s">
        <v>2568</v>
      </c>
      <c r="LV209" s="2329" t="s">
        <v>2568</v>
      </c>
      <c r="LW209" s="2329" t="s">
        <v>2568</v>
      </c>
      <c r="LX209" s="2329" t="s">
        <v>2568</v>
      </c>
      <c r="LY209" s="2329" t="s">
        <v>2568</v>
      </c>
      <c r="LZ209" s="2329" t="s">
        <v>2568</v>
      </c>
      <c r="MA209" s="2329" t="s">
        <v>2568</v>
      </c>
      <c r="MB209" s="2329" t="s">
        <v>2568</v>
      </c>
      <c r="MC209" s="2329" t="s">
        <v>2568</v>
      </c>
      <c r="MD209" s="2329" t="s">
        <v>2568</v>
      </c>
      <c r="ME209" s="2329" t="s">
        <v>2568</v>
      </c>
      <c r="MF209" s="2329" t="s">
        <v>2568</v>
      </c>
      <c r="MG209" s="2329" t="s">
        <v>2568</v>
      </c>
      <c r="MH209" s="2329" t="s">
        <v>2568</v>
      </c>
      <c r="MI209" s="2329" t="s">
        <v>2568</v>
      </c>
      <c r="MJ209" s="2329" t="s">
        <v>2568</v>
      </c>
      <c r="MK209" s="2329" t="s">
        <v>2568</v>
      </c>
      <c r="ML209" s="2329" t="s">
        <v>2568</v>
      </c>
      <c r="MM209" s="2329" t="s">
        <v>2568</v>
      </c>
      <c r="MN209" s="2329" t="s">
        <v>2568</v>
      </c>
      <c r="MO209" s="2329" t="s">
        <v>2568</v>
      </c>
      <c r="MP209" s="2329" t="s">
        <v>2568</v>
      </c>
      <c r="MQ209" s="2329" t="s">
        <v>2568</v>
      </c>
      <c r="MR209" s="2329" t="s">
        <v>2568</v>
      </c>
      <c r="MS209" s="2329" t="s">
        <v>2568</v>
      </c>
      <c r="MT209" s="2329" t="s">
        <v>2568</v>
      </c>
      <c r="MU209" s="2329" t="s">
        <v>2568</v>
      </c>
      <c r="MV209" s="2329" t="s">
        <v>2568</v>
      </c>
      <c r="MW209" s="2329" t="s">
        <v>2568</v>
      </c>
      <c r="MX209" s="2329" t="s">
        <v>2568</v>
      </c>
      <c r="MY209" s="2329" t="s">
        <v>2568</v>
      </c>
      <c r="MZ209" s="2329" t="s">
        <v>2568</v>
      </c>
      <c r="NA209" s="2329" t="s">
        <v>2568</v>
      </c>
      <c r="NB209" s="2329" t="s">
        <v>2568</v>
      </c>
      <c r="NC209" s="2329" t="s">
        <v>2568</v>
      </c>
      <c r="ND209" s="2329" t="s">
        <v>2568</v>
      </c>
      <c r="NE209" s="2329" t="s">
        <v>2568</v>
      </c>
      <c r="NF209" s="2329" t="s">
        <v>2568</v>
      </c>
      <c r="NG209" s="2329" t="s">
        <v>2568</v>
      </c>
      <c r="NH209" s="2329" t="s">
        <v>2568</v>
      </c>
      <c r="NI209" s="2329" t="s">
        <v>2568</v>
      </c>
      <c r="NJ209" s="2329" t="s">
        <v>2568</v>
      </c>
      <c r="NK209" s="2329" t="s">
        <v>2568</v>
      </c>
      <c r="NL209" s="2329" t="s">
        <v>2568</v>
      </c>
      <c r="NM209" s="2329" t="s">
        <v>2568</v>
      </c>
      <c r="NN209" s="2329" t="s">
        <v>2568</v>
      </c>
      <c r="NO209" s="2329" t="s">
        <v>2568</v>
      </c>
      <c r="NP209" s="2329" t="s">
        <v>2568</v>
      </c>
      <c r="NQ209" s="2329" t="s">
        <v>2568</v>
      </c>
      <c r="NR209" s="2329" t="s">
        <v>2568</v>
      </c>
      <c r="NS209" s="2329" t="s">
        <v>2568</v>
      </c>
      <c r="NT209" s="2329" t="s">
        <v>2568</v>
      </c>
      <c r="NU209" s="2329" t="s">
        <v>2568</v>
      </c>
      <c r="NV209" s="2329" t="s">
        <v>2568</v>
      </c>
      <c r="NW209" s="2329" t="s">
        <v>2568</v>
      </c>
      <c r="NX209" s="2329" t="s">
        <v>2568</v>
      </c>
      <c r="NY209" s="2329" t="s">
        <v>2568</v>
      </c>
      <c r="NZ209" s="2329" t="s">
        <v>2568</v>
      </c>
      <c r="OA209" s="2329" t="s">
        <v>2568</v>
      </c>
      <c r="OB209" s="2329" t="s">
        <v>2568</v>
      </c>
      <c r="OC209" s="2329" t="s">
        <v>2568</v>
      </c>
      <c r="OD209" s="2329" t="s">
        <v>2568</v>
      </c>
      <c r="OE209" s="2329" t="s">
        <v>2568</v>
      </c>
      <c r="OF209" s="2329" t="s">
        <v>2568</v>
      </c>
      <c r="OG209" s="2329" t="s">
        <v>2568</v>
      </c>
      <c r="OH209" s="2329" t="s">
        <v>2568</v>
      </c>
      <c r="OI209" s="2329" t="s">
        <v>2568</v>
      </c>
      <c r="OJ209" s="2329" t="s">
        <v>2568</v>
      </c>
      <c r="OK209" s="2329" t="s">
        <v>2568</v>
      </c>
      <c r="OL209" s="2329" t="s">
        <v>2568</v>
      </c>
      <c r="OM209" s="2329" t="s">
        <v>2568</v>
      </c>
      <c r="ON209" s="2329" t="s">
        <v>2568</v>
      </c>
      <c r="OO209" s="2329" t="s">
        <v>2568</v>
      </c>
      <c r="OP209" s="2329" t="s">
        <v>2568</v>
      </c>
      <c r="OQ209" s="2329" t="s">
        <v>2568</v>
      </c>
      <c r="OR209" s="2329" t="s">
        <v>2568</v>
      </c>
      <c r="OS209" s="2329" t="s">
        <v>2568</v>
      </c>
      <c r="OT209" s="2329" t="s">
        <v>2568</v>
      </c>
      <c r="OU209" s="2329" t="s">
        <v>2568</v>
      </c>
      <c r="OV209" s="2329" t="s">
        <v>2568</v>
      </c>
      <c r="OW209" s="2329" t="s">
        <v>2568</v>
      </c>
      <c r="OX209" s="2329" t="s">
        <v>2568</v>
      </c>
      <c r="OY209" s="2329" t="s">
        <v>2568</v>
      </c>
      <c r="OZ209" s="2329" t="s">
        <v>2568</v>
      </c>
      <c r="PA209" s="2329" t="s">
        <v>2568</v>
      </c>
      <c r="PB209" s="2329" t="s">
        <v>2568</v>
      </c>
      <c r="PC209" s="2329" t="s">
        <v>2568</v>
      </c>
      <c r="PD209" s="2329" t="s">
        <v>2568</v>
      </c>
      <c r="PE209" s="2329" t="s">
        <v>2568</v>
      </c>
      <c r="PF209" s="2329" t="s">
        <v>2568</v>
      </c>
      <c r="PG209" s="2329" t="s">
        <v>2568</v>
      </c>
      <c r="PH209" s="2329" t="s">
        <v>2568</v>
      </c>
      <c r="PI209" s="2329" t="s">
        <v>2568</v>
      </c>
      <c r="PJ209" s="2329" t="s">
        <v>2568</v>
      </c>
      <c r="PK209" s="2329" t="s">
        <v>2568</v>
      </c>
      <c r="PL209" s="2329" t="s">
        <v>2568</v>
      </c>
      <c r="PM209" s="2329" t="s">
        <v>2568</v>
      </c>
      <c r="PN209" s="2329" t="s">
        <v>2568</v>
      </c>
      <c r="PO209" s="2329" t="s">
        <v>2568</v>
      </c>
      <c r="PP209" s="2329" t="s">
        <v>2568</v>
      </c>
      <c r="PQ209" s="2329" t="s">
        <v>2568</v>
      </c>
      <c r="PR209" s="2329" t="s">
        <v>2568</v>
      </c>
      <c r="PS209" s="2329" t="s">
        <v>2568</v>
      </c>
      <c r="PT209" s="2329" t="s">
        <v>2568</v>
      </c>
      <c r="PU209" s="2329" t="s">
        <v>2568</v>
      </c>
      <c r="PV209" s="2329" t="s">
        <v>2568</v>
      </c>
      <c r="PW209" s="2329" t="s">
        <v>2568</v>
      </c>
      <c r="PX209" s="2329" t="s">
        <v>2568</v>
      </c>
      <c r="PY209" s="2329" t="s">
        <v>2568</v>
      </c>
      <c r="PZ209" s="2329" t="s">
        <v>2568</v>
      </c>
      <c r="QA209" s="2329" t="s">
        <v>2568</v>
      </c>
      <c r="QB209" s="2329" t="s">
        <v>2568</v>
      </c>
      <c r="QC209" s="2329" t="s">
        <v>2568</v>
      </c>
      <c r="QD209" s="2329" t="s">
        <v>2568</v>
      </c>
      <c r="QE209" s="2329" t="s">
        <v>2568</v>
      </c>
      <c r="QF209" s="2329" t="s">
        <v>2568</v>
      </c>
      <c r="QG209" s="2329" t="s">
        <v>2568</v>
      </c>
      <c r="QH209" s="2329" t="s">
        <v>2568</v>
      </c>
      <c r="QI209" s="2329" t="s">
        <v>2568</v>
      </c>
      <c r="QJ209" s="2329" t="s">
        <v>2568</v>
      </c>
      <c r="QK209" s="2329" t="s">
        <v>2568</v>
      </c>
      <c r="QL209" s="2329" t="s">
        <v>2568</v>
      </c>
      <c r="QM209" s="2329" t="s">
        <v>2568</v>
      </c>
      <c r="QN209" s="2329" t="s">
        <v>2568</v>
      </c>
      <c r="QO209" s="2329" t="s">
        <v>2568</v>
      </c>
      <c r="QP209" s="2329" t="s">
        <v>2568</v>
      </c>
      <c r="QQ209" s="2329" t="s">
        <v>2568</v>
      </c>
      <c r="QR209" s="2329" t="s">
        <v>2568</v>
      </c>
      <c r="QS209" s="2329" t="s">
        <v>2568</v>
      </c>
      <c r="QT209" s="2329" t="s">
        <v>2568</v>
      </c>
      <c r="QU209" s="2329" t="s">
        <v>2568</v>
      </c>
      <c r="QV209" s="2329" t="s">
        <v>2568</v>
      </c>
      <c r="QW209" s="2329" t="s">
        <v>2568</v>
      </c>
      <c r="QX209" s="2329" t="s">
        <v>2568</v>
      </c>
      <c r="QY209" s="2329" t="s">
        <v>2568</v>
      </c>
      <c r="QZ209" s="2329" t="s">
        <v>2568</v>
      </c>
      <c r="RA209" s="2329" t="s">
        <v>2568</v>
      </c>
      <c r="RB209" s="2329" t="s">
        <v>2568</v>
      </c>
      <c r="RC209" s="2329" t="s">
        <v>2568</v>
      </c>
      <c r="RD209" s="2329" t="s">
        <v>2568</v>
      </c>
      <c r="RE209" s="2329" t="s">
        <v>2568</v>
      </c>
      <c r="RF209" s="2329" t="s">
        <v>2568</v>
      </c>
      <c r="RG209" s="2329" t="s">
        <v>2568</v>
      </c>
      <c r="RH209" s="2329" t="s">
        <v>2568</v>
      </c>
      <c r="RI209" s="2329" t="s">
        <v>2568</v>
      </c>
      <c r="RJ209" s="2329" t="s">
        <v>2568</v>
      </c>
      <c r="RK209" s="2329" t="s">
        <v>2568</v>
      </c>
      <c r="RL209" s="2329" t="s">
        <v>2568</v>
      </c>
      <c r="RM209" s="2329" t="s">
        <v>2568</v>
      </c>
      <c r="RN209" s="2329" t="s">
        <v>2568</v>
      </c>
      <c r="RO209" s="2329" t="s">
        <v>2568</v>
      </c>
      <c r="RP209" s="2329" t="s">
        <v>2568</v>
      </c>
      <c r="RQ209" s="2329" t="s">
        <v>2568</v>
      </c>
      <c r="RR209" s="2329" t="s">
        <v>2568</v>
      </c>
      <c r="RS209" s="2329" t="s">
        <v>2568</v>
      </c>
      <c r="RT209" s="2329" t="s">
        <v>2568</v>
      </c>
      <c r="RU209" s="2329" t="s">
        <v>2568</v>
      </c>
      <c r="RV209" s="2329" t="s">
        <v>2568</v>
      </c>
      <c r="RW209" s="2329" t="s">
        <v>2568</v>
      </c>
      <c r="RX209" s="2329" t="s">
        <v>2568</v>
      </c>
      <c r="RY209" s="2329" t="s">
        <v>2568</v>
      </c>
      <c r="RZ209" s="2329" t="s">
        <v>2568</v>
      </c>
      <c r="SA209" s="2329" t="s">
        <v>2568</v>
      </c>
      <c r="SB209" s="2329" t="s">
        <v>2568</v>
      </c>
      <c r="SC209" s="2329" t="s">
        <v>2568</v>
      </c>
      <c r="SD209" s="2329" t="s">
        <v>2568</v>
      </c>
      <c r="SE209" s="2329" t="s">
        <v>2568</v>
      </c>
      <c r="SF209" s="2329" t="s">
        <v>2568</v>
      </c>
      <c r="SG209" s="2329" t="s">
        <v>2568</v>
      </c>
      <c r="SH209" s="2329" t="s">
        <v>2568</v>
      </c>
      <c r="SI209" s="2329" t="s">
        <v>2568</v>
      </c>
      <c r="SJ209" s="2329" t="s">
        <v>2568</v>
      </c>
      <c r="SK209" s="2329" t="s">
        <v>2568</v>
      </c>
      <c r="SL209" s="2329" t="s">
        <v>2568</v>
      </c>
      <c r="SM209" s="2329" t="s">
        <v>2568</v>
      </c>
      <c r="SN209" s="2329" t="s">
        <v>2568</v>
      </c>
      <c r="SO209" s="2329" t="s">
        <v>2568</v>
      </c>
      <c r="SP209" s="2329" t="s">
        <v>2568</v>
      </c>
      <c r="SQ209" s="2329" t="s">
        <v>2568</v>
      </c>
      <c r="SR209" s="2329" t="s">
        <v>2568</v>
      </c>
      <c r="SS209" s="2329" t="s">
        <v>2568</v>
      </c>
      <c r="ST209" s="2329" t="s">
        <v>2568</v>
      </c>
      <c r="SU209" s="2329" t="s">
        <v>2568</v>
      </c>
      <c r="SV209" s="2329" t="s">
        <v>2568</v>
      </c>
      <c r="SW209" s="2329" t="s">
        <v>2568</v>
      </c>
      <c r="SX209" s="2329" t="s">
        <v>2568</v>
      </c>
      <c r="SY209" s="2329" t="s">
        <v>2568</v>
      </c>
      <c r="SZ209" s="2329" t="s">
        <v>2568</v>
      </c>
      <c r="TA209" s="2329" t="s">
        <v>2568</v>
      </c>
      <c r="TB209" s="2329" t="s">
        <v>2568</v>
      </c>
      <c r="TC209" s="2329" t="s">
        <v>2568</v>
      </c>
      <c r="TD209" s="2329" t="s">
        <v>2568</v>
      </c>
      <c r="TE209" s="2329" t="s">
        <v>2568</v>
      </c>
      <c r="TF209" s="2329" t="s">
        <v>2568</v>
      </c>
      <c r="TG209" s="2329" t="s">
        <v>2568</v>
      </c>
      <c r="TH209" s="2329" t="s">
        <v>2568</v>
      </c>
      <c r="TI209" s="2329" t="s">
        <v>2568</v>
      </c>
      <c r="TJ209" s="2329" t="s">
        <v>2568</v>
      </c>
      <c r="TK209" s="2329" t="s">
        <v>2568</v>
      </c>
      <c r="TL209" s="2329" t="s">
        <v>2568</v>
      </c>
      <c r="TM209" s="2329" t="s">
        <v>2568</v>
      </c>
      <c r="TN209" s="2329" t="s">
        <v>2568</v>
      </c>
      <c r="TO209" s="2329" t="s">
        <v>2568</v>
      </c>
      <c r="TP209" s="2329" t="s">
        <v>2568</v>
      </c>
      <c r="TQ209" s="2329" t="s">
        <v>2568</v>
      </c>
      <c r="TR209" s="2329" t="s">
        <v>2568</v>
      </c>
      <c r="TS209" s="2329" t="s">
        <v>2568</v>
      </c>
      <c r="TT209" s="2329" t="s">
        <v>2568</v>
      </c>
      <c r="TU209" s="2329" t="s">
        <v>2568</v>
      </c>
      <c r="TV209" s="2329" t="s">
        <v>2568</v>
      </c>
      <c r="TW209" s="2329" t="s">
        <v>2568</v>
      </c>
      <c r="TX209" s="2329" t="s">
        <v>2568</v>
      </c>
      <c r="TY209" s="2329" t="s">
        <v>2568</v>
      </c>
      <c r="TZ209" s="2329" t="s">
        <v>2568</v>
      </c>
      <c r="UA209" s="2329" t="s">
        <v>2568</v>
      </c>
      <c r="UB209" s="2329" t="s">
        <v>2568</v>
      </c>
      <c r="UC209" s="2329" t="s">
        <v>2568</v>
      </c>
      <c r="UD209" s="2329" t="s">
        <v>2568</v>
      </c>
      <c r="UE209" s="2329" t="s">
        <v>2568</v>
      </c>
      <c r="UF209" s="2329" t="s">
        <v>2568</v>
      </c>
      <c r="UG209" s="2329" t="s">
        <v>2568</v>
      </c>
      <c r="UH209" s="2329" t="s">
        <v>2568</v>
      </c>
      <c r="UI209" s="2329" t="s">
        <v>2568</v>
      </c>
      <c r="UJ209" s="2329" t="s">
        <v>2568</v>
      </c>
      <c r="UK209" s="2329" t="s">
        <v>2568</v>
      </c>
      <c r="UL209" s="2329" t="s">
        <v>2568</v>
      </c>
      <c r="UM209" s="2329" t="s">
        <v>2568</v>
      </c>
      <c r="UN209" s="2329" t="s">
        <v>2568</v>
      </c>
      <c r="UO209" s="2329" t="s">
        <v>2568</v>
      </c>
      <c r="UP209" s="2329" t="s">
        <v>2568</v>
      </c>
      <c r="UQ209" s="2329" t="s">
        <v>2568</v>
      </c>
      <c r="UR209" s="2329" t="s">
        <v>2568</v>
      </c>
      <c r="US209" s="2329" t="s">
        <v>2568</v>
      </c>
      <c r="UT209" s="2329" t="s">
        <v>2568</v>
      </c>
      <c r="UU209" s="2329" t="s">
        <v>2568</v>
      </c>
      <c r="UV209" s="2329" t="s">
        <v>2568</v>
      </c>
      <c r="UW209" s="2329" t="s">
        <v>2568</v>
      </c>
      <c r="UX209" s="2329" t="s">
        <v>2568</v>
      </c>
      <c r="UY209" s="2329" t="s">
        <v>2568</v>
      </c>
      <c r="UZ209" s="2329" t="s">
        <v>2568</v>
      </c>
      <c r="VA209" s="2329" t="s">
        <v>2568</v>
      </c>
      <c r="VB209" s="2329" t="s">
        <v>2568</v>
      </c>
      <c r="VC209" s="2329" t="s">
        <v>2568</v>
      </c>
      <c r="VD209" s="2329" t="s">
        <v>2568</v>
      </c>
      <c r="VE209" s="2329" t="s">
        <v>2568</v>
      </c>
      <c r="VF209" s="2329" t="s">
        <v>2568</v>
      </c>
      <c r="VG209" s="2329" t="s">
        <v>2568</v>
      </c>
      <c r="VH209" s="2329" t="s">
        <v>2568</v>
      </c>
      <c r="VI209" s="2329" t="s">
        <v>2568</v>
      </c>
      <c r="VJ209" s="2329" t="s">
        <v>2568</v>
      </c>
      <c r="VK209" s="2329" t="s">
        <v>2568</v>
      </c>
      <c r="VL209" s="2329" t="s">
        <v>2568</v>
      </c>
      <c r="VM209" s="2329" t="s">
        <v>2568</v>
      </c>
      <c r="VN209" s="2329" t="s">
        <v>2568</v>
      </c>
      <c r="VO209" s="2329" t="s">
        <v>2568</v>
      </c>
      <c r="VP209" s="2329" t="s">
        <v>2568</v>
      </c>
      <c r="VQ209" s="2329" t="s">
        <v>2568</v>
      </c>
      <c r="VR209" s="2329" t="s">
        <v>2568</v>
      </c>
      <c r="VS209" s="2329" t="s">
        <v>2568</v>
      </c>
      <c r="VT209" s="2329" t="s">
        <v>2568</v>
      </c>
      <c r="VU209" s="2329" t="s">
        <v>2568</v>
      </c>
      <c r="VV209" s="2329" t="s">
        <v>2568</v>
      </c>
      <c r="VW209" s="2329" t="s">
        <v>2568</v>
      </c>
      <c r="VX209" s="2329" t="s">
        <v>2568</v>
      </c>
      <c r="VY209" s="2329" t="s">
        <v>2568</v>
      </c>
      <c r="VZ209" s="2329" t="s">
        <v>2568</v>
      </c>
      <c r="WA209" s="2329" t="s">
        <v>2568</v>
      </c>
      <c r="WB209" s="2329" t="s">
        <v>2568</v>
      </c>
      <c r="WC209" s="2329" t="s">
        <v>2568</v>
      </c>
      <c r="WD209" s="2329" t="s">
        <v>2568</v>
      </c>
      <c r="WE209" s="2329" t="s">
        <v>2568</v>
      </c>
      <c r="WF209" s="2329" t="s">
        <v>2568</v>
      </c>
      <c r="WG209" s="2329" t="s">
        <v>2568</v>
      </c>
      <c r="WH209" s="2329" t="s">
        <v>2568</v>
      </c>
      <c r="WI209" s="2329" t="s">
        <v>2568</v>
      </c>
      <c r="WJ209" s="2329" t="s">
        <v>2568</v>
      </c>
      <c r="WK209" s="2329" t="s">
        <v>2568</v>
      </c>
      <c r="WL209" s="2329" t="s">
        <v>2568</v>
      </c>
      <c r="WM209" s="2329" t="s">
        <v>2568</v>
      </c>
      <c r="WN209" s="2329" t="s">
        <v>2568</v>
      </c>
      <c r="WO209" s="2329" t="s">
        <v>2568</v>
      </c>
      <c r="WP209" s="2329" t="s">
        <v>2568</v>
      </c>
      <c r="WQ209" s="2329" t="s">
        <v>2568</v>
      </c>
      <c r="WR209" s="2329" t="s">
        <v>2568</v>
      </c>
      <c r="WS209" s="2329" t="s">
        <v>2568</v>
      </c>
      <c r="WT209" s="2329" t="s">
        <v>2568</v>
      </c>
      <c r="WU209" s="2329" t="s">
        <v>2568</v>
      </c>
      <c r="WV209" s="2329" t="s">
        <v>2568</v>
      </c>
      <c r="WW209" s="2329" t="s">
        <v>2568</v>
      </c>
      <c r="WX209" s="2329" t="s">
        <v>2568</v>
      </c>
      <c r="WY209" s="2329" t="s">
        <v>2568</v>
      </c>
      <c r="WZ209" s="2329" t="s">
        <v>2568</v>
      </c>
      <c r="XA209" s="2329" t="s">
        <v>2568</v>
      </c>
      <c r="XB209" s="2329" t="s">
        <v>2568</v>
      </c>
      <c r="XC209" s="2329" t="s">
        <v>2568</v>
      </c>
      <c r="XD209" s="2329" t="s">
        <v>2568</v>
      </c>
      <c r="XE209" s="2329" t="s">
        <v>2568</v>
      </c>
      <c r="XF209" s="2329" t="s">
        <v>2568</v>
      </c>
      <c r="XG209" s="2329" t="s">
        <v>2568</v>
      </c>
      <c r="XH209" s="2329" t="s">
        <v>2568</v>
      </c>
      <c r="XI209" s="2329" t="s">
        <v>2568</v>
      </c>
      <c r="XJ209" s="2329" t="s">
        <v>2568</v>
      </c>
      <c r="XK209" s="2329" t="s">
        <v>2568</v>
      </c>
      <c r="XL209" s="2329" t="s">
        <v>2568</v>
      </c>
      <c r="XM209" s="2329" t="s">
        <v>2568</v>
      </c>
      <c r="XN209" s="2329" t="s">
        <v>2568</v>
      </c>
      <c r="XO209" s="2329" t="s">
        <v>2568</v>
      </c>
      <c r="XP209" s="2329" t="s">
        <v>2568</v>
      </c>
      <c r="XQ209" s="2329" t="s">
        <v>2568</v>
      </c>
      <c r="XR209" s="2329" t="s">
        <v>2568</v>
      </c>
      <c r="XS209" s="2329" t="s">
        <v>2568</v>
      </c>
      <c r="XT209" s="2329" t="s">
        <v>2568</v>
      </c>
      <c r="XU209" s="2329" t="s">
        <v>2568</v>
      </c>
      <c r="XV209" s="2329" t="s">
        <v>2568</v>
      </c>
      <c r="XW209" s="2329" t="s">
        <v>2568</v>
      </c>
      <c r="XX209" s="2329" t="s">
        <v>2568</v>
      </c>
      <c r="XY209" s="2329" t="s">
        <v>2568</v>
      </c>
      <c r="XZ209" s="2329" t="s">
        <v>2568</v>
      </c>
      <c r="YA209" s="2329" t="s">
        <v>2568</v>
      </c>
      <c r="YB209" s="2329" t="s">
        <v>2568</v>
      </c>
      <c r="YC209" s="2329" t="s">
        <v>2568</v>
      </c>
      <c r="YD209" s="2329" t="s">
        <v>2568</v>
      </c>
      <c r="YE209" s="2329" t="s">
        <v>2568</v>
      </c>
      <c r="YF209" s="2329" t="s">
        <v>2568</v>
      </c>
      <c r="YG209" s="2329" t="s">
        <v>2568</v>
      </c>
      <c r="YH209" s="2329" t="s">
        <v>2568</v>
      </c>
      <c r="YI209" s="2329" t="s">
        <v>2568</v>
      </c>
      <c r="YJ209" s="2329" t="s">
        <v>2568</v>
      </c>
      <c r="YK209" s="2329" t="s">
        <v>2568</v>
      </c>
      <c r="YL209" s="2329" t="s">
        <v>2568</v>
      </c>
      <c r="YM209" s="2329" t="s">
        <v>2568</v>
      </c>
      <c r="YN209" s="2329" t="s">
        <v>2568</v>
      </c>
      <c r="YO209" s="2329" t="s">
        <v>2568</v>
      </c>
      <c r="YP209" s="2329" t="s">
        <v>2568</v>
      </c>
      <c r="YQ209" s="2329" t="s">
        <v>2568</v>
      </c>
      <c r="YR209" s="2329" t="s">
        <v>2568</v>
      </c>
      <c r="YS209" s="2329" t="s">
        <v>2568</v>
      </c>
      <c r="YT209" s="2329" t="s">
        <v>2568</v>
      </c>
      <c r="YU209" s="2329" t="s">
        <v>2568</v>
      </c>
      <c r="YV209" s="2329" t="s">
        <v>2568</v>
      </c>
      <c r="YW209" s="2329" t="s">
        <v>2568</v>
      </c>
      <c r="YX209" s="2329" t="s">
        <v>2568</v>
      </c>
      <c r="YY209" s="2329" t="s">
        <v>2568</v>
      </c>
      <c r="YZ209" s="2329" t="s">
        <v>2568</v>
      </c>
      <c r="ZA209" s="2329" t="s">
        <v>2568</v>
      </c>
      <c r="ZB209" s="2329" t="s">
        <v>2568</v>
      </c>
      <c r="ZC209" s="2329" t="s">
        <v>2568</v>
      </c>
      <c r="ZD209" s="2329" t="s">
        <v>2568</v>
      </c>
      <c r="ZE209" s="2329" t="s">
        <v>2568</v>
      </c>
      <c r="ZF209" s="2329" t="s">
        <v>2568</v>
      </c>
      <c r="ZG209" s="2329" t="s">
        <v>2568</v>
      </c>
      <c r="ZH209" s="2329" t="s">
        <v>2568</v>
      </c>
      <c r="ZI209" s="2329" t="s">
        <v>2568</v>
      </c>
      <c r="ZJ209" s="2329" t="s">
        <v>2568</v>
      </c>
      <c r="ZK209" s="2329" t="s">
        <v>2568</v>
      </c>
      <c r="ZL209" s="2329" t="s">
        <v>2568</v>
      </c>
      <c r="ZM209" s="2329" t="s">
        <v>2568</v>
      </c>
      <c r="ZN209" s="2329" t="s">
        <v>2568</v>
      </c>
      <c r="ZO209" s="2329" t="s">
        <v>2568</v>
      </c>
      <c r="ZP209" s="2329" t="s">
        <v>2568</v>
      </c>
      <c r="ZQ209" s="2329" t="s">
        <v>2568</v>
      </c>
      <c r="ZR209" s="2329" t="s">
        <v>2568</v>
      </c>
      <c r="ZS209" s="2329" t="s">
        <v>2568</v>
      </c>
      <c r="ZT209" s="2329" t="s">
        <v>2568</v>
      </c>
      <c r="ZU209" s="2329" t="s">
        <v>2568</v>
      </c>
      <c r="ZV209" s="2329" t="s">
        <v>2568</v>
      </c>
      <c r="ZW209" s="2329" t="s">
        <v>2568</v>
      </c>
      <c r="ZX209" s="2329" t="s">
        <v>2568</v>
      </c>
      <c r="ZY209" s="2329" t="s">
        <v>2568</v>
      </c>
      <c r="ZZ209" s="2329" t="s">
        <v>2568</v>
      </c>
      <c r="AAA209" s="2329" t="s">
        <v>2568</v>
      </c>
      <c r="AAB209" s="2329" t="s">
        <v>2568</v>
      </c>
      <c r="AAC209" s="2329" t="s">
        <v>2568</v>
      </c>
      <c r="AAD209" s="2329" t="s">
        <v>2568</v>
      </c>
      <c r="AAE209" s="2329" t="s">
        <v>2568</v>
      </c>
      <c r="AAF209" s="2329" t="s">
        <v>2568</v>
      </c>
      <c r="AAG209" s="2329" t="s">
        <v>2568</v>
      </c>
      <c r="AAH209" s="2329" t="s">
        <v>2568</v>
      </c>
      <c r="AAI209" s="2329" t="s">
        <v>2568</v>
      </c>
      <c r="AAJ209" s="2329" t="s">
        <v>2568</v>
      </c>
      <c r="AAK209" s="2329" t="s">
        <v>2568</v>
      </c>
      <c r="AAL209" s="2329" t="s">
        <v>2568</v>
      </c>
      <c r="AAM209" s="2329" t="s">
        <v>2568</v>
      </c>
      <c r="AAN209" s="2329" t="s">
        <v>2568</v>
      </c>
      <c r="AAO209" s="2329" t="s">
        <v>2568</v>
      </c>
      <c r="AAP209" s="2329" t="s">
        <v>2568</v>
      </c>
      <c r="AAQ209" s="2329" t="s">
        <v>2568</v>
      </c>
      <c r="AAR209" s="2329" t="s">
        <v>2568</v>
      </c>
      <c r="AAS209" s="2329" t="s">
        <v>2568</v>
      </c>
      <c r="AAT209" s="2329" t="s">
        <v>2568</v>
      </c>
      <c r="AAU209" s="2329" t="s">
        <v>2568</v>
      </c>
      <c r="AAV209" s="2329" t="s">
        <v>2568</v>
      </c>
      <c r="AAW209" s="2329" t="s">
        <v>2568</v>
      </c>
      <c r="AAX209" s="2329" t="s">
        <v>2568</v>
      </c>
      <c r="AAY209" s="2329" t="s">
        <v>2568</v>
      </c>
      <c r="AAZ209" s="2329" t="s">
        <v>2568</v>
      </c>
      <c r="ABA209" s="2329" t="s">
        <v>2568</v>
      </c>
      <c r="ABB209" s="2329" t="s">
        <v>2568</v>
      </c>
      <c r="ABC209" s="2329" t="s">
        <v>2568</v>
      </c>
      <c r="ABD209" s="2329" t="s">
        <v>2568</v>
      </c>
      <c r="ABE209" s="2329" t="s">
        <v>2568</v>
      </c>
      <c r="ABF209" s="2329" t="s">
        <v>2568</v>
      </c>
      <c r="ABG209" s="2329" t="s">
        <v>2568</v>
      </c>
      <c r="ABH209" s="2329" t="s">
        <v>2568</v>
      </c>
      <c r="ABI209" s="2329" t="s">
        <v>2568</v>
      </c>
      <c r="ABJ209" s="2329" t="s">
        <v>2568</v>
      </c>
      <c r="ABK209" s="2329" t="s">
        <v>2568</v>
      </c>
      <c r="ABL209" s="2329" t="s">
        <v>2568</v>
      </c>
      <c r="ABM209" s="2329" t="s">
        <v>2568</v>
      </c>
      <c r="ABN209" s="2329" t="s">
        <v>2568</v>
      </c>
      <c r="ABO209" s="2329" t="s">
        <v>2568</v>
      </c>
      <c r="ABP209" s="2329" t="s">
        <v>2568</v>
      </c>
      <c r="ABQ209" s="2329" t="s">
        <v>2568</v>
      </c>
      <c r="ABR209" s="2329" t="s">
        <v>2568</v>
      </c>
      <c r="ABS209" s="2329" t="s">
        <v>2568</v>
      </c>
      <c r="ABT209" s="2329" t="s">
        <v>2568</v>
      </c>
      <c r="ABU209" s="2329" t="s">
        <v>2568</v>
      </c>
      <c r="ABV209" s="2329" t="s">
        <v>2568</v>
      </c>
      <c r="ABW209" s="2329" t="s">
        <v>2568</v>
      </c>
      <c r="ABX209" s="2329" t="s">
        <v>2568</v>
      </c>
      <c r="ABY209" s="2329" t="s">
        <v>2568</v>
      </c>
      <c r="ABZ209" s="2329" t="s">
        <v>2568</v>
      </c>
      <c r="ACA209" s="2329" t="s">
        <v>2568</v>
      </c>
      <c r="ACB209" s="2329" t="s">
        <v>2568</v>
      </c>
      <c r="ACC209" s="2329" t="s">
        <v>2568</v>
      </c>
      <c r="ACD209" s="2329" t="s">
        <v>2568</v>
      </c>
      <c r="ACE209" s="2329" t="s">
        <v>2568</v>
      </c>
      <c r="ACF209" s="2329" t="s">
        <v>2568</v>
      </c>
      <c r="ACG209" s="2329" t="s">
        <v>2568</v>
      </c>
      <c r="ACH209" s="2329" t="s">
        <v>2568</v>
      </c>
      <c r="ACI209" s="2329" t="s">
        <v>2568</v>
      </c>
      <c r="ACJ209" s="2329" t="s">
        <v>2568</v>
      </c>
      <c r="ACK209" s="2329" t="s">
        <v>2568</v>
      </c>
      <c r="ACL209" s="2329" t="s">
        <v>2568</v>
      </c>
      <c r="ACM209" s="2329" t="s">
        <v>2568</v>
      </c>
      <c r="ACN209" s="2329" t="s">
        <v>2568</v>
      </c>
      <c r="ACO209" s="2329" t="s">
        <v>2568</v>
      </c>
      <c r="ACP209" s="2329" t="s">
        <v>2568</v>
      </c>
      <c r="ACQ209" s="2329" t="s">
        <v>2568</v>
      </c>
      <c r="ACR209" s="2329" t="s">
        <v>2568</v>
      </c>
      <c r="ACS209" s="2329" t="s">
        <v>2568</v>
      </c>
      <c r="ACT209" s="2329" t="s">
        <v>2568</v>
      </c>
      <c r="ACU209" s="2329" t="s">
        <v>2568</v>
      </c>
      <c r="ACV209" s="2329" t="s">
        <v>2568</v>
      </c>
      <c r="ACW209" s="2329" t="s">
        <v>2568</v>
      </c>
      <c r="ACX209" s="2329" t="s">
        <v>2568</v>
      </c>
      <c r="ACY209" s="2329" t="s">
        <v>2568</v>
      </c>
      <c r="ACZ209" s="2329" t="s">
        <v>2568</v>
      </c>
      <c r="ADA209" s="2329" t="s">
        <v>2568</v>
      </c>
      <c r="ADB209" s="2329" t="s">
        <v>2568</v>
      </c>
      <c r="ADC209" s="2329" t="s">
        <v>2568</v>
      </c>
      <c r="ADD209" s="2329" t="s">
        <v>2568</v>
      </c>
      <c r="ADE209" s="2329" t="s">
        <v>2568</v>
      </c>
      <c r="ADF209" s="2329" t="s">
        <v>2568</v>
      </c>
      <c r="ADG209" s="2329" t="s">
        <v>2568</v>
      </c>
      <c r="ADH209" s="2329" t="s">
        <v>2568</v>
      </c>
      <c r="ADI209" s="2329" t="s">
        <v>2568</v>
      </c>
      <c r="ADJ209" s="2329" t="s">
        <v>2568</v>
      </c>
      <c r="ADK209" s="2329" t="s">
        <v>2568</v>
      </c>
      <c r="ADL209" s="2329" t="s">
        <v>2568</v>
      </c>
      <c r="ADM209" s="2329" t="s">
        <v>2568</v>
      </c>
      <c r="ADN209" s="2329" t="s">
        <v>2568</v>
      </c>
      <c r="ADO209" s="2329" t="s">
        <v>2568</v>
      </c>
      <c r="ADP209" s="2329" t="s">
        <v>2568</v>
      </c>
      <c r="ADQ209" s="2329" t="s">
        <v>2568</v>
      </c>
      <c r="ADR209" s="2329" t="s">
        <v>2568</v>
      </c>
      <c r="ADS209" s="2329" t="s">
        <v>2568</v>
      </c>
      <c r="ADT209" s="2329" t="s">
        <v>2568</v>
      </c>
      <c r="ADU209" s="2329" t="s">
        <v>2568</v>
      </c>
      <c r="ADV209" s="2329" t="s">
        <v>2568</v>
      </c>
      <c r="ADW209" s="2329" t="s">
        <v>2568</v>
      </c>
      <c r="ADX209" s="2329" t="s">
        <v>2568</v>
      </c>
      <c r="ADY209" s="2329" t="s">
        <v>2568</v>
      </c>
      <c r="ADZ209" s="2329" t="s">
        <v>2568</v>
      </c>
      <c r="AEA209" s="2329" t="s">
        <v>2568</v>
      </c>
      <c r="AEB209" s="2329" t="s">
        <v>2568</v>
      </c>
      <c r="AEC209" s="2329" t="s">
        <v>2568</v>
      </c>
      <c r="AED209" s="2329" t="s">
        <v>2568</v>
      </c>
      <c r="AEE209" s="2329" t="s">
        <v>2568</v>
      </c>
      <c r="AEF209" s="2329" t="s">
        <v>2568</v>
      </c>
      <c r="AEG209" s="2329" t="s">
        <v>2568</v>
      </c>
      <c r="AEH209" s="2329" t="s">
        <v>2568</v>
      </c>
      <c r="AEI209" s="2329" t="s">
        <v>2568</v>
      </c>
      <c r="AEJ209" s="2329" t="s">
        <v>2568</v>
      </c>
      <c r="AEK209" s="2329" t="s">
        <v>2568</v>
      </c>
      <c r="AEL209" s="2329" t="s">
        <v>2568</v>
      </c>
      <c r="AEM209" s="2329" t="s">
        <v>2568</v>
      </c>
      <c r="AEN209" s="2329" t="s">
        <v>2568</v>
      </c>
      <c r="AEO209" s="2329" t="s">
        <v>2568</v>
      </c>
      <c r="AEP209" s="2329" t="s">
        <v>2568</v>
      </c>
      <c r="AEQ209" s="2329" t="s">
        <v>2568</v>
      </c>
      <c r="AER209" s="2329" t="s">
        <v>2568</v>
      </c>
      <c r="AES209" s="2329" t="s">
        <v>2568</v>
      </c>
      <c r="AET209" s="2329" t="s">
        <v>2568</v>
      </c>
      <c r="AEU209" s="2329" t="s">
        <v>2568</v>
      </c>
      <c r="AEV209" s="2329" t="s">
        <v>2568</v>
      </c>
      <c r="AEW209" s="2329" t="s">
        <v>2568</v>
      </c>
      <c r="AEX209" s="2329" t="s">
        <v>2568</v>
      </c>
      <c r="AEY209" s="2329" t="s">
        <v>2568</v>
      </c>
      <c r="AEZ209" s="2329" t="s">
        <v>2568</v>
      </c>
      <c r="AFA209" s="2329" t="s">
        <v>2568</v>
      </c>
      <c r="AFB209" s="2329" t="s">
        <v>2568</v>
      </c>
      <c r="AFC209" s="2329" t="s">
        <v>2568</v>
      </c>
      <c r="AFD209" s="2329" t="s">
        <v>2568</v>
      </c>
      <c r="AFE209" s="2329" t="s">
        <v>2568</v>
      </c>
      <c r="AFF209" s="2329" t="s">
        <v>2568</v>
      </c>
      <c r="AFG209" s="2329" t="s">
        <v>2568</v>
      </c>
      <c r="AFH209" s="2329" t="s">
        <v>2568</v>
      </c>
      <c r="AFI209" s="2329" t="s">
        <v>2568</v>
      </c>
      <c r="AFJ209" s="2329" t="s">
        <v>2568</v>
      </c>
      <c r="AFK209" s="2329" t="s">
        <v>2568</v>
      </c>
      <c r="AFL209" s="2329" t="s">
        <v>2568</v>
      </c>
      <c r="AFM209" s="2329" t="s">
        <v>2568</v>
      </c>
      <c r="AFN209" s="2329" t="s">
        <v>2568</v>
      </c>
      <c r="AFO209" s="2329" t="s">
        <v>2568</v>
      </c>
      <c r="AFP209" s="2329" t="s">
        <v>2568</v>
      </c>
      <c r="AFQ209" s="2329" t="s">
        <v>2568</v>
      </c>
      <c r="AFR209" s="2329" t="s">
        <v>2568</v>
      </c>
      <c r="AFS209" s="2329" t="s">
        <v>2568</v>
      </c>
      <c r="AFT209" s="2329" t="s">
        <v>2568</v>
      </c>
      <c r="AFU209" s="2329" t="s">
        <v>2568</v>
      </c>
      <c r="AFV209" s="2329" t="s">
        <v>2568</v>
      </c>
      <c r="AFW209" s="2329" t="s">
        <v>2568</v>
      </c>
      <c r="AFX209" s="2329" t="s">
        <v>2568</v>
      </c>
      <c r="AFY209" s="2329" t="s">
        <v>2568</v>
      </c>
      <c r="AFZ209" s="2329" t="s">
        <v>2568</v>
      </c>
      <c r="AGA209" s="2329" t="s">
        <v>2568</v>
      </c>
      <c r="AGB209" s="2329" t="s">
        <v>2568</v>
      </c>
      <c r="AGC209" s="2329" t="s">
        <v>2568</v>
      </c>
      <c r="AGD209" s="2329" t="s">
        <v>2568</v>
      </c>
      <c r="AGE209" s="2329" t="s">
        <v>2568</v>
      </c>
      <c r="AGF209" s="2329" t="s">
        <v>2568</v>
      </c>
      <c r="AGG209" s="2329" t="s">
        <v>2568</v>
      </c>
      <c r="AGH209" s="2329" t="s">
        <v>2568</v>
      </c>
      <c r="AGI209" s="2329" t="s">
        <v>2568</v>
      </c>
      <c r="AGJ209" s="2329" t="s">
        <v>2568</v>
      </c>
      <c r="AGK209" s="2329" t="s">
        <v>2568</v>
      </c>
      <c r="AGL209" s="2329" t="s">
        <v>2568</v>
      </c>
      <c r="AGM209" s="2329" t="s">
        <v>2568</v>
      </c>
      <c r="AGN209" s="2329" t="s">
        <v>2568</v>
      </c>
      <c r="AGO209" s="2329" t="s">
        <v>2568</v>
      </c>
      <c r="AGP209" s="2329" t="s">
        <v>2568</v>
      </c>
      <c r="AGQ209" s="2329" t="s">
        <v>2568</v>
      </c>
      <c r="AGR209" s="2329" t="s">
        <v>2568</v>
      </c>
      <c r="AGS209" s="2329" t="s">
        <v>2568</v>
      </c>
      <c r="AGT209" s="2329" t="s">
        <v>2568</v>
      </c>
      <c r="AGU209" s="2329" t="s">
        <v>2568</v>
      </c>
      <c r="AGV209" s="2329" t="s">
        <v>2568</v>
      </c>
      <c r="AGW209" s="2329" t="s">
        <v>2568</v>
      </c>
      <c r="AGX209" s="2329" t="s">
        <v>2568</v>
      </c>
      <c r="AGY209" s="2329" t="s">
        <v>2568</v>
      </c>
      <c r="AGZ209" s="2329" t="s">
        <v>2568</v>
      </c>
      <c r="AHA209" s="2329" t="s">
        <v>2568</v>
      </c>
      <c r="AHB209" s="2329" t="s">
        <v>2568</v>
      </c>
      <c r="AHC209" s="2329" t="s">
        <v>2568</v>
      </c>
      <c r="AHD209" s="2329" t="s">
        <v>2568</v>
      </c>
      <c r="AHE209" s="2329" t="s">
        <v>2568</v>
      </c>
      <c r="AHF209" s="2329" t="s">
        <v>2568</v>
      </c>
      <c r="AHG209" s="2329" t="s">
        <v>2568</v>
      </c>
      <c r="AHH209" s="2329" t="s">
        <v>2568</v>
      </c>
      <c r="AHI209" s="2329" t="s">
        <v>2568</v>
      </c>
      <c r="AHJ209" s="2329" t="s">
        <v>2568</v>
      </c>
      <c r="AHK209" s="2329" t="s">
        <v>2568</v>
      </c>
      <c r="AHL209" s="2329" t="s">
        <v>2568</v>
      </c>
      <c r="AHM209" s="2329" t="s">
        <v>2568</v>
      </c>
      <c r="AHN209" s="2329" t="s">
        <v>2568</v>
      </c>
      <c r="AHO209" s="2329" t="s">
        <v>2568</v>
      </c>
      <c r="AHP209" s="2329" t="s">
        <v>2568</v>
      </c>
      <c r="AHQ209" s="2329" t="s">
        <v>2568</v>
      </c>
      <c r="AHR209" s="2329" t="s">
        <v>2568</v>
      </c>
      <c r="AHS209" s="2329" t="s">
        <v>2568</v>
      </c>
      <c r="AHT209" s="2329" t="s">
        <v>2568</v>
      </c>
      <c r="AHU209" s="2329" t="s">
        <v>2568</v>
      </c>
      <c r="AHV209" s="2329" t="s">
        <v>2568</v>
      </c>
      <c r="AHW209" s="2329" t="s">
        <v>2568</v>
      </c>
      <c r="AHX209" s="2329" t="s">
        <v>2568</v>
      </c>
      <c r="AHY209" s="2329" t="s">
        <v>2568</v>
      </c>
      <c r="AHZ209" s="2329" t="s">
        <v>2568</v>
      </c>
      <c r="AIA209" s="2329" t="s">
        <v>2568</v>
      </c>
      <c r="AIB209" s="2329" t="s">
        <v>2568</v>
      </c>
      <c r="AIC209" s="2329" t="s">
        <v>2568</v>
      </c>
      <c r="AID209" s="2329" t="s">
        <v>2568</v>
      </c>
      <c r="AIE209" s="2329" t="s">
        <v>2568</v>
      </c>
      <c r="AIF209" s="2329" t="s">
        <v>2568</v>
      </c>
      <c r="AIG209" s="2329" t="s">
        <v>2568</v>
      </c>
      <c r="AIH209" s="2329" t="s">
        <v>2568</v>
      </c>
      <c r="AII209" s="2329" t="s">
        <v>2568</v>
      </c>
      <c r="AIJ209" s="2329" t="s">
        <v>2568</v>
      </c>
      <c r="AIK209" s="2329" t="s">
        <v>2568</v>
      </c>
      <c r="AIL209" s="2329" t="s">
        <v>2568</v>
      </c>
      <c r="AIM209" s="2329" t="s">
        <v>2568</v>
      </c>
      <c r="AIN209" s="2329" t="s">
        <v>2568</v>
      </c>
      <c r="AIO209" s="2329" t="s">
        <v>2568</v>
      </c>
      <c r="AIP209" s="2329" t="s">
        <v>2568</v>
      </c>
      <c r="AIQ209" s="2329" t="s">
        <v>2568</v>
      </c>
      <c r="AIR209" s="2329" t="s">
        <v>2568</v>
      </c>
      <c r="AIS209" s="2329" t="s">
        <v>2568</v>
      </c>
      <c r="AIT209" s="2329" t="s">
        <v>2568</v>
      </c>
      <c r="AIU209" s="2329" t="s">
        <v>2568</v>
      </c>
      <c r="AIV209" s="2329" t="s">
        <v>2568</v>
      </c>
      <c r="AIW209" s="2329" t="s">
        <v>2568</v>
      </c>
      <c r="AIX209" s="2329" t="s">
        <v>2568</v>
      </c>
      <c r="AIY209" s="2329" t="s">
        <v>2568</v>
      </c>
      <c r="AIZ209" s="2329" t="s">
        <v>2568</v>
      </c>
      <c r="AJA209" s="2329" t="s">
        <v>2568</v>
      </c>
      <c r="AJB209" s="2329" t="s">
        <v>2568</v>
      </c>
      <c r="AJC209" s="2329" t="s">
        <v>2568</v>
      </c>
      <c r="AJD209" s="2329" t="s">
        <v>2568</v>
      </c>
      <c r="AJE209" s="2329" t="s">
        <v>2568</v>
      </c>
      <c r="AJF209" s="2329" t="s">
        <v>2568</v>
      </c>
      <c r="AJG209" s="2329" t="s">
        <v>2568</v>
      </c>
      <c r="AJH209" s="2329" t="s">
        <v>2568</v>
      </c>
      <c r="AJI209" s="2329" t="s">
        <v>2568</v>
      </c>
      <c r="AJJ209" s="2329" t="s">
        <v>2568</v>
      </c>
      <c r="AJK209" s="2329" t="s">
        <v>2568</v>
      </c>
      <c r="AJL209" s="2329" t="s">
        <v>2568</v>
      </c>
      <c r="AJM209" s="2329" t="s">
        <v>2568</v>
      </c>
      <c r="AJN209" s="2329" t="s">
        <v>2568</v>
      </c>
      <c r="AJO209" s="2329" t="s">
        <v>2568</v>
      </c>
      <c r="AJP209" s="2329" t="s">
        <v>2568</v>
      </c>
      <c r="AJQ209" s="2329" t="s">
        <v>2568</v>
      </c>
      <c r="AJR209" s="2329" t="s">
        <v>2568</v>
      </c>
      <c r="AJS209" s="2329" t="s">
        <v>2568</v>
      </c>
      <c r="AJT209" s="2329" t="s">
        <v>2568</v>
      </c>
      <c r="AJU209" s="2329" t="s">
        <v>2568</v>
      </c>
      <c r="AJV209" s="2329" t="s">
        <v>2568</v>
      </c>
      <c r="AJW209" s="2329" t="s">
        <v>2568</v>
      </c>
      <c r="AJX209" s="2329" t="s">
        <v>2568</v>
      </c>
      <c r="AJY209" s="2329" t="s">
        <v>2568</v>
      </c>
      <c r="AJZ209" s="2329" t="s">
        <v>2568</v>
      </c>
      <c r="AKA209" s="2329" t="s">
        <v>2568</v>
      </c>
      <c r="AKB209" s="2329" t="s">
        <v>2568</v>
      </c>
      <c r="AKC209" s="2329" t="s">
        <v>2568</v>
      </c>
      <c r="AKD209" s="2329" t="s">
        <v>2568</v>
      </c>
      <c r="AKE209" s="2329" t="s">
        <v>2568</v>
      </c>
      <c r="AKF209" s="2329" t="s">
        <v>2568</v>
      </c>
      <c r="AKG209" s="2329" t="s">
        <v>2568</v>
      </c>
      <c r="AKH209" s="2329" t="s">
        <v>2568</v>
      </c>
      <c r="AKI209" s="2329" t="s">
        <v>2568</v>
      </c>
      <c r="AKJ209" s="2329" t="s">
        <v>2568</v>
      </c>
      <c r="AKK209" s="2329" t="s">
        <v>2568</v>
      </c>
      <c r="AKL209" s="2329" t="s">
        <v>2568</v>
      </c>
      <c r="AKM209" s="2329" t="s">
        <v>2568</v>
      </c>
      <c r="AKN209" s="2329" t="s">
        <v>2568</v>
      </c>
      <c r="AKO209" s="2329" t="s">
        <v>2568</v>
      </c>
      <c r="AKP209" s="2329" t="s">
        <v>2568</v>
      </c>
      <c r="AKQ209" s="2329" t="s">
        <v>2568</v>
      </c>
      <c r="AKR209" s="2329" t="s">
        <v>2568</v>
      </c>
      <c r="AKS209" s="2329" t="s">
        <v>2568</v>
      </c>
      <c r="AKT209" s="2329" t="s">
        <v>2568</v>
      </c>
      <c r="AKU209" s="2329" t="s">
        <v>2568</v>
      </c>
      <c r="AKV209" s="2329" t="s">
        <v>2568</v>
      </c>
      <c r="AKW209" s="2329" t="s">
        <v>2568</v>
      </c>
      <c r="AKX209" s="2329" t="s">
        <v>2568</v>
      </c>
      <c r="AKY209" s="2329" t="s">
        <v>2568</v>
      </c>
      <c r="AKZ209" s="2329" t="s">
        <v>2568</v>
      </c>
      <c r="ALA209" s="2329" t="s">
        <v>2568</v>
      </c>
      <c r="ALB209" s="2329" t="s">
        <v>2568</v>
      </c>
      <c r="ALC209" s="2329" t="s">
        <v>2568</v>
      </c>
      <c r="ALD209" s="2329" t="s">
        <v>2568</v>
      </c>
      <c r="ALE209" s="2329" t="s">
        <v>2568</v>
      </c>
      <c r="ALF209" s="2329" t="s">
        <v>2568</v>
      </c>
      <c r="ALG209" s="2329" t="s">
        <v>2568</v>
      </c>
      <c r="ALH209" s="2329" t="s">
        <v>2568</v>
      </c>
      <c r="ALI209" s="2329" t="s">
        <v>2568</v>
      </c>
      <c r="ALJ209" s="2329" t="s">
        <v>2568</v>
      </c>
      <c r="ALK209" s="2329" t="s">
        <v>2568</v>
      </c>
      <c r="ALL209" s="2329" t="s">
        <v>2568</v>
      </c>
      <c r="ALM209" s="2329" t="s">
        <v>2568</v>
      </c>
      <c r="ALN209" s="2329" t="s">
        <v>2568</v>
      </c>
      <c r="ALO209" s="2329" t="s">
        <v>2568</v>
      </c>
      <c r="ALP209" s="2329" t="s">
        <v>2568</v>
      </c>
      <c r="ALQ209" s="2329" t="s">
        <v>2568</v>
      </c>
      <c r="ALR209" s="2329" t="s">
        <v>2568</v>
      </c>
      <c r="ALS209" s="2329" t="s">
        <v>2568</v>
      </c>
      <c r="ALT209" s="2329" t="s">
        <v>2568</v>
      </c>
      <c r="ALU209" s="2329" t="s">
        <v>2568</v>
      </c>
      <c r="ALV209" s="2329" t="s">
        <v>2568</v>
      </c>
      <c r="ALW209" s="2329" t="s">
        <v>2568</v>
      </c>
      <c r="ALX209" s="2329" t="s">
        <v>2568</v>
      </c>
      <c r="ALY209" s="2329" t="s">
        <v>2568</v>
      </c>
      <c r="ALZ209" s="2329" t="s">
        <v>2568</v>
      </c>
      <c r="AMA209" s="2329" t="s">
        <v>2568</v>
      </c>
      <c r="AMB209" s="2329" t="s">
        <v>2568</v>
      </c>
      <c r="AMC209" s="2329" t="s">
        <v>2568</v>
      </c>
      <c r="AMD209" s="2329" t="s">
        <v>2568</v>
      </c>
      <c r="AME209" s="2329" t="s">
        <v>2568</v>
      </c>
      <c r="AMF209" s="2329" t="s">
        <v>2568</v>
      </c>
      <c r="AMG209" s="2329" t="s">
        <v>2568</v>
      </c>
      <c r="AMH209" s="2329" t="s">
        <v>2568</v>
      </c>
      <c r="AMI209" s="2329" t="s">
        <v>2568</v>
      </c>
      <c r="AMJ209" s="2329" t="s">
        <v>2568</v>
      </c>
      <c r="AMK209" s="2329" t="s">
        <v>2568</v>
      </c>
      <c r="AML209" s="2329" t="s">
        <v>2568</v>
      </c>
      <c r="AMM209" s="2329" t="s">
        <v>2568</v>
      </c>
      <c r="AMN209" s="2329" t="s">
        <v>2568</v>
      </c>
      <c r="AMO209" s="2329" t="s">
        <v>2568</v>
      </c>
      <c r="AMP209" s="2329" t="s">
        <v>2568</v>
      </c>
      <c r="AMQ209" s="2329" t="s">
        <v>2568</v>
      </c>
      <c r="AMR209" s="2329" t="s">
        <v>2568</v>
      </c>
      <c r="AMS209" s="2329" t="s">
        <v>2568</v>
      </c>
      <c r="AMT209" s="2329" t="s">
        <v>2568</v>
      </c>
      <c r="AMU209" s="2329" t="s">
        <v>2568</v>
      </c>
      <c r="AMV209" s="2329" t="s">
        <v>2568</v>
      </c>
      <c r="AMW209" s="2329" t="s">
        <v>2568</v>
      </c>
      <c r="AMX209" s="2329" t="s">
        <v>2568</v>
      </c>
      <c r="AMY209" s="2329" t="s">
        <v>2568</v>
      </c>
      <c r="AMZ209" s="2329" t="s">
        <v>2568</v>
      </c>
      <c r="ANA209" s="2329" t="s">
        <v>2568</v>
      </c>
      <c r="ANB209" s="2329" t="s">
        <v>2568</v>
      </c>
      <c r="ANC209" s="2329" t="s">
        <v>2568</v>
      </c>
      <c r="AND209" s="2329" t="s">
        <v>2568</v>
      </c>
      <c r="ANE209" s="2329" t="s">
        <v>2568</v>
      </c>
      <c r="ANF209" s="2329" t="s">
        <v>2568</v>
      </c>
      <c r="ANG209" s="2329" t="s">
        <v>2568</v>
      </c>
      <c r="ANH209" s="2329" t="s">
        <v>2568</v>
      </c>
      <c r="ANI209" s="2329" t="s">
        <v>2568</v>
      </c>
      <c r="ANJ209" s="2329" t="s">
        <v>2568</v>
      </c>
      <c r="ANK209" s="2329" t="s">
        <v>2568</v>
      </c>
      <c r="ANL209" s="2329" t="s">
        <v>2568</v>
      </c>
      <c r="ANM209" s="2329" t="s">
        <v>2568</v>
      </c>
      <c r="ANN209" s="2329" t="s">
        <v>2568</v>
      </c>
      <c r="ANO209" s="2329" t="s">
        <v>2568</v>
      </c>
      <c r="ANP209" s="2329" t="s">
        <v>2568</v>
      </c>
      <c r="ANQ209" s="2329" t="s">
        <v>2568</v>
      </c>
      <c r="ANR209" s="2329" t="s">
        <v>2568</v>
      </c>
      <c r="ANS209" s="2329" t="s">
        <v>2568</v>
      </c>
      <c r="ANT209" s="2329" t="s">
        <v>2568</v>
      </c>
      <c r="ANU209" s="2329" t="s">
        <v>2568</v>
      </c>
      <c r="ANV209" s="2329" t="s">
        <v>2568</v>
      </c>
      <c r="ANW209" s="2329" t="s">
        <v>2568</v>
      </c>
      <c r="ANX209" s="2329" t="s">
        <v>2568</v>
      </c>
      <c r="ANY209" s="2329" t="s">
        <v>2568</v>
      </c>
      <c r="ANZ209" s="2329" t="s">
        <v>2568</v>
      </c>
      <c r="AOA209" s="2329" t="s">
        <v>2568</v>
      </c>
      <c r="AOB209" s="2329" t="s">
        <v>2568</v>
      </c>
      <c r="AOC209" s="2329" t="s">
        <v>2568</v>
      </c>
      <c r="AOD209" s="2329" t="s">
        <v>2568</v>
      </c>
      <c r="AOE209" s="2329" t="s">
        <v>2568</v>
      </c>
      <c r="AOF209" s="2329" t="s">
        <v>2568</v>
      </c>
      <c r="AOG209" s="2329" t="s">
        <v>2568</v>
      </c>
      <c r="AOH209" s="2329" t="s">
        <v>2568</v>
      </c>
      <c r="AOI209" s="2329" t="s">
        <v>2568</v>
      </c>
      <c r="AOJ209" s="2329" t="s">
        <v>2568</v>
      </c>
      <c r="AOK209" s="2329" t="s">
        <v>2568</v>
      </c>
      <c r="AOL209" s="2329" t="s">
        <v>2568</v>
      </c>
      <c r="AOM209" s="2329" t="s">
        <v>2568</v>
      </c>
      <c r="AON209" s="2329" t="s">
        <v>2568</v>
      </c>
      <c r="AOO209" s="2329" t="s">
        <v>2568</v>
      </c>
      <c r="AOP209" s="2329" t="s">
        <v>2568</v>
      </c>
      <c r="AOQ209" s="2329" t="s">
        <v>2568</v>
      </c>
      <c r="AOR209" s="2329" t="s">
        <v>2568</v>
      </c>
      <c r="AOS209" s="2329" t="s">
        <v>2568</v>
      </c>
      <c r="AOT209" s="2329" t="s">
        <v>2568</v>
      </c>
      <c r="AOU209" s="2329" t="s">
        <v>2568</v>
      </c>
      <c r="AOV209" s="2329" t="s">
        <v>2568</v>
      </c>
      <c r="AOW209" s="2329" t="s">
        <v>2568</v>
      </c>
      <c r="AOX209" s="2329" t="s">
        <v>2568</v>
      </c>
      <c r="AOY209" s="2329" t="s">
        <v>2568</v>
      </c>
      <c r="AOZ209" s="2329" t="s">
        <v>2568</v>
      </c>
      <c r="APA209" s="2329" t="s">
        <v>2568</v>
      </c>
      <c r="APB209" s="2329" t="s">
        <v>2568</v>
      </c>
      <c r="APC209" s="2329" t="s">
        <v>2568</v>
      </c>
      <c r="APD209" s="2329" t="s">
        <v>2568</v>
      </c>
      <c r="APE209" s="2329" t="s">
        <v>2568</v>
      </c>
      <c r="APF209" s="2329" t="s">
        <v>2568</v>
      </c>
      <c r="APG209" s="2329" t="s">
        <v>2568</v>
      </c>
      <c r="APH209" s="2329" t="s">
        <v>2568</v>
      </c>
      <c r="API209" s="2329" t="s">
        <v>2568</v>
      </c>
      <c r="APJ209" s="2329" t="s">
        <v>2568</v>
      </c>
      <c r="APK209" s="2329" t="s">
        <v>2568</v>
      </c>
      <c r="APL209" s="2329" t="s">
        <v>2568</v>
      </c>
      <c r="APM209" s="2329" t="s">
        <v>2568</v>
      </c>
      <c r="APN209" s="2329" t="s">
        <v>2568</v>
      </c>
      <c r="APO209" s="2329" t="s">
        <v>2568</v>
      </c>
      <c r="APP209" s="2329" t="s">
        <v>2568</v>
      </c>
      <c r="APQ209" s="2329" t="s">
        <v>2568</v>
      </c>
      <c r="APR209" s="2329" t="s">
        <v>2568</v>
      </c>
      <c r="APS209" s="2329" t="s">
        <v>2568</v>
      </c>
      <c r="APT209" s="2329" t="s">
        <v>2568</v>
      </c>
      <c r="APU209" s="2329" t="s">
        <v>2568</v>
      </c>
      <c r="APV209" s="2329" t="s">
        <v>2568</v>
      </c>
      <c r="APW209" s="2329" t="s">
        <v>2568</v>
      </c>
      <c r="APX209" s="2329" t="s">
        <v>2568</v>
      </c>
      <c r="APY209" s="2329" t="s">
        <v>2568</v>
      </c>
      <c r="APZ209" s="2329" t="s">
        <v>2568</v>
      </c>
      <c r="AQA209" s="2329" t="s">
        <v>2568</v>
      </c>
      <c r="AQB209" s="2329" t="s">
        <v>2568</v>
      </c>
      <c r="AQC209" s="2329" t="s">
        <v>2568</v>
      </c>
      <c r="AQD209" s="2329" t="s">
        <v>2568</v>
      </c>
      <c r="AQE209" s="2329" t="s">
        <v>2568</v>
      </c>
      <c r="AQF209" s="2329" t="s">
        <v>2568</v>
      </c>
      <c r="AQG209" s="2329" t="s">
        <v>2568</v>
      </c>
      <c r="AQH209" s="2329" t="s">
        <v>2568</v>
      </c>
      <c r="AQI209" s="2329" t="s">
        <v>2568</v>
      </c>
      <c r="AQJ209" s="2329" t="s">
        <v>2568</v>
      </c>
      <c r="AQK209" s="2329" t="s">
        <v>2568</v>
      </c>
      <c r="AQL209" s="2329" t="s">
        <v>2568</v>
      </c>
      <c r="AQM209" s="2329" t="s">
        <v>2568</v>
      </c>
      <c r="AQN209" s="2329" t="s">
        <v>2568</v>
      </c>
      <c r="AQO209" s="2329" t="s">
        <v>2568</v>
      </c>
      <c r="AQP209" s="2329" t="s">
        <v>2568</v>
      </c>
      <c r="AQQ209" s="2329" t="s">
        <v>2568</v>
      </c>
      <c r="AQR209" s="2329" t="s">
        <v>2568</v>
      </c>
      <c r="AQS209" s="2329" t="s">
        <v>2568</v>
      </c>
      <c r="AQT209" s="2329" t="s">
        <v>2568</v>
      </c>
      <c r="AQU209" s="2329" t="s">
        <v>2568</v>
      </c>
      <c r="AQV209" s="2329" t="s">
        <v>2568</v>
      </c>
      <c r="AQW209" s="2329" t="s">
        <v>2568</v>
      </c>
      <c r="AQX209" s="2329" t="s">
        <v>2568</v>
      </c>
      <c r="AQY209" s="2329" t="s">
        <v>2568</v>
      </c>
      <c r="AQZ209" s="2329" t="s">
        <v>2568</v>
      </c>
      <c r="ARA209" s="2329" t="s">
        <v>2568</v>
      </c>
      <c r="ARB209" s="2329" t="s">
        <v>2568</v>
      </c>
      <c r="ARC209" s="2329" t="s">
        <v>2568</v>
      </c>
      <c r="ARD209" s="2329" t="s">
        <v>2568</v>
      </c>
      <c r="ARE209" s="2329" t="s">
        <v>2568</v>
      </c>
      <c r="ARF209" s="2329" t="s">
        <v>2568</v>
      </c>
      <c r="ARG209" s="2329" t="s">
        <v>2568</v>
      </c>
      <c r="ARH209" s="2329" t="s">
        <v>2568</v>
      </c>
      <c r="ARI209" s="2329" t="s">
        <v>2568</v>
      </c>
      <c r="ARJ209" s="2329" t="s">
        <v>2568</v>
      </c>
      <c r="ARK209" s="2329" t="s">
        <v>2568</v>
      </c>
      <c r="ARL209" s="2329" t="s">
        <v>2568</v>
      </c>
      <c r="ARM209" s="2329" t="s">
        <v>2568</v>
      </c>
      <c r="ARN209" s="2329" t="s">
        <v>2568</v>
      </c>
      <c r="ARO209" s="2329" t="s">
        <v>2568</v>
      </c>
      <c r="ARP209" s="2329" t="s">
        <v>2568</v>
      </c>
      <c r="ARQ209" s="2329" t="s">
        <v>2568</v>
      </c>
      <c r="ARR209" s="2329" t="s">
        <v>2568</v>
      </c>
      <c r="ARS209" s="2329" t="s">
        <v>2568</v>
      </c>
      <c r="ART209" s="2329" t="s">
        <v>2568</v>
      </c>
      <c r="ARU209" s="2329" t="s">
        <v>2568</v>
      </c>
      <c r="ARV209" s="2329" t="s">
        <v>2568</v>
      </c>
      <c r="ARW209" s="2329" t="s">
        <v>2568</v>
      </c>
      <c r="ARX209" s="2329" t="s">
        <v>2568</v>
      </c>
      <c r="ARY209" s="2329" t="s">
        <v>2568</v>
      </c>
      <c r="ARZ209" s="2329" t="s">
        <v>2568</v>
      </c>
      <c r="ASA209" s="2329" t="s">
        <v>2568</v>
      </c>
      <c r="ASB209" s="2329" t="s">
        <v>2568</v>
      </c>
      <c r="ASC209" s="2329" t="s">
        <v>2568</v>
      </c>
      <c r="ASD209" s="2329" t="s">
        <v>2568</v>
      </c>
      <c r="ASE209" s="2329" t="s">
        <v>2568</v>
      </c>
      <c r="ASF209" s="2329" t="s">
        <v>2568</v>
      </c>
      <c r="ASG209" s="2329" t="s">
        <v>2568</v>
      </c>
      <c r="ASH209" s="2329" t="s">
        <v>2568</v>
      </c>
      <c r="ASI209" s="2329" t="s">
        <v>2568</v>
      </c>
      <c r="ASJ209" s="2329" t="s">
        <v>2568</v>
      </c>
      <c r="ASK209" s="2329" t="s">
        <v>2568</v>
      </c>
      <c r="ASL209" s="2329" t="s">
        <v>2568</v>
      </c>
      <c r="ASM209" s="2329" t="s">
        <v>2568</v>
      </c>
      <c r="ASN209" s="2329" t="s">
        <v>2568</v>
      </c>
      <c r="ASO209" s="2329" t="s">
        <v>2568</v>
      </c>
      <c r="ASP209" s="2329" t="s">
        <v>2568</v>
      </c>
      <c r="ASQ209" s="2329" t="s">
        <v>2568</v>
      </c>
      <c r="ASR209" s="2329" t="s">
        <v>2568</v>
      </c>
      <c r="ASS209" s="2329" t="s">
        <v>2568</v>
      </c>
      <c r="AST209" s="2329" t="s">
        <v>2568</v>
      </c>
      <c r="ASU209" s="2329" t="s">
        <v>2568</v>
      </c>
      <c r="ASV209" s="2329" t="s">
        <v>2568</v>
      </c>
      <c r="ASW209" s="2329" t="s">
        <v>2568</v>
      </c>
      <c r="ASX209" s="2329" t="s">
        <v>2568</v>
      </c>
      <c r="ASY209" s="2329" t="s">
        <v>2568</v>
      </c>
      <c r="ASZ209" s="2329" t="s">
        <v>2568</v>
      </c>
      <c r="ATA209" s="2329" t="s">
        <v>2568</v>
      </c>
      <c r="ATB209" s="2329" t="s">
        <v>2568</v>
      </c>
      <c r="ATC209" s="2329" t="s">
        <v>2568</v>
      </c>
      <c r="ATD209" s="2329" t="s">
        <v>2568</v>
      </c>
      <c r="ATE209" s="2329" t="s">
        <v>2568</v>
      </c>
      <c r="ATF209" s="2329" t="s">
        <v>2568</v>
      </c>
      <c r="ATG209" s="2329" t="s">
        <v>2568</v>
      </c>
      <c r="ATH209" s="2329" t="s">
        <v>2568</v>
      </c>
      <c r="ATI209" s="2329" t="s">
        <v>2568</v>
      </c>
      <c r="ATJ209" s="2329" t="s">
        <v>2568</v>
      </c>
      <c r="ATK209" s="2329" t="s">
        <v>2568</v>
      </c>
      <c r="ATL209" s="2329" t="s">
        <v>2568</v>
      </c>
      <c r="ATM209" s="2329" t="s">
        <v>2568</v>
      </c>
      <c r="ATN209" s="2329" t="s">
        <v>2568</v>
      </c>
      <c r="ATO209" s="2329" t="s">
        <v>2568</v>
      </c>
      <c r="ATP209" s="2329" t="s">
        <v>2568</v>
      </c>
      <c r="ATQ209" s="2329" t="s">
        <v>2568</v>
      </c>
      <c r="ATR209" s="2329" t="s">
        <v>2568</v>
      </c>
      <c r="ATS209" s="2329" t="s">
        <v>2568</v>
      </c>
      <c r="ATT209" s="2329" t="s">
        <v>2568</v>
      </c>
      <c r="ATU209" s="2329" t="s">
        <v>2568</v>
      </c>
      <c r="ATV209" s="2329" t="s">
        <v>2568</v>
      </c>
      <c r="ATW209" s="2329" t="s">
        <v>2568</v>
      </c>
      <c r="ATX209" s="2329" t="s">
        <v>2568</v>
      </c>
      <c r="ATY209" s="2329" t="s">
        <v>2568</v>
      </c>
      <c r="ATZ209" s="2329" t="s">
        <v>2568</v>
      </c>
      <c r="AUA209" s="2329" t="s">
        <v>2568</v>
      </c>
      <c r="AUB209" s="2329" t="s">
        <v>2568</v>
      </c>
      <c r="AUC209" s="2329" t="s">
        <v>2568</v>
      </c>
      <c r="AUD209" s="2329" t="s">
        <v>2568</v>
      </c>
      <c r="AUE209" s="2329" t="s">
        <v>2568</v>
      </c>
      <c r="AUF209" s="2329" t="s">
        <v>2568</v>
      </c>
      <c r="AUG209" s="2329" t="s">
        <v>2568</v>
      </c>
      <c r="AUH209" s="2329" t="s">
        <v>2568</v>
      </c>
      <c r="AUI209" s="2329" t="s">
        <v>2568</v>
      </c>
      <c r="AUJ209" s="2329" t="s">
        <v>2568</v>
      </c>
      <c r="AUK209" s="2329" t="s">
        <v>2568</v>
      </c>
      <c r="AUL209" s="2329" t="s">
        <v>2568</v>
      </c>
      <c r="AUM209" s="2329" t="s">
        <v>2568</v>
      </c>
      <c r="AUN209" s="2329" t="s">
        <v>2568</v>
      </c>
      <c r="AUO209" s="2329" t="s">
        <v>2568</v>
      </c>
      <c r="AUP209" s="2329" t="s">
        <v>2568</v>
      </c>
      <c r="AUQ209" s="2329" t="s">
        <v>2568</v>
      </c>
      <c r="AUR209" s="2329" t="s">
        <v>2568</v>
      </c>
      <c r="AUS209" s="2329" t="s">
        <v>2568</v>
      </c>
      <c r="AUT209" s="2329" t="s">
        <v>2568</v>
      </c>
      <c r="AUU209" s="2329" t="s">
        <v>2568</v>
      </c>
      <c r="AUV209" s="2329" t="s">
        <v>2568</v>
      </c>
      <c r="AUW209" s="2329" t="s">
        <v>2568</v>
      </c>
      <c r="AUX209" s="2329" t="s">
        <v>2568</v>
      </c>
      <c r="AUY209" s="2329" t="s">
        <v>2568</v>
      </c>
      <c r="AUZ209" s="2329" t="s">
        <v>2568</v>
      </c>
      <c r="AVA209" s="2329" t="s">
        <v>2568</v>
      </c>
      <c r="AVB209" s="2329" t="s">
        <v>2568</v>
      </c>
      <c r="AVC209" s="2329" t="s">
        <v>2568</v>
      </c>
      <c r="AVD209" s="2329" t="s">
        <v>2568</v>
      </c>
      <c r="AVE209" s="2329" t="s">
        <v>2568</v>
      </c>
      <c r="AVF209" s="2329" t="s">
        <v>2568</v>
      </c>
      <c r="AVG209" s="2329" t="s">
        <v>2568</v>
      </c>
      <c r="AVH209" s="2329" t="s">
        <v>2568</v>
      </c>
      <c r="AVI209" s="2329" t="s">
        <v>2568</v>
      </c>
      <c r="AVJ209" s="2329" t="s">
        <v>2568</v>
      </c>
      <c r="AVK209" s="2329" t="s">
        <v>2568</v>
      </c>
      <c r="AVL209" s="2329" t="s">
        <v>2568</v>
      </c>
      <c r="AVM209" s="2329" t="s">
        <v>2568</v>
      </c>
      <c r="AVN209" s="2329" t="s">
        <v>2568</v>
      </c>
      <c r="AVO209" s="2329" t="s">
        <v>2568</v>
      </c>
      <c r="AVP209" s="2329" t="s">
        <v>2568</v>
      </c>
      <c r="AVQ209" s="2329" t="s">
        <v>2568</v>
      </c>
      <c r="AVR209" s="2329" t="s">
        <v>2568</v>
      </c>
      <c r="AVS209" s="2329" t="s">
        <v>2568</v>
      </c>
      <c r="AVT209" s="2329" t="s">
        <v>2568</v>
      </c>
      <c r="AVU209" s="2329" t="s">
        <v>2568</v>
      </c>
      <c r="AVV209" s="2329" t="s">
        <v>2568</v>
      </c>
      <c r="AVW209" s="2329" t="s">
        <v>2568</v>
      </c>
      <c r="AVX209" s="2329" t="s">
        <v>2568</v>
      </c>
      <c r="AVY209" s="2329" t="s">
        <v>2568</v>
      </c>
      <c r="AVZ209" s="2329" t="s">
        <v>2568</v>
      </c>
      <c r="AWA209" s="2329" t="s">
        <v>2568</v>
      </c>
      <c r="AWB209" s="2329" t="s">
        <v>2568</v>
      </c>
      <c r="AWC209" s="2329" t="s">
        <v>2568</v>
      </c>
      <c r="AWD209" s="2329" t="s">
        <v>2568</v>
      </c>
      <c r="AWE209" s="2329" t="s">
        <v>2568</v>
      </c>
      <c r="AWF209" s="2329" t="s">
        <v>2568</v>
      </c>
      <c r="AWG209" s="2329" t="s">
        <v>2568</v>
      </c>
      <c r="AWH209" s="2329" t="s">
        <v>2568</v>
      </c>
      <c r="AWI209" s="2329" t="s">
        <v>2568</v>
      </c>
      <c r="AWJ209" s="2329" t="s">
        <v>2568</v>
      </c>
      <c r="AWK209" s="2329" t="s">
        <v>2568</v>
      </c>
      <c r="AWL209" s="2329" t="s">
        <v>2568</v>
      </c>
      <c r="AWM209" s="2329" t="s">
        <v>2568</v>
      </c>
      <c r="AWN209" s="2329" t="s">
        <v>2568</v>
      </c>
      <c r="AWO209" s="2329" t="s">
        <v>2568</v>
      </c>
      <c r="AWP209" s="2329" t="s">
        <v>2568</v>
      </c>
      <c r="AWQ209" s="2329" t="s">
        <v>2568</v>
      </c>
      <c r="AWR209" s="2329" t="s">
        <v>2568</v>
      </c>
      <c r="AWS209" s="2329" t="s">
        <v>2568</v>
      </c>
      <c r="AWT209" s="2329" t="s">
        <v>2568</v>
      </c>
      <c r="AWU209" s="2329" t="s">
        <v>2568</v>
      </c>
      <c r="AWV209" s="2329" t="s">
        <v>2568</v>
      </c>
      <c r="AWW209" s="2329" t="s">
        <v>2568</v>
      </c>
      <c r="AWX209" s="2329" t="s">
        <v>2568</v>
      </c>
      <c r="AWY209" s="2329" t="s">
        <v>2568</v>
      </c>
      <c r="AWZ209" s="2329" t="s">
        <v>2568</v>
      </c>
      <c r="AXA209" s="2329" t="s">
        <v>2568</v>
      </c>
      <c r="AXB209" s="2329" t="s">
        <v>2568</v>
      </c>
      <c r="AXC209" s="2329" t="s">
        <v>2568</v>
      </c>
      <c r="AXD209" s="2329" t="s">
        <v>2568</v>
      </c>
      <c r="AXE209" s="2329" t="s">
        <v>2568</v>
      </c>
      <c r="AXF209" s="2329" t="s">
        <v>2568</v>
      </c>
      <c r="AXG209" s="2329" t="s">
        <v>2568</v>
      </c>
      <c r="AXH209" s="2329" t="s">
        <v>2568</v>
      </c>
      <c r="AXI209" s="2329" t="s">
        <v>2568</v>
      </c>
      <c r="AXJ209" s="2329" t="s">
        <v>2568</v>
      </c>
      <c r="AXK209" s="2329" t="s">
        <v>2568</v>
      </c>
      <c r="AXL209" s="2329" t="s">
        <v>2568</v>
      </c>
      <c r="AXM209" s="2329" t="s">
        <v>2568</v>
      </c>
      <c r="AXN209" s="2329" t="s">
        <v>2568</v>
      </c>
      <c r="AXO209" s="2329" t="s">
        <v>2568</v>
      </c>
      <c r="AXP209" s="2329" t="s">
        <v>2568</v>
      </c>
      <c r="AXQ209" s="2329" t="s">
        <v>2568</v>
      </c>
      <c r="AXR209" s="2329" t="s">
        <v>2568</v>
      </c>
      <c r="AXS209" s="2329" t="s">
        <v>2568</v>
      </c>
      <c r="AXT209" s="2329" t="s">
        <v>2568</v>
      </c>
      <c r="AXU209" s="2329" t="s">
        <v>2568</v>
      </c>
      <c r="AXV209" s="2329" t="s">
        <v>2568</v>
      </c>
      <c r="AXW209" s="2329" t="s">
        <v>2568</v>
      </c>
      <c r="AXX209" s="2329" t="s">
        <v>2568</v>
      </c>
      <c r="AXY209" s="2329" t="s">
        <v>2568</v>
      </c>
      <c r="AXZ209" s="2329" t="s">
        <v>2568</v>
      </c>
      <c r="AYA209" s="2329" t="s">
        <v>2568</v>
      </c>
      <c r="AYB209" s="2329" t="s">
        <v>2568</v>
      </c>
      <c r="AYC209" s="2329" t="s">
        <v>2568</v>
      </c>
      <c r="AYD209" s="2329" t="s">
        <v>2568</v>
      </c>
      <c r="AYE209" s="2329" t="s">
        <v>2568</v>
      </c>
      <c r="AYF209" s="2329" t="s">
        <v>2568</v>
      </c>
      <c r="AYG209" s="2329" t="s">
        <v>2568</v>
      </c>
      <c r="AYH209" s="2329" t="s">
        <v>2568</v>
      </c>
      <c r="AYI209" s="2329" t="s">
        <v>2568</v>
      </c>
      <c r="AYJ209" s="2329" t="s">
        <v>2568</v>
      </c>
      <c r="AYK209" s="2329" t="s">
        <v>2568</v>
      </c>
      <c r="AYL209" s="2329" t="s">
        <v>2568</v>
      </c>
      <c r="AYM209" s="2329" t="s">
        <v>2568</v>
      </c>
      <c r="AYN209" s="2329" t="s">
        <v>2568</v>
      </c>
      <c r="AYO209" s="2329" t="s">
        <v>2568</v>
      </c>
      <c r="AYP209" s="2329" t="s">
        <v>2568</v>
      </c>
      <c r="AYQ209" s="2329" t="s">
        <v>2568</v>
      </c>
      <c r="AYR209" s="2329" t="s">
        <v>2568</v>
      </c>
      <c r="AYS209" s="2329" t="s">
        <v>2568</v>
      </c>
      <c r="AYT209" s="2329" t="s">
        <v>2568</v>
      </c>
      <c r="AYU209" s="2329" t="s">
        <v>2568</v>
      </c>
      <c r="AYV209" s="2329" t="s">
        <v>2568</v>
      </c>
      <c r="AYW209" s="2329" t="s">
        <v>2568</v>
      </c>
      <c r="AYX209" s="2329" t="s">
        <v>2568</v>
      </c>
      <c r="AYY209" s="2329" t="s">
        <v>2568</v>
      </c>
      <c r="AYZ209" s="2329" t="s">
        <v>2568</v>
      </c>
      <c r="AZA209" s="2329" t="s">
        <v>2568</v>
      </c>
      <c r="AZB209" s="2329" t="s">
        <v>2568</v>
      </c>
      <c r="AZC209" s="2329" t="s">
        <v>2568</v>
      </c>
      <c r="AZD209" s="2329" t="s">
        <v>2568</v>
      </c>
      <c r="AZE209" s="2329" t="s">
        <v>2568</v>
      </c>
      <c r="AZF209" s="2329" t="s">
        <v>2568</v>
      </c>
      <c r="AZG209" s="2329" t="s">
        <v>2568</v>
      </c>
      <c r="AZH209" s="2329" t="s">
        <v>2568</v>
      </c>
      <c r="AZI209" s="2329" t="s">
        <v>2568</v>
      </c>
      <c r="AZJ209" s="2329" t="s">
        <v>2568</v>
      </c>
      <c r="AZK209" s="2329" t="s">
        <v>2568</v>
      </c>
      <c r="AZL209" s="2329" t="s">
        <v>2568</v>
      </c>
      <c r="AZM209" s="2329" t="s">
        <v>2568</v>
      </c>
      <c r="AZN209" s="2329" t="s">
        <v>2568</v>
      </c>
      <c r="AZO209" s="2329" t="s">
        <v>2568</v>
      </c>
      <c r="AZP209" s="2329" t="s">
        <v>2568</v>
      </c>
      <c r="AZQ209" s="2329" t="s">
        <v>2568</v>
      </c>
      <c r="AZR209" s="2329" t="s">
        <v>2568</v>
      </c>
      <c r="AZS209" s="2329" t="s">
        <v>2568</v>
      </c>
      <c r="AZT209" s="2329" t="s">
        <v>2568</v>
      </c>
      <c r="AZU209" s="2329" t="s">
        <v>2568</v>
      </c>
      <c r="AZV209" s="2329" t="s">
        <v>2568</v>
      </c>
      <c r="AZW209" s="2329" t="s">
        <v>2568</v>
      </c>
      <c r="AZX209" s="2329" t="s">
        <v>2568</v>
      </c>
      <c r="AZY209" s="2329" t="s">
        <v>2568</v>
      </c>
      <c r="AZZ209" s="2329" t="s">
        <v>2568</v>
      </c>
      <c r="BAA209" s="2329" t="s">
        <v>2568</v>
      </c>
      <c r="BAB209" s="2329" t="s">
        <v>2568</v>
      </c>
      <c r="BAC209" s="2329" t="s">
        <v>2568</v>
      </c>
      <c r="BAD209" s="2329" t="s">
        <v>2568</v>
      </c>
      <c r="BAE209" s="2329" t="s">
        <v>2568</v>
      </c>
      <c r="BAF209" s="2329" t="s">
        <v>2568</v>
      </c>
      <c r="BAG209" s="2329" t="s">
        <v>2568</v>
      </c>
      <c r="BAH209" s="2329" t="s">
        <v>2568</v>
      </c>
      <c r="BAI209" s="2329" t="s">
        <v>2568</v>
      </c>
      <c r="BAJ209" s="2329" t="s">
        <v>2568</v>
      </c>
      <c r="BAK209" s="2329" t="s">
        <v>2568</v>
      </c>
      <c r="BAL209" s="2329" t="s">
        <v>2568</v>
      </c>
      <c r="BAM209" s="2329" t="s">
        <v>2568</v>
      </c>
      <c r="BAN209" s="2329" t="s">
        <v>2568</v>
      </c>
      <c r="BAO209" s="2329" t="s">
        <v>2568</v>
      </c>
      <c r="BAP209" s="2329" t="s">
        <v>2568</v>
      </c>
      <c r="BAQ209" s="2329" t="s">
        <v>2568</v>
      </c>
      <c r="BAR209" s="2329" t="s">
        <v>2568</v>
      </c>
      <c r="BAS209" s="2329" t="s">
        <v>2568</v>
      </c>
      <c r="BAT209" s="2329" t="s">
        <v>2568</v>
      </c>
      <c r="BAU209" s="2329" t="s">
        <v>2568</v>
      </c>
      <c r="BAV209" s="2329" t="s">
        <v>2568</v>
      </c>
      <c r="BAW209" s="2329" t="s">
        <v>2568</v>
      </c>
      <c r="BAX209" s="2329" t="s">
        <v>2568</v>
      </c>
      <c r="BAY209" s="2329" t="s">
        <v>2568</v>
      </c>
      <c r="BAZ209" s="2329" t="s">
        <v>2568</v>
      </c>
      <c r="BBA209" s="2329" t="s">
        <v>2568</v>
      </c>
      <c r="BBB209" s="2329" t="s">
        <v>2568</v>
      </c>
      <c r="BBC209" s="2329" t="s">
        <v>2568</v>
      </c>
      <c r="BBD209" s="2329" t="s">
        <v>2568</v>
      </c>
      <c r="BBE209" s="2329" t="s">
        <v>2568</v>
      </c>
      <c r="BBF209" s="2329" t="s">
        <v>2568</v>
      </c>
      <c r="BBG209" s="2329" t="s">
        <v>2568</v>
      </c>
      <c r="BBH209" s="2329" t="s">
        <v>2568</v>
      </c>
      <c r="BBI209" s="2329" t="s">
        <v>2568</v>
      </c>
      <c r="BBJ209" s="2329" t="s">
        <v>2568</v>
      </c>
      <c r="BBK209" s="2329" t="s">
        <v>2568</v>
      </c>
      <c r="BBL209" s="2329" t="s">
        <v>2568</v>
      </c>
      <c r="BBM209" s="2329" t="s">
        <v>2568</v>
      </c>
      <c r="BBN209" s="2329" t="s">
        <v>2568</v>
      </c>
      <c r="BBO209" s="2329" t="s">
        <v>2568</v>
      </c>
      <c r="BBP209" s="2329" t="s">
        <v>2568</v>
      </c>
      <c r="BBQ209" s="2329" t="s">
        <v>2568</v>
      </c>
      <c r="BBR209" s="2329" t="s">
        <v>2568</v>
      </c>
      <c r="BBS209" s="2329" t="s">
        <v>2568</v>
      </c>
      <c r="BBT209" s="2329" t="s">
        <v>2568</v>
      </c>
      <c r="BBU209" s="2329" t="s">
        <v>2568</v>
      </c>
      <c r="BBV209" s="2329" t="s">
        <v>2568</v>
      </c>
      <c r="BBW209" s="2329" t="s">
        <v>2568</v>
      </c>
      <c r="BBX209" s="2329" t="s">
        <v>2568</v>
      </c>
      <c r="BBY209" s="2329" t="s">
        <v>2568</v>
      </c>
      <c r="BBZ209" s="2329" t="s">
        <v>2568</v>
      </c>
      <c r="BCA209" s="2329" t="s">
        <v>2568</v>
      </c>
      <c r="BCB209" s="2329" t="s">
        <v>2568</v>
      </c>
      <c r="BCC209" s="2329" t="s">
        <v>2568</v>
      </c>
      <c r="BCD209" s="2329" t="s">
        <v>2568</v>
      </c>
      <c r="BCE209" s="2329" t="s">
        <v>2568</v>
      </c>
      <c r="BCF209" s="2329" t="s">
        <v>2568</v>
      </c>
      <c r="BCG209" s="2329" t="s">
        <v>2568</v>
      </c>
      <c r="BCH209" s="2329" t="s">
        <v>2568</v>
      </c>
      <c r="BCI209" s="2329" t="s">
        <v>2568</v>
      </c>
      <c r="BCJ209" s="2329" t="s">
        <v>2568</v>
      </c>
      <c r="BCK209" s="2329" t="s">
        <v>2568</v>
      </c>
      <c r="BCL209" s="2329" t="s">
        <v>2568</v>
      </c>
      <c r="BCM209" s="2329" t="s">
        <v>2568</v>
      </c>
      <c r="BCN209" s="2329" t="s">
        <v>2568</v>
      </c>
      <c r="BCO209" s="2329" t="s">
        <v>2568</v>
      </c>
      <c r="BCP209" s="2329" t="s">
        <v>2568</v>
      </c>
      <c r="BCQ209" s="2329" t="s">
        <v>2568</v>
      </c>
      <c r="BCR209" s="2329" t="s">
        <v>2568</v>
      </c>
      <c r="BCS209" s="2329" t="s">
        <v>2568</v>
      </c>
      <c r="BCT209" s="2329" t="s">
        <v>2568</v>
      </c>
      <c r="BCU209" s="2329" t="s">
        <v>2568</v>
      </c>
      <c r="BCV209" s="2329" t="s">
        <v>2568</v>
      </c>
      <c r="BCW209" s="2329" t="s">
        <v>2568</v>
      </c>
      <c r="BCX209" s="2329" t="s">
        <v>2568</v>
      </c>
      <c r="BCY209" s="2329" t="s">
        <v>2568</v>
      </c>
      <c r="BCZ209" s="2329" t="s">
        <v>2568</v>
      </c>
      <c r="BDA209" s="2329" t="s">
        <v>2568</v>
      </c>
      <c r="BDB209" s="2329" t="s">
        <v>2568</v>
      </c>
      <c r="BDC209" s="2329" t="s">
        <v>2568</v>
      </c>
      <c r="BDD209" s="2329" t="s">
        <v>2568</v>
      </c>
      <c r="BDE209" s="2329" t="s">
        <v>2568</v>
      </c>
      <c r="BDF209" s="2329" t="s">
        <v>2568</v>
      </c>
      <c r="BDG209" s="2329" t="s">
        <v>2568</v>
      </c>
      <c r="BDH209" s="2329" t="s">
        <v>2568</v>
      </c>
      <c r="BDI209" s="2329" t="s">
        <v>2568</v>
      </c>
      <c r="BDJ209" s="2329" t="s">
        <v>2568</v>
      </c>
      <c r="BDK209" s="2329" t="s">
        <v>2568</v>
      </c>
      <c r="BDL209" s="2329" t="s">
        <v>2568</v>
      </c>
      <c r="BDM209" s="2329" t="s">
        <v>2568</v>
      </c>
      <c r="BDN209" s="2329" t="s">
        <v>2568</v>
      </c>
      <c r="BDO209" s="2329" t="s">
        <v>2568</v>
      </c>
      <c r="BDP209" s="2329" t="s">
        <v>2568</v>
      </c>
      <c r="BDQ209" s="2329" t="s">
        <v>2568</v>
      </c>
      <c r="BDR209" s="2329" t="s">
        <v>2568</v>
      </c>
      <c r="BDS209" s="2329" t="s">
        <v>2568</v>
      </c>
      <c r="BDT209" s="2329" t="s">
        <v>2568</v>
      </c>
      <c r="BDU209" s="2329" t="s">
        <v>2568</v>
      </c>
      <c r="BDV209" s="2329" t="s">
        <v>2568</v>
      </c>
      <c r="BDW209" s="2329" t="s">
        <v>2568</v>
      </c>
      <c r="BDX209" s="2329" t="s">
        <v>2568</v>
      </c>
      <c r="BDY209" s="2329" t="s">
        <v>2568</v>
      </c>
      <c r="BDZ209" s="2329" t="s">
        <v>2568</v>
      </c>
      <c r="BEA209" s="2329" t="s">
        <v>2568</v>
      </c>
      <c r="BEB209" s="2329" t="s">
        <v>2568</v>
      </c>
      <c r="BEC209" s="2329" t="s">
        <v>2568</v>
      </c>
      <c r="BED209" s="2329" t="s">
        <v>2568</v>
      </c>
      <c r="BEE209" s="2329" t="s">
        <v>2568</v>
      </c>
      <c r="BEF209" s="2329" t="s">
        <v>2568</v>
      </c>
      <c r="BEG209" s="2329" t="s">
        <v>2568</v>
      </c>
      <c r="BEH209" s="2329" t="s">
        <v>2568</v>
      </c>
      <c r="BEI209" s="2329" t="s">
        <v>2568</v>
      </c>
      <c r="BEJ209" s="2329" t="s">
        <v>2568</v>
      </c>
      <c r="BEK209" s="2329" t="s">
        <v>2568</v>
      </c>
      <c r="BEL209" s="2329" t="s">
        <v>2568</v>
      </c>
      <c r="BEM209" s="2329" t="s">
        <v>2568</v>
      </c>
      <c r="BEN209" s="2329" t="s">
        <v>2568</v>
      </c>
      <c r="BEO209" s="2329" t="s">
        <v>2568</v>
      </c>
      <c r="BEP209" s="2329" t="s">
        <v>2568</v>
      </c>
      <c r="BEQ209" s="2329" t="s">
        <v>2568</v>
      </c>
      <c r="BER209" s="2329" t="s">
        <v>2568</v>
      </c>
      <c r="BES209" s="2329" t="s">
        <v>2568</v>
      </c>
      <c r="BET209" s="2329" t="s">
        <v>2568</v>
      </c>
      <c r="BEU209" s="2329" t="s">
        <v>2568</v>
      </c>
      <c r="BEV209" s="2329" t="s">
        <v>2568</v>
      </c>
      <c r="BEW209" s="2329" t="s">
        <v>2568</v>
      </c>
      <c r="BEX209" s="2329" t="s">
        <v>2568</v>
      </c>
      <c r="BEY209" s="2329" t="s">
        <v>2568</v>
      </c>
      <c r="BEZ209" s="2329" t="s">
        <v>2568</v>
      </c>
      <c r="BFA209" s="2329" t="s">
        <v>2568</v>
      </c>
      <c r="BFB209" s="2329" t="s">
        <v>2568</v>
      </c>
      <c r="BFC209" s="2329" t="s">
        <v>2568</v>
      </c>
      <c r="BFD209" s="2329" t="s">
        <v>2568</v>
      </c>
      <c r="BFE209" s="2329" t="s">
        <v>2568</v>
      </c>
      <c r="BFF209" s="2329" t="s">
        <v>2568</v>
      </c>
      <c r="BFG209" s="2329" t="s">
        <v>2568</v>
      </c>
      <c r="BFH209" s="2329" t="s">
        <v>2568</v>
      </c>
      <c r="BFI209" s="2329" t="s">
        <v>2568</v>
      </c>
      <c r="BFJ209" s="2329" t="s">
        <v>2568</v>
      </c>
      <c r="BFK209" s="2329" t="s">
        <v>2568</v>
      </c>
      <c r="BFL209" s="2329" t="s">
        <v>2568</v>
      </c>
      <c r="BFM209" s="2329" t="s">
        <v>2568</v>
      </c>
      <c r="BFN209" s="2329" t="s">
        <v>2568</v>
      </c>
      <c r="BFO209" s="2329" t="s">
        <v>2568</v>
      </c>
      <c r="BFP209" s="2329" t="s">
        <v>2568</v>
      </c>
      <c r="BFQ209" s="2329" t="s">
        <v>2568</v>
      </c>
      <c r="BFR209" s="2329" t="s">
        <v>2568</v>
      </c>
      <c r="BFS209" s="2329" t="s">
        <v>2568</v>
      </c>
      <c r="BFT209" s="2329" t="s">
        <v>2568</v>
      </c>
      <c r="BFU209" s="2329" t="s">
        <v>2568</v>
      </c>
      <c r="BFV209" s="2329" t="s">
        <v>2568</v>
      </c>
      <c r="BFW209" s="2329" t="s">
        <v>2568</v>
      </c>
      <c r="BFX209" s="2329" t="s">
        <v>2568</v>
      </c>
      <c r="BFY209" s="2329" t="s">
        <v>2568</v>
      </c>
      <c r="BFZ209" s="2329" t="s">
        <v>2568</v>
      </c>
      <c r="BGA209" s="2329" t="s">
        <v>2568</v>
      </c>
      <c r="BGB209" s="2329" t="s">
        <v>2568</v>
      </c>
      <c r="BGC209" s="2329" t="s">
        <v>2568</v>
      </c>
      <c r="BGD209" s="2329" t="s">
        <v>2568</v>
      </c>
      <c r="BGE209" s="2329" t="s">
        <v>2568</v>
      </c>
      <c r="BGF209" s="2329" t="s">
        <v>2568</v>
      </c>
      <c r="BGG209" s="2329" t="s">
        <v>2568</v>
      </c>
      <c r="BGH209" s="2329" t="s">
        <v>2568</v>
      </c>
      <c r="BGI209" s="2329" t="s">
        <v>2568</v>
      </c>
      <c r="BGJ209" s="2329" t="s">
        <v>2568</v>
      </c>
      <c r="BGK209" s="2329" t="s">
        <v>2568</v>
      </c>
      <c r="BGL209" s="2329" t="s">
        <v>2568</v>
      </c>
      <c r="BGM209" s="2329" t="s">
        <v>2568</v>
      </c>
      <c r="BGN209" s="2329" t="s">
        <v>2568</v>
      </c>
      <c r="BGO209" s="2329" t="s">
        <v>2568</v>
      </c>
      <c r="BGP209" s="2329" t="s">
        <v>2568</v>
      </c>
      <c r="BGQ209" s="2329" t="s">
        <v>2568</v>
      </c>
      <c r="BGR209" s="2329" t="s">
        <v>2568</v>
      </c>
      <c r="BGS209" s="2329" t="s">
        <v>2568</v>
      </c>
      <c r="BGT209" s="2329" t="s">
        <v>2568</v>
      </c>
      <c r="BGU209" s="2329" t="s">
        <v>2568</v>
      </c>
      <c r="BGV209" s="2329" t="s">
        <v>2568</v>
      </c>
      <c r="BGW209" s="2329" t="s">
        <v>2568</v>
      </c>
      <c r="BGX209" s="2329" t="s">
        <v>2568</v>
      </c>
      <c r="BGY209" s="2329" t="s">
        <v>2568</v>
      </c>
      <c r="BGZ209" s="2329" t="s">
        <v>2568</v>
      </c>
      <c r="BHA209" s="2329" t="s">
        <v>2568</v>
      </c>
      <c r="BHB209" s="2329" t="s">
        <v>2568</v>
      </c>
      <c r="BHC209" s="2329" t="s">
        <v>2568</v>
      </c>
      <c r="BHD209" s="2329" t="s">
        <v>2568</v>
      </c>
      <c r="BHE209" s="2329" t="s">
        <v>2568</v>
      </c>
      <c r="BHF209" s="2329" t="s">
        <v>2568</v>
      </c>
      <c r="BHG209" s="2329" t="s">
        <v>2568</v>
      </c>
      <c r="BHH209" s="2329" t="s">
        <v>2568</v>
      </c>
      <c r="BHI209" s="2329" t="s">
        <v>2568</v>
      </c>
      <c r="BHJ209" s="2329" t="s">
        <v>2568</v>
      </c>
      <c r="BHK209" s="2329" t="s">
        <v>2568</v>
      </c>
      <c r="BHL209" s="2329" t="s">
        <v>2568</v>
      </c>
      <c r="BHM209" s="2329" t="s">
        <v>2568</v>
      </c>
      <c r="BHN209" s="2329" t="s">
        <v>2568</v>
      </c>
      <c r="BHO209" s="2329" t="s">
        <v>2568</v>
      </c>
      <c r="BHP209" s="2329" t="s">
        <v>2568</v>
      </c>
      <c r="BHQ209" s="2329" t="s">
        <v>2568</v>
      </c>
      <c r="BHR209" s="2329" t="s">
        <v>2568</v>
      </c>
      <c r="BHS209" s="2329" t="s">
        <v>2568</v>
      </c>
      <c r="BHT209" s="2329" t="s">
        <v>2568</v>
      </c>
      <c r="BHU209" s="2329" t="s">
        <v>2568</v>
      </c>
      <c r="BHV209" s="2329" t="s">
        <v>2568</v>
      </c>
      <c r="BHW209" s="2329" t="s">
        <v>2568</v>
      </c>
      <c r="BHX209" s="2329" t="s">
        <v>2568</v>
      </c>
      <c r="BHY209" s="2329" t="s">
        <v>2568</v>
      </c>
      <c r="BHZ209" s="2329" t="s">
        <v>2568</v>
      </c>
      <c r="BIA209" s="2329" t="s">
        <v>2568</v>
      </c>
      <c r="BIB209" s="2329" t="s">
        <v>2568</v>
      </c>
      <c r="BIC209" s="2329" t="s">
        <v>2568</v>
      </c>
      <c r="BID209" s="2329" t="s">
        <v>2568</v>
      </c>
      <c r="BIE209" s="2329" t="s">
        <v>2568</v>
      </c>
      <c r="BIF209" s="2329" t="s">
        <v>2568</v>
      </c>
      <c r="BIG209" s="2329" t="s">
        <v>2568</v>
      </c>
      <c r="BIH209" s="2329" t="s">
        <v>2568</v>
      </c>
      <c r="BII209" s="2329" t="s">
        <v>2568</v>
      </c>
      <c r="BIJ209" s="2329" t="s">
        <v>2568</v>
      </c>
      <c r="BIK209" s="2329" t="s">
        <v>2568</v>
      </c>
      <c r="BIL209" s="2329" t="s">
        <v>2568</v>
      </c>
      <c r="BIM209" s="2329" t="s">
        <v>2568</v>
      </c>
      <c r="BIN209" s="2329" t="s">
        <v>2568</v>
      </c>
      <c r="BIO209" s="2329" t="s">
        <v>2568</v>
      </c>
      <c r="BIP209" s="2329" t="s">
        <v>2568</v>
      </c>
      <c r="BIQ209" s="2329" t="s">
        <v>2568</v>
      </c>
      <c r="BIR209" s="2329" t="s">
        <v>2568</v>
      </c>
      <c r="BIS209" s="2329" t="s">
        <v>2568</v>
      </c>
      <c r="BIT209" s="2329" t="s">
        <v>2568</v>
      </c>
      <c r="BIU209" s="2329" t="s">
        <v>2568</v>
      </c>
      <c r="BIV209" s="2329" t="s">
        <v>2568</v>
      </c>
      <c r="BIW209" s="2329" t="s">
        <v>2568</v>
      </c>
      <c r="BIX209" s="2329" t="s">
        <v>2568</v>
      </c>
      <c r="BIY209" s="2329" t="s">
        <v>2568</v>
      </c>
      <c r="BIZ209" s="2329" t="s">
        <v>2568</v>
      </c>
      <c r="BJA209" s="2329" t="s">
        <v>2568</v>
      </c>
      <c r="BJB209" s="2329" t="s">
        <v>2568</v>
      </c>
      <c r="BJC209" s="2329" t="s">
        <v>2568</v>
      </c>
      <c r="BJD209" s="2329" t="s">
        <v>2568</v>
      </c>
      <c r="BJE209" s="2329" t="s">
        <v>2568</v>
      </c>
      <c r="BJF209" s="2329" t="s">
        <v>2568</v>
      </c>
      <c r="BJG209" s="2329" t="s">
        <v>2568</v>
      </c>
      <c r="BJH209" s="2329" t="s">
        <v>2568</v>
      </c>
      <c r="BJI209" s="2329" t="s">
        <v>2568</v>
      </c>
      <c r="BJJ209" s="2329" t="s">
        <v>2568</v>
      </c>
      <c r="BJK209" s="2329" t="s">
        <v>2568</v>
      </c>
      <c r="BJL209" s="2329" t="s">
        <v>2568</v>
      </c>
      <c r="BJM209" s="2329" t="s">
        <v>2568</v>
      </c>
      <c r="BJN209" s="2329" t="s">
        <v>2568</v>
      </c>
      <c r="BJO209" s="2329" t="s">
        <v>2568</v>
      </c>
      <c r="BJP209" s="2329" t="s">
        <v>2568</v>
      </c>
      <c r="BJQ209" s="2329" t="s">
        <v>2568</v>
      </c>
      <c r="BJR209" s="2329" t="s">
        <v>2568</v>
      </c>
      <c r="BJS209" s="2329" t="s">
        <v>2568</v>
      </c>
      <c r="BJT209" s="2329" t="s">
        <v>2568</v>
      </c>
      <c r="BJU209" s="2329" t="s">
        <v>2568</v>
      </c>
      <c r="BJV209" s="2329" t="s">
        <v>2568</v>
      </c>
      <c r="BJW209" s="2329" t="s">
        <v>2568</v>
      </c>
      <c r="BJX209" s="2329" t="s">
        <v>2568</v>
      </c>
      <c r="BJY209" s="2329" t="s">
        <v>2568</v>
      </c>
      <c r="BJZ209" s="2329" t="s">
        <v>2568</v>
      </c>
      <c r="BKA209" s="2329" t="s">
        <v>2568</v>
      </c>
      <c r="BKB209" s="2329" t="s">
        <v>2568</v>
      </c>
      <c r="BKC209" s="2329" t="s">
        <v>2568</v>
      </c>
      <c r="BKD209" s="2329" t="s">
        <v>2568</v>
      </c>
      <c r="BKE209" s="2329" t="s">
        <v>2568</v>
      </c>
      <c r="BKF209" s="2329" t="s">
        <v>2568</v>
      </c>
      <c r="BKG209" s="2329" t="s">
        <v>2568</v>
      </c>
      <c r="BKH209" s="2329" t="s">
        <v>2568</v>
      </c>
      <c r="BKI209" s="2329" t="s">
        <v>2568</v>
      </c>
      <c r="BKJ209" s="2329" t="s">
        <v>2568</v>
      </c>
      <c r="BKK209" s="2329" t="s">
        <v>2568</v>
      </c>
      <c r="BKL209" s="2329" t="s">
        <v>2568</v>
      </c>
      <c r="BKM209" s="2329" t="s">
        <v>2568</v>
      </c>
      <c r="BKN209" s="2329" t="s">
        <v>2568</v>
      </c>
      <c r="BKO209" s="2329" t="s">
        <v>2568</v>
      </c>
      <c r="BKP209" s="2329" t="s">
        <v>2568</v>
      </c>
      <c r="BKQ209" s="2329" t="s">
        <v>2568</v>
      </c>
      <c r="BKR209" s="2329" t="s">
        <v>2568</v>
      </c>
      <c r="BKS209" s="2329" t="s">
        <v>2568</v>
      </c>
      <c r="BKT209" s="2329" t="s">
        <v>2568</v>
      </c>
      <c r="BKU209" s="2329" t="s">
        <v>2568</v>
      </c>
      <c r="BKV209" s="2329" t="s">
        <v>2568</v>
      </c>
      <c r="BKW209" s="2329" t="s">
        <v>2568</v>
      </c>
      <c r="BKX209" s="2329" t="s">
        <v>2568</v>
      </c>
      <c r="BKY209" s="2329" t="s">
        <v>2568</v>
      </c>
      <c r="BKZ209" s="2329" t="s">
        <v>2568</v>
      </c>
      <c r="BLA209" s="2329" t="s">
        <v>2568</v>
      </c>
      <c r="BLB209" s="2329" t="s">
        <v>2568</v>
      </c>
      <c r="BLC209" s="2329" t="s">
        <v>2568</v>
      </c>
      <c r="BLD209" s="2329" t="s">
        <v>2568</v>
      </c>
      <c r="BLE209" s="2329" t="s">
        <v>2568</v>
      </c>
      <c r="BLF209" s="2329" t="s">
        <v>2568</v>
      </c>
      <c r="BLG209" s="2329" t="s">
        <v>2568</v>
      </c>
      <c r="BLH209" s="2329" t="s">
        <v>2568</v>
      </c>
      <c r="BLI209" s="2329" t="s">
        <v>2568</v>
      </c>
      <c r="BLJ209" s="2329" t="s">
        <v>2568</v>
      </c>
      <c r="BLK209" s="2329" t="s">
        <v>2568</v>
      </c>
      <c r="BLL209" s="2329" t="s">
        <v>2568</v>
      </c>
      <c r="BLM209" s="2329" t="s">
        <v>2568</v>
      </c>
      <c r="BLN209" s="2329" t="s">
        <v>2568</v>
      </c>
      <c r="BLO209" s="2329" t="s">
        <v>2568</v>
      </c>
      <c r="BLP209" s="2329" t="s">
        <v>2568</v>
      </c>
      <c r="BLQ209" s="2329" t="s">
        <v>2568</v>
      </c>
      <c r="BLR209" s="2329" t="s">
        <v>2568</v>
      </c>
      <c r="BLS209" s="2329" t="s">
        <v>2568</v>
      </c>
      <c r="BLT209" s="2329" t="s">
        <v>2568</v>
      </c>
      <c r="BLU209" s="2329" t="s">
        <v>2568</v>
      </c>
      <c r="BLV209" s="2329" t="s">
        <v>2568</v>
      </c>
      <c r="BLW209" s="2329" t="s">
        <v>2568</v>
      </c>
      <c r="BLX209" s="2329" t="s">
        <v>2568</v>
      </c>
      <c r="BLY209" s="2329" t="s">
        <v>2568</v>
      </c>
      <c r="BLZ209" s="2329" t="s">
        <v>2568</v>
      </c>
      <c r="BMA209" s="2329" t="s">
        <v>2568</v>
      </c>
      <c r="BMB209" s="2329" t="s">
        <v>2568</v>
      </c>
      <c r="BMC209" s="2329" t="s">
        <v>2568</v>
      </c>
      <c r="BMD209" s="2329" t="s">
        <v>2568</v>
      </c>
      <c r="BME209" s="2329" t="s">
        <v>2568</v>
      </c>
      <c r="BMF209" s="2329" t="s">
        <v>2568</v>
      </c>
      <c r="BMG209" s="2329" t="s">
        <v>2568</v>
      </c>
      <c r="BMH209" s="2329" t="s">
        <v>2568</v>
      </c>
      <c r="BMI209" s="2329" t="s">
        <v>2568</v>
      </c>
      <c r="BMJ209" s="2329" t="s">
        <v>2568</v>
      </c>
      <c r="BMK209" s="2329" t="s">
        <v>2568</v>
      </c>
      <c r="BML209" s="2329" t="s">
        <v>2568</v>
      </c>
      <c r="BMM209" s="2329" t="s">
        <v>2568</v>
      </c>
      <c r="BMN209" s="2329" t="s">
        <v>2568</v>
      </c>
      <c r="BMO209" s="2329" t="s">
        <v>2568</v>
      </c>
      <c r="BMP209" s="2329" t="s">
        <v>2568</v>
      </c>
      <c r="BMQ209" s="2329" t="s">
        <v>2568</v>
      </c>
      <c r="BMR209" s="2329" t="s">
        <v>2568</v>
      </c>
      <c r="BMS209" s="2329" t="s">
        <v>2568</v>
      </c>
      <c r="BMT209" s="2329" t="s">
        <v>2568</v>
      </c>
      <c r="BMU209" s="2329" t="s">
        <v>2568</v>
      </c>
      <c r="BMV209" s="2329" t="s">
        <v>2568</v>
      </c>
      <c r="BMW209" s="2329" t="s">
        <v>2568</v>
      </c>
      <c r="BMX209" s="2329" t="s">
        <v>2568</v>
      </c>
      <c r="BMY209" s="2329" t="s">
        <v>2568</v>
      </c>
      <c r="BMZ209" s="2329" t="s">
        <v>2568</v>
      </c>
      <c r="BNA209" s="2329" t="s">
        <v>2568</v>
      </c>
      <c r="BNB209" s="2329" t="s">
        <v>2568</v>
      </c>
      <c r="BNC209" s="2329" t="s">
        <v>2568</v>
      </c>
      <c r="BND209" s="2329" t="s">
        <v>2568</v>
      </c>
      <c r="BNE209" s="2329" t="s">
        <v>2568</v>
      </c>
      <c r="BNF209" s="2329" t="s">
        <v>2568</v>
      </c>
      <c r="BNG209" s="2329" t="s">
        <v>2568</v>
      </c>
      <c r="BNH209" s="2329" t="s">
        <v>2568</v>
      </c>
      <c r="BNI209" s="2329" t="s">
        <v>2568</v>
      </c>
      <c r="BNJ209" s="2329" t="s">
        <v>2568</v>
      </c>
      <c r="BNK209" s="2329" t="s">
        <v>2568</v>
      </c>
      <c r="BNL209" s="2329" t="s">
        <v>2568</v>
      </c>
      <c r="BNM209" s="2329" t="s">
        <v>2568</v>
      </c>
      <c r="BNN209" s="2329" t="s">
        <v>2568</v>
      </c>
      <c r="BNO209" s="2329" t="s">
        <v>2568</v>
      </c>
      <c r="BNP209" s="2329" t="s">
        <v>2568</v>
      </c>
      <c r="BNQ209" s="2329" t="s">
        <v>2568</v>
      </c>
      <c r="BNR209" s="2329" t="s">
        <v>2568</v>
      </c>
      <c r="BNS209" s="2329" t="s">
        <v>2568</v>
      </c>
      <c r="BNT209" s="2329" t="s">
        <v>2568</v>
      </c>
      <c r="BNU209" s="2329" t="s">
        <v>2568</v>
      </c>
      <c r="BNV209" s="2329" t="s">
        <v>2568</v>
      </c>
      <c r="BNW209" s="2329" t="s">
        <v>2568</v>
      </c>
      <c r="BNX209" s="2329" t="s">
        <v>2568</v>
      </c>
      <c r="BNY209" s="2329" t="s">
        <v>2568</v>
      </c>
      <c r="BNZ209" s="2329" t="s">
        <v>2568</v>
      </c>
      <c r="BOA209" s="2329" t="s">
        <v>2568</v>
      </c>
      <c r="BOB209" s="2329" t="s">
        <v>2568</v>
      </c>
      <c r="BOC209" s="2329" t="s">
        <v>2568</v>
      </c>
      <c r="BOD209" s="2329" t="s">
        <v>2568</v>
      </c>
      <c r="BOE209" s="2329" t="s">
        <v>2568</v>
      </c>
      <c r="BOF209" s="2329" t="s">
        <v>2568</v>
      </c>
      <c r="BOG209" s="2329" t="s">
        <v>2568</v>
      </c>
      <c r="BOH209" s="2329" t="s">
        <v>2568</v>
      </c>
      <c r="BOI209" s="2329" t="s">
        <v>2568</v>
      </c>
      <c r="BOJ209" s="2329" t="s">
        <v>2568</v>
      </c>
      <c r="BOK209" s="2329" t="s">
        <v>2568</v>
      </c>
      <c r="BOL209" s="2329" t="s">
        <v>2568</v>
      </c>
      <c r="BOM209" s="2329" t="s">
        <v>2568</v>
      </c>
      <c r="BON209" s="2329" t="s">
        <v>2568</v>
      </c>
      <c r="BOO209" s="2329" t="s">
        <v>2568</v>
      </c>
      <c r="BOP209" s="2329" t="s">
        <v>2568</v>
      </c>
      <c r="BOQ209" s="2329" t="s">
        <v>2568</v>
      </c>
      <c r="BOR209" s="2329" t="s">
        <v>2568</v>
      </c>
      <c r="BOS209" s="2329" t="s">
        <v>2568</v>
      </c>
      <c r="BOT209" s="2329" t="s">
        <v>2568</v>
      </c>
      <c r="BOU209" s="2329" t="s">
        <v>2568</v>
      </c>
      <c r="BOV209" s="2329" t="s">
        <v>2568</v>
      </c>
      <c r="BOW209" s="2329" t="s">
        <v>2568</v>
      </c>
      <c r="BOX209" s="2329" t="s">
        <v>2568</v>
      </c>
      <c r="BOY209" s="2329" t="s">
        <v>2568</v>
      </c>
      <c r="BOZ209" s="2329" t="s">
        <v>2568</v>
      </c>
      <c r="BPA209" s="2329" t="s">
        <v>2568</v>
      </c>
      <c r="BPB209" s="2329" t="s">
        <v>2568</v>
      </c>
      <c r="BPC209" s="2329" t="s">
        <v>2568</v>
      </c>
      <c r="BPD209" s="2329" t="s">
        <v>2568</v>
      </c>
      <c r="BPE209" s="2329" t="s">
        <v>2568</v>
      </c>
      <c r="BPF209" s="2329" t="s">
        <v>2568</v>
      </c>
      <c r="BPG209" s="2329" t="s">
        <v>2568</v>
      </c>
      <c r="BPH209" s="2329" t="s">
        <v>2568</v>
      </c>
      <c r="BPI209" s="2329" t="s">
        <v>2568</v>
      </c>
      <c r="BPJ209" s="2329" t="s">
        <v>2568</v>
      </c>
      <c r="BPK209" s="2329" t="s">
        <v>2568</v>
      </c>
      <c r="BPL209" s="2329" t="s">
        <v>2568</v>
      </c>
      <c r="BPM209" s="2329" t="s">
        <v>2568</v>
      </c>
      <c r="BPN209" s="2329" t="s">
        <v>2568</v>
      </c>
      <c r="BPO209" s="2329" t="s">
        <v>2568</v>
      </c>
      <c r="BPP209" s="2329" t="s">
        <v>2568</v>
      </c>
      <c r="BPQ209" s="2329" t="s">
        <v>2568</v>
      </c>
      <c r="BPR209" s="2329" t="s">
        <v>2568</v>
      </c>
      <c r="BPS209" s="2329" t="s">
        <v>2568</v>
      </c>
      <c r="BPT209" s="2329" t="s">
        <v>2568</v>
      </c>
      <c r="BPU209" s="2329" t="s">
        <v>2568</v>
      </c>
      <c r="BPV209" s="2329" t="s">
        <v>2568</v>
      </c>
      <c r="BPW209" s="2329" t="s">
        <v>2568</v>
      </c>
      <c r="BPX209" s="2329" t="s">
        <v>2568</v>
      </c>
      <c r="BPY209" s="2329" t="s">
        <v>2568</v>
      </c>
      <c r="BPZ209" s="2329" t="s">
        <v>2568</v>
      </c>
      <c r="BQA209" s="2329" t="s">
        <v>2568</v>
      </c>
      <c r="BQB209" s="2329" t="s">
        <v>2568</v>
      </c>
      <c r="BQC209" s="2329" t="s">
        <v>2568</v>
      </c>
      <c r="BQD209" s="2329" t="s">
        <v>2568</v>
      </c>
      <c r="BQE209" s="2329" t="s">
        <v>2568</v>
      </c>
      <c r="BQF209" s="2329" t="s">
        <v>2568</v>
      </c>
      <c r="BQG209" s="2329" t="s">
        <v>2568</v>
      </c>
      <c r="BQH209" s="2329" t="s">
        <v>2568</v>
      </c>
      <c r="BQI209" s="2329" t="s">
        <v>2568</v>
      </c>
      <c r="BQJ209" s="2329" t="s">
        <v>2568</v>
      </c>
      <c r="BQK209" s="2329" t="s">
        <v>2568</v>
      </c>
      <c r="BQL209" s="2329" t="s">
        <v>2568</v>
      </c>
      <c r="BQM209" s="2329" t="s">
        <v>2568</v>
      </c>
      <c r="BQN209" s="2329" t="s">
        <v>2568</v>
      </c>
      <c r="BQO209" s="2329" t="s">
        <v>2568</v>
      </c>
      <c r="BQP209" s="2329" t="s">
        <v>2568</v>
      </c>
      <c r="BQQ209" s="2329" t="s">
        <v>2568</v>
      </c>
      <c r="BQR209" s="2329" t="s">
        <v>2568</v>
      </c>
      <c r="BQS209" s="2329" t="s">
        <v>2568</v>
      </c>
      <c r="BQT209" s="2329" t="s">
        <v>2568</v>
      </c>
      <c r="BQU209" s="2329" t="s">
        <v>2568</v>
      </c>
      <c r="BQV209" s="2329" t="s">
        <v>2568</v>
      </c>
      <c r="BQW209" s="2329" t="s">
        <v>2568</v>
      </c>
      <c r="BQX209" s="2329" t="s">
        <v>2568</v>
      </c>
      <c r="BQY209" s="2329" t="s">
        <v>2568</v>
      </c>
      <c r="BQZ209" s="2329" t="s">
        <v>2568</v>
      </c>
      <c r="BRA209" s="2329" t="s">
        <v>2568</v>
      </c>
      <c r="BRB209" s="2329" t="s">
        <v>2568</v>
      </c>
      <c r="BRC209" s="2329" t="s">
        <v>2568</v>
      </c>
      <c r="BRD209" s="2329" t="s">
        <v>2568</v>
      </c>
      <c r="BRE209" s="2329" t="s">
        <v>2568</v>
      </c>
      <c r="BRF209" s="2329" t="s">
        <v>2568</v>
      </c>
      <c r="BRG209" s="2329" t="s">
        <v>2568</v>
      </c>
      <c r="BRH209" s="2329" t="s">
        <v>2568</v>
      </c>
      <c r="BRI209" s="2329" t="s">
        <v>2568</v>
      </c>
      <c r="BRJ209" s="2329" t="s">
        <v>2568</v>
      </c>
      <c r="BRK209" s="2329" t="s">
        <v>2568</v>
      </c>
      <c r="BRL209" s="2329" t="s">
        <v>2568</v>
      </c>
      <c r="BRM209" s="2329" t="s">
        <v>2568</v>
      </c>
      <c r="BRN209" s="2329" t="s">
        <v>2568</v>
      </c>
      <c r="BRO209" s="2329" t="s">
        <v>2568</v>
      </c>
      <c r="BRP209" s="2329" t="s">
        <v>2568</v>
      </c>
      <c r="BRQ209" s="2329" t="s">
        <v>2568</v>
      </c>
      <c r="BRR209" s="2329" t="s">
        <v>2568</v>
      </c>
      <c r="BRS209" s="2329" t="s">
        <v>2568</v>
      </c>
      <c r="BRT209" s="2329" t="s">
        <v>2568</v>
      </c>
      <c r="BRU209" s="2329" t="s">
        <v>2568</v>
      </c>
      <c r="BRV209" s="2329" t="s">
        <v>2568</v>
      </c>
      <c r="BRW209" s="2329" t="s">
        <v>2568</v>
      </c>
      <c r="BRX209" s="2329" t="s">
        <v>2568</v>
      </c>
      <c r="BRY209" s="2329" t="s">
        <v>2568</v>
      </c>
      <c r="BRZ209" s="2329" t="s">
        <v>2568</v>
      </c>
      <c r="BSA209" s="2329" t="s">
        <v>2568</v>
      </c>
      <c r="BSB209" s="2329" t="s">
        <v>2568</v>
      </c>
      <c r="BSC209" s="2329" t="s">
        <v>2568</v>
      </c>
      <c r="BSD209" s="2329" t="s">
        <v>2568</v>
      </c>
      <c r="BSE209" s="2329" t="s">
        <v>2568</v>
      </c>
      <c r="BSF209" s="2329" t="s">
        <v>2568</v>
      </c>
      <c r="BSG209" s="2329" t="s">
        <v>2568</v>
      </c>
      <c r="BSH209" s="2329" t="s">
        <v>2568</v>
      </c>
      <c r="BSI209" s="2329" t="s">
        <v>2568</v>
      </c>
      <c r="BSJ209" s="2329" t="s">
        <v>2568</v>
      </c>
      <c r="BSK209" s="2329" t="s">
        <v>2568</v>
      </c>
      <c r="BSL209" s="2329" t="s">
        <v>2568</v>
      </c>
      <c r="BSM209" s="2329" t="s">
        <v>2568</v>
      </c>
      <c r="BSN209" s="2329" t="s">
        <v>2568</v>
      </c>
      <c r="BSO209" s="2329" t="s">
        <v>2568</v>
      </c>
      <c r="BSP209" s="2329" t="s">
        <v>2568</v>
      </c>
      <c r="BSQ209" s="2329" t="s">
        <v>2568</v>
      </c>
      <c r="BSR209" s="2329" t="s">
        <v>2568</v>
      </c>
      <c r="BSS209" s="2329" t="s">
        <v>2568</v>
      </c>
      <c r="BST209" s="2329" t="s">
        <v>2568</v>
      </c>
      <c r="BSU209" s="2329" t="s">
        <v>2568</v>
      </c>
      <c r="BSV209" s="2329" t="s">
        <v>2568</v>
      </c>
      <c r="BSW209" s="2329" t="s">
        <v>2568</v>
      </c>
      <c r="BSX209" s="2329" t="s">
        <v>2568</v>
      </c>
      <c r="BSY209" s="2329" t="s">
        <v>2568</v>
      </c>
      <c r="BSZ209" s="2329" t="s">
        <v>2568</v>
      </c>
      <c r="BTA209" s="2329" t="s">
        <v>2568</v>
      </c>
      <c r="BTB209" s="2329" t="s">
        <v>2568</v>
      </c>
      <c r="BTC209" s="2329" t="s">
        <v>2568</v>
      </c>
      <c r="BTD209" s="2329" t="s">
        <v>2568</v>
      </c>
      <c r="BTE209" s="2329" t="s">
        <v>2568</v>
      </c>
      <c r="BTF209" s="2329" t="s">
        <v>2568</v>
      </c>
      <c r="BTG209" s="2329" t="s">
        <v>2568</v>
      </c>
      <c r="BTH209" s="2329" t="s">
        <v>2568</v>
      </c>
      <c r="BTI209" s="2329" t="s">
        <v>2568</v>
      </c>
      <c r="BTJ209" s="2329" t="s">
        <v>2568</v>
      </c>
      <c r="BTK209" s="2329" t="s">
        <v>2568</v>
      </c>
      <c r="BTL209" s="2329" t="s">
        <v>2568</v>
      </c>
      <c r="BTM209" s="2329" t="s">
        <v>2568</v>
      </c>
      <c r="BTN209" s="2329" t="s">
        <v>2568</v>
      </c>
      <c r="BTO209" s="2329" t="s">
        <v>2568</v>
      </c>
      <c r="BTP209" s="2329" t="s">
        <v>2568</v>
      </c>
      <c r="BTQ209" s="2329" t="s">
        <v>2568</v>
      </c>
      <c r="BTR209" s="2329" t="s">
        <v>2568</v>
      </c>
      <c r="BTS209" s="2329" t="s">
        <v>2568</v>
      </c>
      <c r="BTT209" s="2329" t="s">
        <v>2568</v>
      </c>
      <c r="BTU209" s="2329" t="s">
        <v>2568</v>
      </c>
      <c r="BTV209" s="2329" t="s">
        <v>2568</v>
      </c>
      <c r="BTW209" s="2329" t="s">
        <v>2568</v>
      </c>
      <c r="BTX209" s="2329" t="s">
        <v>2568</v>
      </c>
      <c r="BTY209" s="2329" t="s">
        <v>2568</v>
      </c>
      <c r="BTZ209" s="2329" t="s">
        <v>2568</v>
      </c>
      <c r="BUA209" s="2329" t="s">
        <v>2568</v>
      </c>
      <c r="BUB209" s="2329" t="s">
        <v>2568</v>
      </c>
      <c r="BUC209" s="2329" t="s">
        <v>2568</v>
      </c>
      <c r="BUD209" s="2329" t="s">
        <v>2568</v>
      </c>
      <c r="BUE209" s="2329" t="s">
        <v>2568</v>
      </c>
      <c r="BUF209" s="2329" t="s">
        <v>2568</v>
      </c>
      <c r="BUG209" s="2329" t="s">
        <v>2568</v>
      </c>
      <c r="BUH209" s="2329" t="s">
        <v>2568</v>
      </c>
      <c r="BUI209" s="2329" t="s">
        <v>2568</v>
      </c>
      <c r="BUJ209" s="2329" t="s">
        <v>2568</v>
      </c>
      <c r="BUK209" s="2329" t="s">
        <v>2568</v>
      </c>
      <c r="BUL209" s="2329" t="s">
        <v>2568</v>
      </c>
      <c r="BUM209" s="2329" t="s">
        <v>2568</v>
      </c>
      <c r="BUN209" s="2329" t="s">
        <v>2568</v>
      </c>
      <c r="BUO209" s="2329" t="s">
        <v>2568</v>
      </c>
      <c r="BUP209" s="2329" t="s">
        <v>2568</v>
      </c>
      <c r="BUQ209" s="2329" t="s">
        <v>2568</v>
      </c>
      <c r="BUR209" s="2329" t="s">
        <v>2568</v>
      </c>
      <c r="BUS209" s="2329" t="s">
        <v>2568</v>
      </c>
      <c r="BUT209" s="2329" t="s">
        <v>2568</v>
      </c>
      <c r="BUU209" s="2329" t="s">
        <v>2568</v>
      </c>
      <c r="BUV209" s="2329" t="s">
        <v>2568</v>
      </c>
      <c r="BUW209" s="2329" t="s">
        <v>2568</v>
      </c>
      <c r="BUX209" s="2329" t="s">
        <v>2568</v>
      </c>
      <c r="BUY209" s="2329" t="s">
        <v>2568</v>
      </c>
      <c r="BUZ209" s="2329" t="s">
        <v>2568</v>
      </c>
      <c r="BVA209" s="2329" t="s">
        <v>2568</v>
      </c>
      <c r="BVB209" s="2329" t="s">
        <v>2568</v>
      </c>
      <c r="BVC209" s="2329" t="s">
        <v>2568</v>
      </c>
      <c r="BVD209" s="2329" t="s">
        <v>2568</v>
      </c>
      <c r="BVE209" s="2329" t="s">
        <v>2568</v>
      </c>
      <c r="BVF209" s="2329" t="s">
        <v>2568</v>
      </c>
      <c r="BVG209" s="2329" t="s">
        <v>2568</v>
      </c>
      <c r="BVH209" s="2329" t="s">
        <v>2568</v>
      </c>
      <c r="BVI209" s="2329" t="s">
        <v>2568</v>
      </c>
      <c r="BVJ209" s="2329" t="s">
        <v>2568</v>
      </c>
      <c r="BVK209" s="2329" t="s">
        <v>2568</v>
      </c>
      <c r="BVL209" s="2329" t="s">
        <v>2568</v>
      </c>
      <c r="BVM209" s="2329" t="s">
        <v>2568</v>
      </c>
      <c r="BVN209" s="2329" t="s">
        <v>2568</v>
      </c>
      <c r="BVO209" s="2329" t="s">
        <v>2568</v>
      </c>
      <c r="BVP209" s="2329" t="s">
        <v>2568</v>
      </c>
      <c r="BVQ209" s="2329" t="s">
        <v>2568</v>
      </c>
      <c r="BVR209" s="2329" t="s">
        <v>2568</v>
      </c>
      <c r="BVS209" s="2329" t="s">
        <v>2568</v>
      </c>
      <c r="BVT209" s="2329" t="s">
        <v>2568</v>
      </c>
      <c r="BVU209" s="2329" t="s">
        <v>2568</v>
      </c>
      <c r="BVV209" s="2329" t="s">
        <v>2568</v>
      </c>
      <c r="BVW209" s="2329" t="s">
        <v>2568</v>
      </c>
      <c r="BVX209" s="2329" t="s">
        <v>2568</v>
      </c>
      <c r="BVY209" s="2329" t="s">
        <v>2568</v>
      </c>
      <c r="BVZ209" s="2329" t="s">
        <v>2568</v>
      </c>
      <c r="BWA209" s="2329" t="s">
        <v>2568</v>
      </c>
      <c r="BWB209" s="2329" t="s">
        <v>2568</v>
      </c>
      <c r="BWC209" s="2329" t="s">
        <v>2568</v>
      </c>
      <c r="BWD209" s="2329" t="s">
        <v>2568</v>
      </c>
      <c r="BWE209" s="2329" t="s">
        <v>2568</v>
      </c>
      <c r="BWF209" s="2329" t="s">
        <v>2568</v>
      </c>
      <c r="BWG209" s="2329" t="s">
        <v>2568</v>
      </c>
      <c r="BWH209" s="2329" t="s">
        <v>2568</v>
      </c>
      <c r="BWI209" s="2329" t="s">
        <v>2568</v>
      </c>
      <c r="BWJ209" s="2329" t="s">
        <v>2568</v>
      </c>
      <c r="BWK209" s="2329" t="s">
        <v>2568</v>
      </c>
      <c r="BWL209" s="2329" t="s">
        <v>2568</v>
      </c>
      <c r="BWM209" s="2329" t="s">
        <v>2568</v>
      </c>
      <c r="BWN209" s="2329" t="s">
        <v>2568</v>
      </c>
      <c r="BWO209" s="2329" t="s">
        <v>2568</v>
      </c>
      <c r="BWP209" s="2329" t="s">
        <v>2568</v>
      </c>
      <c r="BWQ209" s="2329" t="s">
        <v>2568</v>
      </c>
      <c r="BWR209" s="2329" t="s">
        <v>2568</v>
      </c>
      <c r="BWS209" s="2329" t="s">
        <v>2568</v>
      </c>
      <c r="BWT209" s="2329" t="s">
        <v>2568</v>
      </c>
      <c r="BWU209" s="2329" t="s">
        <v>2568</v>
      </c>
      <c r="BWV209" s="2329" t="s">
        <v>2568</v>
      </c>
      <c r="BWW209" s="2329" t="s">
        <v>2568</v>
      </c>
      <c r="BWX209" s="2329" t="s">
        <v>2568</v>
      </c>
      <c r="BWY209" s="2329" t="s">
        <v>2568</v>
      </c>
      <c r="BWZ209" s="2329" t="s">
        <v>2568</v>
      </c>
      <c r="BXA209" s="2329" t="s">
        <v>2568</v>
      </c>
      <c r="BXB209" s="2329" t="s">
        <v>2568</v>
      </c>
      <c r="BXC209" s="2329" t="s">
        <v>2568</v>
      </c>
      <c r="BXD209" s="2329" t="s">
        <v>2568</v>
      </c>
      <c r="BXE209" s="2329" t="s">
        <v>2568</v>
      </c>
      <c r="BXF209" s="2329" t="s">
        <v>2568</v>
      </c>
      <c r="BXG209" s="2329" t="s">
        <v>2568</v>
      </c>
      <c r="BXH209" s="2329" t="s">
        <v>2568</v>
      </c>
      <c r="BXI209" s="2329" t="s">
        <v>2568</v>
      </c>
      <c r="BXJ209" s="2329" t="s">
        <v>2568</v>
      </c>
      <c r="BXK209" s="2329" t="s">
        <v>2568</v>
      </c>
      <c r="BXL209" s="2329" t="s">
        <v>2568</v>
      </c>
      <c r="BXM209" s="2329" t="s">
        <v>2568</v>
      </c>
      <c r="BXN209" s="2329" t="s">
        <v>2568</v>
      </c>
      <c r="BXO209" s="2329" t="s">
        <v>2568</v>
      </c>
      <c r="BXP209" s="2329" t="s">
        <v>2568</v>
      </c>
      <c r="BXQ209" s="2329" t="s">
        <v>2568</v>
      </c>
      <c r="BXR209" s="2329" t="s">
        <v>2568</v>
      </c>
      <c r="BXS209" s="2329" t="s">
        <v>2568</v>
      </c>
      <c r="BXT209" s="2329" t="s">
        <v>2568</v>
      </c>
      <c r="BXU209" s="2329" t="s">
        <v>2568</v>
      </c>
      <c r="BXV209" s="2329" t="s">
        <v>2568</v>
      </c>
      <c r="BXW209" s="2329" t="s">
        <v>2568</v>
      </c>
      <c r="BXX209" s="2329" t="s">
        <v>2568</v>
      </c>
      <c r="BXY209" s="2329" t="s">
        <v>2568</v>
      </c>
      <c r="BXZ209" s="2329" t="s">
        <v>2568</v>
      </c>
      <c r="BYA209" s="2329" t="s">
        <v>2568</v>
      </c>
      <c r="BYB209" s="2329" t="s">
        <v>2568</v>
      </c>
      <c r="BYC209" s="2329" t="s">
        <v>2568</v>
      </c>
      <c r="BYD209" s="2329" t="s">
        <v>2568</v>
      </c>
      <c r="BYE209" s="2329" t="s">
        <v>2568</v>
      </c>
      <c r="BYF209" s="2329" t="s">
        <v>2568</v>
      </c>
      <c r="BYG209" s="2329" t="s">
        <v>2568</v>
      </c>
      <c r="BYH209" s="2329" t="s">
        <v>2568</v>
      </c>
      <c r="BYI209" s="2329" t="s">
        <v>2568</v>
      </c>
      <c r="BYJ209" s="2329" t="s">
        <v>2568</v>
      </c>
      <c r="BYK209" s="2329" t="s">
        <v>2568</v>
      </c>
      <c r="BYL209" s="2329" t="s">
        <v>2568</v>
      </c>
      <c r="BYM209" s="2329" t="s">
        <v>2568</v>
      </c>
      <c r="BYN209" s="2329" t="s">
        <v>2568</v>
      </c>
      <c r="BYO209" s="2329" t="s">
        <v>2568</v>
      </c>
      <c r="BYP209" s="2329" t="s">
        <v>2568</v>
      </c>
      <c r="BYQ209" s="2329" t="s">
        <v>2568</v>
      </c>
      <c r="BYR209" s="2329" t="s">
        <v>2568</v>
      </c>
      <c r="BYS209" s="2329" t="s">
        <v>2568</v>
      </c>
      <c r="BYT209" s="2329" t="s">
        <v>2568</v>
      </c>
      <c r="BYU209" s="2329" t="s">
        <v>2568</v>
      </c>
      <c r="BYV209" s="2329" t="s">
        <v>2568</v>
      </c>
      <c r="BYW209" s="2329" t="s">
        <v>2568</v>
      </c>
      <c r="BYX209" s="2329" t="s">
        <v>2568</v>
      </c>
      <c r="BYY209" s="2329" t="s">
        <v>2568</v>
      </c>
      <c r="BYZ209" s="2329" t="s">
        <v>2568</v>
      </c>
      <c r="BZA209" s="2329" t="s">
        <v>2568</v>
      </c>
      <c r="BZB209" s="2329" t="s">
        <v>2568</v>
      </c>
      <c r="BZC209" s="2329" t="s">
        <v>2568</v>
      </c>
      <c r="BZD209" s="2329" t="s">
        <v>2568</v>
      </c>
      <c r="BZE209" s="2329" t="s">
        <v>2568</v>
      </c>
      <c r="BZF209" s="2329" t="s">
        <v>2568</v>
      </c>
      <c r="BZG209" s="2329" t="s">
        <v>2568</v>
      </c>
      <c r="BZH209" s="2329" t="s">
        <v>2568</v>
      </c>
      <c r="BZI209" s="2329" t="s">
        <v>2568</v>
      </c>
      <c r="BZJ209" s="2329" t="s">
        <v>2568</v>
      </c>
      <c r="BZK209" s="2329" t="s">
        <v>2568</v>
      </c>
      <c r="BZL209" s="2329" t="s">
        <v>2568</v>
      </c>
      <c r="BZM209" s="2329" t="s">
        <v>2568</v>
      </c>
      <c r="BZN209" s="2329" t="s">
        <v>2568</v>
      </c>
      <c r="BZO209" s="2329" t="s">
        <v>2568</v>
      </c>
      <c r="BZP209" s="2329" t="s">
        <v>2568</v>
      </c>
      <c r="BZQ209" s="2329" t="s">
        <v>2568</v>
      </c>
      <c r="BZR209" s="2329" t="s">
        <v>2568</v>
      </c>
      <c r="BZS209" s="2329" t="s">
        <v>2568</v>
      </c>
      <c r="BZT209" s="2329" t="s">
        <v>2568</v>
      </c>
      <c r="BZU209" s="2329" t="s">
        <v>2568</v>
      </c>
      <c r="BZV209" s="2329" t="s">
        <v>2568</v>
      </c>
      <c r="BZW209" s="2329" t="s">
        <v>2568</v>
      </c>
      <c r="BZX209" s="2329" t="s">
        <v>2568</v>
      </c>
      <c r="BZY209" s="2329" t="s">
        <v>2568</v>
      </c>
      <c r="BZZ209" s="2329" t="s">
        <v>2568</v>
      </c>
      <c r="CAA209" s="2329" t="s">
        <v>2568</v>
      </c>
      <c r="CAB209" s="2329" t="s">
        <v>2568</v>
      </c>
      <c r="CAC209" s="2329" t="s">
        <v>2568</v>
      </c>
      <c r="CAD209" s="2329" t="s">
        <v>2568</v>
      </c>
      <c r="CAE209" s="2329" t="s">
        <v>2568</v>
      </c>
      <c r="CAF209" s="2329" t="s">
        <v>2568</v>
      </c>
      <c r="CAG209" s="2329" t="s">
        <v>2568</v>
      </c>
      <c r="CAH209" s="2329" t="s">
        <v>2568</v>
      </c>
      <c r="CAI209" s="2329" t="s">
        <v>2568</v>
      </c>
      <c r="CAJ209" s="2329" t="s">
        <v>2568</v>
      </c>
      <c r="CAK209" s="2329" t="s">
        <v>2568</v>
      </c>
      <c r="CAL209" s="2329" t="s">
        <v>2568</v>
      </c>
      <c r="CAM209" s="2329" t="s">
        <v>2568</v>
      </c>
      <c r="CAN209" s="2329" t="s">
        <v>2568</v>
      </c>
      <c r="CAO209" s="2329" t="s">
        <v>2568</v>
      </c>
      <c r="CAP209" s="2329" t="s">
        <v>2568</v>
      </c>
      <c r="CAQ209" s="2329" t="s">
        <v>2568</v>
      </c>
      <c r="CAR209" s="2329" t="s">
        <v>2568</v>
      </c>
      <c r="CAS209" s="2329" t="s">
        <v>2568</v>
      </c>
      <c r="CAT209" s="2329" t="s">
        <v>2568</v>
      </c>
      <c r="CAU209" s="2329" t="s">
        <v>2568</v>
      </c>
      <c r="CAV209" s="2329" t="s">
        <v>2568</v>
      </c>
      <c r="CAW209" s="2329" t="s">
        <v>2568</v>
      </c>
      <c r="CAX209" s="2329" t="s">
        <v>2568</v>
      </c>
      <c r="CAY209" s="2329" t="s">
        <v>2568</v>
      </c>
      <c r="CAZ209" s="2329" t="s">
        <v>2568</v>
      </c>
      <c r="CBA209" s="2329" t="s">
        <v>2568</v>
      </c>
      <c r="CBB209" s="2329" t="s">
        <v>2568</v>
      </c>
      <c r="CBC209" s="2329" t="s">
        <v>2568</v>
      </c>
      <c r="CBD209" s="2329" t="s">
        <v>2568</v>
      </c>
      <c r="CBE209" s="2329" t="s">
        <v>2568</v>
      </c>
      <c r="CBF209" s="2329" t="s">
        <v>2568</v>
      </c>
      <c r="CBG209" s="2329" t="s">
        <v>2568</v>
      </c>
      <c r="CBH209" s="2329" t="s">
        <v>2568</v>
      </c>
      <c r="CBI209" s="2329" t="s">
        <v>2568</v>
      </c>
      <c r="CBJ209" s="2329" t="s">
        <v>2568</v>
      </c>
      <c r="CBK209" s="2329" t="s">
        <v>2568</v>
      </c>
      <c r="CBL209" s="2329" t="s">
        <v>2568</v>
      </c>
      <c r="CBM209" s="2329" t="s">
        <v>2568</v>
      </c>
      <c r="CBN209" s="2329" t="s">
        <v>2568</v>
      </c>
      <c r="CBO209" s="2329" t="s">
        <v>2568</v>
      </c>
      <c r="CBP209" s="2329" t="s">
        <v>2568</v>
      </c>
      <c r="CBQ209" s="2329" t="s">
        <v>2568</v>
      </c>
      <c r="CBR209" s="2329" t="s">
        <v>2568</v>
      </c>
      <c r="CBS209" s="2329" t="s">
        <v>2568</v>
      </c>
      <c r="CBT209" s="2329" t="s">
        <v>2568</v>
      </c>
      <c r="CBU209" s="2329" t="s">
        <v>2568</v>
      </c>
      <c r="CBV209" s="2329" t="s">
        <v>2568</v>
      </c>
      <c r="CBW209" s="2329" t="s">
        <v>2568</v>
      </c>
      <c r="CBX209" s="2329" t="s">
        <v>2568</v>
      </c>
      <c r="CBY209" s="2329" t="s">
        <v>2568</v>
      </c>
      <c r="CBZ209" s="2329" t="s">
        <v>2568</v>
      </c>
      <c r="CCA209" s="2329" t="s">
        <v>2568</v>
      </c>
      <c r="CCB209" s="2329" t="s">
        <v>2568</v>
      </c>
      <c r="CCC209" s="2329" t="s">
        <v>2568</v>
      </c>
      <c r="CCD209" s="2329" t="s">
        <v>2568</v>
      </c>
      <c r="CCE209" s="2329" t="s">
        <v>2568</v>
      </c>
      <c r="CCF209" s="2329" t="s">
        <v>2568</v>
      </c>
      <c r="CCG209" s="2329" t="s">
        <v>2568</v>
      </c>
      <c r="CCH209" s="2329" t="s">
        <v>2568</v>
      </c>
      <c r="CCI209" s="2329" t="s">
        <v>2568</v>
      </c>
      <c r="CCJ209" s="2329" t="s">
        <v>2568</v>
      </c>
      <c r="CCK209" s="2329" t="s">
        <v>2568</v>
      </c>
      <c r="CCL209" s="2329" t="s">
        <v>2568</v>
      </c>
      <c r="CCM209" s="2329" t="s">
        <v>2568</v>
      </c>
      <c r="CCN209" s="2329" t="s">
        <v>2568</v>
      </c>
      <c r="CCO209" s="2329" t="s">
        <v>2568</v>
      </c>
      <c r="CCP209" s="2329" t="s">
        <v>2568</v>
      </c>
      <c r="CCQ209" s="2329" t="s">
        <v>2568</v>
      </c>
      <c r="CCR209" s="2329" t="s">
        <v>2568</v>
      </c>
      <c r="CCS209" s="2329" t="s">
        <v>2568</v>
      </c>
      <c r="CCT209" s="2329" t="s">
        <v>2568</v>
      </c>
      <c r="CCU209" s="2329" t="s">
        <v>2568</v>
      </c>
      <c r="CCV209" s="2329" t="s">
        <v>2568</v>
      </c>
      <c r="CCW209" s="2329" t="s">
        <v>2568</v>
      </c>
      <c r="CCX209" s="2329" t="s">
        <v>2568</v>
      </c>
      <c r="CCY209" s="2329" t="s">
        <v>2568</v>
      </c>
      <c r="CCZ209" s="2329" t="s">
        <v>2568</v>
      </c>
      <c r="CDA209" s="2329" t="s">
        <v>2568</v>
      </c>
      <c r="CDB209" s="2329" t="s">
        <v>2568</v>
      </c>
      <c r="CDC209" s="2329" t="s">
        <v>2568</v>
      </c>
      <c r="CDD209" s="2329" t="s">
        <v>2568</v>
      </c>
      <c r="CDE209" s="2329" t="s">
        <v>2568</v>
      </c>
      <c r="CDF209" s="2329" t="s">
        <v>2568</v>
      </c>
      <c r="CDG209" s="2329" t="s">
        <v>2568</v>
      </c>
      <c r="CDH209" s="2329" t="s">
        <v>2568</v>
      </c>
      <c r="CDI209" s="2329" t="s">
        <v>2568</v>
      </c>
      <c r="CDJ209" s="2329" t="s">
        <v>2568</v>
      </c>
      <c r="CDK209" s="2329" t="s">
        <v>2568</v>
      </c>
      <c r="CDL209" s="2329" t="s">
        <v>2568</v>
      </c>
      <c r="CDM209" s="2329" t="s">
        <v>2568</v>
      </c>
      <c r="CDN209" s="2329" t="s">
        <v>2568</v>
      </c>
      <c r="CDO209" s="2329" t="s">
        <v>2568</v>
      </c>
      <c r="CDP209" s="2329" t="s">
        <v>2568</v>
      </c>
      <c r="CDQ209" s="2329" t="s">
        <v>2568</v>
      </c>
      <c r="CDR209" s="2329" t="s">
        <v>2568</v>
      </c>
      <c r="CDS209" s="2329" t="s">
        <v>2568</v>
      </c>
      <c r="CDT209" s="2329" t="s">
        <v>2568</v>
      </c>
      <c r="CDU209" s="2329" t="s">
        <v>2568</v>
      </c>
      <c r="CDV209" s="2329" t="s">
        <v>2568</v>
      </c>
      <c r="CDW209" s="2329" t="s">
        <v>2568</v>
      </c>
      <c r="CDX209" s="2329" t="s">
        <v>2568</v>
      </c>
      <c r="CDY209" s="2329" t="s">
        <v>2568</v>
      </c>
      <c r="CDZ209" s="2329" t="s">
        <v>2568</v>
      </c>
      <c r="CEA209" s="2329" t="s">
        <v>2568</v>
      </c>
      <c r="CEB209" s="2329" t="s">
        <v>2568</v>
      </c>
      <c r="CEC209" s="2329" t="s">
        <v>2568</v>
      </c>
      <c r="CED209" s="2329" t="s">
        <v>2568</v>
      </c>
      <c r="CEE209" s="2329" t="s">
        <v>2568</v>
      </c>
      <c r="CEF209" s="2329" t="s">
        <v>2568</v>
      </c>
      <c r="CEG209" s="2329" t="s">
        <v>2568</v>
      </c>
      <c r="CEH209" s="2329" t="s">
        <v>2568</v>
      </c>
      <c r="CEI209" s="2329" t="s">
        <v>2568</v>
      </c>
      <c r="CEJ209" s="2329" t="s">
        <v>2568</v>
      </c>
      <c r="CEK209" s="2329" t="s">
        <v>2568</v>
      </c>
      <c r="CEL209" s="2329" t="s">
        <v>2568</v>
      </c>
      <c r="CEM209" s="2329" t="s">
        <v>2568</v>
      </c>
      <c r="CEN209" s="2329" t="s">
        <v>2568</v>
      </c>
      <c r="CEO209" s="2329" t="s">
        <v>2568</v>
      </c>
      <c r="CEP209" s="2329" t="s">
        <v>2568</v>
      </c>
      <c r="CEQ209" s="2329" t="s">
        <v>2568</v>
      </c>
      <c r="CER209" s="2329" t="s">
        <v>2568</v>
      </c>
      <c r="CES209" s="2329" t="s">
        <v>2568</v>
      </c>
      <c r="CET209" s="2329" t="s">
        <v>2568</v>
      </c>
      <c r="CEU209" s="2329" t="s">
        <v>2568</v>
      </c>
      <c r="CEV209" s="2329" t="s">
        <v>2568</v>
      </c>
      <c r="CEW209" s="2329" t="s">
        <v>2568</v>
      </c>
      <c r="CEX209" s="2329" t="s">
        <v>2568</v>
      </c>
      <c r="CEY209" s="2329" t="s">
        <v>2568</v>
      </c>
      <c r="CEZ209" s="2329" t="s">
        <v>2568</v>
      </c>
      <c r="CFA209" s="2329" t="s">
        <v>2568</v>
      </c>
      <c r="CFB209" s="2329" t="s">
        <v>2568</v>
      </c>
      <c r="CFC209" s="2329" t="s">
        <v>2568</v>
      </c>
      <c r="CFD209" s="2329" t="s">
        <v>2568</v>
      </c>
      <c r="CFE209" s="2329" t="s">
        <v>2568</v>
      </c>
      <c r="CFF209" s="2329" t="s">
        <v>2568</v>
      </c>
      <c r="CFG209" s="2329" t="s">
        <v>2568</v>
      </c>
      <c r="CFH209" s="2329" t="s">
        <v>2568</v>
      </c>
      <c r="CFI209" s="2329" t="s">
        <v>2568</v>
      </c>
      <c r="CFJ209" s="2329" t="s">
        <v>2568</v>
      </c>
      <c r="CFK209" s="2329" t="s">
        <v>2568</v>
      </c>
      <c r="CFL209" s="2329" t="s">
        <v>2568</v>
      </c>
      <c r="CFM209" s="2329" t="s">
        <v>2568</v>
      </c>
      <c r="CFN209" s="2329" t="s">
        <v>2568</v>
      </c>
      <c r="CFO209" s="2329" t="s">
        <v>2568</v>
      </c>
      <c r="CFP209" s="2329" t="s">
        <v>2568</v>
      </c>
      <c r="CFQ209" s="2329" t="s">
        <v>2568</v>
      </c>
      <c r="CFR209" s="2329" t="s">
        <v>2568</v>
      </c>
      <c r="CFS209" s="2329" t="s">
        <v>2568</v>
      </c>
      <c r="CFT209" s="2329" t="s">
        <v>2568</v>
      </c>
      <c r="CFU209" s="2329" t="s">
        <v>2568</v>
      </c>
      <c r="CFV209" s="2329" t="s">
        <v>2568</v>
      </c>
      <c r="CFW209" s="2329" t="s">
        <v>2568</v>
      </c>
      <c r="CFX209" s="2329" t="s">
        <v>2568</v>
      </c>
      <c r="CFY209" s="2329" t="s">
        <v>2568</v>
      </c>
      <c r="CFZ209" s="2329" t="s">
        <v>2568</v>
      </c>
      <c r="CGA209" s="2329" t="s">
        <v>2568</v>
      </c>
      <c r="CGB209" s="2329" t="s">
        <v>2568</v>
      </c>
      <c r="CGC209" s="2329" t="s">
        <v>2568</v>
      </c>
      <c r="CGD209" s="2329" t="s">
        <v>2568</v>
      </c>
      <c r="CGE209" s="2329" t="s">
        <v>2568</v>
      </c>
      <c r="CGF209" s="2329" t="s">
        <v>2568</v>
      </c>
      <c r="CGG209" s="2329" t="s">
        <v>2568</v>
      </c>
      <c r="CGH209" s="2329" t="s">
        <v>2568</v>
      </c>
      <c r="CGI209" s="2329" t="s">
        <v>2568</v>
      </c>
      <c r="CGJ209" s="2329" t="s">
        <v>2568</v>
      </c>
      <c r="CGK209" s="2329" t="s">
        <v>2568</v>
      </c>
      <c r="CGL209" s="2329" t="s">
        <v>2568</v>
      </c>
      <c r="CGM209" s="2329" t="s">
        <v>2568</v>
      </c>
      <c r="CGN209" s="2329" t="s">
        <v>2568</v>
      </c>
      <c r="CGO209" s="2329" t="s">
        <v>2568</v>
      </c>
      <c r="CGP209" s="2329" t="s">
        <v>2568</v>
      </c>
      <c r="CGQ209" s="2329" t="s">
        <v>2568</v>
      </c>
      <c r="CGR209" s="2329" t="s">
        <v>2568</v>
      </c>
      <c r="CGS209" s="2329" t="s">
        <v>2568</v>
      </c>
      <c r="CGT209" s="2329" t="s">
        <v>2568</v>
      </c>
      <c r="CGU209" s="2329" t="s">
        <v>2568</v>
      </c>
      <c r="CGV209" s="2329" t="s">
        <v>2568</v>
      </c>
      <c r="CGW209" s="2329" t="s">
        <v>2568</v>
      </c>
      <c r="CGX209" s="2329" t="s">
        <v>2568</v>
      </c>
      <c r="CGY209" s="2329" t="s">
        <v>2568</v>
      </c>
      <c r="CGZ209" s="2329" t="s">
        <v>2568</v>
      </c>
      <c r="CHA209" s="2329" t="s">
        <v>2568</v>
      </c>
      <c r="CHB209" s="2329" t="s">
        <v>2568</v>
      </c>
      <c r="CHC209" s="2329" t="s">
        <v>2568</v>
      </c>
      <c r="CHD209" s="2329" t="s">
        <v>2568</v>
      </c>
      <c r="CHE209" s="2329" t="s">
        <v>2568</v>
      </c>
      <c r="CHF209" s="2329" t="s">
        <v>2568</v>
      </c>
      <c r="CHG209" s="2329" t="s">
        <v>2568</v>
      </c>
      <c r="CHH209" s="2329" t="s">
        <v>2568</v>
      </c>
      <c r="CHI209" s="2329" t="s">
        <v>2568</v>
      </c>
      <c r="CHJ209" s="2329" t="s">
        <v>2568</v>
      </c>
      <c r="CHK209" s="2329" t="s">
        <v>2568</v>
      </c>
      <c r="CHL209" s="2329" t="s">
        <v>2568</v>
      </c>
      <c r="CHM209" s="2329" t="s">
        <v>2568</v>
      </c>
      <c r="CHN209" s="2329" t="s">
        <v>2568</v>
      </c>
      <c r="CHO209" s="2329" t="s">
        <v>2568</v>
      </c>
      <c r="CHP209" s="2329" t="s">
        <v>2568</v>
      </c>
      <c r="CHQ209" s="2329" t="s">
        <v>2568</v>
      </c>
      <c r="CHR209" s="2329" t="s">
        <v>2568</v>
      </c>
      <c r="CHS209" s="2329" t="s">
        <v>2568</v>
      </c>
      <c r="CHT209" s="2329" t="s">
        <v>2568</v>
      </c>
      <c r="CHU209" s="2329" t="s">
        <v>2568</v>
      </c>
      <c r="CHV209" s="2329" t="s">
        <v>2568</v>
      </c>
      <c r="CHW209" s="2329" t="s">
        <v>2568</v>
      </c>
      <c r="CHX209" s="2329" t="s">
        <v>2568</v>
      </c>
      <c r="CHY209" s="2329" t="s">
        <v>2568</v>
      </c>
      <c r="CHZ209" s="2329" t="s">
        <v>2568</v>
      </c>
      <c r="CIA209" s="2329" t="s">
        <v>2568</v>
      </c>
      <c r="CIB209" s="2329" t="s">
        <v>2568</v>
      </c>
      <c r="CIC209" s="2329" t="s">
        <v>2568</v>
      </c>
      <c r="CID209" s="2329" t="s">
        <v>2568</v>
      </c>
      <c r="CIE209" s="2329" t="s">
        <v>2568</v>
      </c>
      <c r="CIF209" s="2329" t="s">
        <v>2568</v>
      </c>
      <c r="CIG209" s="2329" t="s">
        <v>2568</v>
      </c>
      <c r="CIH209" s="2329" t="s">
        <v>2568</v>
      </c>
      <c r="CII209" s="2329" t="s">
        <v>2568</v>
      </c>
      <c r="CIJ209" s="2329" t="s">
        <v>2568</v>
      </c>
      <c r="CIK209" s="2329" t="s">
        <v>2568</v>
      </c>
      <c r="CIL209" s="2329" t="s">
        <v>2568</v>
      </c>
      <c r="CIM209" s="2329" t="s">
        <v>2568</v>
      </c>
      <c r="CIN209" s="2329" t="s">
        <v>2568</v>
      </c>
      <c r="CIO209" s="2329" t="s">
        <v>2568</v>
      </c>
      <c r="CIP209" s="2329" t="s">
        <v>2568</v>
      </c>
      <c r="CIQ209" s="2329" t="s">
        <v>2568</v>
      </c>
      <c r="CIR209" s="2329" t="s">
        <v>2568</v>
      </c>
      <c r="CIS209" s="2329" t="s">
        <v>2568</v>
      </c>
      <c r="CIT209" s="2329" t="s">
        <v>2568</v>
      </c>
      <c r="CIU209" s="2329" t="s">
        <v>2568</v>
      </c>
      <c r="CIV209" s="2329" t="s">
        <v>2568</v>
      </c>
      <c r="CIW209" s="2329" t="s">
        <v>2568</v>
      </c>
      <c r="CIX209" s="2329" t="s">
        <v>2568</v>
      </c>
      <c r="CIY209" s="2329" t="s">
        <v>2568</v>
      </c>
      <c r="CIZ209" s="2329" t="s">
        <v>2568</v>
      </c>
      <c r="CJA209" s="2329" t="s">
        <v>2568</v>
      </c>
      <c r="CJB209" s="2329" t="s">
        <v>2568</v>
      </c>
      <c r="CJC209" s="2329" t="s">
        <v>2568</v>
      </c>
      <c r="CJD209" s="2329" t="s">
        <v>2568</v>
      </c>
      <c r="CJE209" s="2329" t="s">
        <v>2568</v>
      </c>
      <c r="CJF209" s="2329" t="s">
        <v>2568</v>
      </c>
      <c r="CJG209" s="2329" t="s">
        <v>2568</v>
      </c>
      <c r="CJH209" s="2329" t="s">
        <v>2568</v>
      </c>
      <c r="CJI209" s="2329" t="s">
        <v>2568</v>
      </c>
      <c r="CJJ209" s="2329" t="s">
        <v>2568</v>
      </c>
      <c r="CJK209" s="2329" t="s">
        <v>2568</v>
      </c>
      <c r="CJL209" s="2329" t="s">
        <v>2568</v>
      </c>
      <c r="CJM209" s="2329" t="s">
        <v>2568</v>
      </c>
      <c r="CJN209" s="2329" t="s">
        <v>2568</v>
      </c>
      <c r="CJO209" s="2329" t="s">
        <v>2568</v>
      </c>
      <c r="CJP209" s="2329" t="s">
        <v>2568</v>
      </c>
      <c r="CJQ209" s="2329" t="s">
        <v>2568</v>
      </c>
      <c r="CJR209" s="2329" t="s">
        <v>2568</v>
      </c>
      <c r="CJS209" s="2329" t="s">
        <v>2568</v>
      </c>
      <c r="CJT209" s="2329" t="s">
        <v>2568</v>
      </c>
      <c r="CJU209" s="2329" t="s">
        <v>2568</v>
      </c>
      <c r="CJV209" s="2329" t="s">
        <v>2568</v>
      </c>
      <c r="CJW209" s="2329" t="s">
        <v>2568</v>
      </c>
      <c r="CJX209" s="2329" t="s">
        <v>2568</v>
      </c>
      <c r="CJY209" s="2329" t="s">
        <v>2568</v>
      </c>
      <c r="CJZ209" s="2329" t="s">
        <v>2568</v>
      </c>
      <c r="CKA209" s="2329" t="s">
        <v>2568</v>
      </c>
      <c r="CKB209" s="2329" t="s">
        <v>2568</v>
      </c>
      <c r="CKC209" s="2329" t="s">
        <v>2568</v>
      </c>
      <c r="CKD209" s="2329" t="s">
        <v>2568</v>
      </c>
      <c r="CKE209" s="2329" t="s">
        <v>2568</v>
      </c>
      <c r="CKF209" s="2329" t="s">
        <v>2568</v>
      </c>
      <c r="CKG209" s="2329" t="s">
        <v>2568</v>
      </c>
      <c r="CKH209" s="2329" t="s">
        <v>2568</v>
      </c>
      <c r="CKI209" s="2329" t="s">
        <v>2568</v>
      </c>
      <c r="CKJ209" s="2329" t="s">
        <v>2568</v>
      </c>
      <c r="CKK209" s="2329" t="s">
        <v>2568</v>
      </c>
      <c r="CKL209" s="2329" t="s">
        <v>2568</v>
      </c>
      <c r="CKM209" s="2329" t="s">
        <v>2568</v>
      </c>
      <c r="CKN209" s="2329" t="s">
        <v>2568</v>
      </c>
      <c r="CKO209" s="2329" t="s">
        <v>2568</v>
      </c>
      <c r="CKP209" s="2329" t="s">
        <v>2568</v>
      </c>
      <c r="CKQ209" s="2329" t="s">
        <v>2568</v>
      </c>
      <c r="CKR209" s="2329" t="s">
        <v>2568</v>
      </c>
      <c r="CKS209" s="2329" t="s">
        <v>2568</v>
      </c>
      <c r="CKT209" s="2329" t="s">
        <v>2568</v>
      </c>
      <c r="CKU209" s="2329" t="s">
        <v>2568</v>
      </c>
      <c r="CKV209" s="2329" t="s">
        <v>2568</v>
      </c>
      <c r="CKW209" s="2329" t="s">
        <v>2568</v>
      </c>
      <c r="CKX209" s="2329" t="s">
        <v>2568</v>
      </c>
      <c r="CKY209" s="2329" t="s">
        <v>2568</v>
      </c>
      <c r="CKZ209" s="2329" t="s">
        <v>2568</v>
      </c>
      <c r="CLA209" s="2329" t="s">
        <v>2568</v>
      </c>
      <c r="CLB209" s="2329" t="s">
        <v>2568</v>
      </c>
      <c r="CLC209" s="2329" t="s">
        <v>2568</v>
      </c>
      <c r="CLD209" s="2329" t="s">
        <v>2568</v>
      </c>
      <c r="CLE209" s="2329" t="s">
        <v>2568</v>
      </c>
      <c r="CLF209" s="2329" t="s">
        <v>2568</v>
      </c>
      <c r="CLG209" s="2329" t="s">
        <v>2568</v>
      </c>
      <c r="CLH209" s="2329" t="s">
        <v>2568</v>
      </c>
      <c r="CLI209" s="2329" t="s">
        <v>2568</v>
      </c>
      <c r="CLJ209" s="2329" t="s">
        <v>2568</v>
      </c>
      <c r="CLK209" s="2329" t="s">
        <v>2568</v>
      </c>
      <c r="CLL209" s="2329" t="s">
        <v>2568</v>
      </c>
      <c r="CLM209" s="2329" t="s">
        <v>2568</v>
      </c>
      <c r="CLN209" s="2329" t="s">
        <v>2568</v>
      </c>
      <c r="CLO209" s="2329" t="s">
        <v>2568</v>
      </c>
      <c r="CLP209" s="2329" t="s">
        <v>2568</v>
      </c>
      <c r="CLQ209" s="2329" t="s">
        <v>2568</v>
      </c>
      <c r="CLR209" s="2329" t="s">
        <v>2568</v>
      </c>
      <c r="CLS209" s="2329" t="s">
        <v>2568</v>
      </c>
      <c r="CLT209" s="2329" t="s">
        <v>2568</v>
      </c>
      <c r="CLU209" s="2329" t="s">
        <v>2568</v>
      </c>
      <c r="CLV209" s="2329" t="s">
        <v>2568</v>
      </c>
      <c r="CLW209" s="2329" t="s">
        <v>2568</v>
      </c>
      <c r="CLX209" s="2329" t="s">
        <v>2568</v>
      </c>
      <c r="CLY209" s="2329" t="s">
        <v>2568</v>
      </c>
      <c r="CLZ209" s="2329" t="s">
        <v>2568</v>
      </c>
      <c r="CMA209" s="2329" t="s">
        <v>2568</v>
      </c>
      <c r="CMB209" s="2329" t="s">
        <v>2568</v>
      </c>
      <c r="CMC209" s="2329" t="s">
        <v>2568</v>
      </c>
      <c r="CMD209" s="2329" t="s">
        <v>2568</v>
      </c>
      <c r="CME209" s="2329" t="s">
        <v>2568</v>
      </c>
      <c r="CMF209" s="2329" t="s">
        <v>2568</v>
      </c>
      <c r="CMG209" s="2329" t="s">
        <v>2568</v>
      </c>
      <c r="CMH209" s="2329" t="s">
        <v>2568</v>
      </c>
      <c r="CMI209" s="2329" t="s">
        <v>2568</v>
      </c>
      <c r="CMJ209" s="2329" t="s">
        <v>2568</v>
      </c>
      <c r="CMK209" s="2329" t="s">
        <v>2568</v>
      </c>
      <c r="CML209" s="2329" t="s">
        <v>2568</v>
      </c>
      <c r="CMM209" s="2329" t="s">
        <v>2568</v>
      </c>
      <c r="CMN209" s="2329" t="s">
        <v>2568</v>
      </c>
      <c r="CMO209" s="2329" t="s">
        <v>2568</v>
      </c>
      <c r="CMP209" s="2329" t="s">
        <v>2568</v>
      </c>
      <c r="CMQ209" s="2329" t="s">
        <v>2568</v>
      </c>
      <c r="CMR209" s="2329" t="s">
        <v>2568</v>
      </c>
      <c r="CMS209" s="2329" t="s">
        <v>2568</v>
      </c>
      <c r="CMT209" s="2329" t="s">
        <v>2568</v>
      </c>
      <c r="CMU209" s="2329" t="s">
        <v>2568</v>
      </c>
      <c r="CMV209" s="2329" t="s">
        <v>2568</v>
      </c>
      <c r="CMW209" s="2329" t="s">
        <v>2568</v>
      </c>
      <c r="CMX209" s="2329" t="s">
        <v>2568</v>
      </c>
      <c r="CMY209" s="2329" t="s">
        <v>2568</v>
      </c>
      <c r="CMZ209" s="2329" t="s">
        <v>2568</v>
      </c>
      <c r="CNA209" s="2329" t="s">
        <v>2568</v>
      </c>
      <c r="CNB209" s="2329" t="s">
        <v>2568</v>
      </c>
      <c r="CNC209" s="2329" t="s">
        <v>2568</v>
      </c>
      <c r="CND209" s="2329" t="s">
        <v>2568</v>
      </c>
      <c r="CNE209" s="2329" t="s">
        <v>2568</v>
      </c>
      <c r="CNF209" s="2329" t="s">
        <v>2568</v>
      </c>
      <c r="CNG209" s="2329" t="s">
        <v>2568</v>
      </c>
      <c r="CNH209" s="2329" t="s">
        <v>2568</v>
      </c>
      <c r="CNI209" s="2329" t="s">
        <v>2568</v>
      </c>
      <c r="CNJ209" s="2329" t="s">
        <v>2568</v>
      </c>
      <c r="CNK209" s="2329" t="s">
        <v>2568</v>
      </c>
      <c r="CNL209" s="2329" t="s">
        <v>2568</v>
      </c>
      <c r="CNM209" s="2329" t="s">
        <v>2568</v>
      </c>
      <c r="CNN209" s="2329" t="s">
        <v>2568</v>
      </c>
      <c r="CNO209" s="2329" t="s">
        <v>2568</v>
      </c>
      <c r="CNP209" s="2329" t="s">
        <v>2568</v>
      </c>
      <c r="CNQ209" s="2329" t="s">
        <v>2568</v>
      </c>
      <c r="CNR209" s="2329" t="s">
        <v>2568</v>
      </c>
      <c r="CNS209" s="2329" t="s">
        <v>2568</v>
      </c>
      <c r="CNT209" s="2329" t="s">
        <v>2568</v>
      </c>
      <c r="CNU209" s="2329" t="s">
        <v>2568</v>
      </c>
      <c r="CNV209" s="2329" t="s">
        <v>2568</v>
      </c>
      <c r="CNW209" s="2329" t="s">
        <v>2568</v>
      </c>
      <c r="CNX209" s="2329" t="s">
        <v>2568</v>
      </c>
      <c r="CNY209" s="2329" t="s">
        <v>2568</v>
      </c>
      <c r="CNZ209" s="2329" t="s">
        <v>2568</v>
      </c>
      <c r="COA209" s="2329" t="s">
        <v>2568</v>
      </c>
      <c r="COB209" s="2329" t="s">
        <v>2568</v>
      </c>
      <c r="COC209" s="2329" t="s">
        <v>2568</v>
      </c>
      <c r="COD209" s="2329" t="s">
        <v>2568</v>
      </c>
      <c r="COE209" s="2329" t="s">
        <v>2568</v>
      </c>
      <c r="COF209" s="2329" t="s">
        <v>2568</v>
      </c>
      <c r="COG209" s="2329" t="s">
        <v>2568</v>
      </c>
      <c r="COH209" s="2329" t="s">
        <v>2568</v>
      </c>
      <c r="COI209" s="2329" t="s">
        <v>2568</v>
      </c>
      <c r="COJ209" s="2329" t="s">
        <v>2568</v>
      </c>
      <c r="COK209" s="2329" t="s">
        <v>2568</v>
      </c>
      <c r="COL209" s="2329" t="s">
        <v>2568</v>
      </c>
      <c r="COM209" s="2329" t="s">
        <v>2568</v>
      </c>
      <c r="CON209" s="2329" t="s">
        <v>2568</v>
      </c>
      <c r="COO209" s="2329" t="s">
        <v>2568</v>
      </c>
      <c r="COP209" s="2329" t="s">
        <v>2568</v>
      </c>
      <c r="COQ209" s="2329" t="s">
        <v>2568</v>
      </c>
      <c r="COR209" s="2329" t="s">
        <v>2568</v>
      </c>
      <c r="COS209" s="2329" t="s">
        <v>2568</v>
      </c>
      <c r="COT209" s="2329" t="s">
        <v>2568</v>
      </c>
      <c r="COU209" s="2329" t="s">
        <v>2568</v>
      </c>
      <c r="COV209" s="2329" t="s">
        <v>2568</v>
      </c>
      <c r="COW209" s="2329" t="s">
        <v>2568</v>
      </c>
      <c r="COX209" s="2329" t="s">
        <v>2568</v>
      </c>
      <c r="COY209" s="2329" t="s">
        <v>2568</v>
      </c>
      <c r="COZ209" s="2329" t="s">
        <v>2568</v>
      </c>
      <c r="CPA209" s="2329" t="s">
        <v>2568</v>
      </c>
      <c r="CPB209" s="2329" t="s">
        <v>2568</v>
      </c>
      <c r="CPC209" s="2329" t="s">
        <v>2568</v>
      </c>
      <c r="CPD209" s="2329" t="s">
        <v>2568</v>
      </c>
      <c r="CPE209" s="2329" t="s">
        <v>2568</v>
      </c>
      <c r="CPF209" s="2329" t="s">
        <v>2568</v>
      </c>
      <c r="CPG209" s="2329" t="s">
        <v>2568</v>
      </c>
      <c r="CPH209" s="2329" t="s">
        <v>2568</v>
      </c>
      <c r="CPI209" s="2329" t="s">
        <v>2568</v>
      </c>
      <c r="CPJ209" s="2329" t="s">
        <v>2568</v>
      </c>
      <c r="CPK209" s="2329" t="s">
        <v>2568</v>
      </c>
      <c r="CPL209" s="2329" t="s">
        <v>2568</v>
      </c>
      <c r="CPM209" s="2329" t="s">
        <v>2568</v>
      </c>
      <c r="CPN209" s="2329" t="s">
        <v>2568</v>
      </c>
      <c r="CPO209" s="2329" t="s">
        <v>2568</v>
      </c>
      <c r="CPP209" s="2329" t="s">
        <v>2568</v>
      </c>
      <c r="CPQ209" s="2329" t="s">
        <v>2568</v>
      </c>
      <c r="CPR209" s="2329" t="s">
        <v>2568</v>
      </c>
      <c r="CPS209" s="2329" t="s">
        <v>2568</v>
      </c>
      <c r="CPT209" s="2329" t="s">
        <v>2568</v>
      </c>
      <c r="CPU209" s="2329" t="s">
        <v>2568</v>
      </c>
      <c r="CPV209" s="2329" t="s">
        <v>2568</v>
      </c>
      <c r="CPW209" s="2329" t="s">
        <v>2568</v>
      </c>
      <c r="CPX209" s="2329" t="s">
        <v>2568</v>
      </c>
      <c r="CPY209" s="2329" t="s">
        <v>2568</v>
      </c>
      <c r="CPZ209" s="2329" t="s">
        <v>2568</v>
      </c>
      <c r="CQA209" s="2329" t="s">
        <v>2568</v>
      </c>
      <c r="CQB209" s="2329" t="s">
        <v>2568</v>
      </c>
      <c r="CQC209" s="2329" t="s">
        <v>2568</v>
      </c>
      <c r="CQD209" s="2329" t="s">
        <v>2568</v>
      </c>
      <c r="CQE209" s="2329" t="s">
        <v>2568</v>
      </c>
      <c r="CQF209" s="2329" t="s">
        <v>2568</v>
      </c>
      <c r="CQG209" s="2329" t="s">
        <v>2568</v>
      </c>
      <c r="CQH209" s="2329" t="s">
        <v>2568</v>
      </c>
      <c r="CQI209" s="2329" t="s">
        <v>2568</v>
      </c>
      <c r="CQJ209" s="2329" t="s">
        <v>2568</v>
      </c>
      <c r="CQK209" s="2329" t="s">
        <v>2568</v>
      </c>
      <c r="CQL209" s="2329" t="s">
        <v>2568</v>
      </c>
      <c r="CQM209" s="2329" t="s">
        <v>2568</v>
      </c>
      <c r="CQN209" s="2329" t="s">
        <v>2568</v>
      </c>
      <c r="CQO209" s="2329" t="s">
        <v>2568</v>
      </c>
      <c r="CQP209" s="2329" t="s">
        <v>2568</v>
      </c>
      <c r="CQQ209" s="2329" t="s">
        <v>2568</v>
      </c>
      <c r="CQR209" s="2329" t="s">
        <v>2568</v>
      </c>
      <c r="CQS209" s="2329" t="s">
        <v>2568</v>
      </c>
      <c r="CQT209" s="2329" t="s">
        <v>2568</v>
      </c>
      <c r="CQU209" s="2329" t="s">
        <v>2568</v>
      </c>
      <c r="CQV209" s="2329" t="s">
        <v>2568</v>
      </c>
      <c r="CQW209" s="2329" t="s">
        <v>2568</v>
      </c>
      <c r="CQX209" s="2329" t="s">
        <v>2568</v>
      </c>
      <c r="CQY209" s="2329" t="s">
        <v>2568</v>
      </c>
      <c r="CQZ209" s="2329" t="s">
        <v>2568</v>
      </c>
      <c r="CRA209" s="2329" t="s">
        <v>2568</v>
      </c>
      <c r="CRB209" s="2329" t="s">
        <v>2568</v>
      </c>
      <c r="CRC209" s="2329" t="s">
        <v>2568</v>
      </c>
      <c r="CRD209" s="2329" t="s">
        <v>2568</v>
      </c>
      <c r="CRE209" s="2329" t="s">
        <v>2568</v>
      </c>
      <c r="CRF209" s="2329" t="s">
        <v>2568</v>
      </c>
      <c r="CRG209" s="2329" t="s">
        <v>2568</v>
      </c>
      <c r="CRH209" s="2329" t="s">
        <v>2568</v>
      </c>
      <c r="CRI209" s="2329" t="s">
        <v>2568</v>
      </c>
      <c r="CRJ209" s="2329" t="s">
        <v>2568</v>
      </c>
      <c r="CRK209" s="2329" t="s">
        <v>2568</v>
      </c>
      <c r="CRL209" s="2329" t="s">
        <v>2568</v>
      </c>
      <c r="CRM209" s="2329" t="s">
        <v>2568</v>
      </c>
      <c r="CRN209" s="2329" t="s">
        <v>2568</v>
      </c>
      <c r="CRO209" s="2329" t="s">
        <v>2568</v>
      </c>
      <c r="CRP209" s="2329" t="s">
        <v>2568</v>
      </c>
      <c r="CRQ209" s="2329" t="s">
        <v>2568</v>
      </c>
      <c r="CRR209" s="2329" t="s">
        <v>2568</v>
      </c>
      <c r="CRS209" s="2329" t="s">
        <v>2568</v>
      </c>
      <c r="CRT209" s="2329" t="s">
        <v>2568</v>
      </c>
      <c r="CRU209" s="2329" t="s">
        <v>2568</v>
      </c>
      <c r="CRV209" s="2329" t="s">
        <v>2568</v>
      </c>
      <c r="CRW209" s="2329" t="s">
        <v>2568</v>
      </c>
      <c r="CRX209" s="2329" t="s">
        <v>2568</v>
      </c>
      <c r="CRY209" s="2329" t="s">
        <v>2568</v>
      </c>
      <c r="CRZ209" s="2329" t="s">
        <v>2568</v>
      </c>
      <c r="CSA209" s="2329" t="s">
        <v>2568</v>
      </c>
      <c r="CSB209" s="2329" t="s">
        <v>2568</v>
      </c>
      <c r="CSC209" s="2329" t="s">
        <v>2568</v>
      </c>
      <c r="CSD209" s="2329" t="s">
        <v>2568</v>
      </c>
      <c r="CSE209" s="2329" t="s">
        <v>2568</v>
      </c>
      <c r="CSF209" s="2329" t="s">
        <v>2568</v>
      </c>
      <c r="CSG209" s="2329" t="s">
        <v>2568</v>
      </c>
      <c r="CSH209" s="2329" t="s">
        <v>2568</v>
      </c>
      <c r="CSI209" s="2329" t="s">
        <v>2568</v>
      </c>
      <c r="CSJ209" s="2329" t="s">
        <v>2568</v>
      </c>
      <c r="CSK209" s="2329" t="s">
        <v>2568</v>
      </c>
      <c r="CSL209" s="2329" t="s">
        <v>2568</v>
      </c>
      <c r="CSM209" s="2329" t="s">
        <v>2568</v>
      </c>
      <c r="CSN209" s="2329" t="s">
        <v>2568</v>
      </c>
      <c r="CSO209" s="2329" t="s">
        <v>2568</v>
      </c>
      <c r="CSP209" s="2329" t="s">
        <v>2568</v>
      </c>
      <c r="CSQ209" s="2329" t="s">
        <v>2568</v>
      </c>
      <c r="CSR209" s="2329" t="s">
        <v>2568</v>
      </c>
      <c r="CSS209" s="2329" t="s">
        <v>2568</v>
      </c>
      <c r="CST209" s="2329" t="s">
        <v>2568</v>
      </c>
      <c r="CSU209" s="2329" t="s">
        <v>2568</v>
      </c>
      <c r="CSV209" s="2329" t="s">
        <v>2568</v>
      </c>
      <c r="CSW209" s="2329" t="s">
        <v>2568</v>
      </c>
      <c r="CSX209" s="2329" t="s">
        <v>2568</v>
      </c>
      <c r="CSY209" s="2329" t="s">
        <v>2568</v>
      </c>
      <c r="CSZ209" s="2329" t="s">
        <v>2568</v>
      </c>
      <c r="CTA209" s="2329" t="s">
        <v>2568</v>
      </c>
      <c r="CTB209" s="2329" t="s">
        <v>2568</v>
      </c>
      <c r="CTC209" s="2329" t="s">
        <v>2568</v>
      </c>
      <c r="CTD209" s="2329" t="s">
        <v>2568</v>
      </c>
      <c r="CTE209" s="2329" t="s">
        <v>2568</v>
      </c>
      <c r="CTF209" s="2329" t="s">
        <v>2568</v>
      </c>
      <c r="CTG209" s="2329" t="s">
        <v>2568</v>
      </c>
      <c r="CTH209" s="2329" t="s">
        <v>2568</v>
      </c>
      <c r="CTI209" s="2329" t="s">
        <v>2568</v>
      </c>
      <c r="CTJ209" s="2329" t="s">
        <v>2568</v>
      </c>
      <c r="CTK209" s="2329" t="s">
        <v>2568</v>
      </c>
      <c r="CTL209" s="2329" t="s">
        <v>2568</v>
      </c>
      <c r="CTM209" s="2329" t="s">
        <v>2568</v>
      </c>
      <c r="CTN209" s="2329" t="s">
        <v>2568</v>
      </c>
      <c r="CTO209" s="2329" t="s">
        <v>2568</v>
      </c>
      <c r="CTP209" s="2329" t="s">
        <v>2568</v>
      </c>
      <c r="CTQ209" s="2329" t="s">
        <v>2568</v>
      </c>
      <c r="CTR209" s="2329" t="s">
        <v>2568</v>
      </c>
      <c r="CTS209" s="2329" t="s">
        <v>2568</v>
      </c>
      <c r="CTT209" s="2329" t="s">
        <v>2568</v>
      </c>
      <c r="CTU209" s="2329" t="s">
        <v>2568</v>
      </c>
      <c r="CTV209" s="2329" t="s">
        <v>2568</v>
      </c>
      <c r="CTW209" s="2329" t="s">
        <v>2568</v>
      </c>
      <c r="CTX209" s="2329" t="s">
        <v>2568</v>
      </c>
      <c r="CTY209" s="2329" t="s">
        <v>2568</v>
      </c>
      <c r="CTZ209" s="2329" t="s">
        <v>2568</v>
      </c>
      <c r="CUA209" s="2329" t="s">
        <v>2568</v>
      </c>
      <c r="CUB209" s="2329" t="s">
        <v>2568</v>
      </c>
      <c r="CUC209" s="2329" t="s">
        <v>2568</v>
      </c>
      <c r="CUD209" s="2329" t="s">
        <v>2568</v>
      </c>
      <c r="CUE209" s="2329" t="s">
        <v>2568</v>
      </c>
      <c r="CUF209" s="2329" t="s">
        <v>2568</v>
      </c>
      <c r="CUG209" s="2329" t="s">
        <v>2568</v>
      </c>
      <c r="CUH209" s="2329" t="s">
        <v>2568</v>
      </c>
      <c r="CUI209" s="2329" t="s">
        <v>2568</v>
      </c>
      <c r="CUJ209" s="2329" t="s">
        <v>2568</v>
      </c>
      <c r="CUK209" s="2329" t="s">
        <v>2568</v>
      </c>
      <c r="CUL209" s="2329" t="s">
        <v>2568</v>
      </c>
      <c r="CUM209" s="2329" t="s">
        <v>2568</v>
      </c>
      <c r="CUN209" s="2329" t="s">
        <v>2568</v>
      </c>
      <c r="CUO209" s="2329" t="s">
        <v>2568</v>
      </c>
      <c r="CUP209" s="2329" t="s">
        <v>2568</v>
      </c>
      <c r="CUQ209" s="2329" t="s">
        <v>2568</v>
      </c>
      <c r="CUR209" s="2329" t="s">
        <v>2568</v>
      </c>
      <c r="CUS209" s="2329" t="s">
        <v>2568</v>
      </c>
      <c r="CUT209" s="2329" t="s">
        <v>2568</v>
      </c>
      <c r="CUU209" s="2329" t="s">
        <v>2568</v>
      </c>
      <c r="CUV209" s="2329" t="s">
        <v>2568</v>
      </c>
      <c r="CUW209" s="2329" t="s">
        <v>2568</v>
      </c>
      <c r="CUX209" s="2329" t="s">
        <v>2568</v>
      </c>
      <c r="CUY209" s="2329" t="s">
        <v>2568</v>
      </c>
      <c r="CUZ209" s="2329" t="s">
        <v>2568</v>
      </c>
      <c r="CVA209" s="2329" t="s">
        <v>2568</v>
      </c>
      <c r="CVB209" s="2329" t="s">
        <v>2568</v>
      </c>
      <c r="CVC209" s="2329" t="s">
        <v>2568</v>
      </c>
      <c r="CVD209" s="2329" t="s">
        <v>2568</v>
      </c>
      <c r="CVE209" s="2329" t="s">
        <v>2568</v>
      </c>
      <c r="CVF209" s="2329" t="s">
        <v>2568</v>
      </c>
      <c r="CVG209" s="2329" t="s">
        <v>2568</v>
      </c>
      <c r="CVH209" s="2329" t="s">
        <v>2568</v>
      </c>
      <c r="CVI209" s="2329" t="s">
        <v>2568</v>
      </c>
      <c r="CVJ209" s="2329" t="s">
        <v>2568</v>
      </c>
      <c r="CVK209" s="2329" t="s">
        <v>2568</v>
      </c>
      <c r="CVL209" s="2329" t="s">
        <v>2568</v>
      </c>
      <c r="CVM209" s="2329" t="s">
        <v>2568</v>
      </c>
      <c r="CVN209" s="2329" t="s">
        <v>2568</v>
      </c>
      <c r="CVO209" s="2329" t="s">
        <v>2568</v>
      </c>
      <c r="CVP209" s="2329" t="s">
        <v>2568</v>
      </c>
      <c r="CVQ209" s="2329" t="s">
        <v>2568</v>
      </c>
      <c r="CVR209" s="2329" t="s">
        <v>2568</v>
      </c>
      <c r="CVS209" s="2329" t="s">
        <v>2568</v>
      </c>
      <c r="CVT209" s="2329" t="s">
        <v>2568</v>
      </c>
      <c r="CVU209" s="2329" t="s">
        <v>2568</v>
      </c>
      <c r="CVV209" s="2329" t="s">
        <v>2568</v>
      </c>
      <c r="CVW209" s="2329" t="s">
        <v>2568</v>
      </c>
      <c r="CVX209" s="2329" t="s">
        <v>2568</v>
      </c>
      <c r="CVY209" s="2329" t="s">
        <v>2568</v>
      </c>
      <c r="CVZ209" s="2329" t="s">
        <v>2568</v>
      </c>
      <c r="CWA209" s="2329" t="s">
        <v>2568</v>
      </c>
      <c r="CWB209" s="2329" t="s">
        <v>2568</v>
      </c>
      <c r="CWC209" s="2329" t="s">
        <v>2568</v>
      </c>
      <c r="CWD209" s="2329" t="s">
        <v>2568</v>
      </c>
      <c r="CWE209" s="2329" t="s">
        <v>2568</v>
      </c>
      <c r="CWF209" s="2329" t="s">
        <v>2568</v>
      </c>
      <c r="CWG209" s="2329" t="s">
        <v>2568</v>
      </c>
      <c r="CWH209" s="2329" t="s">
        <v>2568</v>
      </c>
      <c r="CWI209" s="2329" t="s">
        <v>2568</v>
      </c>
      <c r="CWJ209" s="2329" t="s">
        <v>2568</v>
      </c>
      <c r="CWK209" s="2329" t="s">
        <v>2568</v>
      </c>
      <c r="CWL209" s="2329" t="s">
        <v>2568</v>
      </c>
      <c r="CWM209" s="2329" t="s">
        <v>2568</v>
      </c>
      <c r="CWN209" s="2329" t="s">
        <v>2568</v>
      </c>
      <c r="CWO209" s="2329" t="s">
        <v>2568</v>
      </c>
      <c r="CWP209" s="2329" t="s">
        <v>2568</v>
      </c>
      <c r="CWQ209" s="2329" t="s">
        <v>2568</v>
      </c>
      <c r="CWR209" s="2329" t="s">
        <v>2568</v>
      </c>
      <c r="CWS209" s="2329" t="s">
        <v>2568</v>
      </c>
      <c r="CWT209" s="2329" t="s">
        <v>2568</v>
      </c>
      <c r="CWU209" s="2329" t="s">
        <v>2568</v>
      </c>
      <c r="CWV209" s="2329" t="s">
        <v>2568</v>
      </c>
      <c r="CWW209" s="2329" t="s">
        <v>2568</v>
      </c>
      <c r="CWX209" s="2329" t="s">
        <v>2568</v>
      </c>
      <c r="CWY209" s="2329" t="s">
        <v>2568</v>
      </c>
      <c r="CWZ209" s="2329" t="s">
        <v>2568</v>
      </c>
      <c r="CXA209" s="2329" t="s">
        <v>2568</v>
      </c>
      <c r="CXB209" s="2329" t="s">
        <v>2568</v>
      </c>
      <c r="CXC209" s="2329" t="s">
        <v>2568</v>
      </c>
      <c r="CXD209" s="2329" t="s">
        <v>2568</v>
      </c>
      <c r="CXE209" s="2329" t="s">
        <v>2568</v>
      </c>
      <c r="CXF209" s="2329" t="s">
        <v>2568</v>
      </c>
      <c r="CXG209" s="2329" t="s">
        <v>2568</v>
      </c>
      <c r="CXH209" s="2329" t="s">
        <v>2568</v>
      </c>
      <c r="CXI209" s="2329" t="s">
        <v>2568</v>
      </c>
      <c r="CXJ209" s="2329" t="s">
        <v>2568</v>
      </c>
      <c r="CXK209" s="2329" t="s">
        <v>2568</v>
      </c>
      <c r="CXL209" s="2329" t="s">
        <v>2568</v>
      </c>
      <c r="CXM209" s="2329" t="s">
        <v>2568</v>
      </c>
      <c r="CXN209" s="2329" t="s">
        <v>2568</v>
      </c>
      <c r="CXO209" s="2329" t="s">
        <v>2568</v>
      </c>
      <c r="CXP209" s="2329" t="s">
        <v>2568</v>
      </c>
      <c r="CXQ209" s="2329" t="s">
        <v>2568</v>
      </c>
      <c r="CXR209" s="2329" t="s">
        <v>2568</v>
      </c>
      <c r="CXS209" s="2329" t="s">
        <v>2568</v>
      </c>
      <c r="CXT209" s="2329" t="s">
        <v>2568</v>
      </c>
      <c r="CXU209" s="2329" t="s">
        <v>2568</v>
      </c>
      <c r="CXV209" s="2329" t="s">
        <v>2568</v>
      </c>
      <c r="CXW209" s="2329" t="s">
        <v>2568</v>
      </c>
      <c r="CXX209" s="2329" t="s">
        <v>2568</v>
      </c>
      <c r="CXY209" s="2329" t="s">
        <v>2568</v>
      </c>
      <c r="CXZ209" s="2329" t="s">
        <v>2568</v>
      </c>
      <c r="CYA209" s="2329" t="s">
        <v>2568</v>
      </c>
      <c r="CYB209" s="2329" t="s">
        <v>2568</v>
      </c>
      <c r="CYC209" s="2329" t="s">
        <v>2568</v>
      </c>
      <c r="CYD209" s="2329" t="s">
        <v>2568</v>
      </c>
      <c r="CYE209" s="2329" t="s">
        <v>2568</v>
      </c>
      <c r="CYF209" s="2329" t="s">
        <v>2568</v>
      </c>
      <c r="CYG209" s="2329" t="s">
        <v>2568</v>
      </c>
      <c r="CYH209" s="2329" t="s">
        <v>2568</v>
      </c>
      <c r="CYI209" s="2329" t="s">
        <v>2568</v>
      </c>
      <c r="CYJ209" s="2329" t="s">
        <v>2568</v>
      </c>
      <c r="CYK209" s="2329" t="s">
        <v>2568</v>
      </c>
      <c r="CYL209" s="2329" t="s">
        <v>2568</v>
      </c>
      <c r="CYM209" s="2329" t="s">
        <v>2568</v>
      </c>
      <c r="CYN209" s="2329" t="s">
        <v>2568</v>
      </c>
      <c r="CYO209" s="2329" t="s">
        <v>2568</v>
      </c>
      <c r="CYP209" s="2329" t="s">
        <v>2568</v>
      </c>
      <c r="CYQ209" s="2329" t="s">
        <v>2568</v>
      </c>
      <c r="CYR209" s="2329" t="s">
        <v>2568</v>
      </c>
      <c r="CYS209" s="2329" t="s">
        <v>2568</v>
      </c>
      <c r="CYT209" s="2329" t="s">
        <v>2568</v>
      </c>
      <c r="CYU209" s="2329" t="s">
        <v>2568</v>
      </c>
      <c r="CYV209" s="2329" t="s">
        <v>2568</v>
      </c>
      <c r="CYW209" s="2329" t="s">
        <v>2568</v>
      </c>
      <c r="CYX209" s="2329" t="s">
        <v>2568</v>
      </c>
      <c r="CYY209" s="2329" t="s">
        <v>2568</v>
      </c>
      <c r="CYZ209" s="2329" t="s">
        <v>2568</v>
      </c>
      <c r="CZA209" s="2329" t="s">
        <v>2568</v>
      </c>
      <c r="CZB209" s="2329" t="s">
        <v>2568</v>
      </c>
      <c r="CZC209" s="2329" t="s">
        <v>2568</v>
      </c>
      <c r="CZD209" s="2329" t="s">
        <v>2568</v>
      </c>
      <c r="CZE209" s="2329" t="s">
        <v>2568</v>
      </c>
      <c r="CZF209" s="2329" t="s">
        <v>2568</v>
      </c>
      <c r="CZG209" s="2329" t="s">
        <v>2568</v>
      </c>
      <c r="CZH209" s="2329" t="s">
        <v>2568</v>
      </c>
      <c r="CZI209" s="2329" t="s">
        <v>2568</v>
      </c>
      <c r="CZJ209" s="2329" t="s">
        <v>2568</v>
      </c>
      <c r="CZK209" s="2329" t="s">
        <v>2568</v>
      </c>
      <c r="CZL209" s="2329" t="s">
        <v>2568</v>
      </c>
      <c r="CZM209" s="2329" t="s">
        <v>2568</v>
      </c>
      <c r="CZN209" s="2329" t="s">
        <v>2568</v>
      </c>
      <c r="CZO209" s="2329" t="s">
        <v>2568</v>
      </c>
      <c r="CZP209" s="2329" t="s">
        <v>2568</v>
      </c>
      <c r="CZQ209" s="2329" t="s">
        <v>2568</v>
      </c>
      <c r="CZR209" s="2329" t="s">
        <v>2568</v>
      </c>
      <c r="CZS209" s="2329" t="s">
        <v>2568</v>
      </c>
      <c r="CZT209" s="2329" t="s">
        <v>2568</v>
      </c>
      <c r="CZU209" s="2329" t="s">
        <v>2568</v>
      </c>
      <c r="CZV209" s="2329" t="s">
        <v>2568</v>
      </c>
      <c r="CZW209" s="2329" t="s">
        <v>2568</v>
      </c>
      <c r="CZX209" s="2329" t="s">
        <v>2568</v>
      </c>
      <c r="CZY209" s="2329" t="s">
        <v>2568</v>
      </c>
      <c r="CZZ209" s="2329" t="s">
        <v>2568</v>
      </c>
      <c r="DAA209" s="2329" t="s">
        <v>2568</v>
      </c>
      <c r="DAB209" s="2329" t="s">
        <v>2568</v>
      </c>
      <c r="DAC209" s="2329" t="s">
        <v>2568</v>
      </c>
      <c r="DAD209" s="2329" t="s">
        <v>2568</v>
      </c>
      <c r="DAE209" s="2329" t="s">
        <v>2568</v>
      </c>
      <c r="DAF209" s="2329" t="s">
        <v>2568</v>
      </c>
      <c r="DAG209" s="2329" t="s">
        <v>2568</v>
      </c>
      <c r="DAH209" s="2329" t="s">
        <v>2568</v>
      </c>
      <c r="DAI209" s="2329" t="s">
        <v>2568</v>
      </c>
      <c r="DAJ209" s="2329" t="s">
        <v>2568</v>
      </c>
      <c r="DAK209" s="2329" t="s">
        <v>2568</v>
      </c>
      <c r="DAL209" s="2329" t="s">
        <v>2568</v>
      </c>
      <c r="DAM209" s="2329" t="s">
        <v>2568</v>
      </c>
      <c r="DAN209" s="2329" t="s">
        <v>2568</v>
      </c>
      <c r="DAO209" s="2329" t="s">
        <v>2568</v>
      </c>
      <c r="DAP209" s="2329" t="s">
        <v>2568</v>
      </c>
      <c r="DAQ209" s="2329" t="s">
        <v>2568</v>
      </c>
      <c r="DAR209" s="2329" t="s">
        <v>2568</v>
      </c>
      <c r="DAS209" s="2329" t="s">
        <v>2568</v>
      </c>
      <c r="DAT209" s="2329" t="s">
        <v>2568</v>
      </c>
      <c r="DAU209" s="2329" t="s">
        <v>2568</v>
      </c>
      <c r="DAV209" s="2329" t="s">
        <v>2568</v>
      </c>
      <c r="DAW209" s="2329" t="s">
        <v>2568</v>
      </c>
      <c r="DAX209" s="2329" t="s">
        <v>2568</v>
      </c>
      <c r="DAY209" s="2329" t="s">
        <v>2568</v>
      </c>
      <c r="DAZ209" s="2329" t="s">
        <v>2568</v>
      </c>
      <c r="DBA209" s="2329" t="s">
        <v>2568</v>
      </c>
      <c r="DBB209" s="2329" t="s">
        <v>2568</v>
      </c>
      <c r="DBC209" s="2329" t="s">
        <v>2568</v>
      </c>
      <c r="DBD209" s="2329" t="s">
        <v>2568</v>
      </c>
      <c r="DBE209" s="2329" t="s">
        <v>2568</v>
      </c>
      <c r="DBF209" s="2329" t="s">
        <v>2568</v>
      </c>
      <c r="DBG209" s="2329" t="s">
        <v>2568</v>
      </c>
      <c r="DBH209" s="2329" t="s">
        <v>2568</v>
      </c>
      <c r="DBI209" s="2329" t="s">
        <v>2568</v>
      </c>
      <c r="DBJ209" s="2329" t="s">
        <v>2568</v>
      </c>
      <c r="DBK209" s="2329" t="s">
        <v>2568</v>
      </c>
      <c r="DBL209" s="2329" t="s">
        <v>2568</v>
      </c>
      <c r="DBM209" s="2329" t="s">
        <v>2568</v>
      </c>
      <c r="DBN209" s="2329" t="s">
        <v>2568</v>
      </c>
      <c r="DBO209" s="2329" t="s">
        <v>2568</v>
      </c>
      <c r="DBP209" s="2329" t="s">
        <v>2568</v>
      </c>
      <c r="DBQ209" s="2329" t="s">
        <v>2568</v>
      </c>
      <c r="DBR209" s="2329" t="s">
        <v>2568</v>
      </c>
      <c r="DBS209" s="2329" t="s">
        <v>2568</v>
      </c>
      <c r="DBT209" s="2329" t="s">
        <v>2568</v>
      </c>
      <c r="DBU209" s="2329" t="s">
        <v>2568</v>
      </c>
      <c r="DBV209" s="2329" t="s">
        <v>2568</v>
      </c>
      <c r="DBW209" s="2329" t="s">
        <v>2568</v>
      </c>
      <c r="DBX209" s="2329" t="s">
        <v>2568</v>
      </c>
      <c r="DBY209" s="2329" t="s">
        <v>2568</v>
      </c>
      <c r="DBZ209" s="2329" t="s">
        <v>2568</v>
      </c>
      <c r="DCA209" s="2329" t="s">
        <v>2568</v>
      </c>
      <c r="DCB209" s="2329" t="s">
        <v>2568</v>
      </c>
      <c r="DCC209" s="2329" t="s">
        <v>2568</v>
      </c>
      <c r="DCD209" s="2329" t="s">
        <v>2568</v>
      </c>
      <c r="DCE209" s="2329" t="s">
        <v>2568</v>
      </c>
      <c r="DCF209" s="2329" t="s">
        <v>2568</v>
      </c>
      <c r="DCG209" s="2329" t="s">
        <v>2568</v>
      </c>
      <c r="DCH209" s="2329" t="s">
        <v>2568</v>
      </c>
      <c r="DCI209" s="2329" t="s">
        <v>2568</v>
      </c>
      <c r="DCJ209" s="2329" t="s">
        <v>2568</v>
      </c>
      <c r="DCK209" s="2329" t="s">
        <v>2568</v>
      </c>
      <c r="DCL209" s="2329" t="s">
        <v>2568</v>
      </c>
      <c r="DCM209" s="2329" t="s">
        <v>2568</v>
      </c>
      <c r="DCN209" s="2329" t="s">
        <v>2568</v>
      </c>
      <c r="DCO209" s="2329" t="s">
        <v>2568</v>
      </c>
      <c r="DCP209" s="2329" t="s">
        <v>2568</v>
      </c>
      <c r="DCQ209" s="2329" t="s">
        <v>2568</v>
      </c>
      <c r="DCR209" s="2329" t="s">
        <v>2568</v>
      </c>
      <c r="DCS209" s="2329" t="s">
        <v>2568</v>
      </c>
      <c r="DCT209" s="2329" t="s">
        <v>2568</v>
      </c>
      <c r="DCU209" s="2329" t="s">
        <v>2568</v>
      </c>
      <c r="DCV209" s="2329" t="s">
        <v>2568</v>
      </c>
      <c r="DCW209" s="2329" t="s">
        <v>2568</v>
      </c>
      <c r="DCX209" s="2329" t="s">
        <v>2568</v>
      </c>
      <c r="DCY209" s="2329" t="s">
        <v>2568</v>
      </c>
      <c r="DCZ209" s="2329" t="s">
        <v>2568</v>
      </c>
      <c r="DDA209" s="2329" t="s">
        <v>2568</v>
      </c>
      <c r="DDB209" s="2329" t="s">
        <v>2568</v>
      </c>
      <c r="DDC209" s="2329" t="s">
        <v>2568</v>
      </c>
      <c r="DDD209" s="2329" t="s">
        <v>2568</v>
      </c>
      <c r="DDE209" s="2329" t="s">
        <v>2568</v>
      </c>
      <c r="DDF209" s="2329" t="s">
        <v>2568</v>
      </c>
      <c r="DDG209" s="2329" t="s">
        <v>2568</v>
      </c>
      <c r="DDH209" s="2329" t="s">
        <v>2568</v>
      </c>
      <c r="DDI209" s="2329" t="s">
        <v>2568</v>
      </c>
      <c r="DDJ209" s="2329" t="s">
        <v>2568</v>
      </c>
      <c r="DDK209" s="2329" t="s">
        <v>2568</v>
      </c>
      <c r="DDL209" s="2329" t="s">
        <v>2568</v>
      </c>
      <c r="DDM209" s="2329" t="s">
        <v>2568</v>
      </c>
      <c r="DDN209" s="2329" t="s">
        <v>2568</v>
      </c>
      <c r="DDO209" s="2329" t="s">
        <v>2568</v>
      </c>
      <c r="DDP209" s="2329" t="s">
        <v>2568</v>
      </c>
      <c r="DDQ209" s="2329" t="s">
        <v>2568</v>
      </c>
      <c r="DDR209" s="2329" t="s">
        <v>2568</v>
      </c>
      <c r="DDS209" s="2329" t="s">
        <v>2568</v>
      </c>
      <c r="DDT209" s="2329" t="s">
        <v>2568</v>
      </c>
      <c r="DDU209" s="2329" t="s">
        <v>2568</v>
      </c>
      <c r="DDV209" s="2329" t="s">
        <v>2568</v>
      </c>
      <c r="DDW209" s="2329" t="s">
        <v>2568</v>
      </c>
      <c r="DDX209" s="2329" t="s">
        <v>2568</v>
      </c>
      <c r="DDY209" s="2329" t="s">
        <v>2568</v>
      </c>
      <c r="DDZ209" s="2329" t="s">
        <v>2568</v>
      </c>
      <c r="DEA209" s="2329" t="s">
        <v>2568</v>
      </c>
      <c r="DEB209" s="2329" t="s">
        <v>2568</v>
      </c>
      <c r="DEC209" s="2329" t="s">
        <v>2568</v>
      </c>
      <c r="DED209" s="2329" t="s">
        <v>2568</v>
      </c>
      <c r="DEE209" s="2329" t="s">
        <v>2568</v>
      </c>
      <c r="DEF209" s="2329" t="s">
        <v>2568</v>
      </c>
      <c r="DEG209" s="2329" t="s">
        <v>2568</v>
      </c>
      <c r="DEH209" s="2329" t="s">
        <v>2568</v>
      </c>
      <c r="DEI209" s="2329" t="s">
        <v>2568</v>
      </c>
      <c r="DEJ209" s="2329" t="s">
        <v>2568</v>
      </c>
      <c r="DEK209" s="2329" t="s">
        <v>2568</v>
      </c>
      <c r="DEL209" s="2329" t="s">
        <v>2568</v>
      </c>
      <c r="DEM209" s="2329" t="s">
        <v>2568</v>
      </c>
      <c r="DEN209" s="2329" t="s">
        <v>2568</v>
      </c>
      <c r="DEO209" s="2329" t="s">
        <v>2568</v>
      </c>
      <c r="DEP209" s="2329" t="s">
        <v>2568</v>
      </c>
      <c r="DEQ209" s="2329" t="s">
        <v>2568</v>
      </c>
      <c r="DER209" s="2329" t="s">
        <v>2568</v>
      </c>
      <c r="DES209" s="2329" t="s">
        <v>2568</v>
      </c>
      <c r="DET209" s="2329" t="s">
        <v>2568</v>
      </c>
      <c r="DEU209" s="2329" t="s">
        <v>2568</v>
      </c>
      <c r="DEV209" s="2329" t="s">
        <v>2568</v>
      </c>
      <c r="DEW209" s="2329" t="s">
        <v>2568</v>
      </c>
      <c r="DEX209" s="2329" t="s">
        <v>2568</v>
      </c>
      <c r="DEY209" s="2329" t="s">
        <v>2568</v>
      </c>
      <c r="DEZ209" s="2329" t="s">
        <v>2568</v>
      </c>
      <c r="DFA209" s="2329" t="s">
        <v>2568</v>
      </c>
      <c r="DFB209" s="2329" t="s">
        <v>2568</v>
      </c>
      <c r="DFC209" s="2329" t="s">
        <v>2568</v>
      </c>
      <c r="DFD209" s="2329" t="s">
        <v>2568</v>
      </c>
      <c r="DFE209" s="2329" t="s">
        <v>2568</v>
      </c>
      <c r="DFF209" s="2329" t="s">
        <v>2568</v>
      </c>
      <c r="DFG209" s="2329" t="s">
        <v>2568</v>
      </c>
      <c r="DFH209" s="2329" t="s">
        <v>2568</v>
      </c>
      <c r="DFI209" s="2329" t="s">
        <v>2568</v>
      </c>
      <c r="DFJ209" s="2329" t="s">
        <v>2568</v>
      </c>
      <c r="DFK209" s="2329" t="s">
        <v>2568</v>
      </c>
      <c r="DFL209" s="2329" t="s">
        <v>2568</v>
      </c>
      <c r="DFM209" s="2329" t="s">
        <v>2568</v>
      </c>
      <c r="DFN209" s="2329" t="s">
        <v>2568</v>
      </c>
      <c r="DFO209" s="2329" t="s">
        <v>2568</v>
      </c>
      <c r="DFP209" s="2329" t="s">
        <v>2568</v>
      </c>
      <c r="DFQ209" s="2329" t="s">
        <v>2568</v>
      </c>
      <c r="DFR209" s="2329" t="s">
        <v>2568</v>
      </c>
      <c r="DFS209" s="2329" t="s">
        <v>2568</v>
      </c>
      <c r="DFT209" s="2329" t="s">
        <v>2568</v>
      </c>
      <c r="DFU209" s="2329" t="s">
        <v>2568</v>
      </c>
      <c r="DFV209" s="2329" t="s">
        <v>2568</v>
      </c>
      <c r="DFW209" s="2329" t="s">
        <v>2568</v>
      </c>
      <c r="DFX209" s="2329" t="s">
        <v>2568</v>
      </c>
      <c r="DFY209" s="2329" t="s">
        <v>2568</v>
      </c>
      <c r="DFZ209" s="2329" t="s">
        <v>2568</v>
      </c>
      <c r="DGA209" s="2329" t="s">
        <v>2568</v>
      </c>
      <c r="DGB209" s="2329" t="s">
        <v>2568</v>
      </c>
      <c r="DGC209" s="2329" t="s">
        <v>2568</v>
      </c>
      <c r="DGD209" s="2329" t="s">
        <v>2568</v>
      </c>
      <c r="DGE209" s="2329" t="s">
        <v>2568</v>
      </c>
      <c r="DGF209" s="2329" t="s">
        <v>2568</v>
      </c>
      <c r="DGG209" s="2329" t="s">
        <v>2568</v>
      </c>
      <c r="DGH209" s="2329" t="s">
        <v>2568</v>
      </c>
      <c r="DGI209" s="2329" t="s">
        <v>2568</v>
      </c>
      <c r="DGJ209" s="2329" t="s">
        <v>2568</v>
      </c>
      <c r="DGK209" s="2329" t="s">
        <v>2568</v>
      </c>
      <c r="DGL209" s="2329" t="s">
        <v>2568</v>
      </c>
      <c r="DGM209" s="2329" t="s">
        <v>2568</v>
      </c>
      <c r="DGN209" s="2329" t="s">
        <v>2568</v>
      </c>
      <c r="DGO209" s="2329" t="s">
        <v>2568</v>
      </c>
      <c r="DGP209" s="2329" t="s">
        <v>2568</v>
      </c>
      <c r="DGQ209" s="2329" t="s">
        <v>2568</v>
      </c>
      <c r="DGR209" s="2329" t="s">
        <v>2568</v>
      </c>
      <c r="DGS209" s="2329" t="s">
        <v>2568</v>
      </c>
      <c r="DGT209" s="2329" t="s">
        <v>2568</v>
      </c>
      <c r="DGU209" s="2329" t="s">
        <v>2568</v>
      </c>
      <c r="DGV209" s="2329" t="s">
        <v>2568</v>
      </c>
      <c r="DGW209" s="2329" t="s">
        <v>2568</v>
      </c>
      <c r="DGX209" s="2329" t="s">
        <v>2568</v>
      </c>
      <c r="DGY209" s="2329" t="s">
        <v>2568</v>
      </c>
      <c r="DGZ209" s="2329" t="s">
        <v>2568</v>
      </c>
      <c r="DHA209" s="2329" t="s">
        <v>2568</v>
      </c>
      <c r="DHB209" s="2329" t="s">
        <v>2568</v>
      </c>
      <c r="DHC209" s="2329" t="s">
        <v>2568</v>
      </c>
      <c r="DHD209" s="2329" t="s">
        <v>2568</v>
      </c>
      <c r="DHE209" s="2329" t="s">
        <v>2568</v>
      </c>
      <c r="DHF209" s="2329" t="s">
        <v>2568</v>
      </c>
      <c r="DHG209" s="2329" t="s">
        <v>2568</v>
      </c>
      <c r="DHH209" s="2329" t="s">
        <v>2568</v>
      </c>
      <c r="DHI209" s="2329" t="s">
        <v>2568</v>
      </c>
      <c r="DHJ209" s="2329" t="s">
        <v>2568</v>
      </c>
      <c r="DHK209" s="2329" t="s">
        <v>2568</v>
      </c>
      <c r="DHL209" s="2329" t="s">
        <v>2568</v>
      </c>
      <c r="DHM209" s="2329" t="s">
        <v>2568</v>
      </c>
      <c r="DHN209" s="2329" t="s">
        <v>2568</v>
      </c>
      <c r="DHO209" s="2329" t="s">
        <v>2568</v>
      </c>
      <c r="DHP209" s="2329" t="s">
        <v>2568</v>
      </c>
      <c r="DHQ209" s="2329" t="s">
        <v>2568</v>
      </c>
      <c r="DHR209" s="2329" t="s">
        <v>2568</v>
      </c>
      <c r="DHS209" s="2329" t="s">
        <v>2568</v>
      </c>
      <c r="DHT209" s="2329" t="s">
        <v>2568</v>
      </c>
      <c r="DHU209" s="2329" t="s">
        <v>2568</v>
      </c>
      <c r="DHV209" s="2329" t="s">
        <v>2568</v>
      </c>
      <c r="DHW209" s="2329" t="s">
        <v>2568</v>
      </c>
      <c r="DHX209" s="2329" t="s">
        <v>2568</v>
      </c>
      <c r="DHY209" s="2329" t="s">
        <v>2568</v>
      </c>
      <c r="DHZ209" s="2329" t="s">
        <v>2568</v>
      </c>
      <c r="DIA209" s="2329" t="s">
        <v>2568</v>
      </c>
      <c r="DIB209" s="2329" t="s">
        <v>2568</v>
      </c>
      <c r="DIC209" s="2329" t="s">
        <v>2568</v>
      </c>
      <c r="DID209" s="2329" t="s">
        <v>2568</v>
      </c>
      <c r="DIE209" s="2329" t="s">
        <v>2568</v>
      </c>
      <c r="DIF209" s="2329" t="s">
        <v>2568</v>
      </c>
      <c r="DIG209" s="2329" t="s">
        <v>2568</v>
      </c>
      <c r="DIH209" s="2329" t="s">
        <v>2568</v>
      </c>
      <c r="DII209" s="2329" t="s">
        <v>2568</v>
      </c>
      <c r="DIJ209" s="2329" t="s">
        <v>2568</v>
      </c>
      <c r="DIK209" s="2329" t="s">
        <v>2568</v>
      </c>
      <c r="DIL209" s="2329" t="s">
        <v>2568</v>
      </c>
      <c r="DIM209" s="2329" t="s">
        <v>2568</v>
      </c>
      <c r="DIN209" s="2329" t="s">
        <v>2568</v>
      </c>
      <c r="DIO209" s="2329" t="s">
        <v>2568</v>
      </c>
      <c r="DIP209" s="2329" t="s">
        <v>2568</v>
      </c>
      <c r="DIQ209" s="2329" t="s">
        <v>2568</v>
      </c>
      <c r="DIR209" s="2329" t="s">
        <v>2568</v>
      </c>
      <c r="DIS209" s="2329" t="s">
        <v>2568</v>
      </c>
      <c r="DIT209" s="2329" t="s">
        <v>2568</v>
      </c>
      <c r="DIU209" s="2329" t="s">
        <v>2568</v>
      </c>
      <c r="DIV209" s="2329" t="s">
        <v>2568</v>
      </c>
      <c r="DIW209" s="2329" t="s">
        <v>2568</v>
      </c>
      <c r="DIX209" s="2329" t="s">
        <v>2568</v>
      </c>
      <c r="DIY209" s="2329" t="s">
        <v>2568</v>
      </c>
      <c r="DIZ209" s="2329" t="s">
        <v>2568</v>
      </c>
      <c r="DJA209" s="2329" t="s">
        <v>2568</v>
      </c>
      <c r="DJB209" s="2329" t="s">
        <v>2568</v>
      </c>
      <c r="DJC209" s="2329" t="s">
        <v>2568</v>
      </c>
      <c r="DJD209" s="2329" t="s">
        <v>2568</v>
      </c>
      <c r="DJE209" s="2329" t="s">
        <v>2568</v>
      </c>
      <c r="DJF209" s="2329" t="s">
        <v>2568</v>
      </c>
      <c r="DJG209" s="2329" t="s">
        <v>2568</v>
      </c>
      <c r="DJH209" s="2329" t="s">
        <v>2568</v>
      </c>
      <c r="DJI209" s="2329" t="s">
        <v>2568</v>
      </c>
      <c r="DJJ209" s="2329" t="s">
        <v>2568</v>
      </c>
      <c r="DJK209" s="2329" t="s">
        <v>2568</v>
      </c>
      <c r="DJL209" s="2329" t="s">
        <v>2568</v>
      </c>
      <c r="DJM209" s="2329" t="s">
        <v>2568</v>
      </c>
      <c r="DJN209" s="2329" t="s">
        <v>2568</v>
      </c>
      <c r="DJO209" s="2329" t="s">
        <v>2568</v>
      </c>
      <c r="DJP209" s="2329" t="s">
        <v>2568</v>
      </c>
      <c r="DJQ209" s="2329" t="s">
        <v>2568</v>
      </c>
      <c r="DJR209" s="2329" t="s">
        <v>2568</v>
      </c>
      <c r="DJS209" s="2329" t="s">
        <v>2568</v>
      </c>
      <c r="DJT209" s="2329" t="s">
        <v>2568</v>
      </c>
      <c r="DJU209" s="2329" t="s">
        <v>2568</v>
      </c>
      <c r="DJV209" s="2329" t="s">
        <v>2568</v>
      </c>
      <c r="DJW209" s="2329" t="s">
        <v>2568</v>
      </c>
      <c r="DJX209" s="2329" t="s">
        <v>2568</v>
      </c>
      <c r="DJY209" s="2329" t="s">
        <v>2568</v>
      </c>
      <c r="DJZ209" s="2329" t="s">
        <v>2568</v>
      </c>
      <c r="DKA209" s="2329" t="s">
        <v>2568</v>
      </c>
      <c r="DKB209" s="2329" t="s">
        <v>2568</v>
      </c>
      <c r="DKC209" s="2329" t="s">
        <v>2568</v>
      </c>
      <c r="DKD209" s="2329" t="s">
        <v>2568</v>
      </c>
      <c r="DKE209" s="2329" t="s">
        <v>2568</v>
      </c>
      <c r="DKF209" s="2329" t="s">
        <v>2568</v>
      </c>
      <c r="DKG209" s="2329" t="s">
        <v>2568</v>
      </c>
      <c r="DKH209" s="2329" t="s">
        <v>2568</v>
      </c>
      <c r="DKI209" s="2329" t="s">
        <v>2568</v>
      </c>
      <c r="DKJ209" s="2329" t="s">
        <v>2568</v>
      </c>
      <c r="DKK209" s="2329" t="s">
        <v>2568</v>
      </c>
      <c r="DKL209" s="2329" t="s">
        <v>2568</v>
      </c>
      <c r="DKM209" s="2329" t="s">
        <v>2568</v>
      </c>
      <c r="DKN209" s="2329" t="s">
        <v>2568</v>
      </c>
      <c r="DKO209" s="2329" t="s">
        <v>2568</v>
      </c>
      <c r="DKP209" s="2329" t="s">
        <v>2568</v>
      </c>
      <c r="DKQ209" s="2329" t="s">
        <v>2568</v>
      </c>
      <c r="DKR209" s="2329" t="s">
        <v>2568</v>
      </c>
      <c r="DKS209" s="2329" t="s">
        <v>2568</v>
      </c>
      <c r="DKT209" s="2329" t="s">
        <v>2568</v>
      </c>
      <c r="DKU209" s="2329" t="s">
        <v>2568</v>
      </c>
      <c r="DKV209" s="2329" t="s">
        <v>2568</v>
      </c>
      <c r="DKW209" s="2329" t="s">
        <v>2568</v>
      </c>
      <c r="DKX209" s="2329" t="s">
        <v>2568</v>
      </c>
      <c r="DKY209" s="2329" t="s">
        <v>2568</v>
      </c>
      <c r="DKZ209" s="2329" t="s">
        <v>2568</v>
      </c>
      <c r="DLA209" s="2329" t="s">
        <v>2568</v>
      </c>
      <c r="DLB209" s="2329" t="s">
        <v>2568</v>
      </c>
      <c r="DLC209" s="2329" t="s">
        <v>2568</v>
      </c>
      <c r="DLD209" s="2329" t="s">
        <v>2568</v>
      </c>
      <c r="DLE209" s="2329" t="s">
        <v>2568</v>
      </c>
      <c r="DLF209" s="2329" t="s">
        <v>2568</v>
      </c>
      <c r="DLG209" s="2329" t="s">
        <v>2568</v>
      </c>
      <c r="DLH209" s="2329" t="s">
        <v>2568</v>
      </c>
      <c r="DLI209" s="2329" t="s">
        <v>2568</v>
      </c>
      <c r="DLJ209" s="2329" t="s">
        <v>2568</v>
      </c>
      <c r="DLK209" s="2329" t="s">
        <v>2568</v>
      </c>
      <c r="DLL209" s="2329" t="s">
        <v>2568</v>
      </c>
      <c r="DLM209" s="2329" t="s">
        <v>2568</v>
      </c>
      <c r="DLN209" s="2329" t="s">
        <v>2568</v>
      </c>
      <c r="DLO209" s="2329" t="s">
        <v>2568</v>
      </c>
      <c r="DLP209" s="2329" t="s">
        <v>2568</v>
      </c>
      <c r="DLQ209" s="2329" t="s">
        <v>2568</v>
      </c>
      <c r="DLR209" s="2329" t="s">
        <v>2568</v>
      </c>
      <c r="DLS209" s="2329" t="s">
        <v>2568</v>
      </c>
      <c r="DLT209" s="2329" t="s">
        <v>2568</v>
      </c>
      <c r="DLU209" s="2329" t="s">
        <v>2568</v>
      </c>
      <c r="DLV209" s="2329" t="s">
        <v>2568</v>
      </c>
      <c r="DLW209" s="2329" t="s">
        <v>2568</v>
      </c>
      <c r="DLX209" s="2329" t="s">
        <v>2568</v>
      </c>
      <c r="DLY209" s="2329" t="s">
        <v>2568</v>
      </c>
      <c r="DLZ209" s="2329" t="s">
        <v>2568</v>
      </c>
      <c r="DMA209" s="2329" t="s">
        <v>2568</v>
      </c>
      <c r="DMB209" s="2329" t="s">
        <v>2568</v>
      </c>
      <c r="DMC209" s="2329" t="s">
        <v>2568</v>
      </c>
      <c r="DMD209" s="2329" t="s">
        <v>2568</v>
      </c>
      <c r="DME209" s="2329" t="s">
        <v>2568</v>
      </c>
      <c r="DMF209" s="2329" t="s">
        <v>2568</v>
      </c>
      <c r="DMG209" s="2329" t="s">
        <v>2568</v>
      </c>
      <c r="DMH209" s="2329" t="s">
        <v>2568</v>
      </c>
      <c r="DMI209" s="2329" t="s">
        <v>2568</v>
      </c>
      <c r="DMJ209" s="2329" t="s">
        <v>2568</v>
      </c>
      <c r="DMK209" s="2329" t="s">
        <v>2568</v>
      </c>
      <c r="DML209" s="2329" t="s">
        <v>2568</v>
      </c>
      <c r="DMM209" s="2329" t="s">
        <v>2568</v>
      </c>
      <c r="DMN209" s="2329" t="s">
        <v>2568</v>
      </c>
      <c r="DMO209" s="2329" t="s">
        <v>2568</v>
      </c>
      <c r="DMP209" s="2329" t="s">
        <v>2568</v>
      </c>
      <c r="DMQ209" s="2329" t="s">
        <v>2568</v>
      </c>
      <c r="DMR209" s="2329" t="s">
        <v>2568</v>
      </c>
      <c r="DMS209" s="2329" t="s">
        <v>2568</v>
      </c>
      <c r="DMT209" s="2329" t="s">
        <v>2568</v>
      </c>
      <c r="DMU209" s="2329" t="s">
        <v>2568</v>
      </c>
      <c r="DMV209" s="2329" t="s">
        <v>2568</v>
      </c>
      <c r="DMW209" s="2329" t="s">
        <v>2568</v>
      </c>
      <c r="DMX209" s="2329" t="s">
        <v>2568</v>
      </c>
      <c r="DMY209" s="2329" t="s">
        <v>2568</v>
      </c>
      <c r="DMZ209" s="2329" t="s">
        <v>2568</v>
      </c>
      <c r="DNA209" s="2329" t="s">
        <v>2568</v>
      </c>
      <c r="DNB209" s="2329" t="s">
        <v>2568</v>
      </c>
      <c r="DNC209" s="2329" t="s">
        <v>2568</v>
      </c>
      <c r="DND209" s="2329" t="s">
        <v>2568</v>
      </c>
      <c r="DNE209" s="2329" t="s">
        <v>2568</v>
      </c>
      <c r="DNF209" s="2329" t="s">
        <v>2568</v>
      </c>
      <c r="DNG209" s="2329" t="s">
        <v>2568</v>
      </c>
      <c r="DNH209" s="2329" t="s">
        <v>2568</v>
      </c>
      <c r="DNI209" s="2329" t="s">
        <v>2568</v>
      </c>
      <c r="DNJ209" s="2329" t="s">
        <v>2568</v>
      </c>
      <c r="DNK209" s="2329" t="s">
        <v>2568</v>
      </c>
      <c r="DNL209" s="2329" t="s">
        <v>2568</v>
      </c>
      <c r="DNM209" s="2329" t="s">
        <v>2568</v>
      </c>
      <c r="DNN209" s="2329" t="s">
        <v>2568</v>
      </c>
      <c r="DNO209" s="2329" t="s">
        <v>2568</v>
      </c>
      <c r="DNP209" s="2329" t="s">
        <v>2568</v>
      </c>
      <c r="DNQ209" s="2329" t="s">
        <v>2568</v>
      </c>
      <c r="DNR209" s="2329" t="s">
        <v>2568</v>
      </c>
      <c r="DNS209" s="2329" t="s">
        <v>2568</v>
      </c>
      <c r="DNT209" s="2329" t="s">
        <v>2568</v>
      </c>
      <c r="DNU209" s="2329" t="s">
        <v>2568</v>
      </c>
      <c r="DNV209" s="2329" t="s">
        <v>2568</v>
      </c>
      <c r="DNW209" s="2329" t="s">
        <v>2568</v>
      </c>
      <c r="DNX209" s="2329" t="s">
        <v>2568</v>
      </c>
      <c r="DNY209" s="2329" t="s">
        <v>2568</v>
      </c>
      <c r="DNZ209" s="2329" t="s">
        <v>2568</v>
      </c>
      <c r="DOA209" s="2329" t="s">
        <v>2568</v>
      </c>
      <c r="DOB209" s="2329" t="s">
        <v>2568</v>
      </c>
      <c r="DOC209" s="2329" t="s">
        <v>2568</v>
      </c>
      <c r="DOD209" s="2329" t="s">
        <v>2568</v>
      </c>
      <c r="DOE209" s="2329" t="s">
        <v>2568</v>
      </c>
      <c r="DOF209" s="2329" t="s">
        <v>2568</v>
      </c>
      <c r="DOG209" s="2329" t="s">
        <v>2568</v>
      </c>
      <c r="DOH209" s="2329" t="s">
        <v>2568</v>
      </c>
      <c r="DOI209" s="2329" t="s">
        <v>2568</v>
      </c>
      <c r="DOJ209" s="2329" t="s">
        <v>2568</v>
      </c>
      <c r="DOK209" s="2329" t="s">
        <v>2568</v>
      </c>
      <c r="DOL209" s="2329" t="s">
        <v>2568</v>
      </c>
      <c r="DOM209" s="2329" t="s">
        <v>2568</v>
      </c>
      <c r="DON209" s="2329" t="s">
        <v>2568</v>
      </c>
      <c r="DOO209" s="2329" t="s">
        <v>2568</v>
      </c>
      <c r="DOP209" s="2329" t="s">
        <v>2568</v>
      </c>
      <c r="DOQ209" s="2329" t="s">
        <v>2568</v>
      </c>
      <c r="DOR209" s="2329" t="s">
        <v>2568</v>
      </c>
      <c r="DOS209" s="2329" t="s">
        <v>2568</v>
      </c>
      <c r="DOT209" s="2329" t="s">
        <v>2568</v>
      </c>
      <c r="DOU209" s="2329" t="s">
        <v>2568</v>
      </c>
      <c r="DOV209" s="2329" t="s">
        <v>2568</v>
      </c>
      <c r="DOW209" s="2329" t="s">
        <v>2568</v>
      </c>
      <c r="DOX209" s="2329" t="s">
        <v>2568</v>
      </c>
      <c r="DOY209" s="2329" t="s">
        <v>2568</v>
      </c>
      <c r="DOZ209" s="2329" t="s">
        <v>2568</v>
      </c>
      <c r="DPA209" s="2329" t="s">
        <v>2568</v>
      </c>
      <c r="DPB209" s="2329" t="s">
        <v>2568</v>
      </c>
      <c r="DPC209" s="2329" t="s">
        <v>2568</v>
      </c>
      <c r="DPD209" s="2329" t="s">
        <v>2568</v>
      </c>
      <c r="DPE209" s="2329" t="s">
        <v>2568</v>
      </c>
      <c r="DPF209" s="2329" t="s">
        <v>2568</v>
      </c>
      <c r="DPG209" s="2329" t="s">
        <v>2568</v>
      </c>
      <c r="DPH209" s="2329" t="s">
        <v>2568</v>
      </c>
      <c r="DPI209" s="2329" t="s">
        <v>2568</v>
      </c>
      <c r="DPJ209" s="2329" t="s">
        <v>2568</v>
      </c>
      <c r="DPK209" s="2329" t="s">
        <v>2568</v>
      </c>
      <c r="DPL209" s="2329" t="s">
        <v>2568</v>
      </c>
      <c r="DPM209" s="2329" t="s">
        <v>2568</v>
      </c>
      <c r="DPN209" s="2329" t="s">
        <v>2568</v>
      </c>
      <c r="DPO209" s="2329" t="s">
        <v>2568</v>
      </c>
      <c r="DPP209" s="2329" t="s">
        <v>2568</v>
      </c>
      <c r="DPQ209" s="2329" t="s">
        <v>2568</v>
      </c>
      <c r="DPR209" s="2329" t="s">
        <v>2568</v>
      </c>
      <c r="DPS209" s="2329" t="s">
        <v>2568</v>
      </c>
      <c r="DPT209" s="2329" t="s">
        <v>2568</v>
      </c>
      <c r="DPU209" s="2329" t="s">
        <v>2568</v>
      </c>
      <c r="DPV209" s="2329" t="s">
        <v>2568</v>
      </c>
      <c r="DPW209" s="2329" t="s">
        <v>2568</v>
      </c>
      <c r="DPX209" s="2329" t="s">
        <v>2568</v>
      </c>
      <c r="DPY209" s="2329" t="s">
        <v>2568</v>
      </c>
      <c r="DPZ209" s="2329" t="s">
        <v>2568</v>
      </c>
      <c r="DQA209" s="2329" t="s">
        <v>2568</v>
      </c>
      <c r="DQB209" s="2329" t="s">
        <v>2568</v>
      </c>
      <c r="DQC209" s="2329" t="s">
        <v>2568</v>
      </c>
      <c r="DQD209" s="2329" t="s">
        <v>2568</v>
      </c>
      <c r="DQE209" s="2329" t="s">
        <v>2568</v>
      </c>
      <c r="DQF209" s="2329" t="s">
        <v>2568</v>
      </c>
      <c r="DQG209" s="2329" t="s">
        <v>2568</v>
      </c>
      <c r="DQH209" s="2329" t="s">
        <v>2568</v>
      </c>
      <c r="DQI209" s="2329" t="s">
        <v>2568</v>
      </c>
      <c r="DQJ209" s="2329" t="s">
        <v>2568</v>
      </c>
      <c r="DQK209" s="2329" t="s">
        <v>2568</v>
      </c>
      <c r="DQL209" s="2329" t="s">
        <v>2568</v>
      </c>
      <c r="DQM209" s="2329" t="s">
        <v>2568</v>
      </c>
      <c r="DQN209" s="2329" t="s">
        <v>2568</v>
      </c>
      <c r="DQO209" s="2329" t="s">
        <v>2568</v>
      </c>
      <c r="DQP209" s="2329" t="s">
        <v>2568</v>
      </c>
      <c r="DQQ209" s="2329" t="s">
        <v>2568</v>
      </c>
      <c r="DQR209" s="2329" t="s">
        <v>2568</v>
      </c>
      <c r="DQS209" s="2329" t="s">
        <v>2568</v>
      </c>
      <c r="DQT209" s="2329" t="s">
        <v>2568</v>
      </c>
      <c r="DQU209" s="2329" t="s">
        <v>2568</v>
      </c>
      <c r="DQV209" s="2329" t="s">
        <v>2568</v>
      </c>
      <c r="DQW209" s="2329" t="s">
        <v>2568</v>
      </c>
      <c r="DQX209" s="2329" t="s">
        <v>2568</v>
      </c>
      <c r="DQY209" s="2329" t="s">
        <v>2568</v>
      </c>
      <c r="DQZ209" s="2329" t="s">
        <v>2568</v>
      </c>
      <c r="DRA209" s="2329" t="s">
        <v>2568</v>
      </c>
      <c r="DRB209" s="2329" t="s">
        <v>2568</v>
      </c>
      <c r="DRC209" s="2329" t="s">
        <v>2568</v>
      </c>
      <c r="DRD209" s="2329" t="s">
        <v>2568</v>
      </c>
      <c r="DRE209" s="2329" t="s">
        <v>2568</v>
      </c>
      <c r="DRF209" s="2329" t="s">
        <v>2568</v>
      </c>
      <c r="DRG209" s="2329" t="s">
        <v>2568</v>
      </c>
      <c r="DRH209" s="2329" t="s">
        <v>2568</v>
      </c>
      <c r="DRI209" s="2329" t="s">
        <v>2568</v>
      </c>
      <c r="DRJ209" s="2329" t="s">
        <v>2568</v>
      </c>
      <c r="DRK209" s="2329" t="s">
        <v>2568</v>
      </c>
      <c r="DRL209" s="2329" t="s">
        <v>2568</v>
      </c>
      <c r="DRM209" s="2329" t="s">
        <v>2568</v>
      </c>
      <c r="DRN209" s="2329" t="s">
        <v>2568</v>
      </c>
      <c r="DRO209" s="2329" t="s">
        <v>2568</v>
      </c>
      <c r="DRP209" s="2329" t="s">
        <v>2568</v>
      </c>
      <c r="DRQ209" s="2329" t="s">
        <v>2568</v>
      </c>
      <c r="DRR209" s="2329" t="s">
        <v>2568</v>
      </c>
      <c r="DRS209" s="2329" t="s">
        <v>2568</v>
      </c>
      <c r="DRT209" s="2329" t="s">
        <v>2568</v>
      </c>
      <c r="DRU209" s="2329" t="s">
        <v>2568</v>
      </c>
      <c r="DRV209" s="2329" t="s">
        <v>2568</v>
      </c>
      <c r="DRW209" s="2329" t="s">
        <v>2568</v>
      </c>
      <c r="DRX209" s="2329" t="s">
        <v>2568</v>
      </c>
      <c r="DRY209" s="2329" t="s">
        <v>2568</v>
      </c>
      <c r="DRZ209" s="2329" t="s">
        <v>2568</v>
      </c>
      <c r="DSA209" s="2329" t="s">
        <v>2568</v>
      </c>
      <c r="DSB209" s="2329" t="s">
        <v>2568</v>
      </c>
      <c r="DSC209" s="2329" t="s">
        <v>2568</v>
      </c>
      <c r="DSD209" s="2329" t="s">
        <v>2568</v>
      </c>
      <c r="DSE209" s="2329" t="s">
        <v>2568</v>
      </c>
      <c r="DSF209" s="2329" t="s">
        <v>2568</v>
      </c>
      <c r="DSG209" s="2329" t="s">
        <v>2568</v>
      </c>
      <c r="DSH209" s="2329" t="s">
        <v>2568</v>
      </c>
      <c r="DSI209" s="2329" t="s">
        <v>2568</v>
      </c>
      <c r="DSJ209" s="2329" t="s">
        <v>2568</v>
      </c>
      <c r="DSK209" s="2329" t="s">
        <v>2568</v>
      </c>
      <c r="DSL209" s="2329" t="s">
        <v>2568</v>
      </c>
      <c r="DSM209" s="2329" t="s">
        <v>2568</v>
      </c>
      <c r="DSN209" s="2329" t="s">
        <v>2568</v>
      </c>
      <c r="DSO209" s="2329" t="s">
        <v>2568</v>
      </c>
      <c r="DSP209" s="2329" t="s">
        <v>2568</v>
      </c>
      <c r="DSQ209" s="2329" t="s">
        <v>2568</v>
      </c>
      <c r="DSR209" s="2329" t="s">
        <v>2568</v>
      </c>
      <c r="DSS209" s="2329" t="s">
        <v>2568</v>
      </c>
      <c r="DST209" s="2329" t="s">
        <v>2568</v>
      </c>
      <c r="DSU209" s="2329" t="s">
        <v>2568</v>
      </c>
      <c r="DSV209" s="2329" t="s">
        <v>2568</v>
      </c>
      <c r="DSW209" s="2329" t="s">
        <v>2568</v>
      </c>
      <c r="DSX209" s="2329" t="s">
        <v>2568</v>
      </c>
      <c r="DSY209" s="2329" t="s">
        <v>2568</v>
      </c>
      <c r="DSZ209" s="2329" t="s">
        <v>2568</v>
      </c>
      <c r="DTA209" s="2329" t="s">
        <v>2568</v>
      </c>
      <c r="DTB209" s="2329" t="s">
        <v>2568</v>
      </c>
      <c r="DTC209" s="2329" t="s">
        <v>2568</v>
      </c>
      <c r="DTD209" s="2329" t="s">
        <v>2568</v>
      </c>
      <c r="DTE209" s="2329" t="s">
        <v>2568</v>
      </c>
      <c r="DTF209" s="2329" t="s">
        <v>2568</v>
      </c>
      <c r="DTG209" s="2329" t="s">
        <v>2568</v>
      </c>
      <c r="DTH209" s="2329" t="s">
        <v>2568</v>
      </c>
      <c r="DTI209" s="2329" t="s">
        <v>2568</v>
      </c>
      <c r="DTJ209" s="2329" t="s">
        <v>2568</v>
      </c>
      <c r="DTK209" s="2329" t="s">
        <v>2568</v>
      </c>
      <c r="DTL209" s="2329" t="s">
        <v>2568</v>
      </c>
      <c r="DTM209" s="2329" t="s">
        <v>2568</v>
      </c>
      <c r="DTN209" s="2329" t="s">
        <v>2568</v>
      </c>
      <c r="DTO209" s="2329" t="s">
        <v>2568</v>
      </c>
      <c r="DTP209" s="2329" t="s">
        <v>2568</v>
      </c>
      <c r="DTQ209" s="2329" t="s">
        <v>2568</v>
      </c>
      <c r="DTR209" s="2329" t="s">
        <v>2568</v>
      </c>
      <c r="DTS209" s="2329" t="s">
        <v>2568</v>
      </c>
      <c r="DTT209" s="2329" t="s">
        <v>2568</v>
      </c>
      <c r="DTU209" s="2329" t="s">
        <v>2568</v>
      </c>
      <c r="DTV209" s="2329" t="s">
        <v>2568</v>
      </c>
      <c r="DTW209" s="2329" t="s">
        <v>2568</v>
      </c>
      <c r="DTX209" s="2329" t="s">
        <v>2568</v>
      </c>
      <c r="DTY209" s="2329" t="s">
        <v>2568</v>
      </c>
      <c r="DTZ209" s="2329" t="s">
        <v>2568</v>
      </c>
      <c r="DUA209" s="2329" t="s">
        <v>2568</v>
      </c>
      <c r="DUB209" s="2329" t="s">
        <v>2568</v>
      </c>
      <c r="DUC209" s="2329" t="s">
        <v>2568</v>
      </c>
      <c r="DUD209" s="2329" t="s">
        <v>2568</v>
      </c>
      <c r="DUE209" s="2329" t="s">
        <v>2568</v>
      </c>
      <c r="DUF209" s="2329" t="s">
        <v>2568</v>
      </c>
      <c r="DUG209" s="2329" t="s">
        <v>2568</v>
      </c>
      <c r="DUH209" s="2329" t="s">
        <v>2568</v>
      </c>
      <c r="DUI209" s="2329" t="s">
        <v>2568</v>
      </c>
      <c r="DUJ209" s="2329" t="s">
        <v>2568</v>
      </c>
      <c r="DUK209" s="2329" t="s">
        <v>2568</v>
      </c>
      <c r="DUL209" s="2329" t="s">
        <v>2568</v>
      </c>
      <c r="DUM209" s="2329" t="s">
        <v>2568</v>
      </c>
      <c r="DUN209" s="2329" t="s">
        <v>2568</v>
      </c>
      <c r="DUO209" s="2329" t="s">
        <v>2568</v>
      </c>
      <c r="DUP209" s="2329" t="s">
        <v>2568</v>
      </c>
      <c r="DUQ209" s="2329" t="s">
        <v>2568</v>
      </c>
      <c r="DUR209" s="2329" t="s">
        <v>2568</v>
      </c>
      <c r="DUS209" s="2329" t="s">
        <v>2568</v>
      </c>
      <c r="DUT209" s="2329" t="s">
        <v>2568</v>
      </c>
      <c r="DUU209" s="2329" t="s">
        <v>2568</v>
      </c>
      <c r="DUV209" s="2329" t="s">
        <v>2568</v>
      </c>
      <c r="DUW209" s="2329" t="s">
        <v>2568</v>
      </c>
      <c r="DUX209" s="2329" t="s">
        <v>2568</v>
      </c>
      <c r="DUY209" s="2329" t="s">
        <v>2568</v>
      </c>
      <c r="DUZ209" s="2329" t="s">
        <v>2568</v>
      </c>
      <c r="DVA209" s="2329" t="s">
        <v>2568</v>
      </c>
      <c r="DVB209" s="2329" t="s">
        <v>2568</v>
      </c>
      <c r="DVC209" s="2329" t="s">
        <v>2568</v>
      </c>
      <c r="DVD209" s="2329" t="s">
        <v>2568</v>
      </c>
      <c r="DVE209" s="2329" t="s">
        <v>2568</v>
      </c>
      <c r="DVF209" s="2329" t="s">
        <v>2568</v>
      </c>
      <c r="DVG209" s="2329" t="s">
        <v>2568</v>
      </c>
      <c r="DVH209" s="2329" t="s">
        <v>2568</v>
      </c>
      <c r="DVI209" s="2329" t="s">
        <v>2568</v>
      </c>
      <c r="DVJ209" s="2329" t="s">
        <v>2568</v>
      </c>
      <c r="DVK209" s="2329" t="s">
        <v>2568</v>
      </c>
      <c r="DVL209" s="2329" t="s">
        <v>2568</v>
      </c>
      <c r="DVM209" s="2329" t="s">
        <v>2568</v>
      </c>
      <c r="DVN209" s="2329" t="s">
        <v>2568</v>
      </c>
      <c r="DVO209" s="2329" t="s">
        <v>2568</v>
      </c>
      <c r="DVP209" s="2329" t="s">
        <v>2568</v>
      </c>
      <c r="DVQ209" s="2329" t="s">
        <v>2568</v>
      </c>
      <c r="DVR209" s="2329" t="s">
        <v>2568</v>
      </c>
      <c r="DVS209" s="2329" t="s">
        <v>2568</v>
      </c>
      <c r="DVT209" s="2329" t="s">
        <v>2568</v>
      </c>
      <c r="DVU209" s="2329" t="s">
        <v>2568</v>
      </c>
      <c r="DVV209" s="2329" t="s">
        <v>2568</v>
      </c>
      <c r="DVW209" s="2329" t="s">
        <v>2568</v>
      </c>
      <c r="DVX209" s="2329" t="s">
        <v>2568</v>
      </c>
      <c r="DVY209" s="2329" t="s">
        <v>2568</v>
      </c>
      <c r="DVZ209" s="2329" t="s">
        <v>2568</v>
      </c>
      <c r="DWA209" s="2329" t="s">
        <v>2568</v>
      </c>
      <c r="DWB209" s="2329" t="s">
        <v>2568</v>
      </c>
      <c r="DWC209" s="2329" t="s">
        <v>2568</v>
      </c>
      <c r="DWD209" s="2329" t="s">
        <v>2568</v>
      </c>
      <c r="DWE209" s="2329" t="s">
        <v>2568</v>
      </c>
      <c r="DWF209" s="2329" t="s">
        <v>2568</v>
      </c>
      <c r="DWG209" s="2329" t="s">
        <v>2568</v>
      </c>
      <c r="DWH209" s="2329" t="s">
        <v>2568</v>
      </c>
      <c r="DWI209" s="2329" t="s">
        <v>2568</v>
      </c>
      <c r="DWJ209" s="2329" t="s">
        <v>2568</v>
      </c>
      <c r="DWK209" s="2329" t="s">
        <v>2568</v>
      </c>
      <c r="DWL209" s="2329" t="s">
        <v>2568</v>
      </c>
      <c r="DWM209" s="2329" t="s">
        <v>2568</v>
      </c>
      <c r="DWN209" s="2329" t="s">
        <v>2568</v>
      </c>
      <c r="DWO209" s="2329" t="s">
        <v>2568</v>
      </c>
      <c r="DWP209" s="2329" t="s">
        <v>2568</v>
      </c>
      <c r="DWQ209" s="2329" t="s">
        <v>2568</v>
      </c>
      <c r="DWR209" s="2329" t="s">
        <v>2568</v>
      </c>
      <c r="DWS209" s="2329" t="s">
        <v>2568</v>
      </c>
      <c r="DWT209" s="2329" t="s">
        <v>2568</v>
      </c>
      <c r="DWU209" s="2329" t="s">
        <v>2568</v>
      </c>
      <c r="DWV209" s="2329" t="s">
        <v>2568</v>
      </c>
      <c r="DWW209" s="2329" t="s">
        <v>2568</v>
      </c>
      <c r="DWX209" s="2329" t="s">
        <v>2568</v>
      </c>
      <c r="DWY209" s="2329" t="s">
        <v>2568</v>
      </c>
      <c r="DWZ209" s="2329" t="s">
        <v>2568</v>
      </c>
      <c r="DXA209" s="2329" t="s">
        <v>2568</v>
      </c>
      <c r="DXB209" s="2329" t="s">
        <v>2568</v>
      </c>
      <c r="DXC209" s="2329" t="s">
        <v>2568</v>
      </c>
      <c r="DXD209" s="2329" t="s">
        <v>2568</v>
      </c>
      <c r="DXE209" s="2329" t="s">
        <v>2568</v>
      </c>
      <c r="DXF209" s="2329" t="s">
        <v>2568</v>
      </c>
      <c r="DXG209" s="2329" t="s">
        <v>2568</v>
      </c>
      <c r="DXH209" s="2329" t="s">
        <v>2568</v>
      </c>
      <c r="DXI209" s="2329" t="s">
        <v>2568</v>
      </c>
      <c r="DXJ209" s="2329" t="s">
        <v>2568</v>
      </c>
      <c r="DXK209" s="2329" t="s">
        <v>2568</v>
      </c>
      <c r="DXL209" s="2329" t="s">
        <v>2568</v>
      </c>
      <c r="DXM209" s="2329" t="s">
        <v>2568</v>
      </c>
      <c r="DXN209" s="2329" t="s">
        <v>2568</v>
      </c>
      <c r="DXO209" s="2329" t="s">
        <v>2568</v>
      </c>
      <c r="DXP209" s="2329" t="s">
        <v>2568</v>
      </c>
      <c r="DXQ209" s="2329" t="s">
        <v>2568</v>
      </c>
      <c r="DXR209" s="2329" t="s">
        <v>2568</v>
      </c>
      <c r="DXS209" s="2329" t="s">
        <v>2568</v>
      </c>
      <c r="DXT209" s="2329" t="s">
        <v>2568</v>
      </c>
      <c r="DXU209" s="2329" t="s">
        <v>2568</v>
      </c>
      <c r="DXV209" s="2329" t="s">
        <v>2568</v>
      </c>
      <c r="DXW209" s="2329" t="s">
        <v>2568</v>
      </c>
      <c r="DXX209" s="2329" t="s">
        <v>2568</v>
      </c>
      <c r="DXY209" s="2329" t="s">
        <v>2568</v>
      </c>
      <c r="DXZ209" s="2329" t="s">
        <v>2568</v>
      </c>
      <c r="DYA209" s="2329" t="s">
        <v>2568</v>
      </c>
      <c r="DYB209" s="2329" t="s">
        <v>2568</v>
      </c>
      <c r="DYC209" s="2329" t="s">
        <v>2568</v>
      </c>
      <c r="DYD209" s="2329" t="s">
        <v>2568</v>
      </c>
      <c r="DYE209" s="2329" t="s">
        <v>2568</v>
      </c>
      <c r="DYF209" s="2329" t="s">
        <v>2568</v>
      </c>
      <c r="DYG209" s="2329" t="s">
        <v>2568</v>
      </c>
      <c r="DYH209" s="2329" t="s">
        <v>2568</v>
      </c>
      <c r="DYI209" s="2329" t="s">
        <v>2568</v>
      </c>
      <c r="DYJ209" s="2329" t="s">
        <v>2568</v>
      </c>
      <c r="DYK209" s="2329" t="s">
        <v>2568</v>
      </c>
      <c r="DYL209" s="2329" t="s">
        <v>2568</v>
      </c>
      <c r="DYM209" s="2329" t="s">
        <v>2568</v>
      </c>
      <c r="DYN209" s="2329" t="s">
        <v>2568</v>
      </c>
      <c r="DYO209" s="2329" t="s">
        <v>2568</v>
      </c>
      <c r="DYP209" s="2329" t="s">
        <v>2568</v>
      </c>
      <c r="DYQ209" s="2329" t="s">
        <v>2568</v>
      </c>
      <c r="DYR209" s="2329" t="s">
        <v>2568</v>
      </c>
      <c r="DYS209" s="2329" t="s">
        <v>2568</v>
      </c>
      <c r="DYT209" s="2329" t="s">
        <v>2568</v>
      </c>
      <c r="DYU209" s="2329" t="s">
        <v>2568</v>
      </c>
      <c r="DYV209" s="2329" t="s">
        <v>2568</v>
      </c>
      <c r="DYW209" s="2329" t="s">
        <v>2568</v>
      </c>
      <c r="DYX209" s="2329" t="s">
        <v>2568</v>
      </c>
      <c r="DYY209" s="2329" t="s">
        <v>2568</v>
      </c>
      <c r="DYZ209" s="2329" t="s">
        <v>2568</v>
      </c>
      <c r="DZA209" s="2329" t="s">
        <v>2568</v>
      </c>
      <c r="DZB209" s="2329" t="s">
        <v>2568</v>
      </c>
      <c r="DZC209" s="2329" t="s">
        <v>2568</v>
      </c>
      <c r="DZD209" s="2329" t="s">
        <v>2568</v>
      </c>
      <c r="DZE209" s="2329" t="s">
        <v>2568</v>
      </c>
      <c r="DZF209" s="2329" t="s">
        <v>2568</v>
      </c>
      <c r="DZG209" s="2329" t="s">
        <v>2568</v>
      </c>
      <c r="DZH209" s="2329" t="s">
        <v>2568</v>
      </c>
      <c r="DZI209" s="2329" t="s">
        <v>2568</v>
      </c>
      <c r="DZJ209" s="2329" t="s">
        <v>2568</v>
      </c>
      <c r="DZK209" s="2329" t="s">
        <v>2568</v>
      </c>
      <c r="DZL209" s="2329" t="s">
        <v>2568</v>
      </c>
      <c r="DZM209" s="2329" t="s">
        <v>2568</v>
      </c>
      <c r="DZN209" s="2329" t="s">
        <v>2568</v>
      </c>
      <c r="DZO209" s="2329" t="s">
        <v>2568</v>
      </c>
      <c r="DZP209" s="2329" t="s">
        <v>2568</v>
      </c>
      <c r="DZQ209" s="2329" t="s">
        <v>2568</v>
      </c>
      <c r="DZR209" s="2329" t="s">
        <v>2568</v>
      </c>
      <c r="DZS209" s="2329" t="s">
        <v>2568</v>
      </c>
      <c r="DZT209" s="2329" t="s">
        <v>2568</v>
      </c>
      <c r="DZU209" s="2329" t="s">
        <v>2568</v>
      </c>
      <c r="DZV209" s="2329" t="s">
        <v>2568</v>
      </c>
      <c r="DZW209" s="2329" t="s">
        <v>2568</v>
      </c>
      <c r="DZX209" s="2329" t="s">
        <v>2568</v>
      </c>
      <c r="DZY209" s="2329" t="s">
        <v>2568</v>
      </c>
      <c r="DZZ209" s="2329" t="s">
        <v>2568</v>
      </c>
      <c r="EAA209" s="2329" t="s">
        <v>2568</v>
      </c>
      <c r="EAB209" s="2329" t="s">
        <v>2568</v>
      </c>
      <c r="EAC209" s="2329" t="s">
        <v>2568</v>
      </c>
      <c r="EAD209" s="2329" t="s">
        <v>2568</v>
      </c>
      <c r="EAE209" s="2329" t="s">
        <v>2568</v>
      </c>
      <c r="EAF209" s="2329" t="s">
        <v>2568</v>
      </c>
      <c r="EAG209" s="2329" t="s">
        <v>2568</v>
      </c>
      <c r="EAH209" s="2329" t="s">
        <v>2568</v>
      </c>
      <c r="EAI209" s="2329" t="s">
        <v>2568</v>
      </c>
      <c r="EAJ209" s="2329" t="s">
        <v>2568</v>
      </c>
      <c r="EAK209" s="2329" t="s">
        <v>2568</v>
      </c>
      <c r="EAL209" s="2329" t="s">
        <v>2568</v>
      </c>
      <c r="EAM209" s="2329" t="s">
        <v>2568</v>
      </c>
      <c r="EAN209" s="2329" t="s">
        <v>2568</v>
      </c>
      <c r="EAO209" s="2329" t="s">
        <v>2568</v>
      </c>
      <c r="EAP209" s="2329" t="s">
        <v>2568</v>
      </c>
      <c r="EAQ209" s="2329" t="s">
        <v>2568</v>
      </c>
      <c r="EAR209" s="2329" t="s">
        <v>2568</v>
      </c>
      <c r="EAS209" s="2329" t="s">
        <v>2568</v>
      </c>
      <c r="EAT209" s="2329" t="s">
        <v>2568</v>
      </c>
      <c r="EAU209" s="2329" t="s">
        <v>2568</v>
      </c>
      <c r="EAV209" s="2329" t="s">
        <v>2568</v>
      </c>
      <c r="EAW209" s="2329" t="s">
        <v>2568</v>
      </c>
      <c r="EAX209" s="2329" t="s">
        <v>2568</v>
      </c>
      <c r="EAY209" s="2329" t="s">
        <v>2568</v>
      </c>
      <c r="EAZ209" s="2329" t="s">
        <v>2568</v>
      </c>
      <c r="EBA209" s="2329" t="s">
        <v>2568</v>
      </c>
      <c r="EBB209" s="2329" t="s">
        <v>2568</v>
      </c>
      <c r="EBC209" s="2329" t="s">
        <v>2568</v>
      </c>
      <c r="EBD209" s="2329" t="s">
        <v>2568</v>
      </c>
      <c r="EBE209" s="2329" t="s">
        <v>2568</v>
      </c>
      <c r="EBF209" s="2329" t="s">
        <v>2568</v>
      </c>
      <c r="EBG209" s="2329" t="s">
        <v>2568</v>
      </c>
      <c r="EBH209" s="2329" t="s">
        <v>2568</v>
      </c>
      <c r="EBI209" s="2329" t="s">
        <v>2568</v>
      </c>
      <c r="EBJ209" s="2329" t="s">
        <v>2568</v>
      </c>
      <c r="EBK209" s="2329" t="s">
        <v>2568</v>
      </c>
      <c r="EBL209" s="2329" t="s">
        <v>2568</v>
      </c>
      <c r="EBM209" s="2329" t="s">
        <v>2568</v>
      </c>
      <c r="EBN209" s="2329" t="s">
        <v>2568</v>
      </c>
      <c r="EBO209" s="2329" t="s">
        <v>2568</v>
      </c>
      <c r="EBP209" s="2329" t="s">
        <v>2568</v>
      </c>
      <c r="EBQ209" s="2329" t="s">
        <v>2568</v>
      </c>
      <c r="EBR209" s="2329" t="s">
        <v>2568</v>
      </c>
      <c r="EBS209" s="2329" t="s">
        <v>2568</v>
      </c>
      <c r="EBT209" s="2329" t="s">
        <v>2568</v>
      </c>
      <c r="EBU209" s="2329" t="s">
        <v>2568</v>
      </c>
      <c r="EBV209" s="2329" t="s">
        <v>2568</v>
      </c>
      <c r="EBW209" s="2329" t="s">
        <v>2568</v>
      </c>
      <c r="EBX209" s="2329" t="s">
        <v>2568</v>
      </c>
      <c r="EBY209" s="2329" t="s">
        <v>2568</v>
      </c>
      <c r="EBZ209" s="2329" t="s">
        <v>2568</v>
      </c>
      <c r="ECA209" s="2329" t="s">
        <v>2568</v>
      </c>
      <c r="ECB209" s="2329" t="s">
        <v>2568</v>
      </c>
      <c r="ECC209" s="2329" t="s">
        <v>2568</v>
      </c>
      <c r="ECD209" s="2329" t="s">
        <v>2568</v>
      </c>
      <c r="ECE209" s="2329" t="s">
        <v>2568</v>
      </c>
      <c r="ECF209" s="2329" t="s">
        <v>2568</v>
      </c>
      <c r="ECG209" s="2329" t="s">
        <v>2568</v>
      </c>
      <c r="ECH209" s="2329" t="s">
        <v>2568</v>
      </c>
      <c r="ECI209" s="2329" t="s">
        <v>2568</v>
      </c>
      <c r="ECJ209" s="2329" t="s">
        <v>2568</v>
      </c>
      <c r="ECK209" s="2329" t="s">
        <v>2568</v>
      </c>
      <c r="ECL209" s="2329" t="s">
        <v>2568</v>
      </c>
      <c r="ECM209" s="2329" t="s">
        <v>2568</v>
      </c>
      <c r="ECN209" s="2329" t="s">
        <v>2568</v>
      </c>
      <c r="ECO209" s="2329" t="s">
        <v>2568</v>
      </c>
      <c r="ECP209" s="2329" t="s">
        <v>2568</v>
      </c>
      <c r="ECQ209" s="2329" t="s">
        <v>2568</v>
      </c>
      <c r="ECR209" s="2329" t="s">
        <v>2568</v>
      </c>
      <c r="ECS209" s="2329" t="s">
        <v>2568</v>
      </c>
      <c r="ECT209" s="2329" t="s">
        <v>2568</v>
      </c>
      <c r="ECU209" s="2329" t="s">
        <v>2568</v>
      </c>
      <c r="ECV209" s="2329" t="s">
        <v>2568</v>
      </c>
      <c r="ECW209" s="2329" t="s">
        <v>2568</v>
      </c>
      <c r="ECX209" s="2329" t="s">
        <v>2568</v>
      </c>
      <c r="ECY209" s="2329" t="s">
        <v>2568</v>
      </c>
      <c r="ECZ209" s="2329" t="s">
        <v>2568</v>
      </c>
      <c r="EDA209" s="2329" t="s">
        <v>2568</v>
      </c>
      <c r="EDB209" s="2329" t="s">
        <v>2568</v>
      </c>
      <c r="EDC209" s="2329" t="s">
        <v>2568</v>
      </c>
      <c r="EDD209" s="2329" t="s">
        <v>2568</v>
      </c>
      <c r="EDE209" s="2329" t="s">
        <v>2568</v>
      </c>
      <c r="EDF209" s="2329" t="s">
        <v>2568</v>
      </c>
      <c r="EDG209" s="2329" t="s">
        <v>2568</v>
      </c>
      <c r="EDH209" s="2329" t="s">
        <v>2568</v>
      </c>
      <c r="EDI209" s="2329" t="s">
        <v>2568</v>
      </c>
      <c r="EDJ209" s="2329" t="s">
        <v>2568</v>
      </c>
      <c r="EDK209" s="2329" t="s">
        <v>2568</v>
      </c>
      <c r="EDL209" s="2329" t="s">
        <v>2568</v>
      </c>
      <c r="EDM209" s="2329" t="s">
        <v>2568</v>
      </c>
      <c r="EDN209" s="2329" t="s">
        <v>2568</v>
      </c>
      <c r="EDO209" s="2329" t="s">
        <v>2568</v>
      </c>
      <c r="EDP209" s="2329" t="s">
        <v>2568</v>
      </c>
      <c r="EDQ209" s="2329" t="s">
        <v>2568</v>
      </c>
      <c r="EDR209" s="2329" t="s">
        <v>2568</v>
      </c>
      <c r="EDS209" s="2329" t="s">
        <v>2568</v>
      </c>
      <c r="EDT209" s="2329" t="s">
        <v>2568</v>
      </c>
      <c r="EDU209" s="2329" t="s">
        <v>2568</v>
      </c>
      <c r="EDV209" s="2329" t="s">
        <v>2568</v>
      </c>
      <c r="EDW209" s="2329" t="s">
        <v>2568</v>
      </c>
      <c r="EDX209" s="2329" t="s">
        <v>2568</v>
      </c>
      <c r="EDY209" s="2329" t="s">
        <v>2568</v>
      </c>
      <c r="EDZ209" s="2329" t="s">
        <v>2568</v>
      </c>
      <c r="EEA209" s="2329" t="s">
        <v>2568</v>
      </c>
      <c r="EEB209" s="2329" t="s">
        <v>2568</v>
      </c>
      <c r="EEC209" s="2329" t="s">
        <v>2568</v>
      </c>
      <c r="EED209" s="2329" t="s">
        <v>2568</v>
      </c>
      <c r="EEE209" s="2329" t="s">
        <v>2568</v>
      </c>
      <c r="EEF209" s="2329" t="s">
        <v>2568</v>
      </c>
      <c r="EEG209" s="2329" t="s">
        <v>2568</v>
      </c>
      <c r="EEH209" s="2329" t="s">
        <v>2568</v>
      </c>
      <c r="EEI209" s="2329" t="s">
        <v>2568</v>
      </c>
      <c r="EEJ209" s="2329" t="s">
        <v>2568</v>
      </c>
      <c r="EEK209" s="2329" t="s">
        <v>2568</v>
      </c>
      <c r="EEL209" s="2329" t="s">
        <v>2568</v>
      </c>
      <c r="EEM209" s="2329" t="s">
        <v>2568</v>
      </c>
      <c r="EEN209" s="2329" t="s">
        <v>2568</v>
      </c>
      <c r="EEO209" s="2329" t="s">
        <v>2568</v>
      </c>
      <c r="EEP209" s="2329" t="s">
        <v>2568</v>
      </c>
      <c r="EEQ209" s="2329" t="s">
        <v>2568</v>
      </c>
      <c r="EER209" s="2329" t="s">
        <v>2568</v>
      </c>
      <c r="EES209" s="2329" t="s">
        <v>2568</v>
      </c>
      <c r="EET209" s="2329" t="s">
        <v>2568</v>
      </c>
      <c r="EEU209" s="2329" t="s">
        <v>2568</v>
      </c>
      <c r="EEV209" s="2329" t="s">
        <v>2568</v>
      </c>
      <c r="EEW209" s="2329" t="s">
        <v>2568</v>
      </c>
      <c r="EEX209" s="2329" t="s">
        <v>2568</v>
      </c>
      <c r="EEY209" s="2329" t="s">
        <v>2568</v>
      </c>
      <c r="EEZ209" s="2329" t="s">
        <v>2568</v>
      </c>
      <c r="EFA209" s="2329" t="s">
        <v>2568</v>
      </c>
      <c r="EFB209" s="2329" t="s">
        <v>2568</v>
      </c>
      <c r="EFC209" s="2329" t="s">
        <v>2568</v>
      </c>
      <c r="EFD209" s="2329" t="s">
        <v>2568</v>
      </c>
      <c r="EFE209" s="2329" t="s">
        <v>2568</v>
      </c>
      <c r="EFF209" s="2329" t="s">
        <v>2568</v>
      </c>
      <c r="EFG209" s="2329" t="s">
        <v>2568</v>
      </c>
      <c r="EFH209" s="2329" t="s">
        <v>2568</v>
      </c>
      <c r="EFI209" s="2329" t="s">
        <v>2568</v>
      </c>
      <c r="EFJ209" s="2329" t="s">
        <v>2568</v>
      </c>
      <c r="EFK209" s="2329" t="s">
        <v>2568</v>
      </c>
      <c r="EFL209" s="2329" t="s">
        <v>2568</v>
      </c>
      <c r="EFM209" s="2329" t="s">
        <v>2568</v>
      </c>
      <c r="EFN209" s="2329" t="s">
        <v>2568</v>
      </c>
      <c r="EFO209" s="2329" t="s">
        <v>2568</v>
      </c>
      <c r="EFP209" s="2329" t="s">
        <v>2568</v>
      </c>
      <c r="EFQ209" s="2329" t="s">
        <v>2568</v>
      </c>
      <c r="EFR209" s="2329" t="s">
        <v>2568</v>
      </c>
      <c r="EFS209" s="2329" t="s">
        <v>2568</v>
      </c>
      <c r="EFT209" s="2329" t="s">
        <v>2568</v>
      </c>
      <c r="EFU209" s="2329" t="s">
        <v>2568</v>
      </c>
      <c r="EFV209" s="2329" t="s">
        <v>2568</v>
      </c>
      <c r="EFW209" s="2329" t="s">
        <v>2568</v>
      </c>
      <c r="EFX209" s="2329" t="s">
        <v>2568</v>
      </c>
      <c r="EFY209" s="2329" t="s">
        <v>2568</v>
      </c>
      <c r="EFZ209" s="2329" t="s">
        <v>2568</v>
      </c>
      <c r="EGA209" s="2329" t="s">
        <v>2568</v>
      </c>
      <c r="EGB209" s="2329" t="s">
        <v>2568</v>
      </c>
      <c r="EGC209" s="2329" t="s">
        <v>2568</v>
      </c>
      <c r="EGD209" s="2329" t="s">
        <v>2568</v>
      </c>
      <c r="EGE209" s="2329" t="s">
        <v>2568</v>
      </c>
      <c r="EGF209" s="2329" t="s">
        <v>2568</v>
      </c>
      <c r="EGG209" s="2329" t="s">
        <v>2568</v>
      </c>
      <c r="EGH209" s="2329" t="s">
        <v>2568</v>
      </c>
      <c r="EGI209" s="2329" t="s">
        <v>2568</v>
      </c>
      <c r="EGJ209" s="2329" t="s">
        <v>2568</v>
      </c>
      <c r="EGK209" s="2329" t="s">
        <v>2568</v>
      </c>
      <c r="EGL209" s="2329" t="s">
        <v>2568</v>
      </c>
      <c r="EGM209" s="2329" t="s">
        <v>2568</v>
      </c>
      <c r="EGN209" s="2329" t="s">
        <v>2568</v>
      </c>
      <c r="EGO209" s="2329" t="s">
        <v>2568</v>
      </c>
      <c r="EGP209" s="2329" t="s">
        <v>2568</v>
      </c>
      <c r="EGQ209" s="2329" t="s">
        <v>2568</v>
      </c>
      <c r="EGR209" s="2329" t="s">
        <v>2568</v>
      </c>
      <c r="EGS209" s="2329" t="s">
        <v>2568</v>
      </c>
      <c r="EGT209" s="2329" t="s">
        <v>2568</v>
      </c>
      <c r="EGU209" s="2329" t="s">
        <v>2568</v>
      </c>
      <c r="EGV209" s="2329" t="s">
        <v>2568</v>
      </c>
      <c r="EGW209" s="2329" t="s">
        <v>2568</v>
      </c>
      <c r="EGX209" s="2329" t="s">
        <v>2568</v>
      </c>
      <c r="EGY209" s="2329" t="s">
        <v>2568</v>
      </c>
      <c r="EGZ209" s="2329" t="s">
        <v>2568</v>
      </c>
      <c r="EHA209" s="2329" t="s">
        <v>2568</v>
      </c>
      <c r="EHB209" s="2329" t="s">
        <v>2568</v>
      </c>
      <c r="EHC209" s="2329" t="s">
        <v>2568</v>
      </c>
      <c r="EHD209" s="2329" t="s">
        <v>2568</v>
      </c>
      <c r="EHE209" s="2329" t="s">
        <v>2568</v>
      </c>
      <c r="EHF209" s="2329" t="s">
        <v>2568</v>
      </c>
      <c r="EHG209" s="2329" t="s">
        <v>2568</v>
      </c>
      <c r="EHH209" s="2329" t="s">
        <v>2568</v>
      </c>
      <c r="EHI209" s="2329" t="s">
        <v>2568</v>
      </c>
      <c r="EHJ209" s="2329" t="s">
        <v>2568</v>
      </c>
      <c r="EHK209" s="2329" t="s">
        <v>2568</v>
      </c>
      <c r="EHL209" s="2329" t="s">
        <v>2568</v>
      </c>
      <c r="EHM209" s="2329" t="s">
        <v>2568</v>
      </c>
      <c r="EHN209" s="2329" t="s">
        <v>2568</v>
      </c>
      <c r="EHO209" s="2329" t="s">
        <v>2568</v>
      </c>
      <c r="EHP209" s="2329" t="s">
        <v>2568</v>
      </c>
      <c r="EHQ209" s="2329" t="s">
        <v>2568</v>
      </c>
      <c r="EHR209" s="2329" t="s">
        <v>2568</v>
      </c>
      <c r="EHS209" s="2329" t="s">
        <v>2568</v>
      </c>
      <c r="EHT209" s="2329" t="s">
        <v>2568</v>
      </c>
      <c r="EHU209" s="2329" t="s">
        <v>2568</v>
      </c>
      <c r="EHV209" s="2329" t="s">
        <v>2568</v>
      </c>
      <c r="EHW209" s="2329" t="s">
        <v>2568</v>
      </c>
      <c r="EHX209" s="2329" t="s">
        <v>2568</v>
      </c>
      <c r="EHY209" s="2329" t="s">
        <v>2568</v>
      </c>
      <c r="EHZ209" s="2329" t="s">
        <v>2568</v>
      </c>
      <c r="EIA209" s="2329" t="s">
        <v>2568</v>
      </c>
      <c r="EIB209" s="2329" t="s">
        <v>2568</v>
      </c>
      <c r="EIC209" s="2329" t="s">
        <v>2568</v>
      </c>
      <c r="EID209" s="2329" t="s">
        <v>2568</v>
      </c>
      <c r="EIE209" s="2329" t="s">
        <v>2568</v>
      </c>
      <c r="EIF209" s="2329" t="s">
        <v>2568</v>
      </c>
      <c r="EIG209" s="2329" t="s">
        <v>2568</v>
      </c>
      <c r="EIH209" s="2329" t="s">
        <v>2568</v>
      </c>
      <c r="EII209" s="2329" t="s">
        <v>2568</v>
      </c>
      <c r="EIJ209" s="2329" t="s">
        <v>2568</v>
      </c>
      <c r="EIK209" s="2329" t="s">
        <v>2568</v>
      </c>
      <c r="EIL209" s="2329" t="s">
        <v>2568</v>
      </c>
      <c r="EIM209" s="2329" t="s">
        <v>2568</v>
      </c>
      <c r="EIN209" s="2329" t="s">
        <v>2568</v>
      </c>
      <c r="EIO209" s="2329" t="s">
        <v>2568</v>
      </c>
      <c r="EIP209" s="2329" t="s">
        <v>2568</v>
      </c>
      <c r="EIQ209" s="2329" t="s">
        <v>2568</v>
      </c>
      <c r="EIR209" s="2329" t="s">
        <v>2568</v>
      </c>
      <c r="EIS209" s="2329" t="s">
        <v>2568</v>
      </c>
      <c r="EIT209" s="2329" t="s">
        <v>2568</v>
      </c>
      <c r="EIU209" s="2329" t="s">
        <v>2568</v>
      </c>
      <c r="EIV209" s="2329" t="s">
        <v>2568</v>
      </c>
      <c r="EIW209" s="2329" t="s">
        <v>2568</v>
      </c>
      <c r="EIX209" s="2329" t="s">
        <v>2568</v>
      </c>
      <c r="EIY209" s="2329" t="s">
        <v>2568</v>
      </c>
      <c r="EIZ209" s="2329" t="s">
        <v>2568</v>
      </c>
      <c r="EJA209" s="2329" t="s">
        <v>2568</v>
      </c>
      <c r="EJB209" s="2329" t="s">
        <v>2568</v>
      </c>
      <c r="EJC209" s="2329" t="s">
        <v>2568</v>
      </c>
      <c r="EJD209" s="2329" t="s">
        <v>2568</v>
      </c>
      <c r="EJE209" s="2329" t="s">
        <v>2568</v>
      </c>
      <c r="EJF209" s="2329" t="s">
        <v>2568</v>
      </c>
      <c r="EJG209" s="2329" t="s">
        <v>2568</v>
      </c>
      <c r="EJH209" s="2329" t="s">
        <v>2568</v>
      </c>
      <c r="EJI209" s="2329" t="s">
        <v>2568</v>
      </c>
      <c r="EJJ209" s="2329" t="s">
        <v>2568</v>
      </c>
      <c r="EJK209" s="2329" t="s">
        <v>2568</v>
      </c>
      <c r="EJL209" s="2329" t="s">
        <v>2568</v>
      </c>
      <c r="EJM209" s="2329" t="s">
        <v>2568</v>
      </c>
      <c r="EJN209" s="2329" t="s">
        <v>2568</v>
      </c>
      <c r="EJO209" s="2329" t="s">
        <v>2568</v>
      </c>
      <c r="EJP209" s="2329" t="s">
        <v>2568</v>
      </c>
      <c r="EJQ209" s="2329" t="s">
        <v>2568</v>
      </c>
      <c r="EJR209" s="2329" t="s">
        <v>2568</v>
      </c>
      <c r="EJS209" s="2329" t="s">
        <v>2568</v>
      </c>
      <c r="EJT209" s="2329" t="s">
        <v>2568</v>
      </c>
      <c r="EJU209" s="2329" t="s">
        <v>2568</v>
      </c>
      <c r="EJV209" s="2329" t="s">
        <v>2568</v>
      </c>
      <c r="EJW209" s="2329" t="s">
        <v>2568</v>
      </c>
      <c r="EJX209" s="2329" t="s">
        <v>2568</v>
      </c>
      <c r="EJY209" s="2329" t="s">
        <v>2568</v>
      </c>
      <c r="EJZ209" s="2329" t="s">
        <v>2568</v>
      </c>
      <c r="EKA209" s="2329" t="s">
        <v>2568</v>
      </c>
      <c r="EKB209" s="2329" t="s">
        <v>2568</v>
      </c>
      <c r="EKC209" s="2329" t="s">
        <v>2568</v>
      </c>
      <c r="EKD209" s="2329" t="s">
        <v>2568</v>
      </c>
      <c r="EKE209" s="2329" t="s">
        <v>2568</v>
      </c>
      <c r="EKF209" s="2329" t="s">
        <v>2568</v>
      </c>
      <c r="EKG209" s="2329" t="s">
        <v>2568</v>
      </c>
      <c r="EKH209" s="2329" t="s">
        <v>2568</v>
      </c>
      <c r="EKI209" s="2329" t="s">
        <v>2568</v>
      </c>
      <c r="EKJ209" s="2329" t="s">
        <v>2568</v>
      </c>
      <c r="EKK209" s="2329" t="s">
        <v>2568</v>
      </c>
      <c r="EKL209" s="2329" t="s">
        <v>2568</v>
      </c>
      <c r="EKM209" s="2329" t="s">
        <v>2568</v>
      </c>
      <c r="EKN209" s="2329" t="s">
        <v>2568</v>
      </c>
      <c r="EKO209" s="2329" t="s">
        <v>2568</v>
      </c>
      <c r="EKP209" s="2329" t="s">
        <v>2568</v>
      </c>
      <c r="EKQ209" s="2329" t="s">
        <v>2568</v>
      </c>
      <c r="EKR209" s="2329" t="s">
        <v>2568</v>
      </c>
      <c r="EKS209" s="2329" t="s">
        <v>2568</v>
      </c>
      <c r="EKT209" s="2329" t="s">
        <v>2568</v>
      </c>
      <c r="EKU209" s="2329" t="s">
        <v>2568</v>
      </c>
      <c r="EKV209" s="2329" t="s">
        <v>2568</v>
      </c>
      <c r="EKW209" s="2329" t="s">
        <v>2568</v>
      </c>
      <c r="EKX209" s="2329" t="s">
        <v>2568</v>
      </c>
      <c r="EKY209" s="2329" t="s">
        <v>2568</v>
      </c>
      <c r="EKZ209" s="2329" t="s">
        <v>2568</v>
      </c>
      <c r="ELA209" s="2329" t="s">
        <v>2568</v>
      </c>
      <c r="ELB209" s="2329" t="s">
        <v>2568</v>
      </c>
      <c r="ELC209" s="2329" t="s">
        <v>2568</v>
      </c>
      <c r="ELD209" s="2329" t="s">
        <v>2568</v>
      </c>
      <c r="ELE209" s="2329" t="s">
        <v>2568</v>
      </c>
      <c r="ELF209" s="2329" t="s">
        <v>2568</v>
      </c>
      <c r="ELG209" s="2329" t="s">
        <v>2568</v>
      </c>
      <c r="ELH209" s="2329" t="s">
        <v>2568</v>
      </c>
      <c r="ELI209" s="2329" t="s">
        <v>2568</v>
      </c>
      <c r="ELJ209" s="2329" t="s">
        <v>2568</v>
      </c>
      <c r="ELK209" s="2329" t="s">
        <v>2568</v>
      </c>
      <c r="ELL209" s="2329" t="s">
        <v>2568</v>
      </c>
      <c r="ELM209" s="2329" t="s">
        <v>2568</v>
      </c>
      <c r="ELN209" s="2329" t="s">
        <v>2568</v>
      </c>
      <c r="ELO209" s="2329" t="s">
        <v>2568</v>
      </c>
      <c r="ELP209" s="2329" t="s">
        <v>2568</v>
      </c>
      <c r="ELQ209" s="2329" t="s">
        <v>2568</v>
      </c>
      <c r="ELR209" s="2329" t="s">
        <v>2568</v>
      </c>
      <c r="ELS209" s="2329" t="s">
        <v>2568</v>
      </c>
      <c r="ELT209" s="2329" t="s">
        <v>2568</v>
      </c>
      <c r="ELU209" s="2329" t="s">
        <v>2568</v>
      </c>
      <c r="ELV209" s="2329" t="s">
        <v>2568</v>
      </c>
      <c r="ELW209" s="2329" t="s">
        <v>2568</v>
      </c>
      <c r="ELX209" s="2329" t="s">
        <v>2568</v>
      </c>
      <c r="ELY209" s="2329" t="s">
        <v>2568</v>
      </c>
      <c r="ELZ209" s="2329" t="s">
        <v>2568</v>
      </c>
      <c r="EMA209" s="2329" t="s">
        <v>2568</v>
      </c>
      <c r="EMB209" s="2329" t="s">
        <v>2568</v>
      </c>
      <c r="EMC209" s="2329" t="s">
        <v>2568</v>
      </c>
      <c r="EMD209" s="2329" t="s">
        <v>2568</v>
      </c>
      <c r="EME209" s="2329" t="s">
        <v>2568</v>
      </c>
      <c r="EMF209" s="2329" t="s">
        <v>2568</v>
      </c>
      <c r="EMG209" s="2329" t="s">
        <v>2568</v>
      </c>
      <c r="EMH209" s="2329" t="s">
        <v>2568</v>
      </c>
      <c r="EMI209" s="2329" t="s">
        <v>2568</v>
      </c>
      <c r="EMJ209" s="2329" t="s">
        <v>2568</v>
      </c>
      <c r="EMK209" s="2329" t="s">
        <v>2568</v>
      </c>
      <c r="EML209" s="2329" t="s">
        <v>2568</v>
      </c>
      <c r="EMM209" s="2329" t="s">
        <v>2568</v>
      </c>
      <c r="EMN209" s="2329" t="s">
        <v>2568</v>
      </c>
      <c r="EMO209" s="2329" t="s">
        <v>2568</v>
      </c>
      <c r="EMP209" s="2329" t="s">
        <v>2568</v>
      </c>
      <c r="EMQ209" s="2329" t="s">
        <v>2568</v>
      </c>
      <c r="EMR209" s="2329" t="s">
        <v>2568</v>
      </c>
      <c r="EMS209" s="2329" t="s">
        <v>2568</v>
      </c>
      <c r="EMT209" s="2329" t="s">
        <v>2568</v>
      </c>
      <c r="EMU209" s="2329" t="s">
        <v>2568</v>
      </c>
      <c r="EMV209" s="2329" t="s">
        <v>2568</v>
      </c>
      <c r="EMW209" s="2329" t="s">
        <v>2568</v>
      </c>
      <c r="EMX209" s="2329" t="s">
        <v>2568</v>
      </c>
      <c r="EMY209" s="2329" t="s">
        <v>2568</v>
      </c>
      <c r="EMZ209" s="2329" t="s">
        <v>2568</v>
      </c>
      <c r="ENA209" s="2329" t="s">
        <v>2568</v>
      </c>
      <c r="ENB209" s="2329" t="s">
        <v>2568</v>
      </c>
      <c r="ENC209" s="2329" t="s">
        <v>2568</v>
      </c>
      <c r="END209" s="2329" t="s">
        <v>2568</v>
      </c>
      <c r="ENE209" s="2329" t="s">
        <v>2568</v>
      </c>
      <c r="ENF209" s="2329" t="s">
        <v>2568</v>
      </c>
      <c r="ENG209" s="2329" t="s">
        <v>2568</v>
      </c>
      <c r="ENH209" s="2329" t="s">
        <v>2568</v>
      </c>
      <c r="ENI209" s="2329" t="s">
        <v>2568</v>
      </c>
      <c r="ENJ209" s="2329" t="s">
        <v>2568</v>
      </c>
      <c r="ENK209" s="2329" t="s">
        <v>2568</v>
      </c>
      <c r="ENL209" s="2329" t="s">
        <v>2568</v>
      </c>
      <c r="ENM209" s="2329" t="s">
        <v>2568</v>
      </c>
      <c r="ENN209" s="2329" t="s">
        <v>2568</v>
      </c>
      <c r="ENO209" s="2329" t="s">
        <v>2568</v>
      </c>
      <c r="ENP209" s="2329" t="s">
        <v>2568</v>
      </c>
      <c r="ENQ209" s="2329" t="s">
        <v>2568</v>
      </c>
      <c r="ENR209" s="2329" t="s">
        <v>2568</v>
      </c>
      <c r="ENS209" s="2329" t="s">
        <v>2568</v>
      </c>
      <c r="ENT209" s="2329" t="s">
        <v>2568</v>
      </c>
      <c r="ENU209" s="2329" t="s">
        <v>2568</v>
      </c>
      <c r="ENV209" s="2329" t="s">
        <v>2568</v>
      </c>
      <c r="ENW209" s="2329" t="s">
        <v>2568</v>
      </c>
      <c r="ENX209" s="2329" t="s">
        <v>2568</v>
      </c>
      <c r="ENY209" s="2329" t="s">
        <v>2568</v>
      </c>
      <c r="ENZ209" s="2329" t="s">
        <v>2568</v>
      </c>
      <c r="EOA209" s="2329" t="s">
        <v>2568</v>
      </c>
      <c r="EOB209" s="2329" t="s">
        <v>2568</v>
      </c>
      <c r="EOC209" s="2329" t="s">
        <v>2568</v>
      </c>
      <c r="EOD209" s="2329" t="s">
        <v>2568</v>
      </c>
      <c r="EOE209" s="2329" t="s">
        <v>2568</v>
      </c>
      <c r="EOF209" s="2329" t="s">
        <v>2568</v>
      </c>
      <c r="EOG209" s="2329" t="s">
        <v>2568</v>
      </c>
      <c r="EOH209" s="2329" t="s">
        <v>2568</v>
      </c>
      <c r="EOI209" s="2329" t="s">
        <v>2568</v>
      </c>
      <c r="EOJ209" s="2329" t="s">
        <v>2568</v>
      </c>
      <c r="EOK209" s="2329" t="s">
        <v>2568</v>
      </c>
      <c r="EOL209" s="2329" t="s">
        <v>2568</v>
      </c>
      <c r="EOM209" s="2329" t="s">
        <v>2568</v>
      </c>
      <c r="EON209" s="2329" t="s">
        <v>2568</v>
      </c>
      <c r="EOO209" s="2329" t="s">
        <v>2568</v>
      </c>
      <c r="EOP209" s="2329" t="s">
        <v>2568</v>
      </c>
      <c r="EOQ209" s="2329" t="s">
        <v>2568</v>
      </c>
      <c r="EOR209" s="2329" t="s">
        <v>2568</v>
      </c>
      <c r="EOS209" s="2329" t="s">
        <v>2568</v>
      </c>
      <c r="EOT209" s="2329" t="s">
        <v>2568</v>
      </c>
      <c r="EOU209" s="2329" t="s">
        <v>2568</v>
      </c>
      <c r="EOV209" s="2329" t="s">
        <v>2568</v>
      </c>
      <c r="EOW209" s="2329" t="s">
        <v>2568</v>
      </c>
      <c r="EOX209" s="2329" t="s">
        <v>2568</v>
      </c>
      <c r="EOY209" s="2329" t="s">
        <v>2568</v>
      </c>
      <c r="EOZ209" s="2329" t="s">
        <v>2568</v>
      </c>
      <c r="EPA209" s="2329" t="s">
        <v>2568</v>
      </c>
      <c r="EPB209" s="2329" t="s">
        <v>2568</v>
      </c>
      <c r="EPC209" s="2329" t="s">
        <v>2568</v>
      </c>
      <c r="EPD209" s="2329" t="s">
        <v>2568</v>
      </c>
      <c r="EPE209" s="2329" t="s">
        <v>2568</v>
      </c>
      <c r="EPF209" s="2329" t="s">
        <v>2568</v>
      </c>
      <c r="EPG209" s="2329" t="s">
        <v>2568</v>
      </c>
      <c r="EPH209" s="2329" t="s">
        <v>2568</v>
      </c>
      <c r="EPI209" s="2329" t="s">
        <v>2568</v>
      </c>
      <c r="EPJ209" s="2329" t="s">
        <v>2568</v>
      </c>
      <c r="EPK209" s="2329" t="s">
        <v>2568</v>
      </c>
      <c r="EPL209" s="2329" t="s">
        <v>2568</v>
      </c>
      <c r="EPM209" s="2329" t="s">
        <v>2568</v>
      </c>
      <c r="EPN209" s="2329" t="s">
        <v>2568</v>
      </c>
      <c r="EPO209" s="2329" t="s">
        <v>2568</v>
      </c>
      <c r="EPP209" s="2329" t="s">
        <v>2568</v>
      </c>
      <c r="EPQ209" s="2329" t="s">
        <v>2568</v>
      </c>
      <c r="EPR209" s="2329" t="s">
        <v>2568</v>
      </c>
      <c r="EPS209" s="2329" t="s">
        <v>2568</v>
      </c>
      <c r="EPT209" s="2329" t="s">
        <v>2568</v>
      </c>
      <c r="EPU209" s="2329" t="s">
        <v>2568</v>
      </c>
      <c r="EPV209" s="2329" t="s">
        <v>2568</v>
      </c>
      <c r="EPW209" s="2329" t="s">
        <v>2568</v>
      </c>
      <c r="EPX209" s="2329" t="s">
        <v>2568</v>
      </c>
      <c r="EPY209" s="2329" t="s">
        <v>2568</v>
      </c>
      <c r="EPZ209" s="2329" t="s">
        <v>2568</v>
      </c>
      <c r="EQA209" s="2329" t="s">
        <v>2568</v>
      </c>
      <c r="EQB209" s="2329" t="s">
        <v>2568</v>
      </c>
      <c r="EQC209" s="2329" t="s">
        <v>2568</v>
      </c>
      <c r="EQD209" s="2329" t="s">
        <v>2568</v>
      </c>
      <c r="EQE209" s="2329" t="s">
        <v>2568</v>
      </c>
      <c r="EQF209" s="2329" t="s">
        <v>2568</v>
      </c>
      <c r="EQG209" s="2329" t="s">
        <v>2568</v>
      </c>
      <c r="EQH209" s="2329" t="s">
        <v>2568</v>
      </c>
      <c r="EQI209" s="2329" t="s">
        <v>2568</v>
      </c>
      <c r="EQJ209" s="2329" t="s">
        <v>2568</v>
      </c>
      <c r="EQK209" s="2329" t="s">
        <v>2568</v>
      </c>
      <c r="EQL209" s="2329" t="s">
        <v>2568</v>
      </c>
      <c r="EQM209" s="2329" t="s">
        <v>2568</v>
      </c>
      <c r="EQN209" s="2329" t="s">
        <v>2568</v>
      </c>
      <c r="EQO209" s="2329" t="s">
        <v>2568</v>
      </c>
      <c r="EQP209" s="2329" t="s">
        <v>2568</v>
      </c>
      <c r="EQQ209" s="2329" t="s">
        <v>2568</v>
      </c>
      <c r="EQR209" s="2329" t="s">
        <v>2568</v>
      </c>
      <c r="EQS209" s="2329" t="s">
        <v>2568</v>
      </c>
      <c r="EQT209" s="2329" t="s">
        <v>2568</v>
      </c>
      <c r="EQU209" s="2329" t="s">
        <v>2568</v>
      </c>
      <c r="EQV209" s="2329" t="s">
        <v>2568</v>
      </c>
      <c r="EQW209" s="2329" t="s">
        <v>2568</v>
      </c>
      <c r="EQX209" s="2329" t="s">
        <v>2568</v>
      </c>
      <c r="EQY209" s="2329" t="s">
        <v>2568</v>
      </c>
      <c r="EQZ209" s="2329" t="s">
        <v>2568</v>
      </c>
      <c r="ERA209" s="2329" t="s">
        <v>2568</v>
      </c>
      <c r="ERB209" s="2329" t="s">
        <v>2568</v>
      </c>
      <c r="ERC209" s="2329" t="s">
        <v>2568</v>
      </c>
      <c r="ERD209" s="2329" t="s">
        <v>2568</v>
      </c>
      <c r="ERE209" s="2329" t="s">
        <v>2568</v>
      </c>
      <c r="ERF209" s="2329" t="s">
        <v>2568</v>
      </c>
      <c r="ERG209" s="2329" t="s">
        <v>2568</v>
      </c>
      <c r="ERH209" s="2329" t="s">
        <v>2568</v>
      </c>
      <c r="ERI209" s="2329" t="s">
        <v>2568</v>
      </c>
      <c r="ERJ209" s="2329" t="s">
        <v>2568</v>
      </c>
      <c r="ERK209" s="2329" t="s">
        <v>2568</v>
      </c>
      <c r="ERL209" s="2329" t="s">
        <v>2568</v>
      </c>
      <c r="ERM209" s="2329" t="s">
        <v>2568</v>
      </c>
      <c r="ERN209" s="2329" t="s">
        <v>2568</v>
      </c>
      <c r="ERO209" s="2329" t="s">
        <v>2568</v>
      </c>
      <c r="ERP209" s="2329" t="s">
        <v>2568</v>
      </c>
      <c r="ERQ209" s="2329" t="s">
        <v>2568</v>
      </c>
      <c r="ERR209" s="2329" t="s">
        <v>2568</v>
      </c>
      <c r="ERS209" s="2329" t="s">
        <v>2568</v>
      </c>
      <c r="ERT209" s="2329" t="s">
        <v>2568</v>
      </c>
      <c r="ERU209" s="2329" t="s">
        <v>2568</v>
      </c>
      <c r="ERV209" s="2329" t="s">
        <v>2568</v>
      </c>
      <c r="ERW209" s="2329" t="s">
        <v>2568</v>
      </c>
      <c r="ERX209" s="2329" t="s">
        <v>2568</v>
      </c>
      <c r="ERY209" s="2329" t="s">
        <v>2568</v>
      </c>
      <c r="ERZ209" s="2329" t="s">
        <v>2568</v>
      </c>
      <c r="ESA209" s="2329" t="s">
        <v>2568</v>
      </c>
      <c r="ESB209" s="2329" t="s">
        <v>2568</v>
      </c>
      <c r="ESC209" s="2329" t="s">
        <v>2568</v>
      </c>
      <c r="ESD209" s="2329" t="s">
        <v>2568</v>
      </c>
      <c r="ESE209" s="2329" t="s">
        <v>2568</v>
      </c>
      <c r="ESF209" s="2329" t="s">
        <v>2568</v>
      </c>
      <c r="ESG209" s="2329" t="s">
        <v>2568</v>
      </c>
      <c r="ESH209" s="2329" t="s">
        <v>2568</v>
      </c>
      <c r="ESI209" s="2329" t="s">
        <v>2568</v>
      </c>
      <c r="ESJ209" s="2329" t="s">
        <v>2568</v>
      </c>
      <c r="ESK209" s="2329" t="s">
        <v>2568</v>
      </c>
      <c r="ESL209" s="2329" t="s">
        <v>2568</v>
      </c>
      <c r="ESM209" s="2329" t="s">
        <v>2568</v>
      </c>
      <c r="ESN209" s="2329" t="s">
        <v>2568</v>
      </c>
      <c r="ESO209" s="2329" t="s">
        <v>2568</v>
      </c>
      <c r="ESP209" s="2329" t="s">
        <v>2568</v>
      </c>
      <c r="ESQ209" s="2329" t="s">
        <v>2568</v>
      </c>
      <c r="ESR209" s="2329" t="s">
        <v>2568</v>
      </c>
      <c r="ESS209" s="2329" t="s">
        <v>2568</v>
      </c>
      <c r="EST209" s="2329" t="s">
        <v>2568</v>
      </c>
      <c r="ESU209" s="2329" t="s">
        <v>2568</v>
      </c>
      <c r="ESV209" s="2329" t="s">
        <v>2568</v>
      </c>
      <c r="ESW209" s="2329" t="s">
        <v>2568</v>
      </c>
      <c r="ESX209" s="2329" t="s">
        <v>2568</v>
      </c>
      <c r="ESY209" s="2329" t="s">
        <v>2568</v>
      </c>
      <c r="ESZ209" s="2329" t="s">
        <v>2568</v>
      </c>
      <c r="ETA209" s="2329" t="s">
        <v>2568</v>
      </c>
      <c r="ETB209" s="2329" t="s">
        <v>2568</v>
      </c>
      <c r="ETC209" s="2329" t="s">
        <v>2568</v>
      </c>
      <c r="ETD209" s="2329" t="s">
        <v>2568</v>
      </c>
      <c r="ETE209" s="2329" t="s">
        <v>2568</v>
      </c>
      <c r="ETF209" s="2329" t="s">
        <v>2568</v>
      </c>
      <c r="ETG209" s="2329" t="s">
        <v>2568</v>
      </c>
      <c r="ETH209" s="2329" t="s">
        <v>2568</v>
      </c>
      <c r="ETI209" s="2329" t="s">
        <v>2568</v>
      </c>
      <c r="ETJ209" s="2329" t="s">
        <v>2568</v>
      </c>
      <c r="ETK209" s="2329" t="s">
        <v>2568</v>
      </c>
      <c r="ETL209" s="2329" t="s">
        <v>2568</v>
      </c>
      <c r="ETM209" s="2329" t="s">
        <v>2568</v>
      </c>
      <c r="ETN209" s="2329" t="s">
        <v>2568</v>
      </c>
      <c r="ETO209" s="2329" t="s">
        <v>2568</v>
      </c>
      <c r="ETP209" s="2329" t="s">
        <v>2568</v>
      </c>
      <c r="ETQ209" s="2329" t="s">
        <v>2568</v>
      </c>
      <c r="ETR209" s="2329" t="s">
        <v>2568</v>
      </c>
      <c r="ETS209" s="2329" t="s">
        <v>2568</v>
      </c>
      <c r="ETT209" s="2329" t="s">
        <v>2568</v>
      </c>
      <c r="ETU209" s="2329" t="s">
        <v>2568</v>
      </c>
      <c r="ETV209" s="2329" t="s">
        <v>2568</v>
      </c>
      <c r="ETW209" s="2329" t="s">
        <v>2568</v>
      </c>
      <c r="ETX209" s="2329" t="s">
        <v>2568</v>
      </c>
      <c r="ETY209" s="2329" t="s">
        <v>2568</v>
      </c>
      <c r="ETZ209" s="2329" t="s">
        <v>2568</v>
      </c>
      <c r="EUA209" s="2329" t="s">
        <v>2568</v>
      </c>
      <c r="EUB209" s="2329" t="s">
        <v>2568</v>
      </c>
      <c r="EUC209" s="2329" t="s">
        <v>2568</v>
      </c>
      <c r="EUD209" s="2329" t="s">
        <v>2568</v>
      </c>
      <c r="EUE209" s="2329" t="s">
        <v>2568</v>
      </c>
      <c r="EUF209" s="2329" t="s">
        <v>2568</v>
      </c>
      <c r="EUG209" s="2329" t="s">
        <v>2568</v>
      </c>
      <c r="EUH209" s="2329" t="s">
        <v>2568</v>
      </c>
      <c r="EUI209" s="2329" t="s">
        <v>2568</v>
      </c>
      <c r="EUJ209" s="2329" t="s">
        <v>2568</v>
      </c>
      <c r="EUK209" s="2329" t="s">
        <v>2568</v>
      </c>
      <c r="EUL209" s="2329" t="s">
        <v>2568</v>
      </c>
      <c r="EUM209" s="2329" t="s">
        <v>2568</v>
      </c>
      <c r="EUN209" s="2329" t="s">
        <v>2568</v>
      </c>
      <c r="EUO209" s="2329" t="s">
        <v>2568</v>
      </c>
      <c r="EUP209" s="2329" t="s">
        <v>2568</v>
      </c>
      <c r="EUQ209" s="2329" t="s">
        <v>2568</v>
      </c>
      <c r="EUR209" s="2329" t="s">
        <v>2568</v>
      </c>
      <c r="EUS209" s="2329" t="s">
        <v>2568</v>
      </c>
      <c r="EUT209" s="2329" t="s">
        <v>2568</v>
      </c>
      <c r="EUU209" s="2329" t="s">
        <v>2568</v>
      </c>
      <c r="EUV209" s="2329" t="s">
        <v>2568</v>
      </c>
      <c r="EUW209" s="2329" t="s">
        <v>2568</v>
      </c>
      <c r="EUX209" s="2329" t="s">
        <v>2568</v>
      </c>
      <c r="EUY209" s="2329" t="s">
        <v>2568</v>
      </c>
      <c r="EUZ209" s="2329" t="s">
        <v>2568</v>
      </c>
      <c r="EVA209" s="2329" t="s">
        <v>2568</v>
      </c>
      <c r="EVB209" s="2329" t="s">
        <v>2568</v>
      </c>
      <c r="EVC209" s="2329" t="s">
        <v>2568</v>
      </c>
      <c r="EVD209" s="2329" t="s">
        <v>2568</v>
      </c>
      <c r="EVE209" s="2329" t="s">
        <v>2568</v>
      </c>
      <c r="EVF209" s="2329" t="s">
        <v>2568</v>
      </c>
      <c r="EVG209" s="2329" t="s">
        <v>2568</v>
      </c>
      <c r="EVH209" s="2329" t="s">
        <v>2568</v>
      </c>
      <c r="EVI209" s="2329" t="s">
        <v>2568</v>
      </c>
      <c r="EVJ209" s="2329" t="s">
        <v>2568</v>
      </c>
      <c r="EVK209" s="2329" t="s">
        <v>2568</v>
      </c>
      <c r="EVL209" s="2329" t="s">
        <v>2568</v>
      </c>
      <c r="EVM209" s="2329" t="s">
        <v>2568</v>
      </c>
      <c r="EVN209" s="2329" t="s">
        <v>2568</v>
      </c>
      <c r="EVO209" s="2329" t="s">
        <v>2568</v>
      </c>
      <c r="EVP209" s="2329" t="s">
        <v>2568</v>
      </c>
      <c r="EVQ209" s="2329" t="s">
        <v>2568</v>
      </c>
      <c r="EVR209" s="2329" t="s">
        <v>2568</v>
      </c>
      <c r="EVS209" s="2329" t="s">
        <v>2568</v>
      </c>
      <c r="EVT209" s="2329" t="s">
        <v>2568</v>
      </c>
      <c r="EVU209" s="2329" t="s">
        <v>2568</v>
      </c>
      <c r="EVV209" s="2329" t="s">
        <v>2568</v>
      </c>
      <c r="EVW209" s="2329" t="s">
        <v>2568</v>
      </c>
      <c r="EVX209" s="2329" t="s">
        <v>2568</v>
      </c>
      <c r="EVY209" s="2329" t="s">
        <v>2568</v>
      </c>
      <c r="EVZ209" s="2329" t="s">
        <v>2568</v>
      </c>
      <c r="EWA209" s="2329" t="s">
        <v>2568</v>
      </c>
      <c r="EWB209" s="2329" t="s">
        <v>2568</v>
      </c>
      <c r="EWC209" s="2329" t="s">
        <v>2568</v>
      </c>
      <c r="EWD209" s="2329" t="s">
        <v>2568</v>
      </c>
      <c r="EWE209" s="2329" t="s">
        <v>2568</v>
      </c>
      <c r="EWF209" s="2329" t="s">
        <v>2568</v>
      </c>
      <c r="EWG209" s="2329" t="s">
        <v>2568</v>
      </c>
      <c r="EWH209" s="2329" t="s">
        <v>2568</v>
      </c>
      <c r="EWI209" s="2329" t="s">
        <v>2568</v>
      </c>
      <c r="EWJ209" s="2329" t="s">
        <v>2568</v>
      </c>
      <c r="EWK209" s="2329" t="s">
        <v>2568</v>
      </c>
      <c r="EWL209" s="2329" t="s">
        <v>2568</v>
      </c>
      <c r="EWM209" s="2329" t="s">
        <v>2568</v>
      </c>
      <c r="EWN209" s="2329" t="s">
        <v>2568</v>
      </c>
      <c r="EWO209" s="2329" t="s">
        <v>2568</v>
      </c>
      <c r="EWP209" s="2329" t="s">
        <v>2568</v>
      </c>
      <c r="EWQ209" s="2329" t="s">
        <v>2568</v>
      </c>
      <c r="EWR209" s="2329" t="s">
        <v>2568</v>
      </c>
      <c r="EWS209" s="2329" t="s">
        <v>2568</v>
      </c>
      <c r="EWT209" s="2329" t="s">
        <v>2568</v>
      </c>
      <c r="EWU209" s="2329" t="s">
        <v>2568</v>
      </c>
      <c r="EWV209" s="2329" t="s">
        <v>2568</v>
      </c>
      <c r="EWW209" s="2329" t="s">
        <v>2568</v>
      </c>
      <c r="EWX209" s="2329" t="s">
        <v>2568</v>
      </c>
      <c r="EWY209" s="2329" t="s">
        <v>2568</v>
      </c>
      <c r="EWZ209" s="2329" t="s">
        <v>2568</v>
      </c>
      <c r="EXA209" s="2329" t="s">
        <v>2568</v>
      </c>
      <c r="EXB209" s="2329" t="s">
        <v>2568</v>
      </c>
      <c r="EXC209" s="2329" t="s">
        <v>2568</v>
      </c>
      <c r="EXD209" s="2329" t="s">
        <v>2568</v>
      </c>
      <c r="EXE209" s="2329" t="s">
        <v>2568</v>
      </c>
      <c r="EXF209" s="2329" t="s">
        <v>2568</v>
      </c>
      <c r="EXG209" s="2329" t="s">
        <v>2568</v>
      </c>
      <c r="EXH209" s="2329" t="s">
        <v>2568</v>
      </c>
      <c r="EXI209" s="2329" t="s">
        <v>2568</v>
      </c>
      <c r="EXJ209" s="2329" t="s">
        <v>2568</v>
      </c>
      <c r="EXK209" s="2329" t="s">
        <v>2568</v>
      </c>
      <c r="EXL209" s="2329" t="s">
        <v>2568</v>
      </c>
      <c r="EXM209" s="2329" t="s">
        <v>2568</v>
      </c>
      <c r="EXN209" s="2329" t="s">
        <v>2568</v>
      </c>
      <c r="EXO209" s="2329" t="s">
        <v>2568</v>
      </c>
      <c r="EXP209" s="2329" t="s">
        <v>2568</v>
      </c>
      <c r="EXQ209" s="2329" t="s">
        <v>2568</v>
      </c>
      <c r="EXR209" s="2329" t="s">
        <v>2568</v>
      </c>
      <c r="EXS209" s="2329" t="s">
        <v>2568</v>
      </c>
      <c r="EXT209" s="2329" t="s">
        <v>2568</v>
      </c>
      <c r="EXU209" s="2329" t="s">
        <v>2568</v>
      </c>
      <c r="EXV209" s="2329" t="s">
        <v>2568</v>
      </c>
      <c r="EXW209" s="2329" t="s">
        <v>2568</v>
      </c>
      <c r="EXX209" s="2329" t="s">
        <v>2568</v>
      </c>
      <c r="EXY209" s="2329" t="s">
        <v>2568</v>
      </c>
      <c r="EXZ209" s="2329" t="s">
        <v>2568</v>
      </c>
      <c r="EYA209" s="2329" t="s">
        <v>2568</v>
      </c>
      <c r="EYB209" s="2329" t="s">
        <v>2568</v>
      </c>
      <c r="EYC209" s="2329" t="s">
        <v>2568</v>
      </c>
      <c r="EYD209" s="2329" t="s">
        <v>2568</v>
      </c>
      <c r="EYE209" s="2329" t="s">
        <v>2568</v>
      </c>
      <c r="EYF209" s="2329" t="s">
        <v>2568</v>
      </c>
      <c r="EYG209" s="2329" t="s">
        <v>2568</v>
      </c>
      <c r="EYH209" s="2329" t="s">
        <v>2568</v>
      </c>
      <c r="EYI209" s="2329" t="s">
        <v>2568</v>
      </c>
      <c r="EYJ209" s="2329" t="s">
        <v>2568</v>
      </c>
      <c r="EYK209" s="2329" t="s">
        <v>2568</v>
      </c>
      <c r="EYL209" s="2329" t="s">
        <v>2568</v>
      </c>
      <c r="EYM209" s="2329" t="s">
        <v>2568</v>
      </c>
      <c r="EYN209" s="2329" t="s">
        <v>2568</v>
      </c>
      <c r="EYO209" s="2329" t="s">
        <v>2568</v>
      </c>
      <c r="EYP209" s="2329" t="s">
        <v>2568</v>
      </c>
      <c r="EYQ209" s="2329" t="s">
        <v>2568</v>
      </c>
      <c r="EYR209" s="2329" t="s">
        <v>2568</v>
      </c>
      <c r="EYS209" s="2329" t="s">
        <v>2568</v>
      </c>
      <c r="EYT209" s="2329" t="s">
        <v>2568</v>
      </c>
      <c r="EYU209" s="2329" t="s">
        <v>2568</v>
      </c>
      <c r="EYV209" s="2329" t="s">
        <v>2568</v>
      </c>
      <c r="EYW209" s="2329" t="s">
        <v>2568</v>
      </c>
      <c r="EYX209" s="2329" t="s">
        <v>2568</v>
      </c>
      <c r="EYY209" s="2329" t="s">
        <v>2568</v>
      </c>
      <c r="EYZ209" s="2329" t="s">
        <v>2568</v>
      </c>
      <c r="EZA209" s="2329" t="s">
        <v>2568</v>
      </c>
      <c r="EZB209" s="2329" t="s">
        <v>2568</v>
      </c>
      <c r="EZC209" s="2329" t="s">
        <v>2568</v>
      </c>
      <c r="EZD209" s="2329" t="s">
        <v>2568</v>
      </c>
      <c r="EZE209" s="2329" t="s">
        <v>2568</v>
      </c>
      <c r="EZF209" s="2329" t="s">
        <v>2568</v>
      </c>
      <c r="EZG209" s="2329" t="s">
        <v>2568</v>
      </c>
      <c r="EZH209" s="2329" t="s">
        <v>2568</v>
      </c>
      <c r="EZI209" s="2329" t="s">
        <v>2568</v>
      </c>
      <c r="EZJ209" s="2329" t="s">
        <v>2568</v>
      </c>
      <c r="EZK209" s="2329" t="s">
        <v>2568</v>
      </c>
      <c r="EZL209" s="2329" t="s">
        <v>2568</v>
      </c>
      <c r="EZM209" s="2329" t="s">
        <v>2568</v>
      </c>
      <c r="EZN209" s="2329" t="s">
        <v>2568</v>
      </c>
      <c r="EZO209" s="2329" t="s">
        <v>2568</v>
      </c>
      <c r="EZP209" s="2329" t="s">
        <v>2568</v>
      </c>
      <c r="EZQ209" s="2329" t="s">
        <v>2568</v>
      </c>
      <c r="EZR209" s="2329" t="s">
        <v>2568</v>
      </c>
      <c r="EZS209" s="2329" t="s">
        <v>2568</v>
      </c>
      <c r="EZT209" s="2329" t="s">
        <v>2568</v>
      </c>
      <c r="EZU209" s="2329" t="s">
        <v>2568</v>
      </c>
      <c r="EZV209" s="2329" t="s">
        <v>2568</v>
      </c>
      <c r="EZW209" s="2329" t="s">
        <v>2568</v>
      </c>
      <c r="EZX209" s="2329" t="s">
        <v>2568</v>
      </c>
      <c r="EZY209" s="2329" t="s">
        <v>2568</v>
      </c>
      <c r="EZZ209" s="2329" t="s">
        <v>2568</v>
      </c>
      <c r="FAA209" s="2329" t="s">
        <v>2568</v>
      </c>
      <c r="FAB209" s="2329" t="s">
        <v>2568</v>
      </c>
      <c r="FAC209" s="2329" t="s">
        <v>2568</v>
      </c>
      <c r="FAD209" s="2329" t="s">
        <v>2568</v>
      </c>
      <c r="FAE209" s="2329" t="s">
        <v>2568</v>
      </c>
      <c r="FAF209" s="2329" t="s">
        <v>2568</v>
      </c>
      <c r="FAG209" s="2329" t="s">
        <v>2568</v>
      </c>
      <c r="FAH209" s="2329" t="s">
        <v>2568</v>
      </c>
      <c r="FAI209" s="2329" t="s">
        <v>2568</v>
      </c>
      <c r="FAJ209" s="2329" t="s">
        <v>2568</v>
      </c>
      <c r="FAK209" s="2329" t="s">
        <v>2568</v>
      </c>
      <c r="FAL209" s="2329" t="s">
        <v>2568</v>
      </c>
      <c r="FAM209" s="2329" t="s">
        <v>2568</v>
      </c>
      <c r="FAN209" s="2329" t="s">
        <v>2568</v>
      </c>
      <c r="FAO209" s="2329" t="s">
        <v>2568</v>
      </c>
      <c r="FAP209" s="2329" t="s">
        <v>2568</v>
      </c>
      <c r="FAQ209" s="2329" t="s">
        <v>2568</v>
      </c>
      <c r="FAR209" s="2329" t="s">
        <v>2568</v>
      </c>
      <c r="FAS209" s="2329" t="s">
        <v>2568</v>
      </c>
      <c r="FAT209" s="2329" t="s">
        <v>2568</v>
      </c>
      <c r="FAU209" s="2329" t="s">
        <v>2568</v>
      </c>
      <c r="FAV209" s="2329" t="s">
        <v>2568</v>
      </c>
      <c r="FAW209" s="2329" t="s">
        <v>2568</v>
      </c>
      <c r="FAX209" s="2329" t="s">
        <v>2568</v>
      </c>
      <c r="FAY209" s="2329" t="s">
        <v>2568</v>
      </c>
      <c r="FAZ209" s="2329" t="s">
        <v>2568</v>
      </c>
      <c r="FBA209" s="2329" t="s">
        <v>2568</v>
      </c>
      <c r="FBB209" s="2329" t="s">
        <v>2568</v>
      </c>
      <c r="FBC209" s="2329" t="s">
        <v>2568</v>
      </c>
      <c r="FBD209" s="2329" t="s">
        <v>2568</v>
      </c>
      <c r="FBE209" s="2329" t="s">
        <v>2568</v>
      </c>
      <c r="FBF209" s="2329" t="s">
        <v>2568</v>
      </c>
      <c r="FBG209" s="2329" t="s">
        <v>2568</v>
      </c>
      <c r="FBH209" s="2329" t="s">
        <v>2568</v>
      </c>
      <c r="FBI209" s="2329" t="s">
        <v>2568</v>
      </c>
      <c r="FBJ209" s="2329" t="s">
        <v>2568</v>
      </c>
      <c r="FBK209" s="2329" t="s">
        <v>2568</v>
      </c>
      <c r="FBL209" s="2329" t="s">
        <v>2568</v>
      </c>
      <c r="FBM209" s="2329" t="s">
        <v>2568</v>
      </c>
      <c r="FBN209" s="2329" t="s">
        <v>2568</v>
      </c>
      <c r="FBO209" s="2329" t="s">
        <v>2568</v>
      </c>
      <c r="FBP209" s="2329" t="s">
        <v>2568</v>
      </c>
      <c r="FBQ209" s="2329" t="s">
        <v>2568</v>
      </c>
      <c r="FBR209" s="2329" t="s">
        <v>2568</v>
      </c>
      <c r="FBS209" s="2329" t="s">
        <v>2568</v>
      </c>
      <c r="FBT209" s="2329" t="s">
        <v>2568</v>
      </c>
      <c r="FBU209" s="2329" t="s">
        <v>2568</v>
      </c>
      <c r="FBV209" s="2329" t="s">
        <v>2568</v>
      </c>
      <c r="FBW209" s="2329" t="s">
        <v>2568</v>
      </c>
      <c r="FBX209" s="2329" t="s">
        <v>2568</v>
      </c>
      <c r="FBY209" s="2329" t="s">
        <v>2568</v>
      </c>
      <c r="FBZ209" s="2329" t="s">
        <v>2568</v>
      </c>
      <c r="FCA209" s="2329" t="s">
        <v>2568</v>
      </c>
      <c r="FCB209" s="2329" t="s">
        <v>2568</v>
      </c>
      <c r="FCC209" s="2329" t="s">
        <v>2568</v>
      </c>
      <c r="FCD209" s="2329" t="s">
        <v>2568</v>
      </c>
      <c r="FCE209" s="2329" t="s">
        <v>2568</v>
      </c>
      <c r="FCF209" s="2329" t="s">
        <v>2568</v>
      </c>
      <c r="FCG209" s="2329" t="s">
        <v>2568</v>
      </c>
      <c r="FCH209" s="2329" t="s">
        <v>2568</v>
      </c>
      <c r="FCI209" s="2329" t="s">
        <v>2568</v>
      </c>
      <c r="FCJ209" s="2329" t="s">
        <v>2568</v>
      </c>
      <c r="FCK209" s="2329" t="s">
        <v>2568</v>
      </c>
      <c r="FCL209" s="2329" t="s">
        <v>2568</v>
      </c>
      <c r="FCM209" s="2329" t="s">
        <v>2568</v>
      </c>
      <c r="FCN209" s="2329" t="s">
        <v>2568</v>
      </c>
      <c r="FCO209" s="2329" t="s">
        <v>2568</v>
      </c>
      <c r="FCP209" s="2329" t="s">
        <v>2568</v>
      </c>
      <c r="FCQ209" s="2329" t="s">
        <v>2568</v>
      </c>
      <c r="FCR209" s="2329" t="s">
        <v>2568</v>
      </c>
      <c r="FCS209" s="2329" t="s">
        <v>2568</v>
      </c>
      <c r="FCT209" s="2329" t="s">
        <v>2568</v>
      </c>
      <c r="FCU209" s="2329" t="s">
        <v>2568</v>
      </c>
      <c r="FCV209" s="2329" t="s">
        <v>2568</v>
      </c>
      <c r="FCW209" s="2329" t="s">
        <v>2568</v>
      </c>
      <c r="FCX209" s="2329" t="s">
        <v>2568</v>
      </c>
      <c r="FCY209" s="2329" t="s">
        <v>2568</v>
      </c>
      <c r="FCZ209" s="2329" t="s">
        <v>2568</v>
      </c>
      <c r="FDA209" s="2329" t="s">
        <v>2568</v>
      </c>
      <c r="FDB209" s="2329" t="s">
        <v>2568</v>
      </c>
      <c r="FDC209" s="2329" t="s">
        <v>2568</v>
      </c>
      <c r="FDD209" s="2329" t="s">
        <v>2568</v>
      </c>
      <c r="FDE209" s="2329" t="s">
        <v>2568</v>
      </c>
      <c r="FDF209" s="2329" t="s">
        <v>2568</v>
      </c>
      <c r="FDG209" s="2329" t="s">
        <v>2568</v>
      </c>
      <c r="FDH209" s="2329" t="s">
        <v>2568</v>
      </c>
      <c r="FDI209" s="2329" t="s">
        <v>2568</v>
      </c>
      <c r="FDJ209" s="2329" t="s">
        <v>2568</v>
      </c>
      <c r="FDK209" s="2329" t="s">
        <v>2568</v>
      </c>
      <c r="FDL209" s="2329" t="s">
        <v>2568</v>
      </c>
      <c r="FDM209" s="2329" t="s">
        <v>2568</v>
      </c>
      <c r="FDN209" s="2329" t="s">
        <v>2568</v>
      </c>
      <c r="FDO209" s="2329" t="s">
        <v>2568</v>
      </c>
      <c r="FDP209" s="2329" t="s">
        <v>2568</v>
      </c>
      <c r="FDQ209" s="2329" t="s">
        <v>2568</v>
      </c>
      <c r="FDR209" s="2329" t="s">
        <v>2568</v>
      </c>
      <c r="FDS209" s="2329" t="s">
        <v>2568</v>
      </c>
      <c r="FDT209" s="2329" t="s">
        <v>2568</v>
      </c>
      <c r="FDU209" s="2329" t="s">
        <v>2568</v>
      </c>
      <c r="FDV209" s="2329" t="s">
        <v>2568</v>
      </c>
      <c r="FDW209" s="2329" t="s">
        <v>2568</v>
      </c>
      <c r="FDX209" s="2329" t="s">
        <v>2568</v>
      </c>
      <c r="FDY209" s="2329" t="s">
        <v>2568</v>
      </c>
      <c r="FDZ209" s="2329" t="s">
        <v>2568</v>
      </c>
      <c r="FEA209" s="2329" t="s">
        <v>2568</v>
      </c>
      <c r="FEB209" s="2329" t="s">
        <v>2568</v>
      </c>
      <c r="FEC209" s="2329" t="s">
        <v>2568</v>
      </c>
      <c r="FED209" s="2329" t="s">
        <v>2568</v>
      </c>
      <c r="FEE209" s="2329" t="s">
        <v>2568</v>
      </c>
      <c r="FEF209" s="2329" t="s">
        <v>2568</v>
      </c>
      <c r="FEG209" s="2329" t="s">
        <v>2568</v>
      </c>
      <c r="FEH209" s="2329" t="s">
        <v>2568</v>
      </c>
      <c r="FEI209" s="2329" t="s">
        <v>2568</v>
      </c>
      <c r="FEJ209" s="2329" t="s">
        <v>2568</v>
      </c>
      <c r="FEK209" s="2329" t="s">
        <v>2568</v>
      </c>
      <c r="FEL209" s="2329" t="s">
        <v>2568</v>
      </c>
      <c r="FEM209" s="2329" t="s">
        <v>2568</v>
      </c>
      <c r="FEN209" s="2329" t="s">
        <v>2568</v>
      </c>
      <c r="FEO209" s="2329" t="s">
        <v>2568</v>
      </c>
      <c r="FEP209" s="2329" t="s">
        <v>2568</v>
      </c>
      <c r="FEQ209" s="2329" t="s">
        <v>2568</v>
      </c>
      <c r="FER209" s="2329" t="s">
        <v>2568</v>
      </c>
      <c r="FES209" s="2329" t="s">
        <v>2568</v>
      </c>
      <c r="FET209" s="2329" t="s">
        <v>2568</v>
      </c>
      <c r="FEU209" s="2329" t="s">
        <v>2568</v>
      </c>
      <c r="FEV209" s="2329" t="s">
        <v>2568</v>
      </c>
      <c r="FEW209" s="2329" t="s">
        <v>2568</v>
      </c>
      <c r="FEX209" s="2329" t="s">
        <v>2568</v>
      </c>
      <c r="FEY209" s="2329" t="s">
        <v>2568</v>
      </c>
      <c r="FEZ209" s="2329" t="s">
        <v>2568</v>
      </c>
      <c r="FFA209" s="2329" t="s">
        <v>2568</v>
      </c>
      <c r="FFB209" s="2329" t="s">
        <v>2568</v>
      </c>
      <c r="FFC209" s="2329" t="s">
        <v>2568</v>
      </c>
      <c r="FFD209" s="2329" t="s">
        <v>2568</v>
      </c>
      <c r="FFE209" s="2329" t="s">
        <v>2568</v>
      </c>
      <c r="FFF209" s="2329" t="s">
        <v>2568</v>
      </c>
      <c r="FFG209" s="2329" t="s">
        <v>2568</v>
      </c>
      <c r="FFH209" s="2329" t="s">
        <v>2568</v>
      </c>
      <c r="FFI209" s="2329" t="s">
        <v>2568</v>
      </c>
      <c r="FFJ209" s="2329" t="s">
        <v>2568</v>
      </c>
      <c r="FFK209" s="2329" t="s">
        <v>2568</v>
      </c>
      <c r="FFL209" s="2329" t="s">
        <v>2568</v>
      </c>
      <c r="FFM209" s="2329" t="s">
        <v>2568</v>
      </c>
      <c r="FFN209" s="2329" t="s">
        <v>2568</v>
      </c>
      <c r="FFO209" s="2329" t="s">
        <v>2568</v>
      </c>
      <c r="FFP209" s="2329" t="s">
        <v>2568</v>
      </c>
      <c r="FFQ209" s="2329" t="s">
        <v>2568</v>
      </c>
      <c r="FFR209" s="2329" t="s">
        <v>2568</v>
      </c>
      <c r="FFS209" s="2329" t="s">
        <v>2568</v>
      </c>
      <c r="FFT209" s="2329" t="s">
        <v>2568</v>
      </c>
      <c r="FFU209" s="2329" t="s">
        <v>2568</v>
      </c>
      <c r="FFV209" s="2329" t="s">
        <v>2568</v>
      </c>
      <c r="FFW209" s="2329" t="s">
        <v>2568</v>
      </c>
      <c r="FFX209" s="2329" t="s">
        <v>2568</v>
      </c>
      <c r="FFY209" s="2329" t="s">
        <v>2568</v>
      </c>
      <c r="FFZ209" s="2329" t="s">
        <v>2568</v>
      </c>
      <c r="FGA209" s="2329" t="s">
        <v>2568</v>
      </c>
      <c r="FGB209" s="2329" t="s">
        <v>2568</v>
      </c>
      <c r="FGC209" s="2329" t="s">
        <v>2568</v>
      </c>
      <c r="FGD209" s="2329" t="s">
        <v>2568</v>
      </c>
      <c r="FGE209" s="2329" t="s">
        <v>2568</v>
      </c>
      <c r="FGF209" s="2329" t="s">
        <v>2568</v>
      </c>
      <c r="FGG209" s="2329" t="s">
        <v>2568</v>
      </c>
      <c r="FGH209" s="2329" t="s">
        <v>2568</v>
      </c>
      <c r="FGI209" s="2329" t="s">
        <v>2568</v>
      </c>
      <c r="FGJ209" s="2329" t="s">
        <v>2568</v>
      </c>
      <c r="FGK209" s="2329" t="s">
        <v>2568</v>
      </c>
      <c r="FGL209" s="2329" t="s">
        <v>2568</v>
      </c>
      <c r="FGM209" s="2329" t="s">
        <v>2568</v>
      </c>
      <c r="FGN209" s="2329" t="s">
        <v>2568</v>
      </c>
      <c r="FGO209" s="2329" t="s">
        <v>2568</v>
      </c>
      <c r="FGP209" s="2329" t="s">
        <v>2568</v>
      </c>
      <c r="FGQ209" s="2329" t="s">
        <v>2568</v>
      </c>
      <c r="FGR209" s="2329" t="s">
        <v>2568</v>
      </c>
      <c r="FGS209" s="2329" t="s">
        <v>2568</v>
      </c>
      <c r="FGT209" s="2329" t="s">
        <v>2568</v>
      </c>
      <c r="FGU209" s="2329" t="s">
        <v>2568</v>
      </c>
      <c r="FGV209" s="2329" t="s">
        <v>2568</v>
      </c>
      <c r="FGW209" s="2329" t="s">
        <v>2568</v>
      </c>
      <c r="FGX209" s="2329" t="s">
        <v>2568</v>
      </c>
      <c r="FGY209" s="2329" t="s">
        <v>2568</v>
      </c>
      <c r="FGZ209" s="2329" t="s">
        <v>2568</v>
      </c>
      <c r="FHA209" s="2329" t="s">
        <v>2568</v>
      </c>
      <c r="FHB209" s="2329" t="s">
        <v>2568</v>
      </c>
      <c r="FHC209" s="2329" t="s">
        <v>2568</v>
      </c>
      <c r="FHD209" s="2329" t="s">
        <v>2568</v>
      </c>
      <c r="FHE209" s="2329" t="s">
        <v>2568</v>
      </c>
      <c r="FHF209" s="2329" t="s">
        <v>2568</v>
      </c>
      <c r="FHG209" s="2329" t="s">
        <v>2568</v>
      </c>
      <c r="FHH209" s="2329" t="s">
        <v>2568</v>
      </c>
      <c r="FHI209" s="2329" t="s">
        <v>2568</v>
      </c>
      <c r="FHJ209" s="2329" t="s">
        <v>2568</v>
      </c>
      <c r="FHK209" s="2329" t="s">
        <v>2568</v>
      </c>
      <c r="FHL209" s="2329" t="s">
        <v>2568</v>
      </c>
      <c r="FHM209" s="2329" t="s">
        <v>2568</v>
      </c>
      <c r="FHN209" s="2329" t="s">
        <v>2568</v>
      </c>
      <c r="FHO209" s="2329" t="s">
        <v>2568</v>
      </c>
      <c r="FHP209" s="2329" t="s">
        <v>2568</v>
      </c>
      <c r="FHQ209" s="2329" t="s">
        <v>2568</v>
      </c>
      <c r="FHR209" s="2329" t="s">
        <v>2568</v>
      </c>
      <c r="FHS209" s="2329" t="s">
        <v>2568</v>
      </c>
      <c r="FHT209" s="2329" t="s">
        <v>2568</v>
      </c>
      <c r="FHU209" s="2329" t="s">
        <v>2568</v>
      </c>
      <c r="FHV209" s="2329" t="s">
        <v>2568</v>
      </c>
      <c r="FHW209" s="2329" t="s">
        <v>2568</v>
      </c>
      <c r="FHX209" s="2329" t="s">
        <v>2568</v>
      </c>
      <c r="FHY209" s="2329" t="s">
        <v>2568</v>
      </c>
      <c r="FHZ209" s="2329" t="s">
        <v>2568</v>
      </c>
      <c r="FIA209" s="2329" t="s">
        <v>2568</v>
      </c>
      <c r="FIB209" s="2329" t="s">
        <v>2568</v>
      </c>
      <c r="FIC209" s="2329" t="s">
        <v>2568</v>
      </c>
      <c r="FID209" s="2329" t="s">
        <v>2568</v>
      </c>
      <c r="FIE209" s="2329" t="s">
        <v>2568</v>
      </c>
      <c r="FIF209" s="2329" t="s">
        <v>2568</v>
      </c>
      <c r="FIG209" s="2329" t="s">
        <v>2568</v>
      </c>
      <c r="FIH209" s="2329" t="s">
        <v>2568</v>
      </c>
      <c r="FII209" s="2329" t="s">
        <v>2568</v>
      </c>
      <c r="FIJ209" s="2329" t="s">
        <v>2568</v>
      </c>
      <c r="FIK209" s="2329" t="s">
        <v>2568</v>
      </c>
      <c r="FIL209" s="2329" t="s">
        <v>2568</v>
      </c>
      <c r="FIM209" s="2329" t="s">
        <v>2568</v>
      </c>
      <c r="FIN209" s="2329" t="s">
        <v>2568</v>
      </c>
      <c r="FIO209" s="2329" t="s">
        <v>2568</v>
      </c>
      <c r="FIP209" s="2329" t="s">
        <v>2568</v>
      </c>
      <c r="FIQ209" s="2329" t="s">
        <v>2568</v>
      </c>
      <c r="FIR209" s="2329" t="s">
        <v>2568</v>
      </c>
      <c r="FIS209" s="2329" t="s">
        <v>2568</v>
      </c>
      <c r="FIT209" s="2329" t="s">
        <v>2568</v>
      </c>
      <c r="FIU209" s="2329" t="s">
        <v>2568</v>
      </c>
      <c r="FIV209" s="2329" t="s">
        <v>2568</v>
      </c>
      <c r="FIW209" s="2329" t="s">
        <v>2568</v>
      </c>
      <c r="FIX209" s="2329" t="s">
        <v>2568</v>
      </c>
      <c r="FIY209" s="2329" t="s">
        <v>2568</v>
      </c>
      <c r="FIZ209" s="2329" t="s">
        <v>2568</v>
      </c>
      <c r="FJA209" s="2329" t="s">
        <v>2568</v>
      </c>
      <c r="FJB209" s="2329" t="s">
        <v>2568</v>
      </c>
      <c r="FJC209" s="2329" t="s">
        <v>2568</v>
      </c>
      <c r="FJD209" s="2329" t="s">
        <v>2568</v>
      </c>
      <c r="FJE209" s="2329" t="s">
        <v>2568</v>
      </c>
      <c r="FJF209" s="2329" t="s">
        <v>2568</v>
      </c>
      <c r="FJG209" s="2329" t="s">
        <v>2568</v>
      </c>
      <c r="FJH209" s="2329" t="s">
        <v>2568</v>
      </c>
      <c r="FJI209" s="2329" t="s">
        <v>2568</v>
      </c>
      <c r="FJJ209" s="2329" t="s">
        <v>2568</v>
      </c>
      <c r="FJK209" s="2329" t="s">
        <v>2568</v>
      </c>
      <c r="FJL209" s="2329" t="s">
        <v>2568</v>
      </c>
      <c r="FJM209" s="2329" t="s">
        <v>2568</v>
      </c>
      <c r="FJN209" s="2329" t="s">
        <v>2568</v>
      </c>
      <c r="FJO209" s="2329" t="s">
        <v>2568</v>
      </c>
      <c r="FJP209" s="2329" t="s">
        <v>2568</v>
      </c>
      <c r="FJQ209" s="2329" t="s">
        <v>2568</v>
      </c>
      <c r="FJR209" s="2329" t="s">
        <v>2568</v>
      </c>
      <c r="FJS209" s="2329" t="s">
        <v>2568</v>
      </c>
      <c r="FJT209" s="2329" t="s">
        <v>2568</v>
      </c>
      <c r="FJU209" s="2329" t="s">
        <v>2568</v>
      </c>
      <c r="FJV209" s="2329" t="s">
        <v>2568</v>
      </c>
      <c r="FJW209" s="2329" t="s">
        <v>2568</v>
      </c>
      <c r="FJX209" s="2329" t="s">
        <v>2568</v>
      </c>
      <c r="FJY209" s="2329" t="s">
        <v>2568</v>
      </c>
      <c r="FJZ209" s="2329" t="s">
        <v>2568</v>
      </c>
      <c r="FKA209" s="2329" t="s">
        <v>2568</v>
      </c>
      <c r="FKB209" s="2329" t="s">
        <v>2568</v>
      </c>
      <c r="FKC209" s="2329" t="s">
        <v>2568</v>
      </c>
      <c r="FKD209" s="2329" t="s">
        <v>2568</v>
      </c>
      <c r="FKE209" s="2329" t="s">
        <v>2568</v>
      </c>
      <c r="FKF209" s="2329" t="s">
        <v>2568</v>
      </c>
      <c r="FKG209" s="2329" t="s">
        <v>2568</v>
      </c>
      <c r="FKH209" s="2329" t="s">
        <v>2568</v>
      </c>
      <c r="FKI209" s="2329" t="s">
        <v>2568</v>
      </c>
      <c r="FKJ209" s="2329" t="s">
        <v>2568</v>
      </c>
      <c r="FKK209" s="2329" t="s">
        <v>2568</v>
      </c>
      <c r="FKL209" s="2329" t="s">
        <v>2568</v>
      </c>
      <c r="FKM209" s="2329" t="s">
        <v>2568</v>
      </c>
      <c r="FKN209" s="2329" t="s">
        <v>2568</v>
      </c>
      <c r="FKO209" s="2329" t="s">
        <v>2568</v>
      </c>
      <c r="FKP209" s="2329" t="s">
        <v>2568</v>
      </c>
      <c r="FKQ209" s="2329" t="s">
        <v>2568</v>
      </c>
      <c r="FKR209" s="2329" t="s">
        <v>2568</v>
      </c>
      <c r="FKS209" s="2329" t="s">
        <v>2568</v>
      </c>
      <c r="FKT209" s="2329" t="s">
        <v>2568</v>
      </c>
      <c r="FKU209" s="2329" t="s">
        <v>2568</v>
      </c>
      <c r="FKV209" s="2329" t="s">
        <v>2568</v>
      </c>
      <c r="FKW209" s="2329" t="s">
        <v>2568</v>
      </c>
      <c r="FKX209" s="2329" t="s">
        <v>2568</v>
      </c>
      <c r="FKY209" s="2329" t="s">
        <v>2568</v>
      </c>
      <c r="FKZ209" s="2329" t="s">
        <v>2568</v>
      </c>
      <c r="FLA209" s="2329" t="s">
        <v>2568</v>
      </c>
      <c r="FLB209" s="2329" t="s">
        <v>2568</v>
      </c>
      <c r="FLC209" s="2329" t="s">
        <v>2568</v>
      </c>
      <c r="FLD209" s="2329" t="s">
        <v>2568</v>
      </c>
      <c r="FLE209" s="2329" t="s">
        <v>2568</v>
      </c>
      <c r="FLF209" s="2329" t="s">
        <v>2568</v>
      </c>
      <c r="FLG209" s="2329" t="s">
        <v>2568</v>
      </c>
      <c r="FLH209" s="2329" t="s">
        <v>2568</v>
      </c>
      <c r="FLI209" s="2329" t="s">
        <v>2568</v>
      </c>
      <c r="FLJ209" s="2329" t="s">
        <v>2568</v>
      </c>
      <c r="FLK209" s="2329" t="s">
        <v>2568</v>
      </c>
      <c r="FLL209" s="2329" t="s">
        <v>2568</v>
      </c>
      <c r="FLM209" s="2329" t="s">
        <v>2568</v>
      </c>
      <c r="FLN209" s="2329" t="s">
        <v>2568</v>
      </c>
      <c r="FLO209" s="2329" t="s">
        <v>2568</v>
      </c>
      <c r="FLP209" s="2329" t="s">
        <v>2568</v>
      </c>
      <c r="FLQ209" s="2329" t="s">
        <v>2568</v>
      </c>
      <c r="FLR209" s="2329" t="s">
        <v>2568</v>
      </c>
      <c r="FLS209" s="2329" t="s">
        <v>2568</v>
      </c>
      <c r="FLT209" s="2329" t="s">
        <v>2568</v>
      </c>
      <c r="FLU209" s="2329" t="s">
        <v>2568</v>
      </c>
      <c r="FLV209" s="2329" t="s">
        <v>2568</v>
      </c>
      <c r="FLW209" s="2329" t="s">
        <v>2568</v>
      </c>
      <c r="FLX209" s="2329" t="s">
        <v>2568</v>
      </c>
      <c r="FLY209" s="2329" t="s">
        <v>2568</v>
      </c>
      <c r="FLZ209" s="2329" t="s">
        <v>2568</v>
      </c>
      <c r="FMA209" s="2329" t="s">
        <v>2568</v>
      </c>
      <c r="FMB209" s="2329" t="s">
        <v>2568</v>
      </c>
      <c r="FMC209" s="2329" t="s">
        <v>2568</v>
      </c>
      <c r="FMD209" s="2329" t="s">
        <v>2568</v>
      </c>
      <c r="FME209" s="2329" t="s">
        <v>2568</v>
      </c>
      <c r="FMF209" s="2329" t="s">
        <v>2568</v>
      </c>
      <c r="FMG209" s="2329" t="s">
        <v>2568</v>
      </c>
      <c r="FMH209" s="2329" t="s">
        <v>2568</v>
      </c>
      <c r="FMI209" s="2329" t="s">
        <v>2568</v>
      </c>
      <c r="FMJ209" s="2329" t="s">
        <v>2568</v>
      </c>
      <c r="FMK209" s="2329" t="s">
        <v>2568</v>
      </c>
      <c r="FML209" s="2329" t="s">
        <v>2568</v>
      </c>
      <c r="FMM209" s="2329" t="s">
        <v>2568</v>
      </c>
      <c r="FMN209" s="2329" t="s">
        <v>2568</v>
      </c>
      <c r="FMO209" s="2329" t="s">
        <v>2568</v>
      </c>
      <c r="FMP209" s="2329" t="s">
        <v>2568</v>
      </c>
      <c r="FMQ209" s="2329" t="s">
        <v>2568</v>
      </c>
      <c r="FMR209" s="2329" t="s">
        <v>2568</v>
      </c>
      <c r="FMS209" s="2329" t="s">
        <v>2568</v>
      </c>
      <c r="FMT209" s="2329" t="s">
        <v>2568</v>
      </c>
      <c r="FMU209" s="2329" t="s">
        <v>2568</v>
      </c>
      <c r="FMV209" s="2329" t="s">
        <v>2568</v>
      </c>
      <c r="FMW209" s="2329" t="s">
        <v>2568</v>
      </c>
      <c r="FMX209" s="2329" t="s">
        <v>2568</v>
      </c>
      <c r="FMY209" s="2329" t="s">
        <v>2568</v>
      </c>
      <c r="FMZ209" s="2329" t="s">
        <v>2568</v>
      </c>
      <c r="FNA209" s="2329" t="s">
        <v>2568</v>
      </c>
      <c r="FNB209" s="2329" t="s">
        <v>2568</v>
      </c>
      <c r="FNC209" s="2329" t="s">
        <v>2568</v>
      </c>
      <c r="FND209" s="2329" t="s">
        <v>2568</v>
      </c>
      <c r="FNE209" s="2329" t="s">
        <v>2568</v>
      </c>
      <c r="FNF209" s="2329" t="s">
        <v>2568</v>
      </c>
      <c r="FNG209" s="2329" t="s">
        <v>2568</v>
      </c>
      <c r="FNH209" s="2329" t="s">
        <v>2568</v>
      </c>
      <c r="FNI209" s="2329" t="s">
        <v>2568</v>
      </c>
      <c r="FNJ209" s="2329" t="s">
        <v>2568</v>
      </c>
      <c r="FNK209" s="2329" t="s">
        <v>2568</v>
      </c>
      <c r="FNL209" s="2329" t="s">
        <v>2568</v>
      </c>
      <c r="FNM209" s="2329" t="s">
        <v>2568</v>
      </c>
      <c r="FNN209" s="2329" t="s">
        <v>2568</v>
      </c>
      <c r="FNO209" s="2329" t="s">
        <v>2568</v>
      </c>
      <c r="FNP209" s="2329" t="s">
        <v>2568</v>
      </c>
      <c r="FNQ209" s="2329" t="s">
        <v>2568</v>
      </c>
      <c r="FNR209" s="2329" t="s">
        <v>2568</v>
      </c>
      <c r="FNS209" s="2329" t="s">
        <v>2568</v>
      </c>
      <c r="FNT209" s="2329" t="s">
        <v>2568</v>
      </c>
      <c r="FNU209" s="2329" t="s">
        <v>2568</v>
      </c>
      <c r="FNV209" s="2329" t="s">
        <v>2568</v>
      </c>
      <c r="FNW209" s="2329" t="s">
        <v>2568</v>
      </c>
      <c r="FNX209" s="2329" t="s">
        <v>2568</v>
      </c>
      <c r="FNY209" s="2329" t="s">
        <v>2568</v>
      </c>
      <c r="FNZ209" s="2329" t="s">
        <v>2568</v>
      </c>
      <c r="FOA209" s="2329" t="s">
        <v>2568</v>
      </c>
      <c r="FOB209" s="2329" t="s">
        <v>2568</v>
      </c>
      <c r="FOC209" s="2329" t="s">
        <v>2568</v>
      </c>
      <c r="FOD209" s="2329" t="s">
        <v>2568</v>
      </c>
      <c r="FOE209" s="2329" t="s">
        <v>2568</v>
      </c>
      <c r="FOF209" s="2329" t="s">
        <v>2568</v>
      </c>
      <c r="FOG209" s="2329" t="s">
        <v>2568</v>
      </c>
      <c r="FOH209" s="2329" t="s">
        <v>2568</v>
      </c>
      <c r="FOI209" s="2329" t="s">
        <v>2568</v>
      </c>
      <c r="FOJ209" s="2329" t="s">
        <v>2568</v>
      </c>
      <c r="FOK209" s="2329" t="s">
        <v>2568</v>
      </c>
      <c r="FOL209" s="2329" t="s">
        <v>2568</v>
      </c>
      <c r="FOM209" s="2329" t="s">
        <v>2568</v>
      </c>
      <c r="FON209" s="2329" t="s">
        <v>2568</v>
      </c>
      <c r="FOO209" s="2329" t="s">
        <v>2568</v>
      </c>
      <c r="FOP209" s="2329" t="s">
        <v>2568</v>
      </c>
      <c r="FOQ209" s="2329" t="s">
        <v>2568</v>
      </c>
      <c r="FOR209" s="2329" t="s">
        <v>2568</v>
      </c>
      <c r="FOS209" s="2329" t="s">
        <v>2568</v>
      </c>
      <c r="FOT209" s="2329" t="s">
        <v>2568</v>
      </c>
      <c r="FOU209" s="2329" t="s">
        <v>2568</v>
      </c>
      <c r="FOV209" s="2329" t="s">
        <v>2568</v>
      </c>
      <c r="FOW209" s="2329" t="s">
        <v>2568</v>
      </c>
      <c r="FOX209" s="2329" t="s">
        <v>2568</v>
      </c>
      <c r="FOY209" s="2329" t="s">
        <v>2568</v>
      </c>
      <c r="FOZ209" s="2329" t="s">
        <v>2568</v>
      </c>
      <c r="FPA209" s="2329" t="s">
        <v>2568</v>
      </c>
      <c r="FPB209" s="2329" t="s">
        <v>2568</v>
      </c>
      <c r="FPC209" s="2329" t="s">
        <v>2568</v>
      </c>
      <c r="FPD209" s="2329" t="s">
        <v>2568</v>
      </c>
      <c r="FPE209" s="2329" t="s">
        <v>2568</v>
      </c>
      <c r="FPF209" s="2329" t="s">
        <v>2568</v>
      </c>
      <c r="FPG209" s="2329" t="s">
        <v>2568</v>
      </c>
      <c r="FPH209" s="2329" t="s">
        <v>2568</v>
      </c>
      <c r="FPI209" s="2329" t="s">
        <v>2568</v>
      </c>
      <c r="FPJ209" s="2329" t="s">
        <v>2568</v>
      </c>
      <c r="FPK209" s="2329" t="s">
        <v>2568</v>
      </c>
      <c r="FPL209" s="2329" t="s">
        <v>2568</v>
      </c>
      <c r="FPM209" s="2329" t="s">
        <v>2568</v>
      </c>
      <c r="FPN209" s="2329" t="s">
        <v>2568</v>
      </c>
      <c r="FPO209" s="2329" t="s">
        <v>2568</v>
      </c>
      <c r="FPP209" s="2329" t="s">
        <v>2568</v>
      </c>
      <c r="FPQ209" s="2329" t="s">
        <v>2568</v>
      </c>
      <c r="FPR209" s="2329" t="s">
        <v>2568</v>
      </c>
      <c r="FPS209" s="2329" t="s">
        <v>2568</v>
      </c>
      <c r="FPT209" s="2329" t="s">
        <v>2568</v>
      </c>
      <c r="FPU209" s="2329" t="s">
        <v>2568</v>
      </c>
      <c r="FPV209" s="2329" t="s">
        <v>2568</v>
      </c>
      <c r="FPW209" s="2329" t="s">
        <v>2568</v>
      </c>
      <c r="FPX209" s="2329" t="s">
        <v>2568</v>
      </c>
      <c r="FPY209" s="2329" t="s">
        <v>2568</v>
      </c>
      <c r="FPZ209" s="2329" t="s">
        <v>2568</v>
      </c>
      <c r="FQA209" s="2329" t="s">
        <v>2568</v>
      </c>
      <c r="FQB209" s="2329" t="s">
        <v>2568</v>
      </c>
      <c r="FQC209" s="2329" t="s">
        <v>2568</v>
      </c>
      <c r="FQD209" s="2329" t="s">
        <v>2568</v>
      </c>
      <c r="FQE209" s="2329" t="s">
        <v>2568</v>
      </c>
      <c r="FQF209" s="2329" t="s">
        <v>2568</v>
      </c>
      <c r="FQG209" s="2329" t="s">
        <v>2568</v>
      </c>
      <c r="FQH209" s="2329" t="s">
        <v>2568</v>
      </c>
      <c r="FQI209" s="2329" t="s">
        <v>2568</v>
      </c>
      <c r="FQJ209" s="2329" t="s">
        <v>2568</v>
      </c>
      <c r="FQK209" s="2329" t="s">
        <v>2568</v>
      </c>
      <c r="FQL209" s="2329" t="s">
        <v>2568</v>
      </c>
      <c r="FQM209" s="2329" t="s">
        <v>2568</v>
      </c>
      <c r="FQN209" s="2329" t="s">
        <v>2568</v>
      </c>
      <c r="FQO209" s="2329" t="s">
        <v>2568</v>
      </c>
      <c r="FQP209" s="2329" t="s">
        <v>2568</v>
      </c>
      <c r="FQQ209" s="2329" t="s">
        <v>2568</v>
      </c>
      <c r="FQR209" s="2329" t="s">
        <v>2568</v>
      </c>
      <c r="FQS209" s="2329" t="s">
        <v>2568</v>
      </c>
      <c r="FQT209" s="2329" t="s">
        <v>2568</v>
      </c>
      <c r="FQU209" s="2329" t="s">
        <v>2568</v>
      </c>
      <c r="FQV209" s="2329" t="s">
        <v>2568</v>
      </c>
      <c r="FQW209" s="2329" t="s">
        <v>2568</v>
      </c>
      <c r="FQX209" s="2329" t="s">
        <v>2568</v>
      </c>
      <c r="FQY209" s="2329" t="s">
        <v>2568</v>
      </c>
      <c r="FQZ209" s="2329" t="s">
        <v>2568</v>
      </c>
      <c r="FRA209" s="2329" t="s">
        <v>2568</v>
      </c>
      <c r="FRB209" s="2329" t="s">
        <v>2568</v>
      </c>
      <c r="FRC209" s="2329" t="s">
        <v>2568</v>
      </c>
      <c r="FRD209" s="2329" t="s">
        <v>2568</v>
      </c>
      <c r="FRE209" s="2329" t="s">
        <v>2568</v>
      </c>
      <c r="FRF209" s="2329" t="s">
        <v>2568</v>
      </c>
      <c r="FRG209" s="2329" t="s">
        <v>2568</v>
      </c>
      <c r="FRH209" s="2329" t="s">
        <v>2568</v>
      </c>
      <c r="FRI209" s="2329" t="s">
        <v>2568</v>
      </c>
      <c r="FRJ209" s="2329" t="s">
        <v>2568</v>
      </c>
      <c r="FRK209" s="2329" t="s">
        <v>2568</v>
      </c>
      <c r="FRL209" s="2329" t="s">
        <v>2568</v>
      </c>
      <c r="FRM209" s="2329" t="s">
        <v>2568</v>
      </c>
      <c r="FRN209" s="2329" t="s">
        <v>2568</v>
      </c>
      <c r="FRO209" s="2329" t="s">
        <v>2568</v>
      </c>
      <c r="FRP209" s="2329" t="s">
        <v>2568</v>
      </c>
      <c r="FRQ209" s="2329" t="s">
        <v>2568</v>
      </c>
      <c r="FRR209" s="2329" t="s">
        <v>2568</v>
      </c>
      <c r="FRS209" s="2329" t="s">
        <v>2568</v>
      </c>
      <c r="FRT209" s="2329" t="s">
        <v>2568</v>
      </c>
      <c r="FRU209" s="2329" t="s">
        <v>2568</v>
      </c>
      <c r="FRV209" s="2329" t="s">
        <v>2568</v>
      </c>
      <c r="FRW209" s="2329" t="s">
        <v>2568</v>
      </c>
      <c r="FRX209" s="2329" t="s">
        <v>2568</v>
      </c>
      <c r="FRY209" s="2329" t="s">
        <v>2568</v>
      </c>
      <c r="FRZ209" s="2329" t="s">
        <v>2568</v>
      </c>
      <c r="FSA209" s="2329" t="s">
        <v>2568</v>
      </c>
      <c r="FSB209" s="2329" t="s">
        <v>2568</v>
      </c>
      <c r="FSC209" s="2329" t="s">
        <v>2568</v>
      </c>
      <c r="FSD209" s="2329" t="s">
        <v>2568</v>
      </c>
      <c r="FSE209" s="2329" t="s">
        <v>2568</v>
      </c>
      <c r="FSF209" s="2329" t="s">
        <v>2568</v>
      </c>
      <c r="FSG209" s="2329" t="s">
        <v>2568</v>
      </c>
      <c r="FSH209" s="2329" t="s">
        <v>2568</v>
      </c>
      <c r="FSI209" s="2329" t="s">
        <v>2568</v>
      </c>
      <c r="FSJ209" s="2329" t="s">
        <v>2568</v>
      </c>
      <c r="FSK209" s="2329" t="s">
        <v>2568</v>
      </c>
      <c r="FSL209" s="2329" t="s">
        <v>2568</v>
      </c>
      <c r="FSM209" s="2329" t="s">
        <v>2568</v>
      </c>
      <c r="FSN209" s="2329" t="s">
        <v>2568</v>
      </c>
      <c r="FSO209" s="2329" t="s">
        <v>2568</v>
      </c>
      <c r="FSP209" s="2329" t="s">
        <v>2568</v>
      </c>
      <c r="FSQ209" s="2329" t="s">
        <v>2568</v>
      </c>
      <c r="FSR209" s="2329" t="s">
        <v>2568</v>
      </c>
      <c r="FSS209" s="2329" t="s">
        <v>2568</v>
      </c>
      <c r="FST209" s="2329" t="s">
        <v>2568</v>
      </c>
      <c r="FSU209" s="2329" t="s">
        <v>2568</v>
      </c>
      <c r="FSV209" s="2329" t="s">
        <v>2568</v>
      </c>
      <c r="FSW209" s="2329" t="s">
        <v>2568</v>
      </c>
      <c r="FSX209" s="2329" t="s">
        <v>2568</v>
      </c>
      <c r="FSY209" s="2329" t="s">
        <v>2568</v>
      </c>
      <c r="FSZ209" s="2329" t="s">
        <v>2568</v>
      </c>
      <c r="FTA209" s="2329" t="s">
        <v>2568</v>
      </c>
      <c r="FTB209" s="2329" t="s">
        <v>2568</v>
      </c>
      <c r="FTC209" s="2329" t="s">
        <v>2568</v>
      </c>
      <c r="FTD209" s="2329" t="s">
        <v>2568</v>
      </c>
      <c r="FTE209" s="2329" t="s">
        <v>2568</v>
      </c>
      <c r="FTF209" s="2329" t="s">
        <v>2568</v>
      </c>
      <c r="FTG209" s="2329" t="s">
        <v>2568</v>
      </c>
      <c r="FTH209" s="2329" t="s">
        <v>2568</v>
      </c>
      <c r="FTI209" s="2329" t="s">
        <v>2568</v>
      </c>
      <c r="FTJ209" s="2329" t="s">
        <v>2568</v>
      </c>
      <c r="FTK209" s="2329" t="s">
        <v>2568</v>
      </c>
      <c r="FTL209" s="2329" t="s">
        <v>2568</v>
      </c>
      <c r="FTM209" s="2329" t="s">
        <v>2568</v>
      </c>
      <c r="FTN209" s="2329" t="s">
        <v>2568</v>
      </c>
      <c r="FTO209" s="2329" t="s">
        <v>2568</v>
      </c>
      <c r="FTP209" s="2329" t="s">
        <v>2568</v>
      </c>
      <c r="FTQ209" s="2329" t="s">
        <v>2568</v>
      </c>
      <c r="FTR209" s="2329" t="s">
        <v>2568</v>
      </c>
      <c r="FTS209" s="2329" t="s">
        <v>2568</v>
      </c>
      <c r="FTT209" s="2329" t="s">
        <v>2568</v>
      </c>
      <c r="FTU209" s="2329" t="s">
        <v>2568</v>
      </c>
      <c r="FTV209" s="2329" t="s">
        <v>2568</v>
      </c>
      <c r="FTW209" s="2329" t="s">
        <v>2568</v>
      </c>
      <c r="FTX209" s="2329" t="s">
        <v>2568</v>
      </c>
      <c r="FTY209" s="2329" t="s">
        <v>2568</v>
      </c>
      <c r="FTZ209" s="2329" t="s">
        <v>2568</v>
      </c>
      <c r="FUA209" s="2329" t="s">
        <v>2568</v>
      </c>
      <c r="FUB209" s="2329" t="s">
        <v>2568</v>
      </c>
      <c r="FUC209" s="2329" t="s">
        <v>2568</v>
      </c>
      <c r="FUD209" s="2329" t="s">
        <v>2568</v>
      </c>
      <c r="FUE209" s="2329" t="s">
        <v>2568</v>
      </c>
      <c r="FUF209" s="2329" t="s">
        <v>2568</v>
      </c>
      <c r="FUG209" s="2329" t="s">
        <v>2568</v>
      </c>
      <c r="FUH209" s="2329" t="s">
        <v>2568</v>
      </c>
      <c r="FUI209" s="2329" t="s">
        <v>2568</v>
      </c>
      <c r="FUJ209" s="2329" t="s">
        <v>2568</v>
      </c>
      <c r="FUK209" s="2329" t="s">
        <v>2568</v>
      </c>
      <c r="FUL209" s="2329" t="s">
        <v>2568</v>
      </c>
      <c r="FUM209" s="2329" t="s">
        <v>2568</v>
      </c>
      <c r="FUN209" s="2329" t="s">
        <v>2568</v>
      </c>
      <c r="FUO209" s="2329" t="s">
        <v>2568</v>
      </c>
      <c r="FUP209" s="2329" t="s">
        <v>2568</v>
      </c>
      <c r="FUQ209" s="2329" t="s">
        <v>2568</v>
      </c>
      <c r="FUR209" s="2329" t="s">
        <v>2568</v>
      </c>
      <c r="FUS209" s="2329" t="s">
        <v>2568</v>
      </c>
      <c r="FUT209" s="2329" t="s">
        <v>2568</v>
      </c>
      <c r="FUU209" s="2329" t="s">
        <v>2568</v>
      </c>
      <c r="FUV209" s="2329" t="s">
        <v>2568</v>
      </c>
      <c r="FUW209" s="2329" t="s">
        <v>2568</v>
      </c>
      <c r="FUX209" s="2329" t="s">
        <v>2568</v>
      </c>
      <c r="FUY209" s="2329" t="s">
        <v>2568</v>
      </c>
      <c r="FUZ209" s="2329" t="s">
        <v>2568</v>
      </c>
      <c r="FVA209" s="2329" t="s">
        <v>2568</v>
      </c>
      <c r="FVB209" s="2329" t="s">
        <v>2568</v>
      </c>
      <c r="FVC209" s="2329" t="s">
        <v>2568</v>
      </c>
      <c r="FVD209" s="2329" t="s">
        <v>2568</v>
      </c>
      <c r="FVE209" s="2329" t="s">
        <v>2568</v>
      </c>
      <c r="FVF209" s="2329" t="s">
        <v>2568</v>
      </c>
      <c r="FVG209" s="2329" t="s">
        <v>2568</v>
      </c>
      <c r="FVH209" s="2329" t="s">
        <v>2568</v>
      </c>
      <c r="FVI209" s="2329" t="s">
        <v>2568</v>
      </c>
      <c r="FVJ209" s="2329" t="s">
        <v>2568</v>
      </c>
      <c r="FVK209" s="2329" t="s">
        <v>2568</v>
      </c>
      <c r="FVL209" s="2329" t="s">
        <v>2568</v>
      </c>
      <c r="FVM209" s="2329" t="s">
        <v>2568</v>
      </c>
      <c r="FVN209" s="2329" t="s">
        <v>2568</v>
      </c>
      <c r="FVO209" s="2329" t="s">
        <v>2568</v>
      </c>
      <c r="FVP209" s="2329" t="s">
        <v>2568</v>
      </c>
      <c r="FVQ209" s="2329" t="s">
        <v>2568</v>
      </c>
      <c r="FVR209" s="2329" t="s">
        <v>2568</v>
      </c>
      <c r="FVS209" s="2329" t="s">
        <v>2568</v>
      </c>
      <c r="FVT209" s="2329" t="s">
        <v>2568</v>
      </c>
      <c r="FVU209" s="2329" t="s">
        <v>2568</v>
      </c>
      <c r="FVV209" s="2329" t="s">
        <v>2568</v>
      </c>
      <c r="FVW209" s="2329" t="s">
        <v>2568</v>
      </c>
      <c r="FVX209" s="2329" t="s">
        <v>2568</v>
      </c>
      <c r="FVY209" s="2329" t="s">
        <v>2568</v>
      </c>
      <c r="FVZ209" s="2329" t="s">
        <v>2568</v>
      </c>
      <c r="FWA209" s="2329" t="s">
        <v>2568</v>
      </c>
      <c r="FWB209" s="2329" t="s">
        <v>2568</v>
      </c>
      <c r="FWC209" s="2329" t="s">
        <v>2568</v>
      </c>
      <c r="FWD209" s="2329" t="s">
        <v>2568</v>
      </c>
      <c r="FWE209" s="2329" t="s">
        <v>2568</v>
      </c>
      <c r="FWF209" s="2329" t="s">
        <v>2568</v>
      </c>
      <c r="FWG209" s="2329" t="s">
        <v>2568</v>
      </c>
      <c r="FWH209" s="2329" t="s">
        <v>2568</v>
      </c>
      <c r="FWI209" s="2329" t="s">
        <v>2568</v>
      </c>
      <c r="FWJ209" s="2329" t="s">
        <v>2568</v>
      </c>
      <c r="FWK209" s="2329" t="s">
        <v>2568</v>
      </c>
      <c r="FWL209" s="2329" t="s">
        <v>2568</v>
      </c>
      <c r="FWM209" s="2329" t="s">
        <v>2568</v>
      </c>
      <c r="FWN209" s="2329" t="s">
        <v>2568</v>
      </c>
      <c r="FWO209" s="2329" t="s">
        <v>2568</v>
      </c>
      <c r="FWP209" s="2329" t="s">
        <v>2568</v>
      </c>
      <c r="FWQ209" s="2329" t="s">
        <v>2568</v>
      </c>
      <c r="FWR209" s="2329" t="s">
        <v>2568</v>
      </c>
      <c r="FWS209" s="2329" t="s">
        <v>2568</v>
      </c>
      <c r="FWT209" s="2329" t="s">
        <v>2568</v>
      </c>
      <c r="FWU209" s="2329" t="s">
        <v>2568</v>
      </c>
      <c r="FWV209" s="2329" t="s">
        <v>2568</v>
      </c>
      <c r="FWW209" s="2329" t="s">
        <v>2568</v>
      </c>
      <c r="FWX209" s="2329" t="s">
        <v>2568</v>
      </c>
      <c r="FWY209" s="2329" t="s">
        <v>2568</v>
      </c>
      <c r="FWZ209" s="2329" t="s">
        <v>2568</v>
      </c>
      <c r="FXA209" s="2329" t="s">
        <v>2568</v>
      </c>
      <c r="FXB209" s="2329" t="s">
        <v>2568</v>
      </c>
      <c r="FXC209" s="2329" t="s">
        <v>2568</v>
      </c>
      <c r="FXD209" s="2329" t="s">
        <v>2568</v>
      </c>
      <c r="FXE209" s="2329" t="s">
        <v>2568</v>
      </c>
      <c r="FXF209" s="2329" t="s">
        <v>2568</v>
      </c>
      <c r="FXG209" s="2329" t="s">
        <v>2568</v>
      </c>
      <c r="FXH209" s="2329" t="s">
        <v>2568</v>
      </c>
      <c r="FXI209" s="2329" t="s">
        <v>2568</v>
      </c>
      <c r="FXJ209" s="2329" t="s">
        <v>2568</v>
      </c>
      <c r="FXK209" s="2329" t="s">
        <v>2568</v>
      </c>
      <c r="FXL209" s="2329" t="s">
        <v>2568</v>
      </c>
      <c r="FXM209" s="2329" t="s">
        <v>2568</v>
      </c>
      <c r="FXN209" s="2329" t="s">
        <v>2568</v>
      </c>
      <c r="FXO209" s="2329" t="s">
        <v>2568</v>
      </c>
      <c r="FXP209" s="2329" t="s">
        <v>2568</v>
      </c>
      <c r="FXQ209" s="2329" t="s">
        <v>2568</v>
      </c>
      <c r="FXR209" s="2329" t="s">
        <v>2568</v>
      </c>
      <c r="FXS209" s="2329" t="s">
        <v>2568</v>
      </c>
      <c r="FXT209" s="2329" t="s">
        <v>2568</v>
      </c>
      <c r="FXU209" s="2329" t="s">
        <v>2568</v>
      </c>
      <c r="FXV209" s="2329" t="s">
        <v>2568</v>
      </c>
      <c r="FXW209" s="2329" t="s">
        <v>2568</v>
      </c>
      <c r="FXX209" s="2329" t="s">
        <v>2568</v>
      </c>
      <c r="FXY209" s="2329" t="s">
        <v>2568</v>
      </c>
      <c r="FXZ209" s="2329" t="s">
        <v>2568</v>
      </c>
      <c r="FYA209" s="2329" t="s">
        <v>2568</v>
      </c>
      <c r="FYB209" s="2329" t="s">
        <v>2568</v>
      </c>
      <c r="FYC209" s="2329" t="s">
        <v>2568</v>
      </c>
      <c r="FYD209" s="2329" t="s">
        <v>2568</v>
      </c>
      <c r="FYE209" s="2329" t="s">
        <v>2568</v>
      </c>
      <c r="FYF209" s="2329" t="s">
        <v>2568</v>
      </c>
      <c r="FYG209" s="2329" t="s">
        <v>2568</v>
      </c>
      <c r="FYH209" s="2329" t="s">
        <v>2568</v>
      </c>
      <c r="FYI209" s="2329" t="s">
        <v>2568</v>
      </c>
      <c r="FYJ209" s="2329" t="s">
        <v>2568</v>
      </c>
      <c r="FYK209" s="2329" t="s">
        <v>2568</v>
      </c>
      <c r="FYL209" s="2329" t="s">
        <v>2568</v>
      </c>
      <c r="FYM209" s="2329" t="s">
        <v>2568</v>
      </c>
      <c r="FYN209" s="2329" t="s">
        <v>2568</v>
      </c>
      <c r="FYO209" s="2329" t="s">
        <v>2568</v>
      </c>
      <c r="FYP209" s="2329" t="s">
        <v>2568</v>
      </c>
      <c r="FYQ209" s="2329" t="s">
        <v>2568</v>
      </c>
      <c r="FYR209" s="2329" t="s">
        <v>2568</v>
      </c>
      <c r="FYS209" s="2329" t="s">
        <v>2568</v>
      </c>
      <c r="FYT209" s="2329" t="s">
        <v>2568</v>
      </c>
      <c r="FYU209" s="2329" t="s">
        <v>2568</v>
      </c>
      <c r="FYV209" s="2329" t="s">
        <v>2568</v>
      </c>
      <c r="FYW209" s="2329" t="s">
        <v>2568</v>
      </c>
      <c r="FYX209" s="2329" t="s">
        <v>2568</v>
      </c>
      <c r="FYY209" s="2329" t="s">
        <v>2568</v>
      </c>
      <c r="FYZ209" s="2329" t="s">
        <v>2568</v>
      </c>
      <c r="FZA209" s="2329" t="s">
        <v>2568</v>
      </c>
      <c r="FZB209" s="2329" t="s">
        <v>2568</v>
      </c>
      <c r="FZC209" s="2329" t="s">
        <v>2568</v>
      </c>
      <c r="FZD209" s="2329" t="s">
        <v>2568</v>
      </c>
      <c r="FZE209" s="2329" t="s">
        <v>2568</v>
      </c>
      <c r="FZF209" s="2329" t="s">
        <v>2568</v>
      </c>
      <c r="FZG209" s="2329" t="s">
        <v>2568</v>
      </c>
      <c r="FZH209" s="2329" t="s">
        <v>2568</v>
      </c>
      <c r="FZI209" s="2329" t="s">
        <v>2568</v>
      </c>
      <c r="FZJ209" s="2329" t="s">
        <v>2568</v>
      </c>
      <c r="FZK209" s="2329" t="s">
        <v>2568</v>
      </c>
      <c r="FZL209" s="2329" t="s">
        <v>2568</v>
      </c>
      <c r="FZM209" s="2329" t="s">
        <v>2568</v>
      </c>
      <c r="FZN209" s="2329" t="s">
        <v>2568</v>
      </c>
      <c r="FZO209" s="2329" t="s">
        <v>2568</v>
      </c>
      <c r="FZP209" s="2329" t="s">
        <v>2568</v>
      </c>
      <c r="FZQ209" s="2329" t="s">
        <v>2568</v>
      </c>
      <c r="FZR209" s="2329" t="s">
        <v>2568</v>
      </c>
      <c r="FZS209" s="2329" t="s">
        <v>2568</v>
      </c>
      <c r="FZT209" s="2329" t="s">
        <v>2568</v>
      </c>
      <c r="FZU209" s="2329" t="s">
        <v>2568</v>
      </c>
      <c r="FZV209" s="2329" t="s">
        <v>2568</v>
      </c>
      <c r="FZW209" s="2329" t="s">
        <v>2568</v>
      </c>
      <c r="FZX209" s="2329" t="s">
        <v>2568</v>
      </c>
      <c r="FZY209" s="2329" t="s">
        <v>2568</v>
      </c>
      <c r="FZZ209" s="2329" t="s">
        <v>2568</v>
      </c>
      <c r="GAA209" s="2329" t="s">
        <v>2568</v>
      </c>
      <c r="GAB209" s="2329" t="s">
        <v>2568</v>
      </c>
      <c r="GAC209" s="2329" t="s">
        <v>2568</v>
      </c>
      <c r="GAD209" s="2329" t="s">
        <v>2568</v>
      </c>
      <c r="GAE209" s="2329" t="s">
        <v>2568</v>
      </c>
      <c r="GAF209" s="2329" t="s">
        <v>2568</v>
      </c>
      <c r="GAG209" s="2329" t="s">
        <v>2568</v>
      </c>
      <c r="GAH209" s="2329" t="s">
        <v>2568</v>
      </c>
      <c r="GAI209" s="2329" t="s">
        <v>2568</v>
      </c>
      <c r="GAJ209" s="2329" t="s">
        <v>2568</v>
      </c>
      <c r="GAK209" s="2329" t="s">
        <v>2568</v>
      </c>
      <c r="GAL209" s="2329" t="s">
        <v>2568</v>
      </c>
      <c r="GAM209" s="2329" t="s">
        <v>2568</v>
      </c>
      <c r="GAN209" s="2329" t="s">
        <v>2568</v>
      </c>
      <c r="GAO209" s="2329" t="s">
        <v>2568</v>
      </c>
      <c r="GAP209" s="2329" t="s">
        <v>2568</v>
      </c>
      <c r="GAQ209" s="2329" t="s">
        <v>2568</v>
      </c>
      <c r="GAR209" s="2329" t="s">
        <v>2568</v>
      </c>
      <c r="GAS209" s="2329" t="s">
        <v>2568</v>
      </c>
      <c r="GAT209" s="2329" t="s">
        <v>2568</v>
      </c>
      <c r="GAU209" s="2329" t="s">
        <v>2568</v>
      </c>
      <c r="GAV209" s="2329" t="s">
        <v>2568</v>
      </c>
      <c r="GAW209" s="2329" t="s">
        <v>2568</v>
      </c>
      <c r="GAX209" s="2329" t="s">
        <v>2568</v>
      </c>
      <c r="GAY209" s="2329" t="s">
        <v>2568</v>
      </c>
      <c r="GAZ209" s="2329" t="s">
        <v>2568</v>
      </c>
      <c r="GBA209" s="2329" t="s">
        <v>2568</v>
      </c>
      <c r="GBB209" s="2329" t="s">
        <v>2568</v>
      </c>
      <c r="GBC209" s="2329" t="s">
        <v>2568</v>
      </c>
      <c r="GBD209" s="2329" t="s">
        <v>2568</v>
      </c>
      <c r="GBE209" s="2329" t="s">
        <v>2568</v>
      </c>
      <c r="GBF209" s="2329" t="s">
        <v>2568</v>
      </c>
      <c r="GBG209" s="2329" t="s">
        <v>2568</v>
      </c>
      <c r="GBH209" s="2329" t="s">
        <v>2568</v>
      </c>
      <c r="GBI209" s="2329" t="s">
        <v>2568</v>
      </c>
      <c r="GBJ209" s="2329" t="s">
        <v>2568</v>
      </c>
      <c r="GBK209" s="2329" t="s">
        <v>2568</v>
      </c>
      <c r="GBL209" s="2329" t="s">
        <v>2568</v>
      </c>
      <c r="GBM209" s="2329" t="s">
        <v>2568</v>
      </c>
      <c r="GBN209" s="2329" t="s">
        <v>2568</v>
      </c>
      <c r="GBO209" s="2329" t="s">
        <v>2568</v>
      </c>
      <c r="GBP209" s="2329" t="s">
        <v>2568</v>
      </c>
      <c r="GBQ209" s="2329" t="s">
        <v>2568</v>
      </c>
      <c r="GBR209" s="2329" t="s">
        <v>2568</v>
      </c>
      <c r="GBS209" s="2329" t="s">
        <v>2568</v>
      </c>
      <c r="GBT209" s="2329" t="s">
        <v>2568</v>
      </c>
      <c r="GBU209" s="2329" t="s">
        <v>2568</v>
      </c>
      <c r="GBV209" s="2329" t="s">
        <v>2568</v>
      </c>
      <c r="GBW209" s="2329" t="s">
        <v>2568</v>
      </c>
      <c r="GBX209" s="2329" t="s">
        <v>2568</v>
      </c>
      <c r="GBY209" s="2329" t="s">
        <v>2568</v>
      </c>
      <c r="GBZ209" s="2329" t="s">
        <v>2568</v>
      </c>
      <c r="GCA209" s="2329" t="s">
        <v>2568</v>
      </c>
      <c r="GCB209" s="2329" t="s">
        <v>2568</v>
      </c>
      <c r="GCC209" s="2329" t="s">
        <v>2568</v>
      </c>
      <c r="GCD209" s="2329" t="s">
        <v>2568</v>
      </c>
      <c r="GCE209" s="2329" t="s">
        <v>2568</v>
      </c>
      <c r="GCF209" s="2329" t="s">
        <v>2568</v>
      </c>
      <c r="GCG209" s="2329" t="s">
        <v>2568</v>
      </c>
      <c r="GCH209" s="2329" t="s">
        <v>2568</v>
      </c>
      <c r="GCI209" s="2329" t="s">
        <v>2568</v>
      </c>
      <c r="GCJ209" s="2329" t="s">
        <v>2568</v>
      </c>
      <c r="GCK209" s="2329" t="s">
        <v>2568</v>
      </c>
      <c r="GCL209" s="2329" t="s">
        <v>2568</v>
      </c>
      <c r="GCM209" s="2329" t="s">
        <v>2568</v>
      </c>
      <c r="GCN209" s="2329" t="s">
        <v>2568</v>
      </c>
      <c r="GCO209" s="2329" t="s">
        <v>2568</v>
      </c>
      <c r="GCP209" s="2329" t="s">
        <v>2568</v>
      </c>
      <c r="GCQ209" s="2329" t="s">
        <v>2568</v>
      </c>
      <c r="GCR209" s="2329" t="s">
        <v>2568</v>
      </c>
      <c r="GCS209" s="2329" t="s">
        <v>2568</v>
      </c>
      <c r="GCT209" s="2329" t="s">
        <v>2568</v>
      </c>
      <c r="GCU209" s="2329" t="s">
        <v>2568</v>
      </c>
      <c r="GCV209" s="2329" t="s">
        <v>2568</v>
      </c>
      <c r="GCW209" s="2329" t="s">
        <v>2568</v>
      </c>
      <c r="GCX209" s="2329" t="s">
        <v>2568</v>
      </c>
      <c r="GCY209" s="2329" t="s">
        <v>2568</v>
      </c>
      <c r="GCZ209" s="2329" t="s">
        <v>2568</v>
      </c>
      <c r="GDA209" s="2329" t="s">
        <v>2568</v>
      </c>
      <c r="GDB209" s="2329" t="s">
        <v>2568</v>
      </c>
      <c r="GDC209" s="2329" t="s">
        <v>2568</v>
      </c>
      <c r="GDD209" s="2329" t="s">
        <v>2568</v>
      </c>
      <c r="GDE209" s="2329" t="s">
        <v>2568</v>
      </c>
      <c r="GDF209" s="2329" t="s">
        <v>2568</v>
      </c>
      <c r="GDG209" s="2329" t="s">
        <v>2568</v>
      </c>
      <c r="GDH209" s="2329" t="s">
        <v>2568</v>
      </c>
      <c r="GDI209" s="2329" t="s">
        <v>2568</v>
      </c>
      <c r="GDJ209" s="2329" t="s">
        <v>2568</v>
      </c>
      <c r="GDK209" s="2329" t="s">
        <v>2568</v>
      </c>
      <c r="GDL209" s="2329" t="s">
        <v>2568</v>
      </c>
      <c r="GDM209" s="2329" t="s">
        <v>2568</v>
      </c>
      <c r="GDN209" s="2329" t="s">
        <v>2568</v>
      </c>
      <c r="GDO209" s="2329" t="s">
        <v>2568</v>
      </c>
      <c r="GDP209" s="2329" t="s">
        <v>2568</v>
      </c>
      <c r="GDQ209" s="2329" t="s">
        <v>2568</v>
      </c>
      <c r="GDR209" s="2329" t="s">
        <v>2568</v>
      </c>
      <c r="GDS209" s="2329" t="s">
        <v>2568</v>
      </c>
      <c r="GDT209" s="2329" t="s">
        <v>2568</v>
      </c>
      <c r="GDU209" s="2329" t="s">
        <v>2568</v>
      </c>
      <c r="GDV209" s="2329" t="s">
        <v>2568</v>
      </c>
      <c r="GDW209" s="2329" t="s">
        <v>2568</v>
      </c>
      <c r="GDX209" s="2329" t="s">
        <v>2568</v>
      </c>
      <c r="GDY209" s="2329" t="s">
        <v>2568</v>
      </c>
      <c r="GDZ209" s="2329" t="s">
        <v>2568</v>
      </c>
      <c r="GEA209" s="2329" t="s">
        <v>2568</v>
      </c>
      <c r="GEB209" s="2329" t="s">
        <v>2568</v>
      </c>
      <c r="GEC209" s="2329" t="s">
        <v>2568</v>
      </c>
      <c r="GED209" s="2329" t="s">
        <v>2568</v>
      </c>
      <c r="GEE209" s="2329" t="s">
        <v>2568</v>
      </c>
      <c r="GEF209" s="2329" t="s">
        <v>2568</v>
      </c>
      <c r="GEG209" s="2329" t="s">
        <v>2568</v>
      </c>
      <c r="GEH209" s="2329" t="s">
        <v>2568</v>
      </c>
      <c r="GEI209" s="2329" t="s">
        <v>2568</v>
      </c>
      <c r="GEJ209" s="2329" t="s">
        <v>2568</v>
      </c>
      <c r="GEK209" s="2329" t="s">
        <v>2568</v>
      </c>
      <c r="GEL209" s="2329" t="s">
        <v>2568</v>
      </c>
      <c r="GEM209" s="2329" t="s">
        <v>2568</v>
      </c>
      <c r="GEN209" s="2329" t="s">
        <v>2568</v>
      </c>
      <c r="GEO209" s="2329" t="s">
        <v>2568</v>
      </c>
      <c r="GEP209" s="2329" t="s">
        <v>2568</v>
      </c>
      <c r="GEQ209" s="2329" t="s">
        <v>2568</v>
      </c>
      <c r="GER209" s="2329" t="s">
        <v>2568</v>
      </c>
      <c r="GES209" s="2329" t="s">
        <v>2568</v>
      </c>
      <c r="GET209" s="2329" t="s">
        <v>2568</v>
      </c>
      <c r="GEU209" s="2329" t="s">
        <v>2568</v>
      </c>
      <c r="GEV209" s="2329" t="s">
        <v>2568</v>
      </c>
      <c r="GEW209" s="2329" t="s">
        <v>2568</v>
      </c>
      <c r="GEX209" s="2329" t="s">
        <v>2568</v>
      </c>
      <c r="GEY209" s="2329" t="s">
        <v>2568</v>
      </c>
      <c r="GEZ209" s="2329" t="s">
        <v>2568</v>
      </c>
      <c r="GFA209" s="2329" t="s">
        <v>2568</v>
      </c>
      <c r="GFB209" s="2329" t="s">
        <v>2568</v>
      </c>
      <c r="GFC209" s="2329" t="s">
        <v>2568</v>
      </c>
      <c r="GFD209" s="2329" t="s">
        <v>2568</v>
      </c>
      <c r="GFE209" s="2329" t="s">
        <v>2568</v>
      </c>
      <c r="GFF209" s="2329" t="s">
        <v>2568</v>
      </c>
      <c r="GFG209" s="2329" t="s">
        <v>2568</v>
      </c>
      <c r="GFH209" s="2329" t="s">
        <v>2568</v>
      </c>
      <c r="GFI209" s="2329" t="s">
        <v>2568</v>
      </c>
      <c r="GFJ209" s="2329" t="s">
        <v>2568</v>
      </c>
      <c r="GFK209" s="2329" t="s">
        <v>2568</v>
      </c>
      <c r="GFL209" s="2329" t="s">
        <v>2568</v>
      </c>
      <c r="GFM209" s="2329" t="s">
        <v>2568</v>
      </c>
      <c r="GFN209" s="2329" t="s">
        <v>2568</v>
      </c>
      <c r="GFO209" s="2329" t="s">
        <v>2568</v>
      </c>
      <c r="GFP209" s="2329" t="s">
        <v>2568</v>
      </c>
      <c r="GFQ209" s="2329" t="s">
        <v>2568</v>
      </c>
      <c r="GFR209" s="2329" t="s">
        <v>2568</v>
      </c>
      <c r="GFS209" s="2329" t="s">
        <v>2568</v>
      </c>
      <c r="GFT209" s="2329" t="s">
        <v>2568</v>
      </c>
      <c r="GFU209" s="2329" t="s">
        <v>2568</v>
      </c>
      <c r="GFV209" s="2329" t="s">
        <v>2568</v>
      </c>
      <c r="GFW209" s="2329" t="s">
        <v>2568</v>
      </c>
      <c r="GFX209" s="2329" t="s">
        <v>2568</v>
      </c>
      <c r="GFY209" s="2329" t="s">
        <v>2568</v>
      </c>
      <c r="GFZ209" s="2329" t="s">
        <v>2568</v>
      </c>
      <c r="GGA209" s="2329" t="s">
        <v>2568</v>
      </c>
      <c r="GGB209" s="2329" t="s">
        <v>2568</v>
      </c>
      <c r="GGC209" s="2329" t="s">
        <v>2568</v>
      </c>
      <c r="GGD209" s="2329" t="s">
        <v>2568</v>
      </c>
      <c r="GGE209" s="2329" t="s">
        <v>2568</v>
      </c>
      <c r="GGF209" s="2329" t="s">
        <v>2568</v>
      </c>
      <c r="GGG209" s="2329" t="s">
        <v>2568</v>
      </c>
      <c r="GGH209" s="2329" t="s">
        <v>2568</v>
      </c>
      <c r="GGI209" s="2329" t="s">
        <v>2568</v>
      </c>
      <c r="GGJ209" s="2329" t="s">
        <v>2568</v>
      </c>
      <c r="GGK209" s="2329" t="s">
        <v>2568</v>
      </c>
      <c r="GGL209" s="2329" t="s">
        <v>2568</v>
      </c>
      <c r="GGM209" s="2329" t="s">
        <v>2568</v>
      </c>
      <c r="GGN209" s="2329" t="s">
        <v>2568</v>
      </c>
      <c r="GGO209" s="2329" t="s">
        <v>2568</v>
      </c>
      <c r="GGP209" s="2329" t="s">
        <v>2568</v>
      </c>
      <c r="GGQ209" s="2329" t="s">
        <v>2568</v>
      </c>
      <c r="GGR209" s="2329" t="s">
        <v>2568</v>
      </c>
      <c r="GGS209" s="2329" t="s">
        <v>2568</v>
      </c>
      <c r="GGT209" s="2329" t="s">
        <v>2568</v>
      </c>
      <c r="GGU209" s="2329" t="s">
        <v>2568</v>
      </c>
      <c r="GGV209" s="2329" t="s">
        <v>2568</v>
      </c>
      <c r="GGW209" s="2329" t="s">
        <v>2568</v>
      </c>
      <c r="GGX209" s="2329" t="s">
        <v>2568</v>
      </c>
      <c r="GGY209" s="2329" t="s">
        <v>2568</v>
      </c>
      <c r="GGZ209" s="2329" t="s">
        <v>2568</v>
      </c>
      <c r="GHA209" s="2329" t="s">
        <v>2568</v>
      </c>
      <c r="GHB209" s="2329" t="s">
        <v>2568</v>
      </c>
      <c r="GHC209" s="2329" t="s">
        <v>2568</v>
      </c>
      <c r="GHD209" s="2329" t="s">
        <v>2568</v>
      </c>
      <c r="GHE209" s="2329" t="s">
        <v>2568</v>
      </c>
      <c r="GHF209" s="2329" t="s">
        <v>2568</v>
      </c>
      <c r="GHG209" s="2329" t="s">
        <v>2568</v>
      </c>
      <c r="GHH209" s="2329" t="s">
        <v>2568</v>
      </c>
      <c r="GHI209" s="2329" t="s">
        <v>2568</v>
      </c>
      <c r="GHJ209" s="2329" t="s">
        <v>2568</v>
      </c>
      <c r="GHK209" s="2329" t="s">
        <v>2568</v>
      </c>
      <c r="GHL209" s="2329" t="s">
        <v>2568</v>
      </c>
      <c r="GHM209" s="2329" t="s">
        <v>2568</v>
      </c>
      <c r="GHN209" s="2329" t="s">
        <v>2568</v>
      </c>
      <c r="GHO209" s="2329" t="s">
        <v>2568</v>
      </c>
      <c r="GHP209" s="2329" t="s">
        <v>2568</v>
      </c>
      <c r="GHQ209" s="2329" t="s">
        <v>2568</v>
      </c>
      <c r="GHR209" s="2329" t="s">
        <v>2568</v>
      </c>
      <c r="GHS209" s="2329" t="s">
        <v>2568</v>
      </c>
      <c r="GHT209" s="2329" t="s">
        <v>2568</v>
      </c>
      <c r="GHU209" s="2329" t="s">
        <v>2568</v>
      </c>
      <c r="GHV209" s="2329" t="s">
        <v>2568</v>
      </c>
      <c r="GHW209" s="2329" t="s">
        <v>2568</v>
      </c>
      <c r="GHX209" s="2329" t="s">
        <v>2568</v>
      </c>
      <c r="GHY209" s="2329" t="s">
        <v>2568</v>
      </c>
      <c r="GHZ209" s="2329" t="s">
        <v>2568</v>
      </c>
      <c r="GIA209" s="2329" t="s">
        <v>2568</v>
      </c>
      <c r="GIB209" s="2329" t="s">
        <v>2568</v>
      </c>
      <c r="GIC209" s="2329" t="s">
        <v>2568</v>
      </c>
      <c r="GID209" s="2329" t="s">
        <v>2568</v>
      </c>
      <c r="GIE209" s="2329" t="s">
        <v>2568</v>
      </c>
      <c r="GIF209" s="2329" t="s">
        <v>2568</v>
      </c>
      <c r="GIG209" s="2329" t="s">
        <v>2568</v>
      </c>
      <c r="GIH209" s="2329" t="s">
        <v>2568</v>
      </c>
      <c r="GII209" s="2329" t="s">
        <v>2568</v>
      </c>
      <c r="GIJ209" s="2329" t="s">
        <v>2568</v>
      </c>
      <c r="GIK209" s="2329" t="s">
        <v>2568</v>
      </c>
      <c r="GIL209" s="2329" t="s">
        <v>2568</v>
      </c>
      <c r="GIM209" s="2329" t="s">
        <v>2568</v>
      </c>
      <c r="GIN209" s="2329" t="s">
        <v>2568</v>
      </c>
      <c r="GIO209" s="2329" t="s">
        <v>2568</v>
      </c>
      <c r="GIP209" s="2329" t="s">
        <v>2568</v>
      </c>
      <c r="GIQ209" s="2329" t="s">
        <v>2568</v>
      </c>
      <c r="GIR209" s="2329" t="s">
        <v>2568</v>
      </c>
      <c r="GIS209" s="2329" t="s">
        <v>2568</v>
      </c>
      <c r="GIT209" s="2329" t="s">
        <v>2568</v>
      </c>
      <c r="GIU209" s="2329" t="s">
        <v>2568</v>
      </c>
      <c r="GIV209" s="2329" t="s">
        <v>2568</v>
      </c>
      <c r="GIW209" s="2329" t="s">
        <v>2568</v>
      </c>
      <c r="GIX209" s="2329" t="s">
        <v>2568</v>
      </c>
      <c r="GIY209" s="2329" t="s">
        <v>2568</v>
      </c>
      <c r="GIZ209" s="2329" t="s">
        <v>2568</v>
      </c>
      <c r="GJA209" s="2329" t="s">
        <v>2568</v>
      </c>
      <c r="GJB209" s="2329" t="s">
        <v>2568</v>
      </c>
      <c r="GJC209" s="2329" t="s">
        <v>2568</v>
      </c>
      <c r="GJD209" s="2329" t="s">
        <v>2568</v>
      </c>
      <c r="GJE209" s="2329" t="s">
        <v>2568</v>
      </c>
      <c r="GJF209" s="2329" t="s">
        <v>2568</v>
      </c>
      <c r="GJG209" s="2329" t="s">
        <v>2568</v>
      </c>
      <c r="GJH209" s="2329" t="s">
        <v>2568</v>
      </c>
      <c r="GJI209" s="2329" t="s">
        <v>2568</v>
      </c>
      <c r="GJJ209" s="2329" t="s">
        <v>2568</v>
      </c>
      <c r="GJK209" s="2329" t="s">
        <v>2568</v>
      </c>
      <c r="GJL209" s="2329" t="s">
        <v>2568</v>
      </c>
      <c r="GJM209" s="2329" t="s">
        <v>2568</v>
      </c>
      <c r="GJN209" s="2329" t="s">
        <v>2568</v>
      </c>
      <c r="GJO209" s="2329" t="s">
        <v>2568</v>
      </c>
      <c r="GJP209" s="2329" t="s">
        <v>2568</v>
      </c>
      <c r="GJQ209" s="2329" t="s">
        <v>2568</v>
      </c>
      <c r="GJR209" s="2329" t="s">
        <v>2568</v>
      </c>
      <c r="GJS209" s="2329" t="s">
        <v>2568</v>
      </c>
      <c r="GJT209" s="2329" t="s">
        <v>2568</v>
      </c>
      <c r="GJU209" s="2329" t="s">
        <v>2568</v>
      </c>
      <c r="GJV209" s="2329" t="s">
        <v>2568</v>
      </c>
      <c r="GJW209" s="2329" t="s">
        <v>2568</v>
      </c>
      <c r="GJX209" s="2329" t="s">
        <v>2568</v>
      </c>
      <c r="GJY209" s="2329" t="s">
        <v>2568</v>
      </c>
      <c r="GJZ209" s="2329" t="s">
        <v>2568</v>
      </c>
      <c r="GKA209" s="2329" t="s">
        <v>2568</v>
      </c>
      <c r="GKB209" s="2329" t="s">
        <v>2568</v>
      </c>
      <c r="GKC209" s="2329" t="s">
        <v>2568</v>
      </c>
      <c r="GKD209" s="2329" t="s">
        <v>2568</v>
      </c>
      <c r="GKE209" s="2329" t="s">
        <v>2568</v>
      </c>
      <c r="GKF209" s="2329" t="s">
        <v>2568</v>
      </c>
      <c r="GKG209" s="2329" t="s">
        <v>2568</v>
      </c>
      <c r="GKH209" s="2329" t="s">
        <v>2568</v>
      </c>
      <c r="GKI209" s="2329" t="s">
        <v>2568</v>
      </c>
      <c r="GKJ209" s="2329" t="s">
        <v>2568</v>
      </c>
      <c r="GKK209" s="2329" t="s">
        <v>2568</v>
      </c>
      <c r="GKL209" s="2329" t="s">
        <v>2568</v>
      </c>
      <c r="GKM209" s="2329" t="s">
        <v>2568</v>
      </c>
      <c r="GKN209" s="2329" t="s">
        <v>2568</v>
      </c>
      <c r="GKO209" s="2329" t="s">
        <v>2568</v>
      </c>
      <c r="GKP209" s="2329" t="s">
        <v>2568</v>
      </c>
      <c r="GKQ209" s="2329" t="s">
        <v>2568</v>
      </c>
      <c r="GKR209" s="2329" t="s">
        <v>2568</v>
      </c>
      <c r="GKS209" s="2329" t="s">
        <v>2568</v>
      </c>
      <c r="GKT209" s="2329" t="s">
        <v>2568</v>
      </c>
      <c r="GKU209" s="2329" t="s">
        <v>2568</v>
      </c>
      <c r="GKV209" s="2329" t="s">
        <v>2568</v>
      </c>
      <c r="GKW209" s="2329" t="s">
        <v>2568</v>
      </c>
      <c r="GKX209" s="2329" t="s">
        <v>2568</v>
      </c>
      <c r="GKY209" s="2329" t="s">
        <v>2568</v>
      </c>
      <c r="GKZ209" s="2329" t="s">
        <v>2568</v>
      </c>
      <c r="GLA209" s="2329" t="s">
        <v>2568</v>
      </c>
      <c r="GLB209" s="2329" t="s">
        <v>2568</v>
      </c>
      <c r="GLC209" s="2329" t="s">
        <v>2568</v>
      </c>
      <c r="GLD209" s="2329" t="s">
        <v>2568</v>
      </c>
      <c r="GLE209" s="2329" t="s">
        <v>2568</v>
      </c>
      <c r="GLF209" s="2329" t="s">
        <v>2568</v>
      </c>
      <c r="GLG209" s="2329" t="s">
        <v>2568</v>
      </c>
      <c r="GLH209" s="2329" t="s">
        <v>2568</v>
      </c>
      <c r="GLI209" s="2329" t="s">
        <v>2568</v>
      </c>
      <c r="GLJ209" s="2329" t="s">
        <v>2568</v>
      </c>
      <c r="GLK209" s="2329" t="s">
        <v>2568</v>
      </c>
      <c r="GLL209" s="2329" t="s">
        <v>2568</v>
      </c>
      <c r="GLM209" s="2329" t="s">
        <v>2568</v>
      </c>
      <c r="GLN209" s="2329" t="s">
        <v>2568</v>
      </c>
      <c r="GLO209" s="2329" t="s">
        <v>2568</v>
      </c>
      <c r="GLP209" s="2329" t="s">
        <v>2568</v>
      </c>
      <c r="GLQ209" s="2329" t="s">
        <v>2568</v>
      </c>
      <c r="GLR209" s="2329" t="s">
        <v>2568</v>
      </c>
      <c r="GLS209" s="2329" t="s">
        <v>2568</v>
      </c>
      <c r="GLT209" s="2329" t="s">
        <v>2568</v>
      </c>
      <c r="GLU209" s="2329" t="s">
        <v>2568</v>
      </c>
      <c r="GLV209" s="2329" t="s">
        <v>2568</v>
      </c>
      <c r="GLW209" s="2329" t="s">
        <v>2568</v>
      </c>
      <c r="GLX209" s="2329" t="s">
        <v>2568</v>
      </c>
      <c r="GLY209" s="2329" t="s">
        <v>2568</v>
      </c>
      <c r="GLZ209" s="2329" t="s">
        <v>2568</v>
      </c>
      <c r="GMA209" s="2329" t="s">
        <v>2568</v>
      </c>
      <c r="GMB209" s="2329" t="s">
        <v>2568</v>
      </c>
      <c r="GMC209" s="2329" t="s">
        <v>2568</v>
      </c>
      <c r="GMD209" s="2329" t="s">
        <v>2568</v>
      </c>
      <c r="GME209" s="2329" t="s">
        <v>2568</v>
      </c>
      <c r="GMF209" s="2329" t="s">
        <v>2568</v>
      </c>
      <c r="GMG209" s="2329" t="s">
        <v>2568</v>
      </c>
      <c r="GMH209" s="2329" t="s">
        <v>2568</v>
      </c>
      <c r="GMI209" s="2329" t="s">
        <v>2568</v>
      </c>
      <c r="GMJ209" s="2329" t="s">
        <v>2568</v>
      </c>
      <c r="GMK209" s="2329" t="s">
        <v>2568</v>
      </c>
      <c r="GML209" s="2329" t="s">
        <v>2568</v>
      </c>
      <c r="GMM209" s="2329" t="s">
        <v>2568</v>
      </c>
      <c r="GMN209" s="2329" t="s">
        <v>2568</v>
      </c>
      <c r="GMO209" s="2329" t="s">
        <v>2568</v>
      </c>
      <c r="GMP209" s="2329" t="s">
        <v>2568</v>
      </c>
      <c r="GMQ209" s="2329" t="s">
        <v>2568</v>
      </c>
      <c r="GMR209" s="2329" t="s">
        <v>2568</v>
      </c>
      <c r="GMS209" s="2329" t="s">
        <v>2568</v>
      </c>
      <c r="GMT209" s="2329" t="s">
        <v>2568</v>
      </c>
      <c r="GMU209" s="2329" t="s">
        <v>2568</v>
      </c>
      <c r="GMV209" s="2329" t="s">
        <v>2568</v>
      </c>
      <c r="GMW209" s="2329" t="s">
        <v>2568</v>
      </c>
      <c r="GMX209" s="2329" t="s">
        <v>2568</v>
      </c>
      <c r="GMY209" s="2329" t="s">
        <v>2568</v>
      </c>
      <c r="GMZ209" s="2329" t="s">
        <v>2568</v>
      </c>
      <c r="GNA209" s="2329" t="s">
        <v>2568</v>
      </c>
      <c r="GNB209" s="2329" t="s">
        <v>2568</v>
      </c>
      <c r="GNC209" s="2329" t="s">
        <v>2568</v>
      </c>
      <c r="GND209" s="2329" t="s">
        <v>2568</v>
      </c>
      <c r="GNE209" s="2329" t="s">
        <v>2568</v>
      </c>
      <c r="GNF209" s="2329" t="s">
        <v>2568</v>
      </c>
      <c r="GNG209" s="2329" t="s">
        <v>2568</v>
      </c>
      <c r="GNH209" s="2329" t="s">
        <v>2568</v>
      </c>
      <c r="GNI209" s="2329" t="s">
        <v>2568</v>
      </c>
      <c r="GNJ209" s="2329" t="s">
        <v>2568</v>
      </c>
      <c r="GNK209" s="2329" t="s">
        <v>2568</v>
      </c>
      <c r="GNL209" s="2329" t="s">
        <v>2568</v>
      </c>
      <c r="GNM209" s="2329" t="s">
        <v>2568</v>
      </c>
      <c r="GNN209" s="2329" t="s">
        <v>2568</v>
      </c>
      <c r="GNO209" s="2329" t="s">
        <v>2568</v>
      </c>
      <c r="GNP209" s="2329" t="s">
        <v>2568</v>
      </c>
      <c r="GNQ209" s="2329" t="s">
        <v>2568</v>
      </c>
      <c r="GNR209" s="2329" t="s">
        <v>2568</v>
      </c>
      <c r="GNS209" s="2329" t="s">
        <v>2568</v>
      </c>
      <c r="GNT209" s="2329" t="s">
        <v>2568</v>
      </c>
      <c r="GNU209" s="2329" t="s">
        <v>2568</v>
      </c>
      <c r="GNV209" s="2329" t="s">
        <v>2568</v>
      </c>
      <c r="GNW209" s="2329" t="s">
        <v>2568</v>
      </c>
      <c r="GNX209" s="2329" t="s">
        <v>2568</v>
      </c>
      <c r="GNY209" s="2329" t="s">
        <v>2568</v>
      </c>
      <c r="GNZ209" s="2329" t="s">
        <v>2568</v>
      </c>
      <c r="GOA209" s="2329" t="s">
        <v>2568</v>
      </c>
      <c r="GOB209" s="2329" t="s">
        <v>2568</v>
      </c>
      <c r="GOC209" s="2329" t="s">
        <v>2568</v>
      </c>
      <c r="GOD209" s="2329" t="s">
        <v>2568</v>
      </c>
      <c r="GOE209" s="2329" t="s">
        <v>2568</v>
      </c>
      <c r="GOF209" s="2329" t="s">
        <v>2568</v>
      </c>
      <c r="GOG209" s="2329" t="s">
        <v>2568</v>
      </c>
      <c r="GOH209" s="2329" t="s">
        <v>2568</v>
      </c>
      <c r="GOI209" s="2329" t="s">
        <v>2568</v>
      </c>
      <c r="GOJ209" s="2329" t="s">
        <v>2568</v>
      </c>
      <c r="GOK209" s="2329" t="s">
        <v>2568</v>
      </c>
      <c r="GOL209" s="2329" t="s">
        <v>2568</v>
      </c>
      <c r="GOM209" s="2329" t="s">
        <v>2568</v>
      </c>
      <c r="GON209" s="2329" t="s">
        <v>2568</v>
      </c>
      <c r="GOO209" s="2329" t="s">
        <v>2568</v>
      </c>
      <c r="GOP209" s="2329" t="s">
        <v>2568</v>
      </c>
      <c r="GOQ209" s="2329" t="s">
        <v>2568</v>
      </c>
      <c r="GOR209" s="2329" t="s">
        <v>2568</v>
      </c>
      <c r="GOS209" s="2329" t="s">
        <v>2568</v>
      </c>
      <c r="GOT209" s="2329" t="s">
        <v>2568</v>
      </c>
      <c r="GOU209" s="2329" t="s">
        <v>2568</v>
      </c>
      <c r="GOV209" s="2329" t="s">
        <v>2568</v>
      </c>
      <c r="GOW209" s="2329" t="s">
        <v>2568</v>
      </c>
      <c r="GOX209" s="2329" t="s">
        <v>2568</v>
      </c>
      <c r="GOY209" s="2329" t="s">
        <v>2568</v>
      </c>
      <c r="GOZ209" s="2329" t="s">
        <v>2568</v>
      </c>
      <c r="GPA209" s="2329" t="s">
        <v>2568</v>
      </c>
      <c r="GPB209" s="2329" t="s">
        <v>2568</v>
      </c>
      <c r="GPC209" s="2329" t="s">
        <v>2568</v>
      </c>
      <c r="GPD209" s="2329" t="s">
        <v>2568</v>
      </c>
      <c r="GPE209" s="2329" t="s">
        <v>2568</v>
      </c>
      <c r="GPF209" s="2329" t="s">
        <v>2568</v>
      </c>
      <c r="GPG209" s="2329" t="s">
        <v>2568</v>
      </c>
      <c r="GPH209" s="2329" t="s">
        <v>2568</v>
      </c>
      <c r="GPI209" s="2329" t="s">
        <v>2568</v>
      </c>
      <c r="GPJ209" s="2329" t="s">
        <v>2568</v>
      </c>
      <c r="GPK209" s="2329" t="s">
        <v>2568</v>
      </c>
      <c r="GPL209" s="2329" t="s">
        <v>2568</v>
      </c>
      <c r="GPM209" s="2329" t="s">
        <v>2568</v>
      </c>
      <c r="GPN209" s="2329" t="s">
        <v>2568</v>
      </c>
      <c r="GPO209" s="2329" t="s">
        <v>2568</v>
      </c>
      <c r="GPP209" s="2329" t="s">
        <v>2568</v>
      </c>
      <c r="GPQ209" s="2329" t="s">
        <v>2568</v>
      </c>
      <c r="GPR209" s="2329" t="s">
        <v>2568</v>
      </c>
      <c r="GPS209" s="2329" t="s">
        <v>2568</v>
      </c>
      <c r="GPT209" s="2329" t="s">
        <v>2568</v>
      </c>
      <c r="GPU209" s="2329" t="s">
        <v>2568</v>
      </c>
      <c r="GPV209" s="2329" t="s">
        <v>2568</v>
      </c>
      <c r="GPW209" s="2329" t="s">
        <v>2568</v>
      </c>
      <c r="GPX209" s="2329" t="s">
        <v>2568</v>
      </c>
      <c r="GPY209" s="2329" t="s">
        <v>2568</v>
      </c>
      <c r="GPZ209" s="2329" t="s">
        <v>2568</v>
      </c>
      <c r="GQA209" s="2329" t="s">
        <v>2568</v>
      </c>
      <c r="GQB209" s="2329" t="s">
        <v>2568</v>
      </c>
      <c r="GQC209" s="2329" t="s">
        <v>2568</v>
      </c>
      <c r="GQD209" s="2329" t="s">
        <v>2568</v>
      </c>
      <c r="GQE209" s="2329" t="s">
        <v>2568</v>
      </c>
      <c r="GQF209" s="2329" t="s">
        <v>2568</v>
      </c>
      <c r="GQG209" s="2329" t="s">
        <v>2568</v>
      </c>
      <c r="GQH209" s="2329" t="s">
        <v>2568</v>
      </c>
      <c r="GQI209" s="2329" t="s">
        <v>2568</v>
      </c>
      <c r="GQJ209" s="2329" t="s">
        <v>2568</v>
      </c>
      <c r="GQK209" s="2329" t="s">
        <v>2568</v>
      </c>
      <c r="GQL209" s="2329" t="s">
        <v>2568</v>
      </c>
      <c r="GQM209" s="2329" t="s">
        <v>2568</v>
      </c>
      <c r="GQN209" s="2329" t="s">
        <v>2568</v>
      </c>
      <c r="GQO209" s="2329" t="s">
        <v>2568</v>
      </c>
      <c r="GQP209" s="2329" t="s">
        <v>2568</v>
      </c>
      <c r="GQQ209" s="2329" t="s">
        <v>2568</v>
      </c>
      <c r="GQR209" s="2329" t="s">
        <v>2568</v>
      </c>
      <c r="GQS209" s="2329" t="s">
        <v>2568</v>
      </c>
      <c r="GQT209" s="2329" t="s">
        <v>2568</v>
      </c>
      <c r="GQU209" s="2329" t="s">
        <v>2568</v>
      </c>
      <c r="GQV209" s="2329" t="s">
        <v>2568</v>
      </c>
      <c r="GQW209" s="2329" t="s">
        <v>2568</v>
      </c>
      <c r="GQX209" s="2329" t="s">
        <v>2568</v>
      </c>
      <c r="GQY209" s="2329" t="s">
        <v>2568</v>
      </c>
      <c r="GQZ209" s="2329" t="s">
        <v>2568</v>
      </c>
      <c r="GRA209" s="2329" t="s">
        <v>2568</v>
      </c>
      <c r="GRB209" s="2329" t="s">
        <v>2568</v>
      </c>
      <c r="GRC209" s="2329" t="s">
        <v>2568</v>
      </c>
      <c r="GRD209" s="2329" t="s">
        <v>2568</v>
      </c>
      <c r="GRE209" s="2329" t="s">
        <v>2568</v>
      </c>
      <c r="GRF209" s="2329" t="s">
        <v>2568</v>
      </c>
      <c r="GRG209" s="2329" t="s">
        <v>2568</v>
      </c>
      <c r="GRH209" s="2329" t="s">
        <v>2568</v>
      </c>
      <c r="GRI209" s="2329" t="s">
        <v>2568</v>
      </c>
      <c r="GRJ209" s="2329" t="s">
        <v>2568</v>
      </c>
      <c r="GRK209" s="2329" t="s">
        <v>2568</v>
      </c>
      <c r="GRL209" s="2329" t="s">
        <v>2568</v>
      </c>
      <c r="GRM209" s="2329" t="s">
        <v>2568</v>
      </c>
      <c r="GRN209" s="2329" t="s">
        <v>2568</v>
      </c>
      <c r="GRO209" s="2329" t="s">
        <v>2568</v>
      </c>
      <c r="GRP209" s="2329" t="s">
        <v>2568</v>
      </c>
      <c r="GRQ209" s="2329" t="s">
        <v>2568</v>
      </c>
      <c r="GRR209" s="2329" t="s">
        <v>2568</v>
      </c>
      <c r="GRS209" s="2329" t="s">
        <v>2568</v>
      </c>
      <c r="GRT209" s="2329" t="s">
        <v>2568</v>
      </c>
      <c r="GRU209" s="2329" t="s">
        <v>2568</v>
      </c>
      <c r="GRV209" s="2329" t="s">
        <v>2568</v>
      </c>
      <c r="GRW209" s="2329" t="s">
        <v>2568</v>
      </c>
      <c r="GRX209" s="2329" t="s">
        <v>2568</v>
      </c>
      <c r="GRY209" s="2329" t="s">
        <v>2568</v>
      </c>
      <c r="GRZ209" s="2329" t="s">
        <v>2568</v>
      </c>
      <c r="GSA209" s="2329" t="s">
        <v>2568</v>
      </c>
      <c r="GSB209" s="2329" t="s">
        <v>2568</v>
      </c>
      <c r="GSC209" s="2329" t="s">
        <v>2568</v>
      </c>
      <c r="GSD209" s="2329" t="s">
        <v>2568</v>
      </c>
      <c r="GSE209" s="2329" t="s">
        <v>2568</v>
      </c>
      <c r="GSF209" s="2329" t="s">
        <v>2568</v>
      </c>
      <c r="GSG209" s="2329" t="s">
        <v>2568</v>
      </c>
      <c r="GSH209" s="2329" t="s">
        <v>2568</v>
      </c>
      <c r="GSI209" s="2329" t="s">
        <v>2568</v>
      </c>
      <c r="GSJ209" s="2329" t="s">
        <v>2568</v>
      </c>
      <c r="GSK209" s="2329" t="s">
        <v>2568</v>
      </c>
      <c r="GSL209" s="2329" t="s">
        <v>2568</v>
      </c>
      <c r="GSM209" s="2329" t="s">
        <v>2568</v>
      </c>
      <c r="GSN209" s="2329" t="s">
        <v>2568</v>
      </c>
      <c r="GSO209" s="2329" t="s">
        <v>2568</v>
      </c>
      <c r="GSP209" s="2329" t="s">
        <v>2568</v>
      </c>
      <c r="GSQ209" s="2329" t="s">
        <v>2568</v>
      </c>
      <c r="GSR209" s="2329" t="s">
        <v>2568</v>
      </c>
      <c r="GSS209" s="2329" t="s">
        <v>2568</v>
      </c>
      <c r="GST209" s="2329" t="s">
        <v>2568</v>
      </c>
      <c r="GSU209" s="2329" t="s">
        <v>2568</v>
      </c>
      <c r="GSV209" s="2329" t="s">
        <v>2568</v>
      </c>
      <c r="GSW209" s="2329" t="s">
        <v>2568</v>
      </c>
      <c r="GSX209" s="2329" t="s">
        <v>2568</v>
      </c>
      <c r="GSY209" s="2329" t="s">
        <v>2568</v>
      </c>
      <c r="GSZ209" s="2329" t="s">
        <v>2568</v>
      </c>
      <c r="GTA209" s="2329" t="s">
        <v>2568</v>
      </c>
      <c r="GTB209" s="2329" t="s">
        <v>2568</v>
      </c>
      <c r="GTC209" s="2329" t="s">
        <v>2568</v>
      </c>
      <c r="GTD209" s="2329" t="s">
        <v>2568</v>
      </c>
      <c r="GTE209" s="2329" t="s">
        <v>2568</v>
      </c>
      <c r="GTF209" s="2329" t="s">
        <v>2568</v>
      </c>
      <c r="GTG209" s="2329" t="s">
        <v>2568</v>
      </c>
      <c r="GTH209" s="2329" t="s">
        <v>2568</v>
      </c>
      <c r="GTI209" s="2329" t="s">
        <v>2568</v>
      </c>
      <c r="GTJ209" s="2329" t="s">
        <v>2568</v>
      </c>
      <c r="GTK209" s="2329" t="s">
        <v>2568</v>
      </c>
      <c r="GTL209" s="2329" t="s">
        <v>2568</v>
      </c>
      <c r="GTM209" s="2329" t="s">
        <v>2568</v>
      </c>
      <c r="GTN209" s="2329" t="s">
        <v>2568</v>
      </c>
      <c r="GTO209" s="2329" t="s">
        <v>2568</v>
      </c>
      <c r="GTP209" s="2329" t="s">
        <v>2568</v>
      </c>
      <c r="GTQ209" s="2329" t="s">
        <v>2568</v>
      </c>
      <c r="GTR209" s="2329" t="s">
        <v>2568</v>
      </c>
      <c r="GTS209" s="2329" t="s">
        <v>2568</v>
      </c>
      <c r="GTT209" s="2329" t="s">
        <v>2568</v>
      </c>
      <c r="GTU209" s="2329" t="s">
        <v>2568</v>
      </c>
      <c r="GTV209" s="2329" t="s">
        <v>2568</v>
      </c>
      <c r="GTW209" s="2329" t="s">
        <v>2568</v>
      </c>
      <c r="GTX209" s="2329" t="s">
        <v>2568</v>
      </c>
      <c r="GTY209" s="2329" t="s">
        <v>2568</v>
      </c>
      <c r="GTZ209" s="2329" t="s">
        <v>2568</v>
      </c>
      <c r="GUA209" s="2329" t="s">
        <v>2568</v>
      </c>
      <c r="GUB209" s="2329" t="s">
        <v>2568</v>
      </c>
      <c r="GUC209" s="2329" t="s">
        <v>2568</v>
      </c>
      <c r="GUD209" s="2329" t="s">
        <v>2568</v>
      </c>
      <c r="GUE209" s="2329" t="s">
        <v>2568</v>
      </c>
      <c r="GUF209" s="2329" t="s">
        <v>2568</v>
      </c>
      <c r="GUG209" s="2329" t="s">
        <v>2568</v>
      </c>
      <c r="GUH209" s="2329" t="s">
        <v>2568</v>
      </c>
      <c r="GUI209" s="2329" t="s">
        <v>2568</v>
      </c>
      <c r="GUJ209" s="2329" t="s">
        <v>2568</v>
      </c>
      <c r="GUK209" s="2329" t="s">
        <v>2568</v>
      </c>
      <c r="GUL209" s="2329" t="s">
        <v>2568</v>
      </c>
      <c r="GUM209" s="2329" t="s">
        <v>2568</v>
      </c>
      <c r="GUN209" s="2329" t="s">
        <v>2568</v>
      </c>
      <c r="GUO209" s="2329" t="s">
        <v>2568</v>
      </c>
      <c r="GUP209" s="2329" t="s">
        <v>2568</v>
      </c>
      <c r="GUQ209" s="2329" t="s">
        <v>2568</v>
      </c>
      <c r="GUR209" s="2329" t="s">
        <v>2568</v>
      </c>
      <c r="GUS209" s="2329" t="s">
        <v>2568</v>
      </c>
      <c r="GUT209" s="2329" t="s">
        <v>2568</v>
      </c>
      <c r="GUU209" s="2329" t="s">
        <v>2568</v>
      </c>
      <c r="GUV209" s="2329" t="s">
        <v>2568</v>
      </c>
      <c r="GUW209" s="2329" t="s">
        <v>2568</v>
      </c>
      <c r="GUX209" s="2329" t="s">
        <v>2568</v>
      </c>
      <c r="GUY209" s="2329" t="s">
        <v>2568</v>
      </c>
      <c r="GUZ209" s="2329" t="s">
        <v>2568</v>
      </c>
      <c r="GVA209" s="2329" t="s">
        <v>2568</v>
      </c>
      <c r="GVB209" s="2329" t="s">
        <v>2568</v>
      </c>
      <c r="GVC209" s="2329" t="s">
        <v>2568</v>
      </c>
      <c r="GVD209" s="2329" t="s">
        <v>2568</v>
      </c>
      <c r="GVE209" s="2329" t="s">
        <v>2568</v>
      </c>
      <c r="GVF209" s="2329" t="s">
        <v>2568</v>
      </c>
      <c r="GVG209" s="2329" t="s">
        <v>2568</v>
      </c>
      <c r="GVH209" s="2329" t="s">
        <v>2568</v>
      </c>
      <c r="GVI209" s="2329" t="s">
        <v>2568</v>
      </c>
      <c r="GVJ209" s="2329" t="s">
        <v>2568</v>
      </c>
      <c r="GVK209" s="2329" t="s">
        <v>2568</v>
      </c>
      <c r="GVL209" s="2329" t="s">
        <v>2568</v>
      </c>
      <c r="GVM209" s="2329" t="s">
        <v>2568</v>
      </c>
      <c r="GVN209" s="2329" t="s">
        <v>2568</v>
      </c>
      <c r="GVO209" s="2329" t="s">
        <v>2568</v>
      </c>
      <c r="GVP209" s="2329" t="s">
        <v>2568</v>
      </c>
      <c r="GVQ209" s="2329" t="s">
        <v>2568</v>
      </c>
      <c r="GVR209" s="2329" t="s">
        <v>2568</v>
      </c>
      <c r="GVS209" s="2329" t="s">
        <v>2568</v>
      </c>
      <c r="GVT209" s="2329" t="s">
        <v>2568</v>
      </c>
      <c r="GVU209" s="2329" t="s">
        <v>2568</v>
      </c>
      <c r="GVV209" s="2329" t="s">
        <v>2568</v>
      </c>
      <c r="GVW209" s="2329" t="s">
        <v>2568</v>
      </c>
      <c r="GVX209" s="2329" t="s">
        <v>2568</v>
      </c>
      <c r="GVY209" s="2329" t="s">
        <v>2568</v>
      </c>
      <c r="GVZ209" s="2329" t="s">
        <v>2568</v>
      </c>
      <c r="GWA209" s="2329" t="s">
        <v>2568</v>
      </c>
      <c r="GWB209" s="2329" t="s">
        <v>2568</v>
      </c>
      <c r="GWC209" s="2329" t="s">
        <v>2568</v>
      </c>
      <c r="GWD209" s="2329" t="s">
        <v>2568</v>
      </c>
      <c r="GWE209" s="2329" t="s">
        <v>2568</v>
      </c>
      <c r="GWF209" s="2329" t="s">
        <v>2568</v>
      </c>
      <c r="GWG209" s="2329" t="s">
        <v>2568</v>
      </c>
      <c r="GWH209" s="2329" t="s">
        <v>2568</v>
      </c>
      <c r="GWI209" s="2329" t="s">
        <v>2568</v>
      </c>
      <c r="GWJ209" s="2329" t="s">
        <v>2568</v>
      </c>
      <c r="GWK209" s="2329" t="s">
        <v>2568</v>
      </c>
      <c r="GWL209" s="2329" t="s">
        <v>2568</v>
      </c>
      <c r="GWM209" s="2329" t="s">
        <v>2568</v>
      </c>
      <c r="GWN209" s="2329" t="s">
        <v>2568</v>
      </c>
      <c r="GWO209" s="2329" t="s">
        <v>2568</v>
      </c>
      <c r="GWP209" s="2329" t="s">
        <v>2568</v>
      </c>
      <c r="GWQ209" s="2329" t="s">
        <v>2568</v>
      </c>
      <c r="GWR209" s="2329" t="s">
        <v>2568</v>
      </c>
      <c r="GWS209" s="2329" t="s">
        <v>2568</v>
      </c>
      <c r="GWT209" s="2329" t="s">
        <v>2568</v>
      </c>
      <c r="GWU209" s="2329" t="s">
        <v>2568</v>
      </c>
      <c r="GWV209" s="2329" t="s">
        <v>2568</v>
      </c>
      <c r="GWW209" s="2329" t="s">
        <v>2568</v>
      </c>
      <c r="GWX209" s="2329" t="s">
        <v>2568</v>
      </c>
      <c r="GWY209" s="2329" t="s">
        <v>2568</v>
      </c>
      <c r="GWZ209" s="2329" t="s">
        <v>2568</v>
      </c>
      <c r="GXA209" s="2329" t="s">
        <v>2568</v>
      </c>
      <c r="GXB209" s="2329" t="s">
        <v>2568</v>
      </c>
      <c r="GXC209" s="2329" t="s">
        <v>2568</v>
      </c>
      <c r="GXD209" s="2329" t="s">
        <v>2568</v>
      </c>
      <c r="GXE209" s="2329" t="s">
        <v>2568</v>
      </c>
      <c r="GXF209" s="2329" t="s">
        <v>2568</v>
      </c>
      <c r="GXG209" s="2329" t="s">
        <v>2568</v>
      </c>
      <c r="GXH209" s="2329" t="s">
        <v>2568</v>
      </c>
      <c r="GXI209" s="2329" t="s">
        <v>2568</v>
      </c>
      <c r="GXJ209" s="2329" t="s">
        <v>2568</v>
      </c>
      <c r="GXK209" s="2329" t="s">
        <v>2568</v>
      </c>
      <c r="GXL209" s="2329" t="s">
        <v>2568</v>
      </c>
      <c r="GXM209" s="2329" t="s">
        <v>2568</v>
      </c>
      <c r="GXN209" s="2329" t="s">
        <v>2568</v>
      </c>
      <c r="GXO209" s="2329" t="s">
        <v>2568</v>
      </c>
      <c r="GXP209" s="2329" t="s">
        <v>2568</v>
      </c>
      <c r="GXQ209" s="2329" t="s">
        <v>2568</v>
      </c>
      <c r="GXR209" s="2329" t="s">
        <v>2568</v>
      </c>
      <c r="GXS209" s="2329" t="s">
        <v>2568</v>
      </c>
      <c r="GXT209" s="2329" t="s">
        <v>2568</v>
      </c>
      <c r="GXU209" s="2329" t="s">
        <v>2568</v>
      </c>
      <c r="GXV209" s="2329" t="s">
        <v>2568</v>
      </c>
      <c r="GXW209" s="2329" t="s">
        <v>2568</v>
      </c>
      <c r="GXX209" s="2329" t="s">
        <v>2568</v>
      </c>
      <c r="GXY209" s="2329" t="s">
        <v>2568</v>
      </c>
      <c r="GXZ209" s="2329" t="s">
        <v>2568</v>
      </c>
      <c r="GYA209" s="2329" t="s">
        <v>2568</v>
      </c>
      <c r="GYB209" s="2329" t="s">
        <v>2568</v>
      </c>
      <c r="GYC209" s="2329" t="s">
        <v>2568</v>
      </c>
      <c r="GYD209" s="2329" t="s">
        <v>2568</v>
      </c>
      <c r="GYE209" s="2329" t="s">
        <v>2568</v>
      </c>
      <c r="GYF209" s="2329" t="s">
        <v>2568</v>
      </c>
      <c r="GYG209" s="2329" t="s">
        <v>2568</v>
      </c>
      <c r="GYH209" s="2329" t="s">
        <v>2568</v>
      </c>
      <c r="GYI209" s="2329" t="s">
        <v>2568</v>
      </c>
      <c r="GYJ209" s="2329" t="s">
        <v>2568</v>
      </c>
      <c r="GYK209" s="2329" t="s">
        <v>2568</v>
      </c>
      <c r="GYL209" s="2329" t="s">
        <v>2568</v>
      </c>
      <c r="GYM209" s="2329" t="s">
        <v>2568</v>
      </c>
      <c r="GYN209" s="2329" t="s">
        <v>2568</v>
      </c>
      <c r="GYO209" s="2329" t="s">
        <v>2568</v>
      </c>
      <c r="GYP209" s="2329" t="s">
        <v>2568</v>
      </c>
      <c r="GYQ209" s="2329" t="s">
        <v>2568</v>
      </c>
      <c r="GYR209" s="2329" t="s">
        <v>2568</v>
      </c>
      <c r="GYS209" s="2329" t="s">
        <v>2568</v>
      </c>
      <c r="GYT209" s="2329" t="s">
        <v>2568</v>
      </c>
      <c r="GYU209" s="2329" t="s">
        <v>2568</v>
      </c>
      <c r="GYV209" s="2329" t="s">
        <v>2568</v>
      </c>
      <c r="GYW209" s="2329" t="s">
        <v>2568</v>
      </c>
      <c r="GYX209" s="2329" t="s">
        <v>2568</v>
      </c>
      <c r="GYY209" s="2329" t="s">
        <v>2568</v>
      </c>
      <c r="GYZ209" s="2329" t="s">
        <v>2568</v>
      </c>
      <c r="GZA209" s="2329" t="s">
        <v>2568</v>
      </c>
      <c r="GZB209" s="2329" t="s">
        <v>2568</v>
      </c>
      <c r="GZC209" s="2329" t="s">
        <v>2568</v>
      </c>
      <c r="GZD209" s="2329" t="s">
        <v>2568</v>
      </c>
      <c r="GZE209" s="2329" t="s">
        <v>2568</v>
      </c>
      <c r="GZF209" s="2329" t="s">
        <v>2568</v>
      </c>
      <c r="GZG209" s="2329" t="s">
        <v>2568</v>
      </c>
      <c r="GZH209" s="2329" t="s">
        <v>2568</v>
      </c>
      <c r="GZI209" s="2329" t="s">
        <v>2568</v>
      </c>
      <c r="GZJ209" s="2329" t="s">
        <v>2568</v>
      </c>
      <c r="GZK209" s="2329" t="s">
        <v>2568</v>
      </c>
      <c r="GZL209" s="2329" t="s">
        <v>2568</v>
      </c>
      <c r="GZM209" s="2329" t="s">
        <v>2568</v>
      </c>
      <c r="GZN209" s="2329" t="s">
        <v>2568</v>
      </c>
      <c r="GZO209" s="2329" t="s">
        <v>2568</v>
      </c>
      <c r="GZP209" s="2329" t="s">
        <v>2568</v>
      </c>
      <c r="GZQ209" s="2329" t="s">
        <v>2568</v>
      </c>
      <c r="GZR209" s="2329" t="s">
        <v>2568</v>
      </c>
      <c r="GZS209" s="2329" t="s">
        <v>2568</v>
      </c>
      <c r="GZT209" s="2329" t="s">
        <v>2568</v>
      </c>
      <c r="GZU209" s="2329" t="s">
        <v>2568</v>
      </c>
      <c r="GZV209" s="2329" t="s">
        <v>2568</v>
      </c>
      <c r="GZW209" s="2329" t="s">
        <v>2568</v>
      </c>
      <c r="GZX209" s="2329" t="s">
        <v>2568</v>
      </c>
      <c r="GZY209" s="2329" t="s">
        <v>2568</v>
      </c>
      <c r="GZZ209" s="2329" t="s">
        <v>2568</v>
      </c>
      <c r="HAA209" s="2329" t="s">
        <v>2568</v>
      </c>
      <c r="HAB209" s="2329" t="s">
        <v>2568</v>
      </c>
      <c r="HAC209" s="2329" t="s">
        <v>2568</v>
      </c>
      <c r="HAD209" s="2329" t="s">
        <v>2568</v>
      </c>
      <c r="HAE209" s="2329" t="s">
        <v>2568</v>
      </c>
      <c r="HAF209" s="2329" t="s">
        <v>2568</v>
      </c>
      <c r="HAG209" s="2329" t="s">
        <v>2568</v>
      </c>
      <c r="HAH209" s="2329" t="s">
        <v>2568</v>
      </c>
      <c r="HAI209" s="2329" t="s">
        <v>2568</v>
      </c>
      <c r="HAJ209" s="2329" t="s">
        <v>2568</v>
      </c>
      <c r="HAK209" s="2329" t="s">
        <v>2568</v>
      </c>
      <c r="HAL209" s="2329" t="s">
        <v>2568</v>
      </c>
      <c r="HAM209" s="2329" t="s">
        <v>2568</v>
      </c>
      <c r="HAN209" s="2329" t="s">
        <v>2568</v>
      </c>
      <c r="HAO209" s="2329" t="s">
        <v>2568</v>
      </c>
      <c r="HAP209" s="2329" t="s">
        <v>2568</v>
      </c>
      <c r="HAQ209" s="2329" t="s">
        <v>2568</v>
      </c>
      <c r="HAR209" s="2329" t="s">
        <v>2568</v>
      </c>
      <c r="HAS209" s="2329" t="s">
        <v>2568</v>
      </c>
      <c r="HAT209" s="2329" t="s">
        <v>2568</v>
      </c>
      <c r="HAU209" s="2329" t="s">
        <v>2568</v>
      </c>
      <c r="HAV209" s="2329" t="s">
        <v>2568</v>
      </c>
      <c r="HAW209" s="2329" t="s">
        <v>2568</v>
      </c>
      <c r="HAX209" s="2329" t="s">
        <v>2568</v>
      </c>
      <c r="HAY209" s="2329" t="s">
        <v>2568</v>
      </c>
      <c r="HAZ209" s="2329" t="s">
        <v>2568</v>
      </c>
      <c r="HBA209" s="2329" t="s">
        <v>2568</v>
      </c>
      <c r="HBB209" s="2329" t="s">
        <v>2568</v>
      </c>
      <c r="HBC209" s="2329" t="s">
        <v>2568</v>
      </c>
      <c r="HBD209" s="2329" t="s">
        <v>2568</v>
      </c>
      <c r="HBE209" s="2329" t="s">
        <v>2568</v>
      </c>
      <c r="HBF209" s="2329" t="s">
        <v>2568</v>
      </c>
      <c r="HBG209" s="2329" t="s">
        <v>2568</v>
      </c>
      <c r="HBH209" s="2329" t="s">
        <v>2568</v>
      </c>
      <c r="HBI209" s="2329" t="s">
        <v>2568</v>
      </c>
      <c r="HBJ209" s="2329" t="s">
        <v>2568</v>
      </c>
      <c r="HBK209" s="2329" t="s">
        <v>2568</v>
      </c>
      <c r="HBL209" s="2329" t="s">
        <v>2568</v>
      </c>
      <c r="HBM209" s="2329" t="s">
        <v>2568</v>
      </c>
      <c r="HBN209" s="2329" t="s">
        <v>2568</v>
      </c>
      <c r="HBO209" s="2329" t="s">
        <v>2568</v>
      </c>
      <c r="HBP209" s="2329" t="s">
        <v>2568</v>
      </c>
      <c r="HBQ209" s="2329" t="s">
        <v>2568</v>
      </c>
      <c r="HBR209" s="2329" t="s">
        <v>2568</v>
      </c>
      <c r="HBS209" s="2329" t="s">
        <v>2568</v>
      </c>
      <c r="HBT209" s="2329" t="s">
        <v>2568</v>
      </c>
      <c r="HBU209" s="2329" t="s">
        <v>2568</v>
      </c>
      <c r="HBV209" s="2329" t="s">
        <v>2568</v>
      </c>
      <c r="HBW209" s="2329" t="s">
        <v>2568</v>
      </c>
      <c r="HBX209" s="2329" t="s">
        <v>2568</v>
      </c>
      <c r="HBY209" s="2329" t="s">
        <v>2568</v>
      </c>
      <c r="HBZ209" s="2329" t="s">
        <v>2568</v>
      </c>
      <c r="HCA209" s="2329" t="s">
        <v>2568</v>
      </c>
      <c r="HCB209" s="2329" t="s">
        <v>2568</v>
      </c>
      <c r="HCC209" s="2329" t="s">
        <v>2568</v>
      </c>
      <c r="HCD209" s="2329" t="s">
        <v>2568</v>
      </c>
      <c r="HCE209" s="2329" t="s">
        <v>2568</v>
      </c>
      <c r="HCF209" s="2329" t="s">
        <v>2568</v>
      </c>
      <c r="HCG209" s="2329" t="s">
        <v>2568</v>
      </c>
      <c r="HCH209" s="2329" t="s">
        <v>2568</v>
      </c>
      <c r="HCI209" s="2329" t="s">
        <v>2568</v>
      </c>
      <c r="HCJ209" s="2329" t="s">
        <v>2568</v>
      </c>
      <c r="HCK209" s="2329" t="s">
        <v>2568</v>
      </c>
      <c r="HCL209" s="2329" t="s">
        <v>2568</v>
      </c>
      <c r="HCM209" s="2329" t="s">
        <v>2568</v>
      </c>
      <c r="HCN209" s="2329" t="s">
        <v>2568</v>
      </c>
      <c r="HCO209" s="2329" t="s">
        <v>2568</v>
      </c>
      <c r="HCP209" s="2329" t="s">
        <v>2568</v>
      </c>
      <c r="HCQ209" s="2329" t="s">
        <v>2568</v>
      </c>
      <c r="HCR209" s="2329" t="s">
        <v>2568</v>
      </c>
      <c r="HCS209" s="2329" t="s">
        <v>2568</v>
      </c>
      <c r="HCT209" s="2329" t="s">
        <v>2568</v>
      </c>
      <c r="HCU209" s="2329" t="s">
        <v>2568</v>
      </c>
      <c r="HCV209" s="2329" t="s">
        <v>2568</v>
      </c>
      <c r="HCW209" s="2329" t="s">
        <v>2568</v>
      </c>
      <c r="HCX209" s="2329" t="s">
        <v>2568</v>
      </c>
      <c r="HCY209" s="2329" t="s">
        <v>2568</v>
      </c>
      <c r="HCZ209" s="2329" t="s">
        <v>2568</v>
      </c>
      <c r="HDA209" s="2329" t="s">
        <v>2568</v>
      </c>
      <c r="HDB209" s="2329" t="s">
        <v>2568</v>
      </c>
      <c r="HDC209" s="2329" t="s">
        <v>2568</v>
      </c>
      <c r="HDD209" s="2329" t="s">
        <v>2568</v>
      </c>
      <c r="HDE209" s="2329" t="s">
        <v>2568</v>
      </c>
      <c r="HDF209" s="2329" t="s">
        <v>2568</v>
      </c>
      <c r="HDG209" s="2329" t="s">
        <v>2568</v>
      </c>
      <c r="HDH209" s="2329" t="s">
        <v>2568</v>
      </c>
      <c r="HDI209" s="2329" t="s">
        <v>2568</v>
      </c>
      <c r="HDJ209" s="2329" t="s">
        <v>2568</v>
      </c>
      <c r="HDK209" s="2329" t="s">
        <v>2568</v>
      </c>
      <c r="HDL209" s="2329" t="s">
        <v>2568</v>
      </c>
      <c r="HDM209" s="2329" t="s">
        <v>2568</v>
      </c>
      <c r="HDN209" s="2329" t="s">
        <v>2568</v>
      </c>
      <c r="HDO209" s="2329" t="s">
        <v>2568</v>
      </c>
      <c r="HDP209" s="2329" t="s">
        <v>2568</v>
      </c>
      <c r="HDQ209" s="2329" t="s">
        <v>2568</v>
      </c>
      <c r="HDR209" s="2329" t="s">
        <v>2568</v>
      </c>
      <c r="HDS209" s="2329" t="s">
        <v>2568</v>
      </c>
      <c r="HDT209" s="2329" t="s">
        <v>2568</v>
      </c>
      <c r="HDU209" s="2329" t="s">
        <v>2568</v>
      </c>
      <c r="HDV209" s="2329" t="s">
        <v>2568</v>
      </c>
      <c r="HDW209" s="2329" t="s">
        <v>2568</v>
      </c>
      <c r="HDX209" s="2329" t="s">
        <v>2568</v>
      </c>
      <c r="HDY209" s="2329" t="s">
        <v>2568</v>
      </c>
      <c r="HDZ209" s="2329" t="s">
        <v>2568</v>
      </c>
      <c r="HEA209" s="2329" t="s">
        <v>2568</v>
      </c>
      <c r="HEB209" s="2329" t="s">
        <v>2568</v>
      </c>
      <c r="HEC209" s="2329" t="s">
        <v>2568</v>
      </c>
      <c r="HED209" s="2329" t="s">
        <v>2568</v>
      </c>
      <c r="HEE209" s="2329" t="s">
        <v>2568</v>
      </c>
      <c r="HEF209" s="2329" t="s">
        <v>2568</v>
      </c>
      <c r="HEG209" s="2329" t="s">
        <v>2568</v>
      </c>
      <c r="HEH209" s="2329" t="s">
        <v>2568</v>
      </c>
      <c r="HEI209" s="2329" t="s">
        <v>2568</v>
      </c>
      <c r="HEJ209" s="2329" t="s">
        <v>2568</v>
      </c>
      <c r="HEK209" s="2329" t="s">
        <v>2568</v>
      </c>
      <c r="HEL209" s="2329" t="s">
        <v>2568</v>
      </c>
      <c r="HEM209" s="2329" t="s">
        <v>2568</v>
      </c>
      <c r="HEN209" s="2329" t="s">
        <v>2568</v>
      </c>
      <c r="HEO209" s="2329" t="s">
        <v>2568</v>
      </c>
      <c r="HEP209" s="2329" t="s">
        <v>2568</v>
      </c>
      <c r="HEQ209" s="2329" t="s">
        <v>2568</v>
      </c>
      <c r="HER209" s="2329" t="s">
        <v>2568</v>
      </c>
      <c r="HES209" s="2329" t="s">
        <v>2568</v>
      </c>
      <c r="HET209" s="2329" t="s">
        <v>2568</v>
      </c>
      <c r="HEU209" s="2329" t="s">
        <v>2568</v>
      </c>
      <c r="HEV209" s="2329" t="s">
        <v>2568</v>
      </c>
      <c r="HEW209" s="2329" t="s">
        <v>2568</v>
      </c>
      <c r="HEX209" s="2329" t="s">
        <v>2568</v>
      </c>
      <c r="HEY209" s="2329" t="s">
        <v>2568</v>
      </c>
      <c r="HEZ209" s="2329" t="s">
        <v>2568</v>
      </c>
      <c r="HFA209" s="2329" t="s">
        <v>2568</v>
      </c>
      <c r="HFB209" s="2329" t="s">
        <v>2568</v>
      </c>
      <c r="HFC209" s="2329" t="s">
        <v>2568</v>
      </c>
      <c r="HFD209" s="2329" t="s">
        <v>2568</v>
      </c>
      <c r="HFE209" s="2329" t="s">
        <v>2568</v>
      </c>
      <c r="HFF209" s="2329" t="s">
        <v>2568</v>
      </c>
      <c r="HFG209" s="2329" t="s">
        <v>2568</v>
      </c>
      <c r="HFH209" s="2329" t="s">
        <v>2568</v>
      </c>
      <c r="HFI209" s="2329" t="s">
        <v>2568</v>
      </c>
      <c r="HFJ209" s="2329" t="s">
        <v>2568</v>
      </c>
      <c r="HFK209" s="2329" t="s">
        <v>2568</v>
      </c>
      <c r="HFL209" s="2329" t="s">
        <v>2568</v>
      </c>
      <c r="HFM209" s="2329" t="s">
        <v>2568</v>
      </c>
      <c r="HFN209" s="2329" t="s">
        <v>2568</v>
      </c>
      <c r="HFO209" s="2329" t="s">
        <v>2568</v>
      </c>
      <c r="HFP209" s="2329" t="s">
        <v>2568</v>
      </c>
      <c r="HFQ209" s="2329" t="s">
        <v>2568</v>
      </c>
      <c r="HFR209" s="2329" t="s">
        <v>2568</v>
      </c>
      <c r="HFS209" s="2329" t="s">
        <v>2568</v>
      </c>
      <c r="HFT209" s="2329" t="s">
        <v>2568</v>
      </c>
      <c r="HFU209" s="2329" t="s">
        <v>2568</v>
      </c>
      <c r="HFV209" s="2329" t="s">
        <v>2568</v>
      </c>
      <c r="HFW209" s="2329" t="s">
        <v>2568</v>
      </c>
      <c r="HFX209" s="2329" t="s">
        <v>2568</v>
      </c>
      <c r="HFY209" s="2329" t="s">
        <v>2568</v>
      </c>
      <c r="HFZ209" s="2329" t="s">
        <v>2568</v>
      </c>
      <c r="HGA209" s="2329" t="s">
        <v>2568</v>
      </c>
      <c r="HGB209" s="2329" t="s">
        <v>2568</v>
      </c>
      <c r="HGC209" s="2329" t="s">
        <v>2568</v>
      </c>
      <c r="HGD209" s="2329" t="s">
        <v>2568</v>
      </c>
      <c r="HGE209" s="2329" t="s">
        <v>2568</v>
      </c>
      <c r="HGF209" s="2329" t="s">
        <v>2568</v>
      </c>
      <c r="HGG209" s="2329" t="s">
        <v>2568</v>
      </c>
      <c r="HGH209" s="2329" t="s">
        <v>2568</v>
      </c>
      <c r="HGI209" s="2329" t="s">
        <v>2568</v>
      </c>
      <c r="HGJ209" s="2329" t="s">
        <v>2568</v>
      </c>
      <c r="HGK209" s="2329" t="s">
        <v>2568</v>
      </c>
      <c r="HGL209" s="2329" t="s">
        <v>2568</v>
      </c>
      <c r="HGM209" s="2329" t="s">
        <v>2568</v>
      </c>
      <c r="HGN209" s="2329" t="s">
        <v>2568</v>
      </c>
      <c r="HGO209" s="2329" t="s">
        <v>2568</v>
      </c>
      <c r="HGP209" s="2329" t="s">
        <v>2568</v>
      </c>
      <c r="HGQ209" s="2329" t="s">
        <v>2568</v>
      </c>
      <c r="HGR209" s="2329" t="s">
        <v>2568</v>
      </c>
      <c r="HGS209" s="2329" t="s">
        <v>2568</v>
      </c>
      <c r="HGT209" s="2329" t="s">
        <v>2568</v>
      </c>
      <c r="HGU209" s="2329" t="s">
        <v>2568</v>
      </c>
      <c r="HGV209" s="2329" t="s">
        <v>2568</v>
      </c>
      <c r="HGW209" s="2329" t="s">
        <v>2568</v>
      </c>
      <c r="HGX209" s="2329" t="s">
        <v>2568</v>
      </c>
      <c r="HGY209" s="2329" t="s">
        <v>2568</v>
      </c>
      <c r="HGZ209" s="2329" t="s">
        <v>2568</v>
      </c>
      <c r="HHA209" s="2329" t="s">
        <v>2568</v>
      </c>
      <c r="HHB209" s="2329" t="s">
        <v>2568</v>
      </c>
      <c r="HHC209" s="2329" t="s">
        <v>2568</v>
      </c>
      <c r="HHD209" s="2329" t="s">
        <v>2568</v>
      </c>
      <c r="HHE209" s="2329" t="s">
        <v>2568</v>
      </c>
      <c r="HHF209" s="2329" t="s">
        <v>2568</v>
      </c>
      <c r="HHG209" s="2329" t="s">
        <v>2568</v>
      </c>
      <c r="HHH209" s="2329" t="s">
        <v>2568</v>
      </c>
      <c r="HHI209" s="2329" t="s">
        <v>2568</v>
      </c>
      <c r="HHJ209" s="2329" t="s">
        <v>2568</v>
      </c>
      <c r="HHK209" s="2329" t="s">
        <v>2568</v>
      </c>
      <c r="HHL209" s="2329" t="s">
        <v>2568</v>
      </c>
      <c r="HHM209" s="2329" t="s">
        <v>2568</v>
      </c>
      <c r="HHN209" s="2329" t="s">
        <v>2568</v>
      </c>
      <c r="HHO209" s="2329" t="s">
        <v>2568</v>
      </c>
      <c r="HHP209" s="2329" t="s">
        <v>2568</v>
      </c>
      <c r="HHQ209" s="2329" t="s">
        <v>2568</v>
      </c>
      <c r="HHR209" s="2329" t="s">
        <v>2568</v>
      </c>
      <c r="HHS209" s="2329" t="s">
        <v>2568</v>
      </c>
      <c r="HHT209" s="2329" t="s">
        <v>2568</v>
      </c>
      <c r="HHU209" s="2329" t="s">
        <v>2568</v>
      </c>
      <c r="HHV209" s="2329" t="s">
        <v>2568</v>
      </c>
      <c r="HHW209" s="2329" t="s">
        <v>2568</v>
      </c>
      <c r="HHX209" s="2329" t="s">
        <v>2568</v>
      </c>
      <c r="HHY209" s="2329" t="s">
        <v>2568</v>
      </c>
      <c r="HHZ209" s="2329" t="s">
        <v>2568</v>
      </c>
      <c r="HIA209" s="2329" t="s">
        <v>2568</v>
      </c>
      <c r="HIB209" s="2329" t="s">
        <v>2568</v>
      </c>
      <c r="HIC209" s="2329" t="s">
        <v>2568</v>
      </c>
      <c r="HID209" s="2329" t="s">
        <v>2568</v>
      </c>
      <c r="HIE209" s="2329" t="s">
        <v>2568</v>
      </c>
      <c r="HIF209" s="2329" t="s">
        <v>2568</v>
      </c>
      <c r="HIG209" s="2329" t="s">
        <v>2568</v>
      </c>
      <c r="HIH209" s="2329" t="s">
        <v>2568</v>
      </c>
      <c r="HII209" s="2329" t="s">
        <v>2568</v>
      </c>
      <c r="HIJ209" s="2329" t="s">
        <v>2568</v>
      </c>
      <c r="HIK209" s="2329" t="s">
        <v>2568</v>
      </c>
      <c r="HIL209" s="2329" t="s">
        <v>2568</v>
      </c>
      <c r="HIM209" s="2329" t="s">
        <v>2568</v>
      </c>
      <c r="HIN209" s="2329" t="s">
        <v>2568</v>
      </c>
      <c r="HIO209" s="2329" t="s">
        <v>2568</v>
      </c>
      <c r="HIP209" s="2329" t="s">
        <v>2568</v>
      </c>
      <c r="HIQ209" s="2329" t="s">
        <v>2568</v>
      </c>
      <c r="HIR209" s="2329" t="s">
        <v>2568</v>
      </c>
      <c r="HIS209" s="2329" t="s">
        <v>2568</v>
      </c>
      <c r="HIT209" s="2329" t="s">
        <v>2568</v>
      </c>
      <c r="HIU209" s="2329" t="s">
        <v>2568</v>
      </c>
      <c r="HIV209" s="2329" t="s">
        <v>2568</v>
      </c>
      <c r="HIW209" s="2329" t="s">
        <v>2568</v>
      </c>
      <c r="HIX209" s="2329" t="s">
        <v>2568</v>
      </c>
      <c r="HIY209" s="2329" t="s">
        <v>2568</v>
      </c>
      <c r="HIZ209" s="2329" t="s">
        <v>2568</v>
      </c>
      <c r="HJA209" s="2329" t="s">
        <v>2568</v>
      </c>
      <c r="HJB209" s="2329" t="s">
        <v>2568</v>
      </c>
      <c r="HJC209" s="2329" t="s">
        <v>2568</v>
      </c>
      <c r="HJD209" s="2329" t="s">
        <v>2568</v>
      </c>
      <c r="HJE209" s="2329" t="s">
        <v>2568</v>
      </c>
      <c r="HJF209" s="2329" t="s">
        <v>2568</v>
      </c>
      <c r="HJG209" s="2329" t="s">
        <v>2568</v>
      </c>
      <c r="HJH209" s="2329" t="s">
        <v>2568</v>
      </c>
      <c r="HJI209" s="2329" t="s">
        <v>2568</v>
      </c>
      <c r="HJJ209" s="2329" t="s">
        <v>2568</v>
      </c>
      <c r="HJK209" s="2329" t="s">
        <v>2568</v>
      </c>
      <c r="HJL209" s="2329" t="s">
        <v>2568</v>
      </c>
      <c r="HJM209" s="2329" t="s">
        <v>2568</v>
      </c>
      <c r="HJN209" s="2329" t="s">
        <v>2568</v>
      </c>
      <c r="HJO209" s="2329" t="s">
        <v>2568</v>
      </c>
      <c r="HJP209" s="2329" t="s">
        <v>2568</v>
      </c>
      <c r="HJQ209" s="2329" t="s">
        <v>2568</v>
      </c>
      <c r="HJR209" s="2329" t="s">
        <v>2568</v>
      </c>
      <c r="HJS209" s="2329" t="s">
        <v>2568</v>
      </c>
      <c r="HJT209" s="2329" t="s">
        <v>2568</v>
      </c>
      <c r="HJU209" s="2329" t="s">
        <v>2568</v>
      </c>
      <c r="HJV209" s="2329" t="s">
        <v>2568</v>
      </c>
      <c r="HJW209" s="2329" t="s">
        <v>2568</v>
      </c>
      <c r="HJX209" s="2329" t="s">
        <v>2568</v>
      </c>
      <c r="HJY209" s="2329" t="s">
        <v>2568</v>
      </c>
      <c r="HJZ209" s="2329" t="s">
        <v>2568</v>
      </c>
      <c r="HKA209" s="2329" t="s">
        <v>2568</v>
      </c>
      <c r="HKB209" s="2329" t="s">
        <v>2568</v>
      </c>
      <c r="HKC209" s="2329" t="s">
        <v>2568</v>
      </c>
      <c r="HKD209" s="2329" t="s">
        <v>2568</v>
      </c>
      <c r="HKE209" s="2329" t="s">
        <v>2568</v>
      </c>
      <c r="HKF209" s="2329" t="s">
        <v>2568</v>
      </c>
      <c r="HKG209" s="2329" t="s">
        <v>2568</v>
      </c>
      <c r="HKH209" s="2329" t="s">
        <v>2568</v>
      </c>
      <c r="HKI209" s="2329" t="s">
        <v>2568</v>
      </c>
      <c r="HKJ209" s="2329" t="s">
        <v>2568</v>
      </c>
      <c r="HKK209" s="2329" t="s">
        <v>2568</v>
      </c>
      <c r="HKL209" s="2329" t="s">
        <v>2568</v>
      </c>
      <c r="HKM209" s="2329" t="s">
        <v>2568</v>
      </c>
      <c r="HKN209" s="2329" t="s">
        <v>2568</v>
      </c>
      <c r="HKO209" s="2329" t="s">
        <v>2568</v>
      </c>
      <c r="HKP209" s="2329" t="s">
        <v>2568</v>
      </c>
      <c r="HKQ209" s="2329" t="s">
        <v>2568</v>
      </c>
      <c r="HKR209" s="2329" t="s">
        <v>2568</v>
      </c>
      <c r="HKS209" s="2329" t="s">
        <v>2568</v>
      </c>
      <c r="HKT209" s="2329" t="s">
        <v>2568</v>
      </c>
      <c r="HKU209" s="2329" t="s">
        <v>2568</v>
      </c>
      <c r="HKV209" s="2329" t="s">
        <v>2568</v>
      </c>
      <c r="HKW209" s="2329" t="s">
        <v>2568</v>
      </c>
      <c r="HKX209" s="2329" t="s">
        <v>2568</v>
      </c>
      <c r="HKY209" s="2329" t="s">
        <v>2568</v>
      </c>
      <c r="HKZ209" s="2329" t="s">
        <v>2568</v>
      </c>
      <c r="HLA209" s="2329" t="s">
        <v>2568</v>
      </c>
      <c r="HLB209" s="2329" t="s">
        <v>2568</v>
      </c>
      <c r="HLC209" s="2329" t="s">
        <v>2568</v>
      </c>
      <c r="HLD209" s="2329" t="s">
        <v>2568</v>
      </c>
      <c r="HLE209" s="2329" t="s">
        <v>2568</v>
      </c>
      <c r="HLF209" s="2329" t="s">
        <v>2568</v>
      </c>
      <c r="HLG209" s="2329" t="s">
        <v>2568</v>
      </c>
      <c r="HLH209" s="2329" t="s">
        <v>2568</v>
      </c>
      <c r="HLI209" s="2329" t="s">
        <v>2568</v>
      </c>
      <c r="HLJ209" s="2329" t="s">
        <v>2568</v>
      </c>
      <c r="HLK209" s="2329" t="s">
        <v>2568</v>
      </c>
      <c r="HLL209" s="2329" t="s">
        <v>2568</v>
      </c>
      <c r="HLM209" s="2329" t="s">
        <v>2568</v>
      </c>
      <c r="HLN209" s="2329" t="s">
        <v>2568</v>
      </c>
      <c r="HLO209" s="2329" t="s">
        <v>2568</v>
      </c>
      <c r="HLP209" s="2329" t="s">
        <v>2568</v>
      </c>
      <c r="HLQ209" s="2329" t="s">
        <v>2568</v>
      </c>
      <c r="HLR209" s="2329" t="s">
        <v>2568</v>
      </c>
      <c r="HLS209" s="2329" t="s">
        <v>2568</v>
      </c>
      <c r="HLT209" s="2329" t="s">
        <v>2568</v>
      </c>
      <c r="HLU209" s="2329" t="s">
        <v>2568</v>
      </c>
      <c r="HLV209" s="2329" t="s">
        <v>2568</v>
      </c>
      <c r="HLW209" s="2329" t="s">
        <v>2568</v>
      </c>
      <c r="HLX209" s="2329" t="s">
        <v>2568</v>
      </c>
      <c r="HLY209" s="2329" t="s">
        <v>2568</v>
      </c>
      <c r="HLZ209" s="2329" t="s">
        <v>2568</v>
      </c>
      <c r="HMA209" s="2329" t="s">
        <v>2568</v>
      </c>
      <c r="HMB209" s="2329" t="s">
        <v>2568</v>
      </c>
      <c r="HMC209" s="2329" t="s">
        <v>2568</v>
      </c>
      <c r="HMD209" s="2329" t="s">
        <v>2568</v>
      </c>
      <c r="HME209" s="2329" t="s">
        <v>2568</v>
      </c>
      <c r="HMF209" s="2329" t="s">
        <v>2568</v>
      </c>
      <c r="HMG209" s="2329" t="s">
        <v>2568</v>
      </c>
      <c r="HMH209" s="2329" t="s">
        <v>2568</v>
      </c>
      <c r="HMI209" s="2329" t="s">
        <v>2568</v>
      </c>
      <c r="HMJ209" s="2329" t="s">
        <v>2568</v>
      </c>
      <c r="HMK209" s="2329" t="s">
        <v>2568</v>
      </c>
      <c r="HML209" s="2329" t="s">
        <v>2568</v>
      </c>
      <c r="HMM209" s="2329" t="s">
        <v>2568</v>
      </c>
      <c r="HMN209" s="2329" t="s">
        <v>2568</v>
      </c>
      <c r="HMO209" s="2329" t="s">
        <v>2568</v>
      </c>
      <c r="HMP209" s="2329" t="s">
        <v>2568</v>
      </c>
      <c r="HMQ209" s="2329" t="s">
        <v>2568</v>
      </c>
      <c r="HMR209" s="2329" t="s">
        <v>2568</v>
      </c>
      <c r="HMS209" s="2329" t="s">
        <v>2568</v>
      </c>
      <c r="HMT209" s="2329" t="s">
        <v>2568</v>
      </c>
      <c r="HMU209" s="2329" t="s">
        <v>2568</v>
      </c>
      <c r="HMV209" s="2329" t="s">
        <v>2568</v>
      </c>
      <c r="HMW209" s="2329" t="s">
        <v>2568</v>
      </c>
      <c r="HMX209" s="2329" t="s">
        <v>2568</v>
      </c>
      <c r="HMY209" s="2329" t="s">
        <v>2568</v>
      </c>
      <c r="HMZ209" s="2329" t="s">
        <v>2568</v>
      </c>
      <c r="HNA209" s="2329" t="s">
        <v>2568</v>
      </c>
      <c r="HNB209" s="2329" t="s">
        <v>2568</v>
      </c>
      <c r="HNC209" s="2329" t="s">
        <v>2568</v>
      </c>
      <c r="HND209" s="2329" t="s">
        <v>2568</v>
      </c>
      <c r="HNE209" s="2329" t="s">
        <v>2568</v>
      </c>
      <c r="HNF209" s="2329" t="s">
        <v>2568</v>
      </c>
      <c r="HNG209" s="2329" t="s">
        <v>2568</v>
      </c>
      <c r="HNH209" s="2329" t="s">
        <v>2568</v>
      </c>
      <c r="HNI209" s="2329" t="s">
        <v>2568</v>
      </c>
      <c r="HNJ209" s="2329" t="s">
        <v>2568</v>
      </c>
      <c r="HNK209" s="2329" t="s">
        <v>2568</v>
      </c>
      <c r="HNL209" s="2329" t="s">
        <v>2568</v>
      </c>
      <c r="HNM209" s="2329" t="s">
        <v>2568</v>
      </c>
      <c r="HNN209" s="2329" t="s">
        <v>2568</v>
      </c>
      <c r="HNO209" s="2329" t="s">
        <v>2568</v>
      </c>
      <c r="HNP209" s="2329" t="s">
        <v>2568</v>
      </c>
      <c r="HNQ209" s="2329" t="s">
        <v>2568</v>
      </c>
      <c r="HNR209" s="2329" t="s">
        <v>2568</v>
      </c>
      <c r="HNS209" s="2329" t="s">
        <v>2568</v>
      </c>
      <c r="HNT209" s="2329" t="s">
        <v>2568</v>
      </c>
      <c r="HNU209" s="2329" t="s">
        <v>2568</v>
      </c>
      <c r="HNV209" s="2329" t="s">
        <v>2568</v>
      </c>
      <c r="HNW209" s="2329" t="s">
        <v>2568</v>
      </c>
      <c r="HNX209" s="2329" t="s">
        <v>2568</v>
      </c>
      <c r="HNY209" s="2329" t="s">
        <v>2568</v>
      </c>
      <c r="HNZ209" s="2329" t="s">
        <v>2568</v>
      </c>
      <c r="HOA209" s="2329" t="s">
        <v>2568</v>
      </c>
      <c r="HOB209" s="2329" t="s">
        <v>2568</v>
      </c>
      <c r="HOC209" s="2329" t="s">
        <v>2568</v>
      </c>
      <c r="HOD209" s="2329" t="s">
        <v>2568</v>
      </c>
      <c r="HOE209" s="2329" t="s">
        <v>2568</v>
      </c>
      <c r="HOF209" s="2329" t="s">
        <v>2568</v>
      </c>
      <c r="HOG209" s="2329" t="s">
        <v>2568</v>
      </c>
      <c r="HOH209" s="2329" t="s">
        <v>2568</v>
      </c>
      <c r="HOI209" s="2329" t="s">
        <v>2568</v>
      </c>
      <c r="HOJ209" s="2329" t="s">
        <v>2568</v>
      </c>
      <c r="HOK209" s="2329" t="s">
        <v>2568</v>
      </c>
      <c r="HOL209" s="2329" t="s">
        <v>2568</v>
      </c>
      <c r="HOM209" s="2329" t="s">
        <v>2568</v>
      </c>
      <c r="HON209" s="2329" t="s">
        <v>2568</v>
      </c>
      <c r="HOO209" s="2329" t="s">
        <v>2568</v>
      </c>
      <c r="HOP209" s="2329" t="s">
        <v>2568</v>
      </c>
      <c r="HOQ209" s="2329" t="s">
        <v>2568</v>
      </c>
      <c r="HOR209" s="2329" t="s">
        <v>2568</v>
      </c>
      <c r="HOS209" s="2329" t="s">
        <v>2568</v>
      </c>
      <c r="HOT209" s="2329" t="s">
        <v>2568</v>
      </c>
      <c r="HOU209" s="2329" t="s">
        <v>2568</v>
      </c>
      <c r="HOV209" s="2329" t="s">
        <v>2568</v>
      </c>
      <c r="HOW209" s="2329" t="s">
        <v>2568</v>
      </c>
      <c r="HOX209" s="2329" t="s">
        <v>2568</v>
      </c>
      <c r="HOY209" s="2329" t="s">
        <v>2568</v>
      </c>
      <c r="HOZ209" s="2329" t="s">
        <v>2568</v>
      </c>
      <c r="HPA209" s="2329" t="s">
        <v>2568</v>
      </c>
      <c r="HPB209" s="2329" t="s">
        <v>2568</v>
      </c>
      <c r="HPC209" s="2329" t="s">
        <v>2568</v>
      </c>
      <c r="HPD209" s="2329" t="s">
        <v>2568</v>
      </c>
      <c r="HPE209" s="2329" t="s">
        <v>2568</v>
      </c>
      <c r="HPF209" s="2329" t="s">
        <v>2568</v>
      </c>
      <c r="HPG209" s="2329" t="s">
        <v>2568</v>
      </c>
      <c r="HPH209" s="2329" t="s">
        <v>2568</v>
      </c>
      <c r="HPI209" s="2329" t="s">
        <v>2568</v>
      </c>
      <c r="HPJ209" s="2329" t="s">
        <v>2568</v>
      </c>
      <c r="HPK209" s="2329" t="s">
        <v>2568</v>
      </c>
      <c r="HPL209" s="2329" t="s">
        <v>2568</v>
      </c>
      <c r="HPM209" s="2329" t="s">
        <v>2568</v>
      </c>
      <c r="HPN209" s="2329" t="s">
        <v>2568</v>
      </c>
      <c r="HPO209" s="2329" t="s">
        <v>2568</v>
      </c>
      <c r="HPP209" s="2329" t="s">
        <v>2568</v>
      </c>
      <c r="HPQ209" s="2329" t="s">
        <v>2568</v>
      </c>
      <c r="HPR209" s="2329" t="s">
        <v>2568</v>
      </c>
      <c r="HPS209" s="2329" t="s">
        <v>2568</v>
      </c>
      <c r="HPT209" s="2329" t="s">
        <v>2568</v>
      </c>
      <c r="HPU209" s="2329" t="s">
        <v>2568</v>
      </c>
      <c r="HPV209" s="2329" t="s">
        <v>2568</v>
      </c>
      <c r="HPW209" s="2329" t="s">
        <v>2568</v>
      </c>
      <c r="HPX209" s="2329" t="s">
        <v>2568</v>
      </c>
      <c r="HPY209" s="2329" t="s">
        <v>2568</v>
      </c>
      <c r="HPZ209" s="2329" t="s">
        <v>2568</v>
      </c>
      <c r="HQA209" s="2329" t="s">
        <v>2568</v>
      </c>
      <c r="HQB209" s="2329" t="s">
        <v>2568</v>
      </c>
      <c r="HQC209" s="2329" t="s">
        <v>2568</v>
      </c>
      <c r="HQD209" s="2329" t="s">
        <v>2568</v>
      </c>
      <c r="HQE209" s="2329" t="s">
        <v>2568</v>
      </c>
      <c r="HQF209" s="2329" t="s">
        <v>2568</v>
      </c>
      <c r="HQG209" s="2329" t="s">
        <v>2568</v>
      </c>
      <c r="HQH209" s="2329" t="s">
        <v>2568</v>
      </c>
      <c r="HQI209" s="2329" t="s">
        <v>2568</v>
      </c>
      <c r="HQJ209" s="2329" t="s">
        <v>2568</v>
      </c>
      <c r="HQK209" s="2329" t="s">
        <v>2568</v>
      </c>
      <c r="HQL209" s="2329" t="s">
        <v>2568</v>
      </c>
      <c r="HQM209" s="2329" t="s">
        <v>2568</v>
      </c>
      <c r="HQN209" s="2329" t="s">
        <v>2568</v>
      </c>
      <c r="HQO209" s="2329" t="s">
        <v>2568</v>
      </c>
      <c r="HQP209" s="2329" t="s">
        <v>2568</v>
      </c>
      <c r="HQQ209" s="2329" t="s">
        <v>2568</v>
      </c>
      <c r="HQR209" s="2329" t="s">
        <v>2568</v>
      </c>
      <c r="HQS209" s="2329" t="s">
        <v>2568</v>
      </c>
      <c r="HQT209" s="2329" t="s">
        <v>2568</v>
      </c>
      <c r="HQU209" s="2329" t="s">
        <v>2568</v>
      </c>
      <c r="HQV209" s="2329" t="s">
        <v>2568</v>
      </c>
      <c r="HQW209" s="2329" t="s">
        <v>2568</v>
      </c>
      <c r="HQX209" s="2329" t="s">
        <v>2568</v>
      </c>
      <c r="HQY209" s="2329" t="s">
        <v>2568</v>
      </c>
      <c r="HQZ209" s="2329" t="s">
        <v>2568</v>
      </c>
      <c r="HRA209" s="2329" t="s">
        <v>2568</v>
      </c>
      <c r="HRB209" s="2329" t="s">
        <v>2568</v>
      </c>
      <c r="HRC209" s="2329" t="s">
        <v>2568</v>
      </c>
      <c r="HRD209" s="2329" t="s">
        <v>2568</v>
      </c>
      <c r="HRE209" s="2329" t="s">
        <v>2568</v>
      </c>
      <c r="HRF209" s="2329" t="s">
        <v>2568</v>
      </c>
      <c r="HRG209" s="2329" t="s">
        <v>2568</v>
      </c>
      <c r="HRH209" s="2329" t="s">
        <v>2568</v>
      </c>
      <c r="HRI209" s="2329" t="s">
        <v>2568</v>
      </c>
      <c r="HRJ209" s="2329" t="s">
        <v>2568</v>
      </c>
      <c r="HRK209" s="2329" t="s">
        <v>2568</v>
      </c>
      <c r="HRL209" s="2329" t="s">
        <v>2568</v>
      </c>
      <c r="HRM209" s="2329" t="s">
        <v>2568</v>
      </c>
      <c r="HRN209" s="2329" t="s">
        <v>2568</v>
      </c>
      <c r="HRO209" s="2329" t="s">
        <v>2568</v>
      </c>
      <c r="HRP209" s="2329" t="s">
        <v>2568</v>
      </c>
      <c r="HRQ209" s="2329" t="s">
        <v>2568</v>
      </c>
      <c r="HRR209" s="2329" t="s">
        <v>2568</v>
      </c>
      <c r="HRS209" s="2329" t="s">
        <v>2568</v>
      </c>
      <c r="HRT209" s="2329" t="s">
        <v>2568</v>
      </c>
      <c r="HRU209" s="2329" t="s">
        <v>2568</v>
      </c>
      <c r="HRV209" s="2329" t="s">
        <v>2568</v>
      </c>
      <c r="HRW209" s="2329" t="s">
        <v>2568</v>
      </c>
      <c r="HRX209" s="2329" t="s">
        <v>2568</v>
      </c>
      <c r="HRY209" s="2329" t="s">
        <v>2568</v>
      </c>
      <c r="HRZ209" s="2329" t="s">
        <v>2568</v>
      </c>
      <c r="HSA209" s="2329" t="s">
        <v>2568</v>
      </c>
      <c r="HSB209" s="2329" t="s">
        <v>2568</v>
      </c>
      <c r="HSC209" s="2329" t="s">
        <v>2568</v>
      </c>
      <c r="HSD209" s="2329" t="s">
        <v>2568</v>
      </c>
      <c r="HSE209" s="2329" t="s">
        <v>2568</v>
      </c>
      <c r="HSF209" s="2329" t="s">
        <v>2568</v>
      </c>
      <c r="HSG209" s="2329" t="s">
        <v>2568</v>
      </c>
      <c r="HSH209" s="2329" t="s">
        <v>2568</v>
      </c>
      <c r="HSI209" s="2329" t="s">
        <v>2568</v>
      </c>
      <c r="HSJ209" s="2329" t="s">
        <v>2568</v>
      </c>
      <c r="HSK209" s="2329" t="s">
        <v>2568</v>
      </c>
      <c r="HSL209" s="2329" t="s">
        <v>2568</v>
      </c>
      <c r="HSM209" s="2329" t="s">
        <v>2568</v>
      </c>
      <c r="HSN209" s="2329" t="s">
        <v>2568</v>
      </c>
      <c r="HSO209" s="2329" t="s">
        <v>2568</v>
      </c>
      <c r="HSP209" s="2329" t="s">
        <v>2568</v>
      </c>
      <c r="HSQ209" s="2329" t="s">
        <v>2568</v>
      </c>
      <c r="HSR209" s="2329" t="s">
        <v>2568</v>
      </c>
      <c r="HSS209" s="2329" t="s">
        <v>2568</v>
      </c>
      <c r="HST209" s="2329" t="s">
        <v>2568</v>
      </c>
      <c r="HSU209" s="2329" t="s">
        <v>2568</v>
      </c>
      <c r="HSV209" s="2329" t="s">
        <v>2568</v>
      </c>
      <c r="HSW209" s="2329" t="s">
        <v>2568</v>
      </c>
      <c r="HSX209" s="2329" t="s">
        <v>2568</v>
      </c>
      <c r="HSY209" s="2329" t="s">
        <v>2568</v>
      </c>
      <c r="HSZ209" s="2329" t="s">
        <v>2568</v>
      </c>
      <c r="HTA209" s="2329" t="s">
        <v>2568</v>
      </c>
      <c r="HTB209" s="2329" t="s">
        <v>2568</v>
      </c>
      <c r="HTC209" s="2329" t="s">
        <v>2568</v>
      </c>
      <c r="HTD209" s="2329" t="s">
        <v>2568</v>
      </c>
      <c r="HTE209" s="2329" t="s">
        <v>2568</v>
      </c>
      <c r="HTF209" s="2329" t="s">
        <v>2568</v>
      </c>
      <c r="HTG209" s="2329" t="s">
        <v>2568</v>
      </c>
      <c r="HTH209" s="2329" t="s">
        <v>2568</v>
      </c>
      <c r="HTI209" s="2329" t="s">
        <v>2568</v>
      </c>
      <c r="HTJ209" s="2329" t="s">
        <v>2568</v>
      </c>
      <c r="HTK209" s="2329" t="s">
        <v>2568</v>
      </c>
      <c r="HTL209" s="2329" t="s">
        <v>2568</v>
      </c>
      <c r="HTM209" s="2329" t="s">
        <v>2568</v>
      </c>
      <c r="HTN209" s="2329" t="s">
        <v>2568</v>
      </c>
      <c r="HTO209" s="2329" t="s">
        <v>2568</v>
      </c>
      <c r="HTP209" s="2329" t="s">
        <v>2568</v>
      </c>
      <c r="HTQ209" s="2329" t="s">
        <v>2568</v>
      </c>
      <c r="HTR209" s="2329" t="s">
        <v>2568</v>
      </c>
      <c r="HTS209" s="2329" t="s">
        <v>2568</v>
      </c>
      <c r="HTT209" s="2329" t="s">
        <v>2568</v>
      </c>
      <c r="HTU209" s="2329" t="s">
        <v>2568</v>
      </c>
      <c r="HTV209" s="2329" t="s">
        <v>2568</v>
      </c>
      <c r="HTW209" s="2329" t="s">
        <v>2568</v>
      </c>
      <c r="HTX209" s="2329" t="s">
        <v>2568</v>
      </c>
      <c r="HTY209" s="2329" t="s">
        <v>2568</v>
      </c>
      <c r="HTZ209" s="2329" t="s">
        <v>2568</v>
      </c>
      <c r="HUA209" s="2329" t="s">
        <v>2568</v>
      </c>
      <c r="HUB209" s="2329" t="s">
        <v>2568</v>
      </c>
      <c r="HUC209" s="2329" t="s">
        <v>2568</v>
      </c>
      <c r="HUD209" s="2329" t="s">
        <v>2568</v>
      </c>
      <c r="HUE209" s="2329" t="s">
        <v>2568</v>
      </c>
      <c r="HUF209" s="2329" t="s">
        <v>2568</v>
      </c>
      <c r="HUG209" s="2329" t="s">
        <v>2568</v>
      </c>
      <c r="HUH209" s="2329" t="s">
        <v>2568</v>
      </c>
      <c r="HUI209" s="2329" t="s">
        <v>2568</v>
      </c>
      <c r="HUJ209" s="2329" t="s">
        <v>2568</v>
      </c>
      <c r="HUK209" s="2329" t="s">
        <v>2568</v>
      </c>
      <c r="HUL209" s="2329" t="s">
        <v>2568</v>
      </c>
      <c r="HUM209" s="2329" t="s">
        <v>2568</v>
      </c>
      <c r="HUN209" s="2329" t="s">
        <v>2568</v>
      </c>
      <c r="HUO209" s="2329" t="s">
        <v>2568</v>
      </c>
      <c r="HUP209" s="2329" t="s">
        <v>2568</v>
      </c>
      <c r="HUQ209" s="2329" t="s">
        <v>2568</v>
      </c>
      <c r="HUR209" s="2329" t="s">
        <v>2568</v>
      </c>
      <c r="HUS209" s="2329" t="s">
        <v>2568</v>
      </c>
      <c r="HUT209" s="2329" t="s">
        <v>2568</v>
      </c>
      <c r="HUU209" s="2329" t="s">
        <v>2568</v>
      </c>
      <c r="HUV209" s="2329" t="s">
        <v>2568</v>
      </c>
      <c r="HUW209" s="2329" t="s">
        <v>2568</v>
      </c>
      <c r="HUX209" s="2329" t="s">
        <v>2568</v>
      </c>
      <c r="HUY209" s="2329" t="s">
        <v>2568</v>
      </c>
      <c r="HUZ209" s="2329" t="s">
        <v>2568</v>
      </c>
      <c r="HVA209" s="2329" t="s">
        <v>2568</v>
      </c>
      <c r="HVB209" s="2329" t="s">
        <v>2568</v>
      </c>
      <c r="HVC209" s="2329" t="s">
        <v>2568</v>
      </c>
      <c r="HVD209" s="2329" t="s">
        <v>2568</v>
      </c>
      <c r="HVE209" s="2329" t="s">
        <v>2568</v>
      </c>
      <c r="HVF209" s="2329" t="s">
        <v>2568</v>
      </c>
      <c r="HVG209" s="2329" t="s">
        <v>2568</v>
      </c>
      <c r="HVH209" s="2329" t="s">
        <v>2568</v>
      </c>
      <c r="HVI209" s="2329" t="s">
        <v>2568</v>
      </c>
      <c r="HVJ209" s="2329" t="s">
        <v>2568</v>
      </c>
      <c r="HVK209" s="2329" t="s">
        <v>2568</v>
      </c>
      <c r="HVL209" s="2329" t="s">
        <v>2568</v>
      </c>
      <c r="HVM209" s="2329" t="s">
        <v>2568</v>
      </c>
      <c r="HVN209" s="2329" t="s">
        <v>2568</v>
      </c>
      <c r="HVO209" s="2329" t="s">
        <v>2568</v>
      </c>
      <c r="HVP209" s="2329" t="s">
        <v>2568</v>
      </c>
      <c r="HVQ209" s="2329" t="s">
        <v>2568</v>
      </c>
      <c r="HVR209" s="2329" t="s">
        <v>2568</v>
      </c>
      <c r="HVS209" s="2329" t="s">
        <v>2568</v>
      </c>
      <c r="HVT209" s="2329" t="s">
        <v>2568</v>
      </c>
      <c r="HVU209" s="2329" t="s">
        <v>2568</v>
      </c>
      <c r="HVV209" s="2329" t="s">
        <v>2568</v>
      </c>
      <c r="HVW209" s="2329" t="s">
        <v>2568</v>
      </c>
      <c r="HVX209" s="2329" t="s">
        <v>2568</v>
      </c>
      <c r="HVY209" s="2329" t="s">
        <v>2568</v>
      </c>
      <c r="HVZ209" s="2329" t="s">
        <v>2568</v>
      </c>
      <c r="HWA209" s="2329" t="s">
        <v>2568</v>
      </c>
      <c r="HWB209" s="2329" t="s">
        <v>2568</v>
      </c>
      <c r="HWC209" s="2329" t="s">
        <v>2568</v>
      </c>
      <c r="HWD209" s="2329" t="s">
        <v>2568</v>
      </c>
      <c r="HWE209" s="2329" t="s">
        <v>2568</v>
      </c>
      <c r="HWF209" s="2329" t="s">
        <v>2568</v>
      </c>
      <c r="HWG209" s="2329" t="s">
        <v>2568</v>
      </c>
      <c r="HWH209" s="2329" t="s">
        <v>2568</v>
      </c>
      <c r="HWI209" s="2329" t="s">
        <v>2568</v>
      </c>
      <c r="HWJ209" s="2329" t="s">
        <v>2568</v>
      </c>
      <c r="HWK209" s="2329" t="s">
        <v>2568</v>
      </c>
      <c r="HWL209" s="2329" t="s">
        <v>2568</v>
      </c>
      <c r="HWM209" s="2329" t="s">
        <v>2568</v>
      </c>
      <c r="HWN209" s="2329" t="s">
        <v>2568</v>
      </c>
      <c r="HWO209" s="2329" t="s">
        <v>2568</v>
      </c>
      <c r="HWP209" s="2329" t="s">
        <v>2568</v>
      </c>
      <c r="HWQ209" s="2329" t="s">
        <v>2568</v>
      </c>
      <c r="HWR209" s="2329" t="s">
        <v>2568</v>
      </c>
      <c r="HWS209" s="2329" t="s">
        <v>2568</v>
      </c>
      <c r="HWT209" s="2329" t="s">
        <v>2568</v>
      </c>
      <c r="HWU209" s="2329" t="s">
        <v>2568</v>
      </c>
      <c r="HWV209" s="2329" t="s">
        <v>2568</v>
      </c>
      <c r="HWW209" s="2329" t="s">
        <v>2568</v>
      </c>
      <c r="HWX209" s="2329" t="s">
        <v>2568</v>
      </c>
      <c r="HWY209" s="2329" t="s">
        <v>2568</v>
      </c>
      <c r="HWZ209" s="2329" t="s">
        <v>2568</v>
      </c>
      <c r="HXA209" s="2329" t="s">
        <v>2568</v>
      </c>
      <c r="HXB209" s="2329" t="s">
        <v>2568</v>
      </c>
      <c r="HXC209" s="2329" t="s">
        <v>2568</v>
      </c>
      <c r="HXD209" s="2329" t="s">
        <v>2568</v>
      </c>
      <c r="HXE209" s="2329" t="s">
        <v>2568</v>
      </c>
      <c r="HXF209" s="2329" t="s">
        <v>2568</v>
      </c>
      <c r="HXG209" s="2329" t="s">
        <v>2568</v>
      </c>
      <c r="HXH209" s="2329" t="s">
        <v>2568</v>
      </c>
      <c r="HXI209" s="2329" t="s">
        <v>2568</v>
      </c>
      <c r="HXJ209" s="2329" t="s">
        <v>2568</v>
      </c>
      <c r="HXK209" s="2329" t="s">
        <v>2568</v>
      </c>
      <c r="HXL209" s="2329" t="s">
        <v>2568</v>
      </c>
      <c r="HXM209" s="2329" t="s">
        <v>2568</v>
      </c>
      <c r="HXN209" s="2329" t="s">
        <v>2568</v>
      </c>
      <c r="HXO209" s="2329" t="s">
        <v>2568</v>
      </c>
      <c r="HXP209" s="2329" t="s">
        <v>2568</v>
      </c>
      <c r="HXQ209" s="2329" t="s">
        <v>2568</v>
      </c>
      <c r="HXR209" s="2329" t="s">
        <v>2568</v>
      </c>
      <c r="HXS209" s="2329" t="s">
        <v>2568</v>
      </c>
      <c r="HXT209" s="2329" t="s">
        <v>2568</v>
      </c>
      <c r="HXU209" s="2329" t="s">
        <v>2568</v>
      </c>
      <c r="HXV209" s="2329" t="s">
        <v>2568</v>
      </c>
      <c r="HXW209" s="2329" t="s">
        <v>2568</v>
      </c>
      <c r="HXX209" s="2329" t="s">
        <v>2568</v>
      </c>
      <c r="HXY209" s="2329" t="s">
        <v>2568</v>
      </c>
      <c r="HXZ209" s="2329" t="s">
        <v>2568</v>
      </c>
      <c r="HYA209" s="2329" t="s">
        <v>2568</v>
      </c>
      <c r="HYB209" s="2329" t="s">
        <v>2568</v>
      </c>
      <c r="HYC209" s="2329" t="s">
        <v>2568</v>
      </c>
      <c r="HYD209" s="2329" t="s">
        <v>2568</v>
      </c>
      <c r="HYE209" s="2329" t="s">
        <v>2568</v>
      </c>
      <c r="HYF209" s="2329" t="s">
        <v>2568</v>
      </c>
      <c r="HYG209" s="2329" t="s">
        <v>2568</v>
      </c>
      <c r="HYH209" s="2329" t="s">
        <v>2568</v>
      </c>
      <c r="HYI209" s="2329" t="s">
        <v>2568</v>
      </c>
      <c r="HYJ209" s="2329" t="s">
        <v>2568</v>
      </c>
      <c r="HYK209" s="2329" t="s">
        <v>2568</v>
      </c>
      <c r="HYL209" s="2329" t="s">
        <v>2568</v>
      </c>
      <c r="HYM209" s="2329" t="s">
        <v>2568</v>
      </c>
      <c r="HYN209" s="2329" t="s">
        <v>2568</v>
      </c>
      <c r="HYO209" s="2329" t="s">
        <v>2568</v>
      </c>
      <c r="HYP209" s="2329" t="s">
        <v>2568</v>
      </c>
      <c r="HYQ209" s="2329" t="s">
        <v>2568</v>
      </c>
      <c r="HYR209" s="2329" t="s">
        <v>2568</v>
      </c>
      <c r="HYS209" s="2329" t="s">
        <v>2568</v>
      </c>
      <c r="HYT209" s="2329" t="s">
        <v>2568</v>
      </c>
      <c r="HYU209" s="2329" t="s">
        <v>2568</v>
      </c>
      <c r="HYV209" s="2329" t="s">
        <v>2568</v>
      </c>
      <c r="HYW209" s="2329" t="s">
        <v>2568</v>
      </c>
      <c r="HYX209" s="2329" t="s">
        <v>2568</v>
      </c>
      <c r="HYY209" s="2329" t="s">
        <v>2568</v>
      </c>
      <c r="HYZ209" s="2329" t="s">
        <v>2568</v>
      </c>
      <c r="HZA209" s="2329" t="s">
        <v>2568</v>
      </c>
      <c r="HZB209" s="2329" t="s">
        <v>2568</v>
      </c>
      <c r="HZC209" s="2329" t="s">
        <v>2568</v>
      </c>
      <c r="HZD209" s="2329" t="s">
        <v>2568</v>
      </c>
      <c r="HZE209" s="2329" t="s">
        <v>2568</v>
      </c>
      <c r="HZF209" s="2329" t="s">
        <v>2568</v>
      </c>
      <c r="HZG209" s="2329" t="s">
        <v>2568</v>
      </c>
      <c r="HZH209" s="2329" t="s">
        <v>2568</v>
      </c>
      <c r="HZI209" s="2329" t="s">
        <v>2568</v>
      </c>
      <c r="HZJ209" s="2329" t="s">
        <v>2568</v>
      </c>
      <c r="HZK209" s="2329" t="s">
        <v>2568</v>
      </c>
      <c r="HZL209" s="2329" t="s">
        <v>2568</v>
      </c>
      <c r="HZM209" s="2329" t="s">
        <v>2568</v>
      </c>
      <c r="HZN209" s="2329" t="s">
        <v>2568</v>
      </c>
      <c r="HZO209" s="2329" t="s">
        <v>2568</v>
      </c>
      <c r="HZP209" s="2329" t="s">
        <v>2568</v>
      </c>
      <c r="HZQ209" s="2329" t="s">
        <v>2568</v>
      </c>
      <c r="HZR209" s="2329" t="s">
        <v>2568</v>
      </c>
      <c r="HZS209" s="2329" t="s">
        <v>2568</v>
      </c>
      <c r="HZT209" s="2329" t="s">
        <v>2568</v>
      </c>
      <c r="HZU209" s="2329" t="s">
        <v>2568</v>
      </c>
      <c r="HZV209" s="2329" t="s">
        <v>2568</v>
      </c>
      <c r="HZW209" s="2329" t="s">
        <v>2568</v>
      </c>
      <c r="HZX209" s="2329" t="s">
        <v>2568</v>
      </c>
      <c r="HZY209" s="2329" t="s">
        <v>2568</v>
      </c>
      <c r="HZZ209" s="2329" t="s">
        <v>2568</v>
      </c>
      <c r="IAA209" s="2329" t="s">
        <v>2568</v>
      </c>
      <c r="IAB209" s="2329" t="s">
        <v>2568</v>
      </c>
      <c r="IAC209" s="2329" t="s">
        <v>2568</v>
      </c>
      <c r="IAD209" s="2329" t="s">
        <v>2568</v>
      </c>
      <c r="IAE209" s="2329" t="s">
        <v>2568</v>
      </c>
      <c r="IAF209" s="2329" t="s">
        <v>2568</v>
      </c>
      <c r="IAG209" s="2329" t="s">
        <v>2568</v>
      </c>
      <c r="IAH209" s="2329" t="s">
        <v>2568</v>
      </c>
      <c r="IAI209" s="2329" t="s">
        <v>2568</v>
      </c>
      <c r="IAJ209" s="2329" t="s">
        <v>2568</v>
      </c>
      <c r="IAK209" s="2329" t="s">
        <v>2568</v>
      </c>
      <c r="IAL209" s="2329" t="s">
        <v>2568</v>
      </c>
      <c r="IAM209" s="2329" t="s">
        <v>2568</v>
      </c>
      <c r="IAN209" s="2329" t="s">
        <v>2568</v>
      </c>
      <c r="IAO209" s="2329" t="s">
        <v>2568</v>
      </c>
      <c r="IAP209" s="2329" t="s">
        <v>2568</v>
      </c>
      <c r="IAQ209" s="2329" t="s">
        <v>2568</v>
      </c>
      <c r="IAR209" s="2329" t="s">
        <v>2568</v>
      </c>
      <c r="IAS209" s="2329" t="s">
        <v>2568</v>
      </c>
      <c r="IAT209" s="2329" t="s">
        <v>2568</v>
      </c>
      <c r="IAU209" s="2329" t="s">
        <v>2568</v>
      </c>
      <c r="IAV209" s="2329" t="s">
        <v>2568</v>
      </c>
      <c r="IAW209" s="2329" t="s">
        <v>2568</v>
      </c>
      <c r="IAX209" s="2329" t="s">
        <v>2568</v>
      </c>
      <c r="IAY209" s="2329" t="s">
        <v>2568</v>
      </c>
      <c r="IAZ209" s="2329" t="s">
        <v>2568</v>
      </c>
      <c r="IBA209" s="2329" t="s">
        <v>2568</v>
      </c>
      <c r="IBB209" s="2329" t="s">
        <v>2568</v>
      </c>
      <c r="IBC209" s="2329" t="s">
        <v>2568</v>
      </c>
      <c r="IBD209" s="2329" t="s">
        <v>2568</v>
      </c>
      <c r="IBE209" s="2329" t="s">
        <v>2568</v>
      </c>
      <c r="IBF209" s="2329" t="s">
        <v>2568</v>
      </c>
      <c r="IBG209" s="2329" t="s">
        <v>2568</v>
      </c>
      <c r="IBH209" s="2329" t="s">
        <v>2568</v>
      </c>
      <c r="IBI209" s="2329" t="s">
        <v>2568</v>
      </c>
      <c r="IBJ209" s="2329" t="s">
        <v>2568</v>
      </c>
      <c r="IBK209" s="2329" t="s">
        <v>2568</v>
      </c>
      <c r="IBL209" s="2329" t="s">
        <v>2568</v>
      </c>
      <c r="IBM209" s="2329" t="s">
        <v>2568</v>
      </c>
      <c r="IBN209" s="2329" t="s">
        <v>2568</v>
      </c>
      <c r="IBO209" s="2329" t="s">
        <v>2568</v>
      </c>
      <c r="IBP209" s="2329" t="s">
        <v>2568</v>
      </c>
      <c r="IBQ209" s="2329" t="s">
        <v>2568</v>
      </c>
      <c r="IBR209" s="2329" t="s">
        <v>2568</v>
      </c>
      <c r="IBS209" s="2329" t="s">
        <v>2568</v>
      </c>
      <c r="IBT209" s="2329" t="s">
        <v>2568</v>
      </c>
      <c r="IBU209" s="2329" t="s">
        <v>2568</v>
      </c>
      <c r="IBV209" s="2329" t="s">
        <v>2568</v>
      </c>
      <c r="IBW209" s="2329" t="s">
        <v>2568</v>
      </c>
      <c r="IBX209" s="2329" t="s">
        <v>2568</v>
      </c>
      <c r="IBY209" s="2329" t="s">
        <v>2568</v>
      </c>
      <c r="IBZ209" s="2329" t="s">
        <v>2568</v>
      </c>
      <c r="ICA209" s="2329" t="s">
        <v>2568</v>
      </c>
      <c r="ICB209" s="2329" t="s">
        <v>2568</v>
      </c>
      <c r="ICC209" s="2329" t="s">
        <v>2568</v>
      </c>
      <c r="ICD209" s="2329" t="s">
        <v>2568</v>
      </c>
      <c r="ICE209" s="2329" t="s">
        <v>2568</v>
      </c>
      <c r="ICF209" s="2329" t="s">
        <v>2568</v>
      </c>
      <c r="ICG209" s="2329" t="s">
        <v>2568</v>
      </c>
      <c r="ICH209" s="2329" t="s">
        <v>2568</v>
      </c>
      <c r="ICI209" s="2329" t="s">
        <v>2568</v>
      </c>
      <c r="ICJ209" s="2329" t="s">
        <v>2568</v>
      </c>
      <c r="ICK209" s="2329" t="s">
        <v>2568</v>
      </c>
      <c r="ICL209" s="2329" t="s">
        <v>2568</v>
      </c>
      <c r="ICM209" s="2329" t="s">
        <v>2568</v>
      </c>
      <c r="ICN209" s="2329" t="s">
        <v>2568</v>
      </c>
      <c r="ICO209" s="2329" t="s">
        <v>2568</v>
      </c>
      <c r="ICP209" s="2329" t="s">
        <v>2568</v>
      </c>
      <c r="ICQ209" s="2329" t="s">
        <v>2568</v>
      </c>
      <c r="ICR209" s="2329" t="s">
        <v>2568</v>
      </c>
      <c r="ICS209" s="2329" t="s">
        <v>2568</v>
      </c>
      <c r="ICT209" s="2329" t="s">
        <v>2568</v>
      </c>
      <c r="ICU209" s="2329" t="s">
        <v>2568</v>
      </c>
      <c r="ICV209" s="2329" t="s">
        <v>2568</v>
      </c>
      <c r="ICW209" s="2329" t="s">
        <v>2568</v>
      </c>
      <c r="ICX209" s="2329" t="s">
        <v>2568</v>
      </c>
      <c r="ICY209" s="2329" t="s">
        <v>2568</v>
      </c>
      <c r="ICZ209" s="2329" t="s">
        <v>2568</v>
      </c>
      <c r="IDA209" s="2329" t="s">
        <v>2568</v>
      </c>
      <c r="IDB209" s="2329" t="s">
        <v>2568</v>
      </c>
      <c r="IDC209" s="2329" t="s">
        <v>2568</v>
      </c>
      <c r="IDD209" s="2329" t="s">
        <v>2568</v>
      </c>
      <c r="IDE209" s="2329" t="s">
        <v>2568</v>
      </c>
      <c r="IDF209" s="2329" t="s">
        <v>2568</v>
      </c>
      <c r="IDG209" s="2329" t="s">
        <v>2568</v>
      </c>
      <c r="IDH209" s="2329" t="s">
        <v>2568</v>
      </c>
      <c r="IDI209" s="2329" t="s">
        <v>2568</v>
      </c>
      <c r="IDJ209" s="2329" t="s">
        <v>2568</v>
      </c>
      <c r="IDK209" s="2329" t="s">
        <v>2568</v>
      </c>
      <c r="IDL209" s="2329" t="s">
        <v>2568</v>
      </c>
      <c r="IDM209" s="2329" t="s">
        <v>2568</v>
      </c>
      <c r="IDN209" s="2329" t="s">
        <v>2568</v>
      </c>
      <c r="IDO209" s="2329" t="s">
        <v>2568</v>
      </c>
      <c r="IDP209" s="2329" t="s">
        <v>2568</v>
      </c>
      <c r="IDQ209" s="2329" t="s">
        <v>2568</v>
      </c>
      <c r="IDR209" s="2329" t="s">
        <v>2568</v>
      </c>
      <c r="IDS209" s="2329" t="s">
        <v>2568</v>
      </c>
      <c r="IDT209" s="2329" t="s">
        <v>2568</v>
      </c>
      <c r="IDU209" s="2329" t="s">
        <v>2568</v>
      </c>
      <c r="IDV209" s="2329" t="s">
        <v>2568</v>
      </c>
      <c r="IDW209" s="2329" t="s">
        <v>2568</v>
      </c>
      <c r="IDX209" s="2329" t="s">
        <v>2568</v>
      </c>
      <c r="IDY209" s="2329" t="s">
        <v>2568</v>
      </c>
      <c r="IDZ209" s="2329" t="s">
        <v>2568</v>
      </c>
      <c r="IEA209" s="2329" t="s">
        <v>2568</v>
      </c>
      <c r="IEB209" s="2329" t="s">
        <v>2568</v>
      </c>
      <c r="IEC209" s="2329" t="s">
        <v>2568</v>
      </c>
      <c r="IED209" s="2329" t="s">
        <v>2568</v>
      </c>
      <c r="IEE209" s="2329" t="s">
        <v>2568</v>
      </c>
      <c r="IEF209" s="2329" t="s">
        <v>2568</v>
      </c>
      <c r="IEG209" s="2329" t="s">
        <v>2568</v>
      </c>
      <c r="IEH209" s="2329" t="s">
        <v>2568</v>
      </c>
      <c r="IEI209" s="2329" t="s">
        <v>2568</v>
      </c>
      <c r="IEJ209" s="2329" t="s">
        <v>2568</v>
      </c>
      <c r="IEK209" s="2329" t="s">
        <v>2568</v>
      </c>
      <c r="IEL209" s="2329" t="s">
        <v>2568</v>
      </c>
      <c r="IEM209" s="2329" t="s">
        <v>2568</v>
      </c>
      <c r="IEN209" s="2329" t="s">
        <v>2568</v>
      </c>
      <c r="IEO209" s="2329" t="s">
        <v>2568</v>
      </c>
      <c r="IEP209" s="2329" t="s">
        <v>2568</v>
      </c>
      <c r="IEQ209" s="2329" t="s">
        <v>2568</v>
      </c>
      <c r="IER209" s="2329" t="s">
        <v>2568</v>
      </c>
      <c r="IES209" s="2329" t="s">
        <v>2568</v>
      </c>
      <c r="IET209" s="2329" t="s">
        <v>2568</v>
      </c>
      <c r="IEU209" s="2329" t="s">
        <v>2568</v>
      </c>
      <c r="IEV209" s="2329" t="s">
        <v>2568</v>
      </c>
      <c r="IEW209" s="2329" t="s">
        <v>2568</v>
      </c>
      <c r="IEX209" s="2329" t="s">
        <v>2568</v>
      </c>
      <c r="IEY209" s="2329" t="s">
        <v>2568</v>
      </c>
      <c r="IEZ209" s="2329" t="s">
        <v>2568</v>
      </c>
      <c r="IFA209" s="2329" t="s">
        <v>2568</v>
      </c>
      <c r="IFB209" s="2329" t="s">
        <v>2568</v>
      </c>
      <c r="IFC209" s="2329" t="s">
        <v>2568</v>
      </c>
      <c r="IFD209" s="2329" t="s">
        <v>2568</v>
      </c>
      <c r="IFE209" s="2329" t="s">
        <v>2568</v>
      </c>
      <c r="IFF209" s="2329" t="s">
        <v>2568</v>
      </c>
      <c r="IFG209" s="2329" t="s">
        <v>2568</v>
      </c>
      <c r="IFH209" s="2329" t="s">
        <v>2568</v>
      </c>
      <c r="IFI209" s="2329" t="s">
        <v>2568</v>
      </c>
      <c r="IFJ209" s="2329" t="s">
        <v>2568</v>
      </c>
      <c r="IFK209" s="2329" t="s">
        <v>2568</v>
      </c>
      <c r="IFL209" s="2329" t="s">
        <v>2568</v>
      </c>
      <c r="IFM209" s="2329" t="s">
        <v>2568</v>
      </c>
      <c r="IFN209" s="2329" t="s">
        <v>2568</v>
      </c>
      <c r="IFO209" s="2329" t="s">
        <v>2568</v>
      </c>
      <c r="IFP209" s="2329" t="s">
        <v>2568</v>
      </c>
      <c r="IFQ209" s="2329" t="s">
        <v>2568</v>
      </c>
      <c r="IFR209" s="2329" t="s">
        <v>2568</v>
      </c>
      <c r="IFS209" s="2329" t="s">
        <v>2568</v>
      </c>
      <c r="IFT209" s="2329" t="s">
        <v>2568</v>
      </c>
      <c r="IFU209" s="2329" t="s">
        <v>2568</v>
      </c>
      <c r="IFV209" s="2329" t="s">
        <v>2568</v>
      </c>
      <c r="IFW209" s="2329" t="s">
        <v>2568</v>
      </c>
      <c r="IFX209" s="2329" t="s">
        <v>2568</v>
      </c>
      <c r="IFY209" s="2329" t="s">
        <v>2568</v>
      </c>
      <c r="IFZ209" s="2329" t="s">
        <v>2568</v>
      </c>
      <c r="IGA209" s="2329" t="s">
        <v>2568</v>
      </c>
      <c r="IGB209" s="2329" t="s">
        <v>2568</v>
      </c>
      <c r="IGC209" s="2329" t="s">
        <v>2568</v>
      </c>
      <c r="IGD209" s="2329" t="s">
        <v>2568</v>
      </c>
      <c r="IGE209" s="2329" t="s">
        <v>2568</v>
      </c>
      <c r="IGF209" s="2329" t="s">
        <v>2568</v>
      </c>
      <c r="IGG209" s="2329" t="s">
        <v>2568</v>
      </c>
      <c r="IGH209" s="2329" t="s">
        <v>2568</v>
      </c>
      <c r="IGI209" s="2329" t="s">
        <v>2568</v>
      </c>
      <c r="IGJ209" s="2329" t="s">
        <v>2568</v>
      </c>
      <c r="IGK209" s="2329" t="s">
        <v>2568</v>
      </c>
      <c r="IGL209" s="2329" t="s">
        <v>2568</v>
      </c>
      <c r="IGM209" s="2329" t="s">
        <v>2568</v>
      </c>
      <c r="IGN209" s="2329" t="s">
        <v>2568</v>
      </c>
      <c r="IGO209" s="2329" t="s">
        <v>2568</v>
      </c>
      <c r="IGP209" s="2329" t="s">
        <v>2568</v>
      </c>
      <c r="IGQ209" s="2329" t="s">
        <v>2568</v>
      </c>
      <c r="IGR209" s="2329" t="s">
        <v>2568</v>
      </c>
      <c r="IGS209" s="2329" t="s">
        <v>2568</v>
      </c>
      <c r="IGT209" s="2329" t="s">
        <v>2568</v>
      </c>
      <c r="IGU209" s="2329" t="s">
        <v>2568</v>
      </c>
      <c r="IGV209" s="2329" t="s">
        <v>2568</v>
      </c>
      <c r="IGW209" s="2329" t="s">
        <v>2568</v>
      </c>
      <c r="IGX209" s="2329" t="s">
        <v>2568</v>
      </c>
      <c r="IGY209" s="2329" t="s">
        <v>2568</v>
      </c>
      <c r="IGZ209" s="2329" t="s">
        <v>2568</v>
      </c>
      <c r="IHA209" s="2329" t="s">
        <v>2568</v>
      </c>
      <c r="IHB209" s="2329" t="s">
        <v>2568</v>
      </c>
      <c r="IHC209" s="2329" t="s">
        <v>2568</v>
      </c>
      <c r="IHD209" s="2329" t="s">
        <v>2568</v>
      </c>
      <c r="IHE209" s="2329" t="s">
        <v>2568</v>
      </c>
      <c r="IHF209" s="2329" t="s">
        <v>2568</v>
      </c>
      <c r="IHG209" s="2329" t="s">
        <v>2568</v>
      </c>
      <c r="IHH209" s="2329" t="s">
        <v>2568</v>
      </c>
      <c r="IHI209" s="2329" t="s">
        <v>2568</v>
      </c>
      <c r="IHJ209" s="2329" t="s">
        <v>2568</v>
      </c>
      <c r="IHK209" s="2329" t="s">
        <v>2568</v>
      </c>
      <c r="IHL209" s="2329" t="s">
        <v>2568</v>
      </c>
      <c r="IHM209" s="2329" t="s">
        <v>2568</v>
      </c>
      <c r="IHN209" s="2329" t="s">
        <v>2568</v>
      </c>
      <c r="IHO209" s="2329" t="s">
        <v>2568</v>
      </c>
      <c r="IHP209" s="2329" t="s">
        <v>2568</v>
      </c>
      <c r="IHQ209" s="2329" t="s">
        <v>2568</v>
      </c>
      <c r="IHR209" s="2329" t="s">
        <v>2568</v>
      </c>
      <c r="IHS209" s="2329" t="s">
        <v>2568</v>
      </c>
      <c r="IHT209" s="2329" t="s">
        <v>2568</v>
      </c>
      <c r="IHU209" s="2329" t="s">
        <v>2568</v>
      </c>
      <c r="IHV209" s="2329" t="s">
        <v>2568</v>
      </c>
      <c r="IHW209" s="2329" t="s">
        <v>2568</v>
      </c>
      <c r="IHX209" s="2329" t="s">
        <v>2568</v>
      </c>
      <c r="IHY209" s="2329" t="s">
        <v>2568</v>
      </c>
      <c r="IHZ209" s="2329" t="s">
        <v>2568</v>
      </c>
      <c r="IIA209" s="2329" t="s">
        <v>2568</v>
      </c>
      <c r="IIB209" s="2329" t="s">
        <v>2568</v>
      </c>
      <c r="IIC209" s="2329" t="s">
        <v>2568</v>
      </c>
      <c r="IID209" s="2329" t="s">
        <v>2568</v>
      </c>
      <c r="IIE209" s="2329" t="s">
        <v>2568</v>
      </c>
      <c r="IIF209" s="2329" t="s">
        <v>2568</v>
      </c>
      <c r="IIG209" s="2329" t="s">
        <v>2568</v>
      </c>
      <c r="IIH209" s="2329" t="s">
        <v>2568</v>
      </c>
      <c r="III209" s="2329" t="s">
        <v>2568</v>
      </c>
      <c r="IIJ209" s="2329" t="s">
        <v>2568</v>
      </c>
      <c r="IIK209" s="2329" t="s">
        <v>2568</v>
      </c>
      <c r="IIL209" s="2329" t="s">
        <v>2568</v>
      </c>
      <c r="IIM209" s="2329" t="s">
        <v>2568</v>
      </c>
      <c r="IIN209" s="2329" t="s">
        <v>2568</v>
      </c>
      <c r="IIO209" s="2329" t="s">
        <v>2568</v>
      </c>
      <c r="IIP209" s="2329" t="s">
        <v>2568</v>
      </c>
      <c r="IIQ209" s="2329" t="s">
        <v>2568</v>
      </c>
      <c r="IIR209" s="2329" t="s">
        <v>2568</v>
      </c>
      <c r="IIS209" s="2329" t="s">
        <v>2568</v>
      </c>
      <c r="IIT209" s="2329" t="s">
        <v>2568</v>
      </c>
      <c r="IIU209" s="2329" t="s">
        <v>2568</v>
      </c>
      <c r="IIV209" s="2329" t="s">
        <v>2568</v>
      </c>
      <c r="IIW209" s="2329" t="s">
        <v>2568</v>
      </c>
      <c r="IIX209" s="2329" t="s">
        <v>2568</v>
      </c>
      <c r="IIY209" s="2329" t="s">
        <v>2568</v>
      </c>
      <c r="IIZ209" s="2329" t="s">
        <v>2568</v>
      </c>
      <c r="IJA209" s="2329" t="s">
        <v>2568</v>
      </c>
      <c r="IJB209" s="2329" t="s">
        <v>2568</v>
      </c>
      <c r="IJC209" s="2329" t="s">
        <v>2568</v>
      </c>
      <c r="IJD209" s="2329" t="s">
        <v>2568</v>
      </c>
      <c r="IJE209" s="2329" t="s">
        <v>2568</v>
      </c>
      <c r="IJF209" s="2329" t="s">
        <v>2568</v>
      </c>
      <c r="IJG209" s="2329" t="s">
        <v>2568</v>
      </c>
      <c r="IJH209" s="2329" t="s">
        <v>2568</v>
      </c>
      <c r="IJI209" s="2329" t="s">
        <v>2568</v>
      </c>
      <c r="IJJ209" s="2329" t="s">
        <v>2568</v>
      </c>
      <c r="IJK209" s="2329" t="s">
        <v>2568</v>
      </c>
      <c r="IJL209" s="2329" t="s">
        <v>2568</v>
      </c>
      <c r="IJM209" s="2329" t="s">
        <v>2568</v>
      </c>
      <c r="IJN209" s="2329" t="s">
        <v>2568</v>
      </c>
      <c r="IJO209" s="2329" t="s">
        <v>2568</v>
      </c>
      <c r="IJP209" s="2329" t="s">
        <v>2568</v>
      </c>
      <c r="IJQ209" s="2329" t="s">
        <v>2568</v>
      </c>
      <c r="IJR209" s="2329" t="s">
        <v>2568</v>
      </c>
      <c r="IJS209" s="2329" t="s">
        <v>2568</v>
      </c>
      <c r="IJT209" s="2329" t="s">
        <v>2568</v>
      </c>
      <c r="IJU209" s="2329" t="s">
        <v>2568</v>
      </c>
      <c r="IJV209" s="2329" t="s">
        <v>2568</v>
      </c>
      <c r="IJW209" s="2329" t="s">
        <v>2568</v>
      </c>
      <c r="IJX209" s="2329" t="s">
        <v>2568</v>
      </c>
      <c r="IJY209" s="2329" t="s">
        <v>2568</v>
      </c>
      <c r="IJZ209" s="2329" t="s">
        <v>2568</v>
      </c>
      <c r="IKA209" s="2329" t="s">
        <v>2568</v>
      </c>
      <c r="IKB209" s="2329" t="s">
        <v>2568</v>
      </c>
      <c r="IKC209" s="2329" t="s">
        <v>2568</v>
      </c>
      <c r="IKD209" s="2329" t="s">
        <v>2568</v>
      </c>
      <c r="IKE209" s="2329" t="s">
        <v>2568</v>
      </c>
      <c r="IKF209" s="2329" t="s">
        <v>2568</v>
      </c>
      <c r="IKG209" s="2329" t="s">
        <v>2568</v>
      </c>
      <c r="IKH209" s="2329" t="s">
        <v>2568</v>
      </c>
      <c r="IKI209" s="2329" t="s">
        <v>2568</v>
      </c>
      <c r="IKJ209" s="2329" t="s">
        <v>2568</v>
      </c>
      <c r="IKK209" s="2329" t="s">
        <v>2568</v>
      </c>
      <c r="IKL209" s="2329" t="s">
        <v>2568</v>
      </c>
      <c r="IKM209" s="2329" t="s">
        <v>2568</v>
      </c>
      <c r="IKN209" s="2329" t="s">
        <v>2568</v>
      </c>
      <c r="IKO209" s="2329" t="s">
        <v>2568</v>
      </c>
      <c r="IKP209" s="2329" t="s">
        <v>2568</v>
      </c>
      <c r="IKQ209" s="2329" t="s">
        <v>2568</v>
      </c>
      <c r="IKR209" s="2329" t="s">
        <v>2568</v>
      </c>
      <c r="IKS209" s="2329" t="s">
        <v>2568</v>
      </c>
      <c r="IKT209" s="2329" t="s">
        <v>2568</v>
      </c>
      <c r="IKU209" s="2329" t="s">
        <v>2568</v>
      </c>
      <c r="IKV209" s="2329" t="s">
        <v>2568</v>
      </c>
      <c r="IKW209" s="2329" t="s">
        <v>2568</v>
      </c>
      <c r="IKX209" s="2329" t="s">
        <v>2568</v>
      </c>
      <c r="IKY209" s="2329" t="s">
        <v>2568</v>
      </c>
      <c r="IKZ209" s="2329" t="s">
        <v>2568</v>
      </c>
      <c r="ILA209" s="2329" t="s">
        <v>2568</v>
      </c>
      <c r="ILB209" s="2329" t="s">
        <v>2568</v>
      </c>
      <c r="ILC209" s="2329" t="s">
        <v>2568</v>
      </c>
      <c r="ILD209" s="2329" t="s">
        <v>2568</v>
      </c>
      <c r="ILE209" s="2329" t="s">
        <v>2568</v>
      </c>
      <c r="ILF209" s="2329" t="s">
        <v>2568</v>
      </c>
      <c r="ILG209" s="2329" t="s">
        <v>2568</v>
      </c>
      <c r="ILH209" s="2329" t="s">
        <v>2568</v>
      </c>
      <c r="ILI209" s="2329" t="s">
        <v>2568</v>
      </c>
      <c r="ILJ209" s="2329" t="s">
        <v>2568</v>
      </c>
      <c r="ILK209" s="2329" t="s">
        <v>2568</v>
      </c>
      <c r="ILL209" s="2329" t="s">
        <v>2568</v>
      </c>
      <c r="ILM209" s="2329" t="s">
        <v>2568</v>
      </c>
      <c r="ILN209" s="2329" t="s">
        <v>2568</v>
      </c>
      <c r="ILO209" s="2329" t="s">
        <v>2568</v>
      </c>
      <c r="ILP209" s="2329" t="s">
        <v>2568</v>
      </c>
      <c r="ILQ209" s="2329" t="s">
        <v>2568</v>
      </c>
      <c r="ILR209" s="2329" t="s">
        <v>2568</v>
      </c>
      <c r="ILS209" s="2329" t="s">
        <v>2568</v>
      </c>
      <c r="ILT209" s="2329" t="s">
        <v>2568</v>
      </c>
      <c r="ILU209" s="2329" t="s">
        <v>2568</v>
      </c>
      <c r="ILV209" s="2329" t="s">
        <v>2568</v>
      </c>
      <c r="ILW209" s="2329" t="s">
        <v>2568</v>
      </c>
      <c r="ILX209" s="2329" t="s">
        <v>2568</v>
      </c>
      <c r="ILY209" s="2329" t="s">
        <v>2568</v>
      </c>
      <c r="ILZ209" s="2329" t="s">
        <v>2568</v>
      </c>
      <c r="IMA209" s="2329" t="s">
        <v>2568</v>
      </c>
      <c r="IMB209" s="2329" t="s">
        <v>2568</v>
      </c>
      <c r="IMC209" s="2329" t="s">
        <v>2568</v>
      </c>
      <c r="IMD209" s="2329" t="s">
        <v>2568</v>
      </c>
      <c r="IME209" s="2329" t="s">
        <v>2568</v>
      </c>
      <c r="IMF209" s="2329" t="s">
        <v>2568</v>
      </c>
      <c r="IMG209" s="2329" t="s">
        <v>2568</v>
      </c>
      <c r="IMH209" s="2329" t="s">
        <v>2568</v>
      </c>
      <c r="IMI209" s="2329" t="s">
        <v>2568</v>
      </c>
      <c r="IMJ209" s="2329" t="s">
        <v>2568</v>
      </c>
      <c r="IMK209" s="2329" t="s">
        <v>2568</v>
      </c>
      <c r="IML209" s="2329" t="s">
        <v>2568</v>
      </c>
      <c r="IMM209" s="2329" t="s">
        <v>2568</v>
      </c>
      <c r="IMN209" s="2329" t="s">
        <v>2568</v>
      </c>
      <c r="IMO209" s="2329" t="s">
        <v>2568</v>
      </c>
      <c r="IMP209" s="2329" t="s">
        <v>2568</v>
      </c>
      <c r="IMQ209" s="2329" t="s">
        <v>2568</v>
      </c>
      <c r="IMR209" s="2329" t="s">
        <v>2568</v>
      </c>
      <c r="IMS209" s="2329" t="s">
        <v>2568</v>
      </c>
      <c r="IMT209" s="2329" t="s">
        <v>2568</v>
      </c>
      <c r="IMU209" s="2329" t="s">
        <v>2568</v>
      </c>
      <c r="IMV209" s="2329" t="s">
        <v>2568</v>
      </c>
      <c r="IMW209" s="2329" t="s">
        <v>2568</v>
      </c>
      <c r="IMX209" s="2329" t="s">
        <v>2568</v>
      </c>
      <c r="IMY209" s="2329" t="s">
        <v>2568</v>
      </c>
      <c r="IMZ209" s="2329" t="s">
        <v>2568</v>
      </c>
      <c r="INA209" s="2329" t="s">
        <v>2568</v>
      </c>
      <c r="INB209" s="2329" t="s">
        <v>2568</v>
      </c>
      <c r="INC209" s="2329" t="s">
        <v>2568</v>
      </c>
      <c r="IND209" s="2329" t="s">
        <v>2568</v>
      </c>
      <c r="INE209" s="2329" t="s">
        <v>2568</v>
      </c>
      <c r="INF209" s="2329" t="s">
        <v>2568</v>
      </c>
      <c r="ING209" s="2329" t="s">
        <v>2568</v>
      </c>
      <c r="INH209" s="2329" t="s">
        <v>2568</v>
      </c>
      <c r="INI209" s="2329" t="s">
        <v>2568</v>
      </c>
      <c r="INJ209" s="2329" t="s">
        <v>2568</v>
      </c>
      <c r="INK209" s="2329" t="s">
        <v>2568</v>
      </c>
      <c r="INL209" s="2329" t="s">
        <v>2568</v>
      </c>
      <c r="INM209" s="2329" t="s">
        <v>2568</v>
      </c>
      <c r="INN209" s="2329" t="s">
        <v>2568</v>
      </c>
      <c r="INO209" s="2329" t="s">
        <v>2568</v>
      </c>
      <c r="INP209" s="2329" t="s">
        <v>2568</v>
      </c>
      <c r="INQ209" s="2329" t="s">
        <v>2568</v>
      </c>
      <c r="INR209" s="2329" t="s">
        <v>2568</v>
      </c>
      <c r="INS209" s="2329" t="s">
        <v>2568</v>
      </c>
      <c r="INT209" s="2329" t="s">
        <v>2568</v>
      </c>
      <c r="INU209" s="2329" t="s">
        <v>2568</v>
      </c>
      <c r="INV209" s="2329" t="s">
        <v>2568</v>
      </c>
      <c r="INW209" s="2329" t="s">
        <v>2568</v>
      </c>
      <c r="INX209" s="2329" t="s">
        <v>2568</v>
      </c>
      <c r="INY209" s="2329" t="s">
        <v>2568</v>
      </c>
      <c r="INZ209" s="2329" t="s">
        <v>2568</v>
      </c>
      <c r="IOA209" s="2329" t="s">
        <v>2568</v>
      </c>
      <c r="IOB209" s="2329" t="s">
        <v>2568</v>
      </c>
      <c r="IOC209" s="2329" t="s">
        <v>2568</v>
      </c>
      <c r="IOD209" s="2329" t="s">
        <v>2568</v>
      </c>
      <c r="IOE209" s="2329" t="s">
        <v>2568</v>
      </c>
      <c r="IOF209" s="2329" t="s">
        <v>2568</v>
      </c>
      <c r="IOG209" s="2329" t="s">
        <v>2568</v>
      </c>
      <c r="IOH209" s="2329" t="s">
        <v>2568</v>
      </c>
      <c r="IOI209" s="2329" t="s">
        <v>2568</v>
      </c>
      <c r="IOJ209" s="2329" t="s">
        <v>2568</v>
      </c>
      <c r="IOK209" s="2329" t="s">
        <v>2568</v>
      </c>
      <c r="IOL209" s="2329" t="s">
        <v>2568</v>
      </c>
      <c r="IOM209" s="2329" t="s">
        <v>2568</v>
      </c>
      <c r="ION209" s="2329" t="s">
        <v>2568</v>
      </c>
      <c r="IOO209" s="2329" t="s">
        <v>2568</v>
      </c>
      <c r="IOP209" s="2329" t="s">
        <v>2568</v>
      </c>
      <c r="IOQ209" s="2329" t="s">
        <v>2568</v>
      </c>
      <c r="IOR209" s="2329" t="s">
        <v>2568</v>
      </c>
      <c r="IOS209" s="2329" t="s">
        <v>2568</v>
      </c>
      <c r="IOT209" s="2329" t="s">
        <v>2568</v>
      </c>
      <c r="IOU209" s="2329" t="s">
        <v>2568</v>
      </c>
      <c r="IOV209" s="2329" t="s">
        <v>2568</v>
      </c>
      <c r="IOW209" s="2329" t="s">
        <v>2568</v>
      </c>
      <c r="IOX209" s="2329" t="s">
        <v>2568</v>
      </c>
      <c r="IOY209" s="2329" t="s">
        <v>2568</v>
      </c>
      <c r="IOZ209" s="2329" t="s">
        <v>2568</v>
      </c>
      <c r="IPA209" s="2329" t="s">
        <v>2568</v>
      </c>
      <c r="IPB209" s="2329" t="s">
        <v>2568</v>
      </c>
      <c r="IPC209" s="2329" t="s">
        <v>2568</v>
      </c>
      <c r="IPD209" s="2329" t="s">
        <v>2568</v>
      </c>
      <c r="IPE209" s="2329" t="s">
        <v>2568</v>
      </c>
      <c r="IPF209" s="2329" t="s">
        <v>2568</v>
      </c>
      <c r="IPG209" s="2329" t="s">
        <v>2568</v>
      </c>
      <c r="IPH209" s="2329" t="s">
        <v>2568</v>
      </c>
      <c r="IPI209" s="2329" t="s">
        <v>2568</v>
      </c>
      <c r="IPJ209" s="2329" t="s">
        <v>2568</v>
      </c>
      <c r="IPK209" s="2329" t="s">
        <v>2568</v>
      </c>
      <c r="IPL209" s="2329" t="s">
        <v>2568</v>
      </c>
      <c r="IPM209" s="2329" t="s">
        <v>2568</v>
      </c>
      <c r="IPN209" s="2329" t="s">
        <v>2568</v>
      </c>
      <c r="IPO209" s="2329" t="s">
        <v>2568</v>
      </c>
      <c r="IPP209" s="2329" t="s">
        <v>2568</v>
      </c>
      <c r="IPQ209" s="2329" t="s">
        <v>2568</v>
      </c>
      <c r="IPR209" s="2329" t="s">
        <v>2568</v>
      </c>
      <c r="IPS209" s="2329" t="s">
        <v>2568</v>
      </c>
      <c r="IPT209" s="2329" t="s">
        <v>2568</v>
      </c>
      <c r="IPU209" s="2329" t="s">
        <v>2568</v>
      </c>
      <c r="IPV209" s="2329" t="s">
        <v>2568</v>
      </c>
      <c r="IPW209" s="2329" t="s">
        <v>2568</v>
      </c>
      <c r="IPX209" s="2329" t="s">
        <v>2568</v>
      </c>
      <c r="IPY209" s="2329" t="s">
        <v>2568</v>
      </c>
      <c r="IPZ209" s="2329" t="s">
        <v>2568</v>
      </c>
      <c r="IQA209" s="2329" t="s">
        <v>2568</v>
      </c>
      <c r="IQB209" s="2329" t="s">
        <v>2568</v>
      </c>
      <c r="IQC209" s="2329" t="s">
        <v>2568</v>
      </c>
      <c r="IQD209" s="2329" t="s">
        <v>2568</v>
      </c>
      <c r="IQE209" s="2329" t="s">
        <v>2568</v>
      </c>
      <c r="IQF209" s="2329" t="s">
        <v>2568</v>
      </c>
      <c r="IQG209" s="2329" t="s">
        <v>2568</v>
      </c>
      <c r="IQH209" s="2329" t="s">
        <v>2568</v>
      </c>
      <c r="IQI209" s="2329" t="s">
        <v>2568</v>
      </c>
      <c r="IQJ209" s="2329" t="s">
        <v>2568</v>
      </c>
      <c r="IQK209" s="2329" t="s">
        <v>2568</v>
      </c>
      <c r="IQL209" s="2329" t="s">
        <v>2568</v>
      </c>
      <c r="IQM209" s="2329" t="s">
        <v>2568</v>
      </c>
      <c r="IQN209" s="2329" t="s">
        <v>2568</v>
      </c>
      <c r="IQO209" s="2329" t="s">
        <v>2568</v>
      </c>
      <c r="IQP209" s="2329" t="s">
        <v>2568</v>
      </c>
      <c r="IQQ209" s="2329" t="s">
        <v>2568</v>
      </c>
      <c r="IQR209" s="2329" t="s">
        <v>2568</v>
      </c>
      <c r="IQS209" s="2329" t="s">
        <v>2568</v>
      </c>
      <c r="IQT209" s="2329" t="s">
        <v>2568</v>
      </c>
      <c r="IQU209" s="2329" t="s">
        <v>2568</v>
      </c>
      <c r="IQV209" s="2329" t="s">
        <v>2568</v>
      </c>
      <c r="IQW209" s="2329" t="s">
        <v>2568</v>
      </c>
      <c r="IQX209" s="2329" t="s">
        <v>2568</v>
      </c>
      <c r="IQY209" s="2329" t="s">
        <v>2568</v>
      </c>
      <c r="IQZ209" s="2329" t="s">
        <v>2568</v>
      </c>
      <c r="IRA209" s="2329" t="s">
        <v>2568</v>
      </c>
      <c r="IRB209" s="2329" t="s">
        <v>2568</v>
      </c>
      <c r="IRC209" s="2329" t="s">
        <v>2568</v>
      </c>
      <c r="IRD209" s="2329" t="s">
        <v>2568</v>
      </c>
      <c r="IRE209" s="2329" t="s">
        <v>2568</v>
      </c>
      <c r="IRF209" s="2329" t="s">
        <v>2568</v>
      </c>
      <c r="IRG209" s="2329" t="s">
        <v>2568</v>
      </c>
      <c r="IRH209" s="2329" t="s">
        <v>2568</v>
      </c>
      <c r="IRI209" s="2329" t="s">
        <v>2568</v>
      </c>
      <c r="IRJ209" s="2329" t="s">
        <v>2568</v>
      </c>
      <c r="IRK209" s="2329" t="s">
        <v>2568</v>
      </c>
      <c r="IRL209" s="2329" t="s">
        <v>2568</v>
      </c>
      <c r="IRM209" s="2329" t="s">
        <v>2568</v>
      </c>
      <c r="IRN209" s="2329" t="s">
        <v>2568</v>
      </c>
      <c r="IRO209" s="2329" t="s">
        <v>2568</v>
      </c>
      <c r="IRP209" s="2329" t="s">
        <v>2568</v>
      </c>
      <c r="IRQ209" s="2329" t="s">
        <v>2568</v>
      </c>
      <c r="IRR209" s="2329" t="s">
        <v>2568</v>
      </c>
      <c r="IRS209" s="2329" t="s">
        <v>2568</v>
      </c>
      <c r="IRT209" s="2329" t="s">
        <v>2568</v>
      </c>
      <c r="IRU209" s="2329" t="s">
        <v>2568</v>
      </c>
      <c r="IRV209" s="2329" t="s">
        <v>2568</v>
      </c>
      <c r="IRW209" s="2329" t="s">
        <v>2568</v>
      </c>
      <c r="IRX209" s="2329" t="s">
        <v>2568</v>
      </c>
      <c r="IRY209" s="2329" t="s">
        <v>2568</v>
      </c>
      <c r="IRZ209" s="2329" t="s">
        <v>2568</v>
      </c>
      <c r="ISA209" s="2329" t="s">
        <v>2568</v>
      </c>
      <c r="ISB209" s="2329" t="s">
        <v>2568</v>
      </c>
      <c r="ISC209" s="2329" t="s">
        <v>2568</v>
      </c>
      <c r="ISD209" s="2329" t="s">
        <v>2568</v>
      </c>
      <c r="ISE209" s="2329" t="s">
        <v>2568</v>
      </c>
      <c r="ISF209" s="2329" t="s">
        <v>2568</v>
      </c>
      <c r="ISG209" s="2329" t="s">
        <v>2568</v>
      </c>
      <c r="ISH209" s="2329" t="s">
        <v>2568</v>
      </c>
      <c r="ISI209" s="2329" t="s">
        <v>2568</v>
      </c>
      <c r="ISJ209" s="2329" t="s">
        <v>2568</v>
      </c>
      <c r="ISK209" s="2329" t="s">
        <v>2568</v>
      </c>
      <c r="ISL209" s="2329" t="s">
        <v>2568</v>
      </c>
      <c r="ISM209" s="2329" t="s">
        <v>2568</v>
      </c>
      <c r="ISN209" s="2329" t="s">
        <v>2568</v>
      </c>
      <c r="ISO209" s="2329" t="s">
        <v>2568</v>
      </c>
      <c r="ISP209" s="2329" t="s">
        <v>2568</v>
      </c>
      <c r="ISQ209" s="2329" t="s">
        <v>2568</v>
      </c>
      <c r="ISR209" s="2329" t="s">
        <v>2568</v>
      </c>
      <c r="ISS209" s="2329" t="s">
        <v>2568</v>
      </c>
      <c r="IST209" s="2329" t="s">
        <v>2568</v>
      </c>
      <c r="ISU209" s="2329" t="s">
        <v>2568</v>
      </c>
      <c r="ISV209" s="2329" t="s">
        <v>2568</v>
      </c>
      <c r="ISW209" s="2329" t="s">
        <v>2568</v>
      </c>
      <c r="ISX209" s="2329" t="s">
        <v>2568</v>
      </c>
      <c r="ISY209" s="2329" t="s">
        <v>2568</v>
      </c>
      <c r="ISZ209" s="2329" t="s">
        <v>2568</v>
      </c>
      <c r="ITA209" s="2329" t="s">
        <v>2568</v>
      </c>
      <c r="ITB209" s="2329" t="s">
        <v>2568</v>
      </c>
      <c r="ITC209" s="2329" t="s">
        <v>2568</v>
      </c>
      <c r="ITD209" s="2329" t="s">
        <v>2568</v>
      </c>
      <c r="ITE209" s="2329" t="s">
        <v>2568</v>
      </c>
      <c r="ITF209" s="2329" t="s">
        <v>2568</v>
      </c>
      <c r="ITG209" s="2329" t="s">
        <v>2568</v>
      </c>
      <c r="ITH209" s="2329" t="s">
        <v>2568</v>
      </c>
      <c r="ITI209" s="2329" t="s">
        <v>2568</v>
      </c>
      <c r="ITJ209" s="2329" t="s">
        <v>2568</v>
      </c>
      <c r="ITK209" s="2329" t="s">
        <v>2568</v>
      </c>
      <c r="ITL209" s="2329" t="s">
        <v>2568</v>
      </c>
      <c r="ITM209" s="2329" t="s">
        <v>2568</v>
      </c>
      <c r="ITN209" s="2329" t="s">
        <v>2568</v>
      </c>
      <c r="ITO209" s="2329" t="s">
        <v>2568</v>
      </c>
      <c r="ITP209" s="2329" t="s">
        <v>2568</v>
      </c>
      <c r="ITQ209" s="2329" t="s">
        <v>2568</v>
      </c>
      <c r="ITR209" s="2329" t="s">
        <v>2568</v>
      </c>
      <c r="ITS209" s="2329" t="s">
        <v>2568</v>
      </c>
      <c r="ITT209" s="2329" t="s">
        <v>2568</v>
      </c>
      <c r="ITU209" s="2329" t="s">
        <v>2568</v>
      </c>
      <c r="ITV209" s="2329" t="s">
        <v>2568</v>
      </c>
      <c r="ITW209" s="2329" t="s">
        <v>2568</v>
      </c>
      <c r="ITX209" s="2329" t="s">
        <v>2568</v>
      </c>
      <c r="ITY209" s="2329" t="s">
        <v>2568</v>
      </c>
      <c r="ITZ209" s="2329" t="s">
        <v>2568</v>
      </c>
      <c r="IUA209" s="2329" t="s">
        <v>2568</v>
      </c>
      <c r="IUB209" s="2329" t="s">
        <v>2568</v>
      </c>
      <c r="IUC209" s="2329" t="s">
        <v>2568</v>
      </c>
      <c r="IUD209" s="2329" t="s">
        <v>2568</v>
      </c>
      <c r="IUE209" s="2329" t="s">
        <v>2568</v>
      </c>
      <c r="IUF209" s="2329" t="s">
        <v>2568</v>
      </c>
      <c r="IUG209" s="2329" t="s">
        <v>2568</v>
      </c>
      <c r="IUH209" s="2329" t="s">
        <v>2568</v>
      </c>
      <c r="IUI209" s="2329" t="s">
        <v>2568</v>
      </c>
      <c r="IUJ209" s="2329" t="s">
        <v>2568</v>
      </c>
      <c r="IUK209" s="2329" t="s">
        <v>2568</v>
      </c>
      <c r="IUL209" s="2329" t="s">
        <v>2568</v>
      </c>
      <c r="IUM209" s="2329" t="s">
        <v>2568</v>
      </c>
      <c r="IUN209" s="2329" t="s">
        <v>2568</v>
      </c>
      <c r="IUO209" s="2329" t="s">
        <v>2568</v>
      </c>
      <c r="IUP209" s="2329" t="s">
        <v>2568</v>
      </c>
      <c r="IUQ209" s="2329" t="s">
        <v>2568</v>
      </c>
      <c r="IUR209" s="2329" t="s">
        <v>2568</v>
      </c>
      <c r="IUS209" s="2329" t="s">
        <v>2568</v>
      </c>
      <c r="IUT209" s="2329" t="s">
        <v>2568</v>
      </c>
      <c r="IUU209" s="2329" t="s">
        <v>2568</v>
      </c>
      <c r="IUV209" s="2329" t="s">
        <v>2568</v>
      </c>
      <c r="IUW209" s="2329" t="s">
        <v>2568</v>
      </c>
      <c r="IUX209" s="2329" t="s">
        <v>2568</v>
      </c>
      <c r="IUY209" s="2329" t="s">
        <v>2568</v>
      </c>
      <c r="IUZ209" s="2329" t="s">
        <v>2568</v>
      </c>
      <c r="IVA209" s="2329" t="s">
        <v>2568</v>
      </c>
      <c r="IVB209" s="2329" t="s">
        <v>2568</v>
      </c>
      <c r="IVC209" s="2329" t="s">
        <v>2568</v>
      </c>
      <c r="IVD209" s="2329" t="s">
        <v>2568</v>
      </c>
      <c r="IVE209" s="2329" t="s">
        <v>2568</v>
      </c>
      <c r="IVF209" s="2329" t="s">
        <v>2568</v>
      </c>
      <c r="IVG209" s="2329" t="s">
        <v>2568</v>
      </c>
      <c r="IVH209" s="2329" t="s">
        <v>2568</v>
      </c>
      <c r="IVI209" s="2329" t="s">
        <v>2568</v>
      </c>
      <c r="IVJ209" s="2329" t="s">
        <v>2568</v>
      </c>
      <c r="IVK209" s="2329" t="s">
        <v>2568</v>
      </c>
      <c r="IVL209" s="2329" t="s">
        <v>2568</v>
      </c>
      <c r="IVM209" s="2329" t="s">
        <v>2568</v>
      </c>
      <c r="IVN209" s="2329" t="s">
        <v>2568</v>
      </c>
      <c r="IVO209" s="2329" t="s">
        <v>2568</v>
      </c>
      <c r="IVP209" s="2329" t="s">
        <v>2568</v>
      </c>
      <c r="IVQ209" s="2329" t="s">
        <v>2568</v>
      </c>
      <c r="IVR209" s="2329" t="s">
        <v>2568</v>
      </c>
      <c r="IVS209" s="2329" t="s">
        <v>2568</v>
      </c>
      <c r="IVT209" s="2329" t="s">
        <v>2568</v>
      </c>
      <c r="IVU209" s="2329" t="s">
        <v>2568</v>
      </c>
      <c r="IVV209" s="2329" t="s">
        <v>2568</v>
      </c>
      <c r="IVW209" s="2329" t="s">
        <v>2568</v>
      </c>
      <c r="IVX209" s="2329" t="s">
        <v>2568</v>
      </c>
      <c r="IVY209" s="2329" t="s">
        <v>2568</v>
      </c>
      <c r="IVZ209" s="2329" t="s">
        <v>2568</v>
      </c>
      <c r="IWA209" s="2329" t="s">
        <v>2568</v>
      </c>
      <c r="IWB209" s="2329" t="s">
        <v>2568</v>
      </c>
      <c r="IWC209" s="2329" t="s">
        <v>2568</v>
      </c>
      <c r="IWD209" s="2329" t="s">
        <v>2568</v>
      </c>
      <c r="IWE209" s="2329" t="s">
        <v>2568</v>
      </c>
      <c r="IWF209" s="2329" t="s">
        <v>2568</v>
      </c>
      <c r="IWG209" s="2329" t="s">
        <v>2568</v>
      </c>
      <c r="IWH209" s="2329" t="s">
        <v>2568</v>
      </c>
      <c r="IWI209" s="2329" t="s">
        <v>2568</v>
      </c>
      <c r="IWJ209" s="2329" t="s">
        <v>2568</v>
      </c>
      <c r="IWK209" s="2329" t="s">
        <v>2568</v>
      </c>
      <c r="IWL209" s="2329" t="s">
        <v>2568</v>
      </c>
      <c r="IWM209" s="2329" t="s">
        <v>2568</v>
      </c>
      <c r="IWN209" s="2329" t="s">
        <v>2568</v>
      </c>
      <c r="IWO209" s="2329" t="s">
        <v>2568</v>
      </c>
      <c r="IWP209" s="2329" t="s">
        <v>2568</v>
      </c>
      <c r="IWQ209" s="2329" t="s">
        <v>2568</v>
      </c>
      <c r="IWR209" s="2329" t="s">
        <v>2568</v>
      </c>
      <c r="IWS209" s="2329" t="s">
        <v>2568</v>
      </c>
      <c r="IWT209" s="2329" t="s">
        <v>2568</v>
      </c>
      <c r="IWU209" s="2329" t="s">
        <v>2568</v>
      </c>
      <c r="IWV209" s="2329" t="s">
        <v>2568</v>
      </c>
      <c r="IWW209" s="2329" t="s">
        <v>2568</v>
      </c>
      <c r="IWX209" s="2329" t="s">
        <v>2568</v>
      </c>
      <c r="IWY209" s="2329" t="s">
        <v>2568</v>
      </c>
      <c r="IWZ209" s="2329" t="s">
        <v>2568</v>
      </c>
      <c r="IXA209" s="2329" t="s">
        <v>2568</v>
      </c>
      <c r="IXB209" s="2329" t="s">
        <v>2568</v>
      </c>
      <c r="IXC209" s="2329" t="s">
        <v>2568</v>
      </c>
      <c r="IXD209" s="2329" t="s">
        <v>2568</v>
      </c>
      <c r="IXE209" s="2329" t="s">
        <v>2568</v>
      </c>
      <c r="IXF209" s="2329" t="s">
        <v>2568</v>
      </c>
      <c r="IXG209" s="2329" t="s">
        <v>2568</v>
      </c>
      <c r="IXH209" s="2329" t="s">
        <v>2568</v>
      </c>
      <c r="IXI209" s="2329" t="s">
        <v>2568</v>
      </c>
      <c r="IXJ209" s="2329" t="s">
        <v>2568</v>
      </c>
      <c r="IXK209" s="2329" t="s">
        <v>2568</v>
      </c>
      <c r="IXL209" s="2329" t="s">
        <v>2568</v>
      </c>
      <c r="IXM209" s="2329" t="s">
        <v>2568</v>
      </c>
      <c r="IXN209" s="2329" t="s">
        <v>2568</v>
      </c>
      <c r="IXO209" s="2329" t="s">
        <v>2568</v>
      </c>
      <c r="IXP209" s="2329" t="s">
        <v>2568</v>
      </c>
      <c r="IXQ209" s="2329" t="s">
        <v>2568</v>
      </c>
      <c r="IXR209" s="2329" t="s">
        <v>2568</v>
      </c>
      <c r="IXS209" s="2329" t="s">
        <v>2568</v>
      </c>
      <c r="IXT209" s="2329" t="s">
        <v>2568</v>
      </c>
      <c r="IXU209" s="2329" t="s">
        <v>2568</v>
      </c>
      <c r="IXV209" s="2329" t="s">
        <v>2568</v>
      </c>
      <c r="IXW209" s="2329" t="s">
        <v>2568</v>
      </c>
      <c r="IXX209" s="2329" t="s">
        <v>2568</v>
      </c>
      <c r="IXY209" s="2329" t="s">
        <v>2568</v>
      </c>
      <c r="IXZ209" s="2329" t="s">
        <v>2568</v>
      </c>
      <c r="IYA209" s="2329" t="s">
        <v>2568</v>
      </c>
      <c r="IYB209" s="2329" t="s">
        <v>2568</v>
      </c>
      <c r="IYC209" s="2329" t="s">
        <v>2568</v>
      </c>
      <c r="IYD209" s="2329" t="s">
        <v>2568</v>
      </c>
      <c r="IYE209" s="2329" t="s">
        <v>2568</v>
      </c>
      <c r="IYF209" s="2329" t="s">
        <v>2568</v>
      </c>
      <c r="IYG209" s="2329" t="s">
        <v>2568</v>
      </c>
      <c r="IYH209" s="2329" t="s">
        <v>2568</v>
      </c>
      <c r="IYI209" s="2329" t="s">
        <v>2568</v>
      </c>
      <c r="IYJ209" s="2329" t="s">
        <v>2568</v>
      </c>
      <c r="IYK209" s="2329" t="s">
        <v>2568</v>
      </c>
      <c r="IYL209" s="2329" t="s">
        <v>2568</v>
      </c>
      <c r="IYM209" s="2329" t="s">
        <v>2568</v>
      </c>
      <c r="IYN209" s="2329" t="s">
        <v>2568</v>
      </c>
      <c r="IYO209" s="2329" t="s">
        <v>2568</v>
      </c>
      <c r="IYP209" s="2329" t="s">
        <v>2568</v>
      </c>
      <c r="IYQ209" s="2329" t="s">
        <v>2568</v>
      </c>
      <c r="IYR209" s="2329" t="s">
        <v>2568</v>
      </c>
      <c r="IYS209" s="2329" t="s">
        <v>2568</v>
      </c>
      <c r="IYT209" s="2329" t="s">
        <v>2568</v>
      </c>
      <c r="IYU209" s="2329" t="s">
        <v>2568</v>
      </c>
      <c r="IYV209" s="2329" t="s">
        <v>2568</v>
      </c>
      <c r="IYW209" s="2329" t="s">
        <v>2568</v>
      </c>
      <c r="IYX209" s="2329" t="s">
        <v>2568</v>
      </c>
      <c r="IYY209" s="2329" t="s">
        <v>2568</v>
      </c>
      <c r="IYZ209" s="2329" t="s">
        <v>2568</v>
      </c>
      <c r="IZA209" s="2329" t="s">
        <v>2568</v>
      </c>
      <c r="IZB209" s="2329" t="s">
        <v>2568</v>
      </c>
      <c r="IZC209" s="2329" t="s">
        <v>2568</v>
      </c>
      <c r="IZD209" s="2329" t="s">
        <v>2568</v>
      </c>
      <c r="IZE209" s="2329" t="s">
        <v>2568</v>
      </c>
      <c r="IZF209" s="2329" t="s">
        <v>2568</v>
      </c>
      <c r="IZG209" s="2329" t="s">
        <v>2568</v>
      </c>
      <c r="IZH209" s="2329" t="s">
        <v>2568</v>
      </c>
      <c r="IZI209" s="2329" t="s">
        <v>2568</v>
      </c>
      <c r="IZJ209" s="2329" t="s">
        <v>2568</v>
      </c>
      <c r="IZK209" s="2329" t="s">
        <v>2568</v>
      </c>
      <c r="IZL209" s="2329" t="s">
        <v>2568</v>
      </c>
      <c r="IZM209" s="2329" t="s">
        <v>2568</v>
      </c>
      <c r="IZN209" s="2329" t="s">
        <v>2568</v>
      </c>
      <c r="IZO209" s="2329" t="s">
        <v>2568</v>
      </c>
      <c r="IZP209" s="2329" t="s">
        <v>2568</v>
      </c>
      <c r="IZQ209" s="2329" t="s">
        <v>2568</v>
      </c>
      <c r="IZR209" s="2329" t="s">
        <v>2568</v>
      </c>
      <c r="IZS209" s="2329" t="s">
        <v>2568</v>
      </c>
      <c r="IZT209" s="2329" t="s">
        <v>2568</v>
      </c>
      <c r="IZU209" s="2329" t="s">
        <v>2568</v>
      </c>
      <c r="IZV209" s="2329" t="s">
        <v>2568</v>
      </c>
      <c r="IZW209" s="2329" t="s">
        <v>2568</v>
      </c>
      <c r="IZX209" s="2329" t="s">
        <v>2568</v>
      </c>
      <c r="IZY209" s="2329" t="s">
        <v>2568</v>
      </c>
      <c r="IZZ209" s="2329" t="s">
        <v>2568</v>
      </c>
      <c r="JAA209" s="2329" t="s">
        <v>2568</v>
      </c>
      <c r="JAB209" s="2329" t="s">
        <v>2568</v>
      </c>
      <c r="JAC209" s="2329" t="s">
        <v>2568</v>
      </c>
      <c r="JAD209" s="2329" t="s">
        <v>2568</v>
      </c>
      <c r="JAE209" s="2329" t="s">
        <v>2568</v>
      </c>
      <c r="JAF209" s="2329" t="s">
        <v>2568</v>
      </c>
      <c r="JAG209" s="2329" t="s">
        <v>2568</v>
      </c>
      <c r="JAH209" s="2329" t="s">
        <v>2568</v>
      </c>
      <c r="JAI209" s="2329" t="s">
        <v>2568</v>
      </c>
      <c r="JAJ209" s="2329" t="s">
        <v>2568</v>
      </c>
      <c r="JAK209" s="2329" t="s">
        <v>2568</v>
      </c>
      <c r="JAL209" s="2329" t="s">
        <v>2568</v>
      </c>
      <c r="JAM209" s="2329" t="s">
        <v>2568</v>
      </c>
      <c r="JAN209" s="2329" t="s">
        <v>2568</v>
      </c>
      <c r="JAO209" s="2329" t="s">
        <v>2568</v>
      </c>
      <c r="JAP209" s="2329" t="s">
        <v>2568</v>
      </c>
      <c r="JAQ209" s="2329" t="s">
        <v>2568</v>
      </c>
      <c r="JAR209" s="2329" t="s">
        <v>2568</v>
      </c>
      <c r="JAS209" s="2329" t="s">
        <v>2568</v>
      </c>
      <c r="JAT209" s="2329" t="s">
        <v>2568</v>
      </c>
      <c r="JAU209" s="2329" t="s">
        <v>2568</v>
      </c>
      <c r="JAV209" s="2329" t="s">
        <v>2568</v>
      </c>
      <c r="JAW209" s="2329" t="s">
        <v>2568</v>
      </c>
      <c r="JAX209" s="2329" t="s">
        <v>2568</v>
      </c>
      <c r="JAY209" s="2329" t="s">
        <v>2568</v>
      </c>
      <c r="JAZ209" s="2329" t="s">
        <v>2568</v>
      </c>
      <c r="JBA209" s="2329" t="s">
        <v>2568</v>
      </c>
      <c r="JBB209" s="2329" t="s">
        <v>2568</v>
      </c>
      <c r="JBC209" s="2329" t="s">
        <v>2568</v>
      </c>
      <c r="JBD209" s="2329" t="s">
        <v>2568</v>
      </c>
      <c r="JBE209" s="2329" t="s">
        <v>2568</v>
      </c>
      <c r="JBF209" s="2329" t="s">
        <v>2568</v>
      </c>
      <c r="JBG209" s="2329" t="s">
        <v>2568</v>
      </c>
      <c r="JBH209" s="2329" t="s">
        <v>2568</v>
      </c>
      <c r="JBI209" s="2329" t="s">
        <v>2568</v>
      </c>
      <c r="JBJ209" s="2329" t="s">
        <v>2568</v>
      </c>
      <c r="JBK209" s="2329" t="s">
        <v>2568</v>
      </c>
      <c r="JBL209" s="2329" t="s">
        <v>2568</v>
      </c>
      <c r="JBM209" s="2329" t="s">
        <v>2568</v>
      </c>
      <c r="JBN209" s="2329" t="s">
        <v>2568</v>
      </c>
      <c r="JBO209" s="2329" t="s">
        <v>2568</v>
      </c>
      <c r="JBP209" s="2329" t="s">
        <v>2568</v>
      </c>
      <c r="JBQ209" s="2329" t="s">
        <v>2568</v>
      </c>
      <c r="JBR209" s="2329" t="s">
        <v>2568</v>
      </c>
      <c r="JBS209" s="2329" t="s">
        <v>2568</v>
      </c>
      <c r="JBT209" s="2329" t="s">
        <v>2568</v>
      </c>
      <c r="JBU209" s="2329" t="s">
        <v>2568</v>
      </c>
      <c r="JBV209" s="2329" t="s">
        <v>2568</v>
      </c>
      <c r="JBW209" s="2329" t="s">
        <v>2568</v>
      </c>
      <c r="JBX209" s="2329" t="s">
        <v>2568</v>
      </c>
      <c r="JBY209" s="2329" t="s">
        <v>2568</v>
      </c>
      <c r="JBZ209" s="2329" t="s">
        <v>2568</v>
      </c>
      <c r="JCA209" s="2329" t="s">
        <v>2568</v>
      </c>
      <c r="JCB209" s="2329" t="s">
        <v>2568</v>
      </c>
      <c r="JCC209" s="2329" t="s">
        <v>2568</v>
      </c>
      <c r="JCD209" s="2329" t="s">
        <v>2568</v>
      </c>
      <c r="JCE209" s="2329" t="s">
        <v>2568</v>
      </c>
      <c r="JCF209" s="2329" t="s">
        <v>2568</v>
      </c>
      <c r="JCG209" s="2329" t="s">
        <v>2568</v>
      </c>
      <c r="JCH209" s="2329" t="s">
        <v>2568</v>
      </c>
      <c r="JCI209" s="2329" t="s">
        <v>2568</v>
      </c>
      <c r="JCJ209" s="2329" t="s">
        <v>2568</v>
      </c>
      <c r="JCK209" s="2329" t="s">
        <v>2568</v>
      </c>
      <c r="JCL209" s="2329" t="s">
        <v>2568</v>
      </c>
      <c r="JCM209" s="2329" t="s">
        <v>2568</v>
      </c>
      <c r="JCN209" s="2329" t="s">
        <v>2568</v>
      </c>
      <c r="JCO209" s="2329" t="s">
        <v>2568</v>
      </c>
      <c r="JCP209" s="2329" t="s">
        <v>2568</v>
      </c>
      <c r="JCQ209" s="2329" t="s">
        <v>2568</v>
      </c>
      <c r="JCR209" s="2329" t="s">
        <v>2568</v>
      </c>
      <c r="JCS209" s="2329" t="s">
        <v>2568</v>
      </c>
      <c r="JCT209" s="2329" t="s">
        <v>2568</v>
      </c>
      <c r="JCU209" s="2329" t="s">
        <v>2568</v>
      </c>
      <c r="JCV209" s="2329" t="s">
        <v>2568</v>
      </c>
      <c r="JCW209" s="2329" t="s">
        <v>2568</v>
      </c>
      <c r="JCX209" s="2329" t="s">
        <v>2568</v>
      </c>
      <c r="JCY209" s="2329" t="s">
        <v>2568</v>
      </c>
      <c r="JCZ209" s="2329" t="s">
        <v>2568</v>
      </c>
      <c r="JDA209" s="2329" t="s">
        <v>2568</v>
      </c>
      <c r="JDB209" s="2329" t="s">
        <v>2568</v>
      </c>
      <c r="JDC209" s="2329" t="s">
        <v>2568</v>
      </c>
      <c r="JDD209" s="2329" t="s">
        <v>2568</v>
      </c>
      <c r="JDE209" s="2329" t="s">
        <v>2568</v>
      </c>
      <c r="JDF209" s="2329" t="s">
        <v>2568</v>
      </c>
      <c r="JDG209" s="2329" t="s">
        <v>2568</v>
      </c>
      <c r="JDH209" s="2329" t="s">
        <v>2568</v>
      </c>
      <c r="JDI209" s="2329" t="s">
        <v>2568</v>
      </c>
      <c r="JDJ209" s="2329" t="s">
        <v>2568</v>
      </c>
      <c r="JDK209" s="2329" t="s">
        <v>2568</v>
      </c>
      <c r="JDL209" s="2329" t="s">
        <v>2568</v>
      </c>
      <c r="JDM209" s="2329" t="s">
        <v>2568</v>
      </c>
      <c r="JDN209" s="2329" t="s">
        <v>2568</v>
      </c>
      <c r="JDO209" s="2329" t="s">
        <v>2568</v>
      </c>
      <c r="JDP209" s="2329" t="s">
        <v>2568</v>
      </c>
      <c r="JDQ209" s="2329" t="s">
        <v>2568</v>
      </c>
      <c r="JDR209" s="2329" t="s">
        <v>2568</v>
      </c>
      <c r="JDS209" s="2329" t="s">
        <v>2568</v>
      </c>
      <c r="JDT209" s="2329" t="s">
        <v>2568</v>
      </c>
      <c r="JDU209" s="2329" t="s">
        <v>2568</v>
      </c>
      <c r="JDV209" s="2329" t="s">
        <v>2568</v>
      </c>
      <c r="JDW209" s="2329" t="s">
        <v>2568</v>
      </c>
      <c r="JDX209" s="2329" t="s">
        <v>2568</v>
      </c>
      <c r="JDY209" s="2329" t="s">
        <v>2568</v>
      </c>
      <c r="JDZ209" s="2329" t="s">
        <v>2568</v>
      </c>
      <c r="JEA209" s="2329" t="s">
        <v>2568</v>
      </c>
      <c r="JEB209" s="2329" t="s">
        <v>2568</v>
      </c>
      <c r="JEC209" s="2329" t="s">
        <v>2568</v>
      </c>
      <c r="JED209" s="2329" t="s">
        <v>2568</v>
      </c>
      <c r="JEE209" s="2329" t="s">
        <v>2568</v>
      </c>
      <c r="JEF209" s="2329" t="s">
        <v>2568</v>
      </c>
      <c r="JEG209" s="2329" t="s">
        <v>2568</v>
      </c>
      <c r="JEH209" s="2329" t="s">
        <v>2568</v>
      </c>
      <c r="JEI209" s="2329" t="s">
        <v>2568</v>
      </c>
      <c r="JEJ209" s="2329" t="s">
        <v>2568</v>
      </c>
      <c r="JEK209" s="2329" t="s">
        <v>2568</v>
      </c>
      <c r="JEL209" s="2329" t="s">
        <v>2568</v>
      </c>
      <c r="JEM209" s="2329" t="s">
        <v>2568</v>
      </c>
      <c r="JEN209" s="2329" t="s">
        <v>2568</v>
      </c>
      <c r="JEO209" s="2329" t="s">
        <v>2568</v>
      </c>
      <c r="JEP209" s="2329" t="s">
        <v>2568</v>
      </c>
      <c r="JEQ209" s="2329" t="s">
        <v>2568</v>
      </c>
      <c r="JER209" s="2329" t="s">
        <v>2568</v>
      </c>
      <c r="JES209" s="2329" t="s">
        <v>2568</v>
      </c>
      <c r="JET209" s="2329" t="s">
        <v>2568</v>
      </c>
      <c r="JEU209" s="2329" t="s">
        <v>2568</v>
      </c>
      <c r="JEV209" s="2329" t="s">
        <v>2568</v>
      </c>
      <c r="JEW209" s="2329" t="s">
        <v>2568</v>
      </c>
      <c r="JEX209" s="2329" t="s">
        <v>2568</v>
      </c>
      <c r="JEY209" s="2329" t="s">
        <v>2568</v>
      </c>
      <c r="JEZ209" s="2329" t="s">
        <v>2568</v>
      </c>
      <c r="JFA209" s="2329" t="s">
        <v>2568</v>
      </c>
      <c r="JFB209" s="2329" t="s">
        <v>2568</v>
      </c>
      <c r="JFC209" s="2329" t="s">
        <v>2568</v>
      </c>
      <c r="JFD209" s="2329" t="s">
        <v>2568</v>
      </c>
      <c r="JFE209" s="2329" t="s">
        <v>2568</v>
      </c>
      <c r="JFF209" s="2329" t="s">
        <v>2568</v>
      </c>
      <c r="JFG209" s="2329" t="s">
        <v>2568</v>
      </c>
      <c r="JFH209" s="2329" t="s">
        <v>2568</v>
      </c>
      <c r="JFI209" s="2329" t="s">
        <v>2568</v>
      </c>
      <c r="JFJ209" s="2329" t="s">
        <v>2568</v>
      </c>
      <c r="JFK209" s="2329" t="s">
        <v>2568</v>
      </c>
      <c r="JFL209" s="2329" t="s">
        <v>2568</v>
      </c>
      <c r="JFM209" s="2329" t="s">
        <v>2568</v>
      </c>
      <c r="JFN209" s="2329" t="s">
        <v>2568</v>
      </c>
      <c r="JFO209" s="2329" t="s">
        <v>2568</v>
      </c>
      <c r="JFP209" s="2329" t="s">
        <v>2568</v>
      </c>
      <c r="JFQ209" s="2329" t="s">
        <v>2568</v>
      </c>
      <c r="JFR209" s="2329" t="s">
        <v>2568</v>
      </c>
      <c r="JFS209" s="2329" t="s">
        <v>2568</v>
      </c>
      <c r="JFT209" s="2329" t="s">
        <v>2568</v>
      </c>
      <c r="JFU209" s="2329" t="s">
        <v>2568</v>
      </c>
      <c r="JFV209" s="2329" t="s">
        <v>2568</v>
      </c>
      <c r="JFW209" s="2329" t="s">
        <v>2568</v>
      </c>
      <c r="JFX209" s="2329" t="s">
        <v>2568</v>
      </c>
      <c r="JFY209" s="2329" t="s">
        <v>2568</v>
      </c>
      <c r="JFZ209" s="2329" t="s">
        <v>2568</v>
      </c>
      <c r="JGA209" s="2329" t="s">
        <v>2568</v>
      </c>
      <c r="JGB209" s="2329" t="s">
        <v>2568</v>
      </c>
      <c r="JGC209" s="2329" t="s">
        <v>2568</v>
      </c>
      <c r="JGD209" s="2329" t="s">
        <v>2568</v>
      </c>
      <c r="JGE209" s="2329" t="s">
        <v>2568</v>
      </c>
      <c r="JGF209" s="2329" t="s">
        <v>2568</v>
      </c>
      <c r="JGG209" s="2329" t="s">
        <v>2568</v>
      </c>
      <c r="JGH209" s="2329" t="s">
        <v>2568</v>
      </c>
      <c r="JGI209" s="2329" t="s">
        <v>2568</v>
      </c>
      <c r="JGJ209" s="2329" t="s">
        <v>2568</v>
      </c>
      <c r="JGK209" s="2329" t="s">
        <v>2568</v>
      </c>
      <c r="JGL209" s="2329" t="s">
        <v>2568</v>
      </c>
      <c r="JGM209" s="2329" t="s">
        <v>2568</v>
      </c>
      <c r="JGN209" s="2329" t="s">
        <v>2568</v>
      </c>
      <c r="JGO209" s="2329" t="s">
        <v>2568</v>
      </c>
      <c r="JGP209" s="2329" t="s">
        <v>2568</v>
      </c>
      <c r="JGQ209" s="2329" t="s">
        <v>2568</v>
      </c>
      <c r="JGR209" s="2329" t="s">
        <v>2568</v>
      </c>
      <c r="JGS209" s="2329" t="s">
        <v>2568</v>
      </c>
      <c r="JGT209" s="2329" t="s">
        <v>2568</v>
      </c>
      <c r="JGU209" s="2329" t="s">
        <v>2568</v>
      </c>
      <c r="JGV209" s="2329" t="s">
        <v>2568</v>
      </c>
      <c r="JGW209" s="2329" t="s">
        <v>2568</v>
      </c>
      <c r="JGX209" s="2329" t="s">
        <v>2568</v>
      </c>
      <c r="JGY209" s="2329" t="s">
        <v>2568</v>
      </c>
      <c r="JGZ209" s="2329" t="s">
        <v>2568</v>
      </c>
      <c r="JHA209" s="2329" t="s">
        <v>2568</v>
      </c>
      <c r="JHB209" s="2329" t="s">
        <v>2568</v>
      </c>
      <c r="JHC209" s="2329" t="s">
        <v>2568</v>
      </c>
      <c r="JHD209" s="2329" t="s">
        <v>2568</v>
      </c>
      <c r="JHE209" s="2329" t="s">
        <v>2568</v>
      </c>
      <c r="JHF209" s="2329" t="s">
        <v>2568</v>
      </c>
      <c r="JHG209" s="2329" t="s">
        <v>2568</v>
      </c>
      <c r="JHH209" s="2329" t="s">
        <v>2568</v>
      </c>
      <c r="JHI209" s="2329" t="s">
        <v>2568</v>
      </c>
      <c r="JHJ209" s="2329" t="s">
        <v>2568</v>
      </c>
      <c r="JHK209" s="2329" t="s">
        <v>2568</v>
      </c>
      <c r="JHL209" s="2329" t="s">
        <v>2568</v>
      </c>
      <c r="JHM209" s="2329" t="s">
        <v>2568</v>
      </c>
      <c r="JHN209" s="2329" t="s">
        <v>2568</v>
      </c>
      <c r="JHO209" s="2329" t="s">
        <v>2568</v>
      </c>
      <c r="JHP209" s="2329" t="s">
        <v>2568</v>
      </c>
      <c r="JHQ209" s="2329" t="s">
        <v>2568</v>
      </c>
      <c r="JHR209" s="2329" t="s">
        <v>2568</v>
      </c>
      <c r="JHS209" s="2329" t="s">
        <v>2568</v>
      </c>
      <c r="JHT209" s="2329" t="s">
        <v>2568</v>
      </c>
      <c r="JHU209" s="2329" t="s">
        <v>2568</v>
      </c>
      <c r="JHV209" s="2329" t="s">
        <v>2568</v>
      </c>
      <c r="JHW209" s="2329" t="s">
        <v>2568</v>
      </c>
      <c r="JHX209" s="2329" t="s">
        <v>2568</v>
      </c>
      <c r="JHY209" s="2329" t="s">
        <v>2568</v>
      </c>
      <c r="JHZ209" s="2329" t="s">
        <v>2568</v>
      </c>
      <c r="JIA209" s="2329" t="s">
        <v>2568</v>
      </c>
      <c r="JIB209" s="2329" t="s">
        <v>2568</v>
      </c>
      <c r="JIC209" s="2329" t="s">
        <v>2568</v>
      </c>
      <c r="JID209" s="2329" t="s">
        <v>2568</v>
      </c>
      <c r="JIE209" s="2329" t="s">
        <v>2568</v>
      </c>
      <c r="JIF209" s="2329" t="s">
        <v>2568</v>
      </c>
      <c r="JIG209" s="2329" t="s">
        <v>2568</v>
      </c>
      <c r="JIH209" s="2329" t="s">
        <v>2568</v>
      </c>
      <c r="JII209" s="2329" t="s">
        <v>2568</v>
      </c>
      <c r="JIJ209" s="2329" t="s">
        <v>2568</v>
      </c>
      <c r="JIK209" s="2329" t="s">
        <v>2568</v>
      </c>
      <c r="JIL209" s="2329" t="s">
        <v>2568</v>
      </c>
      <c r="JIM209" s="2329" t="s">
        <v>2568</v>
      </c>
      <c r="JIN209" s="2329" t="s">
        <v>2568</v>
      </c>
      <c r="JIO209" s="2329" t="s">
        <v>2568</v>
      </c>
      <c r="JIP209" s="2329" t="s">
        <v>2568</v>
      </c>
      <c r="JIQ209" s="2329" t="s">
        <v>2568</v>
      </c>
      <c r="JIR209" s="2329" t="s">
        <v>2568</v>
      </c>
      <c r="JIS209" s="2329" t="s">
        <v>2568</v>
      </c>
      <c r="JIT209" s="2329" t="s">
        <v>2568</v>
      </c>
      <c r="JIU209" s="2329" t="s">
        <v>2568</v>
      </c>
      <c r="JIV209" s="2329" t="s">
        <v>2568</v>
      </c>
      <c r="JIW209" s="2329" t="s">
        <v>2568</v>
      </c>
      <c r="JIX209" s="2329" t="s">
        <v>2568</v>
      </c>
      <c r="JIY209" s="2329" t="s">
        <v>2568</v>
      </c>
      <c r="JIZ209" s="2329" t="s">
        <v>2568</v>
      </c>
      <c r="JJA209" s="2329" t="s">
        <v>2568</v>
      </c>
      <c r="JJB209" s="2329" t="s">
        <v>2568</v>
      </c>
      <c r="JJC209" s="2329" t="s">
        <v>2568</v>
      </c>
      <c r="JJD209" s="2329" t="s">
        <v>2568</v>
      </c>
      <c r="JJE209" s="2329" t="s">
        <v>2568</v>
      </c>
      <c r="JJF209" s="2329" t="s">
        <v>2568</v>
      </c>
      <c r="JJG209" s="2329" t="s">
        <v>2568</v>
      </c>
      <c r="JJH209" s="2329" t="s">
        <v>2568</v>
      </c>
      <c r="JJI209" s="2329" t="s">
        <v>2568</v>
      </c>
      <c r="JJJ209" s="2329" t="s">
        <v>2568</v>
      </c>
      <c r="JJK209" s="2329" t="s">
        <v>2568</v>
      </c>
      <c r="JJL209" s="2329" t="s">
        <v>2568</v>
      </c>
      <c r="JJM209" s="2329" t="s">
        <v>2568</v>
      </c>
      <c r="JJN209" s="2329" t="s">
        <v>2568</v>
      </c>
      <c r="JJO209" s="2329" t="s">
        <v>2568</v>
      </c>
      <c r="JJP209" s="2329" t="s">
        <v>2568</v>
      </c>
      <c r="JJQ209" s="2329" t="s">
        <v>2568</v>
      </c>
      <c r="JJR209" s="2329" t="s">
        <v>2568</v>
      </c>
      <c r="JJS209" s="2329" t="s">
        <v>2568</v>
      </c>
      <c r="JJT209" s="2329" t="s">
        <v>2568</v>
      </c>
      <c r="JJU209" s="2329" t="s">
        <v>2568</v>
      </c>
      <c r="JJV209" s="2329" t="s">
        <v>2568</v>
      </c>
      <c r="JJW209" s="2329" t="s">
        <v>2568</v>
      </c>
      <c r="JJX209" s="2329" t="s">
        <v>2568</v>
      </c>
      <c r="JJY209" s="2329" t="s">
        <v>2568</v>
      </c>
      <c r="JJZ209" s="2329" t="s">
        <v>2568</v>
      </c>
      <c r="JKA209" s="2329" t="s">
        <v>2568</v>
      </c>
      <c r="JKB209" s="2329" t="s">
        <v>2568</v>
      </c>
      <c r="JKC209" s="2329" t="s">
        <v>2568</v>
      </c>
      <c r="JKD209" s="2329" t="s">
        <v>2568</v>
      </c>
      <c r="JKE209" s="2329" t="s">
        <v>2568</v>
      </c>
      <c r="JKF209" s="2329" t="s">
        <v>2568</v>
      </c>
      <c r="JKG209" s="2329" t="s">
        <v>2568</v>
      </c>
      <c r="JKH209" s="2329" t="s">
        <v>2568</v>
      </c>
      <c r="JKI209" s="2329" t="s">
        <v>2568</v>
      </c>
      <c r="JKJ209" s="2329" t="s">
        <v>2568</v>
      </c>
      <c r="JKK209" s="2329" t="s">
        <v>2568</v>
      </c>
      <c r="JKL209" s="2329" t="s">
        <v>2568</v>
      </c>
      <c r="JKM209" s="2329" t="s">
        <v>2568</v>
      </c>
      <c r="JKN209" s="2329" t="s">
        <v>2568</v>
      </c>
      <c r="JKO209" s="2329" t="s">
        <v>2568</v>
      </c>
      <c r="JKP209" s="2329" t="s">
        <v>2568</v>
      </c>
      <c r="JKQ209" s="2329" t="s">
        <v>2568</v>
      </c>
      <c r="JKR209" s="2329" t="s">
        <v>2568</v>
      </c>
      <c r="JKS209" s="2329" t="s">
        <v>2568</v>
      </c>
      <c r="JKT209" s="2329" t="s">
        <v>2568</v>
      </c>
      <c r="JKU209" s="2329" t="s">
        <v>2568</v>
      </c>
      <c r="JKV209" s="2329" t="s">
        <v>2568</v>
      </c>
      <c r="JKW209" s="2329" t="s">
        <v>2568</v>
      </c>
      <c r="JKX209" s="2329" t="s">
        <v>2568</v>
      </c>
      <c r="JKY209" s="2329" t="s">
        <v>2568</v>
      </c>
      <c r="JKZ209" s="2329" t="s">
        <v>2568</v>
      </c>
      <c r="JLA209" s="2329" t="s">
        <v>2568</v>
      </c>
      <c r="JLB209" s="2329" t="s">
        <v>2568</v>
      </c>
      <c r="JLC209" s="2329" t="s">
        <v>2568</v>
      </c>
      <c r="JLD209" s="2329" t="s">
        <v>2568</v>
      </c>
      <c r="JLE209" s="2329" t="s">
        <v>2568</v>
      </c>
      <c r="JLF209" s="2329" t="s">
        <v>2568</v>
      </c>
      <c r="JLG209" s="2329" t="s">
        <v>2568</v>
      </c>
      <c r="JLH209" s="2329" t="s">
        <v>2568</v>
      </c>
      <c r="JLI209" s="2329" t="s">
        <v>2568</v>
      </c>
      <c r="JLJ209" s="2329" t="s">
        <v>2568</v>
      </c>
      <c r="JLK209" s="2329" t="s">
        <v>2568</v>
      </c>
      <c r="JLL209" s="2329" t="s">
        <v>2568</v>
      </c>
      <c r="JLM209" s="2329" t="s">
        <v>2568</v>
      </c>
      <c r="JLN209" s="2329" t="s">
        <v>2568</v>
      </c>
      <c r="JLO209" s="2329" t="s">
        <v>2568</v>
      </c>
      <c r="JLP209" s="2329" t="s">
        <v>2568</v>
      </c>
      <c r="JLQ209" s="2329" t="s">
        <v>2568</v>
      </c>
      <c r="JLR209" s="2329" t="s">
        <v>2568</v>
      </c>
      <c r="JLS209" s="2329" t="s">
        <v>2568</v>
      </c>
      <c r="JLT209" s="2329" t="s">
        <v>2568</v>
      </c>
      <c r="JLU209" s="2329" t="s">
        <v>2568</v>
      </c>
      <c r="JLV209" s="2329" t="s">
        <v>2568</v>
      </c>
      <c r="JLW209" s="2329" t="s">
        <v>2568</v>
      </c>
      <c r="JLX209" s="2329" t="s">
        <v>2568</v>
      </c>
      <c r="JLY209" s="2329" t="s">
        <v>2568</v>
      </c>
      <c r="JLZ209" s="2329" t="s">
        <v>2568</v>
      </c>
      <c r="JMA209" s="2329" t="s">
        <v>2568</v>
      </c>
      <c r="JMB209" s="2329" t="s">
        <v>2568</v>
      </c>
      <c r="JMC209" s="2329" t="s">
        <v>2568</v>
      </c>
      <c r="JMD209" s="2329" t="s">
        <v>2568</v>
      </c>
      <c r="JME209" s="2329" t="s">
        <v>2568</v>
      </c>
      <c r="JMF209" s="2329" t="s">
        <v>2568</v>
      </c>
      <c r="JMG209" s="2329" t="s">
        <v>2568</v>
      </c>
      <c r="JMH209" s="2329" t="s">
        <v>2568</v>
      </c>
      <c r="JMI209" s="2329" t="s">
        <v>2568</v>
      </c>
      <c r="JMJ209" s="2329" t="s">
        <v>2568</v>
      </c>
      <c r="JMK209" s="2329" t="s">
        <v>2568</v>
      </c>
      <c r="JML209" s="2329" t="s">
        <v>2568</v>
      </c>
      <c r="JMM209" s="2329" t="s">
        <v>2568</v>
      </c>
      <c r="JMN209" s="2329" t="s">
        <v>2568</v>
      </c>
      <c r="JMO209" s="2329" t="s">
        <v>2568</v>
      </c>
      <c r="JMP209" s="2329" t="s">
        <v>2568</v>
      </c>
      <c r="JMQ209" s="2329" t="s">
        <v>2568</v>
      </c>
      <c r="JMR209" s="2329" t="s">
        <v>2568</v>
      </c>
      <c r="JMS209" s="2329" t="s">
        <v>2568</v>
      </c>
      <c r="JMT209" s="2329" t="s">
        <v>2568</v>
      </c>
      <c r="JMU209" s="2329" t="s">
        <v>2568</v>
      </c>
      <c r="JMV209" s="2329" t="s">
        <v>2568</v>
      </c>
      <c r="JMW209" s="2329" t="s">
        <v>2568</v>
      </c>
      <c r="JMX209" s="2329" t="s">
        <v>2568</v>
      </c>
      <c r="JMY209" s="2329" t="s">
        <v>2568</v>
      </c>
      <c r="JMZ209" s="2329" t="s">
        <v>2568</v>
      </c>
      <c r="JNA209" s="2329" t="s">
        <v>2568</v>
      </c>
      <c r="JNB209" s="2329" t="s">
        <v>2568</v>
      </c>
      <c r="JNC209" s="2329" t="s">
        <v>2568</v>
      </c>
      <c r="JND209" s="2329" t="s">
        <v>2568</v>
      </c>
      <c r="JNE209" s="2329" t="s">
        <v>2568</v>
      </c>
      <c r="JNF209" s="2329" t="s">
        <v>2568</v>
      </c>
      <c r="JNG209" s="2329" t="s">
        <v>2568</v>
      </c>
      <c r="JNH209" s="2329" t="s">
        <v>2568</v>
      </c>
      <c r="JNI209" s="2329" t="s">
        <v>2568</v>
      </c>
      <c r="JNJ209" s="2329" t="s">
        <v>2568</v>
      </c>
      <c r="JNK209" s="2329" t="s">
        <v>2568</v>
      </c>
      <c r="JNL209" s="2329" t="s">
        <v>2568</v>
      </c>
      <c r="JNM209" s="2329" t="s">
        <v>2568</v>
      </c>
      <c r="JNN209" s="2329" t="s">
        <v>2568</v>
      </c>
      <c r="JNO209" s="2329" t="s">
        <v>2568</v>
      </c>
      <c r="JNP209" s="2329" t="s">
        <v>2568</v>
      </c>
      <c r="JNQ209" s="2329" t="s">
        <v>2568</v>
      </c>
      <c r="JNR209" s="2329" t="s">
        <v>2568</v>
      </c>
      <c r="JNS209" s="2329" t="s">
        <v>2568</v>
      </c>
      <c r="JNT209" s="2329" t="s">
        <v>2568</v>
      </c>
      <c r="JNU209" s="2329" t="s">
        <v>2568</v>
      </c>
      <c r="JNV209" s="2329" t="s">
        <v>2568</v>
      </c>
      <c r="JNW209" s="2329" t="s">
        <v>2568</v>
      </c>
      <c r="JNX209" s="2329" t="s">
        <v>2568</v>
      </c>
      <c r="JNY209" s="2329" t="s">
        <v>2568</v>
      </c>
      <c r="JNZ209" s="2329" t="s">
        <v>2568</v>
      </c>
      <c r="JOA209" s="2329" t="s">
        <v>2568</v>
      </c>
      <c r="JOB209" s="2329" t="s">
        <v>2568</v>
      </c>
      <c r="JOC209" s="2329" t="s">
        <v>2568</v>
      </c>
      <c r="JOD209" s="2329" t="s">
        <v>2568</v>
      </c>
      <c r="JOE209" s="2329" t="s">
        <v>2568</v>
      </c>
      <c r="JOF209" s="2329" t="s">
        <v>2568</v>
      </c>
      <c r="JOG209" s="2329" t="s">
        <v>2568</v>
      </c>
      <c r="JOH209" s="2329" t="s">
        <v>2568</v>
      </c>
      <c r="JOI209" s="2329" t="s">
        <v>2568</v>
      </c>
      <c r="JOJ209" s="2329" t="s">
        <v>2568</v>
      </c>
      <c r="JOK209" s="2329" t="s">
        <v>2568</v>
      </c>
      <c r="JOL209" s="2329" t="s">
        <v>2568</v>
      </c>
      <c r="JOM209" s="2329" t="s">
        <v>2568</v>
      </c>
      <c r="JON209" s="2329" t="s">
        <v>2568</v>
      </c>
      <c r="JOO209" s="2329" t="s">
        <v>2568</v>
      </c>
      <c r="JOP209" s="2329" t="s">
        <v>2568</v>
      </c>
      <c r="JOQ209" s="2329" t="s">
        <v>2568</v>
      </c>
      <c r="JOR209" s="2329" t="s">
        <v>2568</v>
      </c>
      <c r="JOS209" s="2329" t="s">
        <v>2568</v>
      </c>
      <c r="JOT209" s="2329" t="s">
        <v>2568</v>
      </c>
      <c r="JOU209" s="2329" t="s">
        <v>2568</v>
      </c>
      <c r="JOV209" s="2329" t="s">
        <v>2568</v>
      </c>
      <c r="JOW209" s="2329" t="s">
        <v>2568</v>
      </c>
      <c r="JOX209" s="2329" t="s">
        <v>2568</v>
      </c>
      <c r="JOY209" s="2329" t="s">
        <v>2568</v>
      </c>
      <c r="JOZ209" s="2329" t="s">
        <v>2568</v>
      </c>
      <c r="JPA209" s="2329" t="s">
        <v>2568</v>
      </c>
      <c r="JPB209" s="2329" t="s">
        <v>2568</v>
      </c>
      <c r="JPC209" s="2329" t="s">
        <v>2568</v>
      </c>
      <c r="JPD209" s="2329" t="s">
        <v>2568</v>
      </c>
      <c r="JPE209" s="2329" t="s">
        <v>2568</v>
      </c>
      <c r="JPF209" s="2329" t="s">
        <v>2568</v>
      </c>
      <c r="JPG209" s="2329" t="s">
        <v>2568</v>
      </c>
      <c r="JPH209" s="2329" t="s">
        <v>2568</v>
      </c>
      <c r="JPI209" s="2329" t="s">
        <v>2568</v>
      </c>
      <c r="JPJ209" s="2329" t="s">
        <v>2568</v>
      </c>
      <c r="JPK209" s="2329" t="s">
        <v>2568</v>
      </c>
      <c r="JPL209" s="2329" t="s">
        <v>2568</v>
      </c>
      <c r="JPM209" s="2329" t="s">
        <v>2568</v>
      </c>
      <c r="JPN209" s="2329" t="s">
        <v>2568</v>
      </c>
      <c r="JPO209" s="2329" t="s">
        <v>2568</v>
      </c>
      <c r="JPP209" s="2329" t="s">
        <v>2568</v>
      </c>
      <c r="JPQ209" s="2329" t="s">
        <v>2568</v>
      </c>
      <c r="JPR209" s="2329" t="s">
        <v>2568</v>
      </c>
      <c r="JPS209" s="2329" t="s">
        <v>2568</v>
      </c>
      <c r="JPT209" s="2329" t="s">
        <v>2568</v>
      </c>
      <c r="JPU209" s="2329" t="s">
        <v>2568</v>
      </c>
      <c r="JPV209" s="2329" t="s">
        <v>2568</v>
      </c>
      <c r="JPW209" s="2329" t="s">
        <v>2568</v>
      </c>
      <c r="JPX209" s="2329" t="s">
        <v>2568</v>
      </c>
      <c r="JPY209" s="2329" t="s">
        <v>2568</v>
      </c>
      <c r="JPZ209" s="2329" t="s">
        <v>2568</v>
      </c>
      <c r="JQA209" s="2329" t="s">
        <v>2568</v>
      </c>
      <c r="JQB209" s="2329" t="s">
        <v>2568</v>
      </c>
      <c r="JQC209" s="2329" t="s">
        <v>2568</v>
      </c>
      <c r="JQD209" s="2329" t="s">
        <v>2568</v>
      </c>
      <c r="JQE209" s="2329" t="s">
        <v>2568</v>
      </c>
      <c r="JQF209" s="2329" t="s">
        <v>2568</v>
      </c>
      <c r="JQG209" s="2329" t="s">
        <v>2568</v>
      </c>
      <c r="JQH209" s="2329" t="s">
        <v>2568</v>
      </c>
      <c r="JQI209" s="2329" t="s">
        <v>2568</v>
      </c>
      <c r="JQJ209" s="2329" t="s">
        <v>2568</v>
      </c>
      <c r="JQK209" s="2329" t="s">
        <v>2568</v>
      </c>
      <c r="JQL209" s="2329" t="s">
        <v>2568</v>
      </c>
      <c r="JQM209" s="2329" t="s">
        <v>2568</v>
      </c>
      <c r="JQN209" s="2329" t="s">
        <v>2568</v>
      </c>
      <c r="JQO209" s="2329" t="s">
        <v>2568</v>
      </c>
      <c r="JQP209" s="2329" t="s">
        <v>2568</v>
      </c>
      <c r="JQQ209" s="2329" t="s">
        <v>2568</v>
      </c>
      <c r="JQR209" s="2329" t="s">
        <v>2568</v>
      </c>
      <c r="JQS209" s="2329" t="s">
        <v>2568</v>
      </c>
      <c r="JQT209" s="2329" t="s">
        <v>2568</v>
      </c>
      <c r="JQU209" s="2329" t="s">
        <v>2568</v>
      </c>
      <c r="JQV209" s="2329" t="s">
        <v>2568</v>
      </c>
      <c r="JQW209" s="2329" t="s">
        <v>2568</v>
      </c>
      <c r="JQX209" s="2329" t="s">
        <v>2568</v>
      </c>
      <c r="JQY209" s="2329" t="s">
        <v>2568</v>
      </c>
      <c r="JQZ209" s="2329" t="s">
        <v>2568</v>
      </c>
      <c r="JRA209" s="2329" t="s">
        <v>2568</v>
      </c>
      <c r="JRB209" s="2329" t="s">
        <v>2568</v>
      </c>
      <c r="JRC209" s="2329" t="s">
        <v>2568</v>
      </c>
      <c r="JRD209" s="2329" t="s">
        <v>2568</v>
      </c>
      <c r="JRE209" s="2329" t="s">
        <v>2568</v>
      </c>
      <c r="JRF209" s="2329" t="s">
        <v>2568</v>
      </c>
      <c r="JRG209" s="2329" t="s">
        <v>2568</v>
      </c>
      <c r="JRH209" s="2329" t="s">
        <v>2568</v>
      </c>
      <c r="JRI209" s="2329" t="s">
        <v>2568</v>
      </c>
      <c r="JRJ209" s="2329" t="s">
        <v>2568</v>
      </c>
      <c r="JRK209" s="2329" t="s">
        <v>2568</v>
      </c>
      <c r="JRL209" s="2329" t="s">
        <v>2568</v>
      </c>
      <c r="JRM209" s="2329" t="s">
        <v>2568</v>
      </c>
      <c r="JRN209" s="2329" t="s">
        <v>2568</v>
      </c>
      <c r="JRO209" s="2329" t="s">
        <v>2568</v>
      </c>
      <c r="JRP209" s="2329" t="s">
        <v>2568</v>
      </c>
      <c r="JRQ209" s="2329" t="s">
        <v>2568</v>
      </c>
      <c r="JRR209" s="2329" t="s">
        <v>2568</v>
      </c>
      <c r="JRS209" s="2329" t="s">
        <v>2568</v>
      </c>
      <c r="JRT209" s="2329" t="s">
        <v>2568</v>
      </c>
      <c r="JRU209" s="2329" t="s">
        <v>2568</v>
      </c>
      <c r="JRV209" s="2329" t="s">
        <v>2568</v>
      </c>
      <c r="JRW209" s="2329" t="s">
        <v>2568</v>
      </c>
      <c r="JRX209" s="2329" t="s">
        <v>2568</v>
      </c>
      <c r="JRY209" s="2329" t="s">
        <v>2568</v>
      </c>
      <c r="JRZ209" s="2329" t="s">
        <v>2568</v>
      </c>
      <c r="JSA209" s="2329" t="s">
        <v>2568</v>
      </c>
      <c r="JSB209" s="2329" t="s">
        <v>2568</v>
      </c>
      <c r="JSC209" s="2329" t="s">
        <v>2568</v>
      </c>
      <c r="JSD209" s="2329" t="s">
        <v>2568</v>
      </c>
      <c r="JSE209" s="2329" t="s">
        <v>2568</v>
      </c>
      <c r="JSF209" s="2329" t="s">
        <v>2568</v>
      </c>
      <c r="JSG209" s="2329" t="s">
        <v>2568</v>
      </c>
      <c r="JSH209" s="2329" t="s">
        <v>2568</v>
      </c>
      <c r="JSI209" s="2329" t="s">
        <v>2568</v>
      </c>
      <c r="JSJ209" s="2329" t="s">
        <v>2568</v>
      </c>
      <c r="JSK209" s="2329" t="s">
        <v>2568</v>
      </c>
      <c r="JSL209" s="2329" t="s">
        <v>2568</v>
      </c>
      <c r="JSM209" s="2329" t="s">
        <v>2568</v>
      </c>
      <c r="JSN209" s="2329" t="s">
        <v>2568</v>
      </c>
      <c r="JSO209" s="2329" t="s">
        <v>2568</v>
      </c>
      <c r="JSP209" s="2329" t="s">
        <v>2568</v>
      </c>
      <c r="JSQ209" s="2329" t="s">
        <v>2568</v>
      </c>
      <c r="JSR209" s="2329" t="s">
        <v>2568</v>
      </c>
      <c r="JSS209" s="2329" t="s">
        <v>2568</v>
      </c>
      <c r="JST209" s="2329" t="s">
        <v>2568</v>
      </c>
      <c r="JSU209" s="2329" t="s">
        <v>2568</v>
      </c>
      <c r="JSV209" s="2329" t="s">
        <v>2568</v>
      </c>
      <c r="JSW209" s="2329" t="s">
        <v>2568</v>
      </c>
      <c r="JSX209" s="2329" t="s">
        <v>2568</v>
      </c>
      <c r="JSY209" s="2329" t="s">
        <v>2568</v>
      </c>
      <c r="JSZ209" s="2329" t="s">
        <v>2568</v>
      </c>
      <c r="JTA209" s="2329" t="s">
        <v>2568</v>
      </c>
      <c r="JTB209" s="2329" t="s">
        <v>2568</v>
      </c>
      <c r="JTC209" s="2329" t="s">
        <v>2568</v>
      </c>
      <c r="JTD209" s="2329" t="s">
        <v>2568</v>
      </c>
      <c r="JTE209" s="2329" t="s">
        <v>2568</v>
      </c>
      <c r="JTF209" s="2329" t="s">
        <v>2568</v>
      </c>
      <c r="JTG209" s="2329" t="s">
        <v>2568</v>
      </c>
      <c r="JTH209" s="2329" t="s">
        <v>2568</v>
      </c>
      <c r="JTI209" s="2329" t="s">
        <v>2568</v>
      </c>
      <c r="JTJ209" s="2329" t="s">
        <v>2568</v>
      </c>
      <c r="JTK209" s="2329" t="s">
        <v>2568</v>
      </c>
      <c r="JTL209" s="2329" t="s">
        <v>2568</v>
      </c>
      <c r="JTM209" s="2329" t="s">
        <v>2568</v>
      </c>
      <c r="JTN209" s="2329" t="s">
        <v>2568</v>
      </c>
      <c r="JTO209" s="2329" t="s">
        <v>2568</v>
      </c>
      <c r="JTP209" s="2329" t="s">
        <v>2568</v>
      </c>
      <c r="JTQ209" s="2329" t="s">
        <v>2568</v>
      </c>
      <c r="JTR209" s="2329" t="s">
        <v>2568</v>
      </c>
      <c r="JTS209" s="2329" t="s">
        <v>2568</v>
      </c>
      <c r="JTT209" s="2329" t="s">
        <v>2568</v>
      </c>
      <c r="JTU209" s="2329" t="s">
        <v>2568</v>
      </c>
      <c r="JTV209" s="2329" t="s">
        <v>2568</v>
      </c>
      <c r="JTW209" s="2329" t="s">
        <v>2568</v>
      </c>
      <c r="JTX209" s="2329" t="s">
        <v>2568</v>
      </c>
      <c r="JTY209" s="2329" t="s">
        <v>2568</v>
      </c>
      <c r="JTZ209" s="2329" t="s">
        <v>2568</v>
      </c>
      <c r="JUA209" s="2329" t="s">
        <v>2568</v>
      </c>
      <c r="JUB209" s="2329" t="s">
        <v>2568</v>
      </c>
      <c r="JUC209" s="2329" t="s">
        <v>2568</v>
      </c>
      <c r="JUD209" s="2329" t="s">
        <v>2568</v>
      </c>
      <c r="JUE209" s="2329" t="s">
        <v>2568</v>
      </c>
      <c r="JUF209" s="2329" t="s">
        <v>2568</v>
      </c>
      <c r="JUG209" s="2329" t="s">
        <v>2568</v>
      </c>
      <c r="JUH209" s="2329" t="s">
        <v>2568</v>
      </c>
      <c r="JUI209" s="2329" t="s">
        <v>2568</v>
      </c>
      <c r="JUJ209" s="2329" t="s">
        <v>2568</v>
      </c>
      <c r="JUK209" s="2329" t="s">
        <v>2568</v>
      </c>
      <c r="JUL209" s="2329" t="s">
        <v>2568</v>
      </c>
      <c r="JUM209" s="2329" t="s">
        <v>2568</v>
      </c>
      <c r="JUN209" s="2329" t="s">
        <v>2568</v>
      </c>
      <c r="JUO209" s="2329" t="s">
        <v>2568</v>
      </c>
      <c r="JUP209" s="2329" t="s">
        <v>2568</v>
      </c>
      <c r="JUQ209" s="2329" t="s">
        <v>2568</v>
      </c>
      <c r="JUR209" s="2329" t="s">
        <v>2568</v>
      </c>
      <c r="JUS209" s="2329" t="s">
        <v>2568</v>
      </c>
      <c r="JUT209" s="2329" t="s">
        <v>2568</v>
      </c>
      <c r="JUU209" s="2329" t="s">
        <v>2568</v>
      </c>
      <c r="JUV209" s="2329" t="s">
        <v>2568</v>
      </c>
      <c r="JUW209" s="2329" t="s">
        <v>2568</v>
      </c>
      <c r="JUX209" s="2329" t="s">
        <v>2568</v>
      </c>
      <c r="JUY209" s="2329" t="s">
        <v>2568</v>
      </c>
      <c r="JUZ209" s="2329" t="s">
        <v>2568</v>
      </c>
      <c r="JVA209" s="2329" t="s">
        <v>2568</v>
      </c>
      <c r="JVB209" s="2329" t="s">
        <v>2568</v>
      </c>
      <c r="JVC209" s="2329" t="s">
        <v>2568</v>
      </c>
      <c r="JVD209" s="2329" t="s">
        <v>2568</v>
      </c>
      <c r="JVE209" s="2329" t="s">
        <v>2568</v>
      </c>
      <c r="JVF209" s="2329" t="s">
        <v>2568</v>
      </c>
      <c r="JVG209" s="2329" t="s">
        <v>2568</v>
      </c>
      <c r="JVH209" s="2329" t="s">
        <v>2568</v>
      </c>
      <c r="JVI209" s="2329" t="s">
        <v>2568</v>
      </c>
      <c r="JVJ209" s="2329" t="s">
        <v>2568</v>
      </c>
      <c r="JVK209" s="2329" t="s">
        <v>2568</v>
      </c>
      <c r="JVL209" s="2329" t="s">
        <v>2568</v>
      </c>
      <c r="JVM209" s="2329" t="s">
        <v>2568</v>
      </c>
      <c r="JVN209" s="2329" t="s">
        <v>2568</v>
      </c>
      <c r="JVO209" s="2329" t="s">
        <v>2568</v>
      </c>
      <c r="JVP209" s="2329" t="s">
        <v>2568</v>
      </c>
      <c r="JVQ209" s="2329" t="s">
        <v>2568</v>
      </c>
      <c r="JVR209" s="2329" t="s">
        <v>2568</v>
      </c>
      <c r="JVS209" s="2329" t="s">
        <v>2568</v>
      </c>
      <c r="JVT209" s="2329" t="s">
        <v>2568</v>
      </c>
      <c r="JVU209" s="2329" t="s">
        <v>2568</v>
      </c>
      <c r="JVV209" s="2329" t="s">
        <v>2568</v>
      </c>
      <c r="JVW209" s="2329" t="s">
        <v>2568</v>
      </c>
      <c r="JVX209" s="2329" t="s">
        <v>2568</v>
      </c>
      <c r="JVY209" s="2329" t="s">
        <v>2568</v>
      </c>
      <c r="JVZ209" s="2329" t="s">
        <v>2568</v>
      </c>
      <c r="JWA209" s="2329" t="s">
        <v>2568</v>
      </c>
      <c r="JWB209" s="2329" t="s">
        <v>2568</v>
      </c>
      <c r="JWC209" s="2329" t="s">
        <v>2568</v>
      </c>
      <c r="JWD209" s="2329" t="s">
        <v>2568</v>
      </c>
      <c r="JWE209" s="2329" t="s">
        <v>2568</v>
      </c>
      <c r="JWF209" s="2329" t="s">
        <v>2568</v>
      </c>
      <c r="JWG209" s="2329" t="s">
        <v>2568</v>
      </c>
      <c r="JWH209" s="2329" t="s">
        <v>2568</v>
      </c>
      <c r="JWI209" s="2329" t="s">
        <v>2568</v>
      </c>
      <c r="JWJ209" s="2329" t="s">
        <v>2568</v>
      </c>
      <c r="JWK209" s="2329" t="s">
        <v>2568</v>
      </c>
      <c r="JWL209" s="2329" t="s">
        <v>2568</v>
      </c>
      <c r="JWM209" s="2329" t="s">
        <v>2568</v>
      </c>
      <c r="JWN209" s="2329" t="s">
        <v>2568</v>
      </c>
      <c r="JWO209" s="2329" t="s">
        <v>2568</v>
      </c>
      <c r="JWP209" s="2329" t="s">
        <v>2568</v>
      </c>
      <c r="JWQ209" s="2329" t="s">
        <v>2568</v>
      </c>
      <c r="JWR209" s="2329" t="s">
        <v>2568</v>
      </c>
      <c r="JWS209" s="2329" t="s">
        <v>2568</v>
      </c>
      <c r="JWT209" s="2329" t="s">
        <v>2568</v>
      </c>
      <c r="JWU209" s="2329" t="s">
        <v>2568</v>
      </c>
      <c r="JWV209" s="2329" t="s">
        <v>2568</v>
      </c>
      <c r="JWW209" s="2329" t="s">
        <v>2568</v>
      </c>
      <c r="JWX209" s="2329" t="s">
        <v>2568</v>
      </c>
      <c r="JWY209" s="2329" t="s">
        <v>2568</v>
      </c>
      <c r="JWZ209" s="2329" t="s">
        <v>2568</v>
      </c>
      <c r="JXA209" s="2329" t="s">
        <v>2568</v>
      </c>
      <c r="JXB209" s="2329" t="s">
        <v>2568</v>
      </c>
      <c r="JXC209" s="2329" t="s">
        <v>2568</v>
      </c>
      <c r="JXD209" s="2329" t="s">
        <v>2568</v>
      </c>
      <c r="JXE209" s="2329" t="s">
        <v>2568</v>
      </c>
      <c r="JXF209" s="2329" t="s">
        <v>2568</v>
      </c>
      <c r="JXG209" s="2329" t="s">
        <v>2568</v>
      </c>
      <c r="JXH209" s="2329" t="s">
        <v>2568</v>
      </c>
      <c r="JXI209" s="2329" t="s">
        <v>2568</v>
      </c>
      <c r="JXJ209" s="2329" t="s">
        <v>2568</v>
      </c>
      <c r="JXK209" s="2329" t="s">
        <v>2568</v>
      </c>
      <c r="JXL209" s="2329" t="s">
        <v>2568</v>
      </c>
      <c r="JXM209" s="2329" t="s">
        <v>2568</v>
      </c>
      <c r="JXN209" s="2329" t="s">
        <v>2568</v>
      </c>
      <c r="JXO209" s="2329" t="s">
        <v>2568</v>
      </c>
      <c r="JXP209" s="2329" t="s">
        <v>2568</v>
      </c>
      <c r="JXQ209" s="2329" t="s">
        <v>2568</v>
      </c>
      <c r="JXR209" s="2329" t="s">
        <v>2568</v>
      </c>
      <c r="JXS209" s="2329" t="s">
        <v>2568</v>
      </c>
      <c r="JXT209" s="2329" t="s">
        <v>2568</v>
      </c>
      <c r="JXU209" s="2329" t="s">
        <v>2568</v>
      </c>
      <c r="JXV209" s="2329" t="s">
        <v>2568</v>
      </c>
      <c r="JXW209" s="2329" t="s">
        <v>2568</v>
      </c>
      <c r="JXX209" s="2329" t="s">
        <v>2568</v>
      </c>
      <c r="JXY209" s="2329" t="s">
        <v>2568</v>
      </c>
      <c r="JXZ209" s="2329" t="s">
        <v>2568</v>
      </c>
      <c r="JYA209" s="2329" t="s">
        <v>2568</v>
      </c>
      <c r="JYB209" s="2329" t="s">
        <v>2568</v>
      </c>
      <c r="JYC209" s="2329" t="s">
        <v>2568</v>
      </c>
      <c r="JYD209" s="2329" t="s">
        <v>2568</v>
      </c>
      <c r="JYE209" s="2329" t="s">
        <v>2568</v>
      </c>
      <c r="JYF209" s="2329" t="s">
        <v>2568</v>
      </c>
      <c r="JYG209" s="2329" t="s">
        <v>2568</v>
      </c>
      <c r="JYH209" s="2329" t="s">
        <v>2568</v>
      </c>
      <c r="JYI209" s="2329" t="s">
        <v>2568</v>
      </c>
      <c r="JYJ209" s="2329" t="s">
        <v>2568</v>
      </c>
      <c r="JYK209" s="2329" t="s">
        <v>2568</v>
      </c>
      <c r="JYL209" s="2329" t="s">
        <v>2568</v>
      </c>
      <c r="JYM209" s="2329" t="s">
        <v>2568</v>
      </c>
      <c r="JYN209" s="2329" t="s">
        <v>2568</v>
      </c>
      <c r="JYO209" s="2329" t="s">
        <v>2568</v>
      </c>
      <c r="JYP209" s="2329" t="s">
        <v>2568</v>
      </c>
      <c r="JYQ209" s="2329" t="s">
        <v>2568</v>
      </c>
      <c r="JYR209" s="2329" t="s">
        <v>2568</v>
      </c>
      <c r="JYS209" s="2329" t="s">
        <v>2568</v>
      </c>
      <c r="JYT209" s="2329" t="s">
        <v>2568</v>
      </c>
      <c r="JYU209" s="2329" t="s">
        <v>2568</v>
      </c>
      <c r="JYV209" s="2329" t="s">
        <v>2568</v>
      </c>
      <c r="JYW209" s="2329" t="s">
        <v>2568</v>
      </c>
      <c r="JYX209" s="2329" t="s">
        <v>2568</v>
      </c>
      <c r="JYY209" s="2329" t="s">
        <v>2568</v>
      </c>
      <c r="JYZ209" s="2329" t="s">
        <v>2568</v>
      </c>
      <c r="JZA209" s="2329" t="s">
        <v>2568</v>
      </c>
      <c r="JZB209" s="2329" t="s">
        <v>2568</v>
      </c>
      <c r="JZC209" s="2329" t="s">
        <v>2568</v>
      </c>
      <c r="JZD209" s="2329" t="s">
        <v>2568</v>
      </c>
      <c r="JZE209" s="2329" t="s">
        <v>2568</v>
      </c>
      <c r="JZF209" s="2329" t="s">
        <v>2568</v>
      </c>
      <c r="JZG209" s="2329" t="s">
        <v>2568</v>
      </c>
      <c r="JZH209" s="2329" t="s">
        <v>2568</v>
      </c>
      <c r="JZI209" s="2329" t="s">
        <v>2568</v>
      </c>
      <c r="JZJ209" s="2329" t="s">
        <v>2568</v>
      </c>
      <c r="JZK209" s="2329" t="s">
        <v>2568</v>
      </c>
      <c r="JZL209" s="2329" t="s">
        <v>2568</v>
      </c>
      <c r="JZM209" s="2329" t="s">
        <v>2568</v>
      </c>
      <c r="JZN209" s="2329" t="s">
        <v>2568</v>
      </c>
      <c r="JZO209" s="2329" t="s">
        <v>2568</v>
      </c>
      <c r="JZP209" s="2329" t="s">
        <v>2568</v>
      </c>
      <c r="JZQ209" s="2329" t="s">
        <v>2568</v>
      </c>
      <c r="JZR209" s="2329" t="s">
        <v>2568</v>
      </c>
      <c r="JZS209" s="2329" t="s">
        <v>2568</v>
      </c>
      <c r="JZT209" s="2329" t="s">
        <v>2568</v>
      </c>
      <c r="JZU209" s="2329" t="s">
        <v>2568</v>
      </c>
      <c r="JZV209" s="2329" t="s">
        <v>2568</v>
      </c>
      <c r="JZW209" s="2329" t="s">
        <v>2568</v>
      </c>
      <c r="JZX209" s="2329" t="s">
        <v>2568</v>
      </c>
      <c r="JZY209" s="2329" t="s">
        <v>2568</v>
      </c>
      <c r="JZZ209" s="2329" t="s">
        <v>2568</v>
      </c>
      <c r="KAA209" s="2329" t="s">
        <v>2568</v>
      </c>
      <c r="KAB209" s="2329" t="s">
        <v>2568</v>
      </c>
      <c r="KAC209" s="2329" t="s">
        <v>2568</v>
      </c>
      <c r="KAD209" s="2329" t="s">
        <v>2568</v>
      </c>
      <c r="KAE209" s="2329" t="s">
        <v>2568</v>
      </c>
      <c r="KAF209" s="2329" t="s">
        <v>2568</v>
      </c>
      <c r="KAG209" s="2329" t="s">
        <v>2568</v>
      </c>
      <c r="KAH209" s="2329" t="s">
        <v>2568</v>
      </c>
      <c r="KAI209" s="2329" t="s">
        <v>2568</v>
      </c>
      <c r="KAJ209" s="2329" t="s">
        <v>2568</v>
      </c>
      <c r="KAK209" s="2329" t="s">
        <v>2568</v>
      </c>
      <c r="KAL209" s="2329" t="s">
        <v>2568</v>
      </c>
      <c r="KAM209" s="2329" t="s">
        <v>2568</v>
      </c>
      <c r="KAN209" s="2329" t="s">
        <v>2568</v>
      </c>
      <c r="KAO209" s="2329" t="s">
        <v>2568</v>
      </c>
      <c r="KAP209" s="2329" t="s">
        <v>2568</v>
      </c>
      <c r="KAQ209" s="2329" t="s">
        <v>2568</v>
      </c>
      <c r="KAR209" s="2329" t="s">
        <v>2568</v>
      </c>
      <c r="KAS209" s="2329" t="s">
        <v>2568</v>
      </c>
      <c r="KAT209" s="2329" t="s">
        <v>2568</v>
      </c>
      <c r="KAU209" s="2329" t="s">
        <v>2568</v>
      </c>
      <c r="KAV209" s="2329" t="s">
        <v>2568</v>
      </c>
      <c r="KAW209" s="2329" t="s">
        <v>2568</v>
      </c>
      <c r="KAX209" s="2329" t="s">
        <v>2568</v>
      </c>
      <c r="KAY209" s="2329" t="s">
        <v>2568</v>
      </c>
      <c r="KAZ209" s="2329" t="s">
        <v>2568</v>
      </c>
      <c r="KBA209" s="2329" t="s">
        <v>2568</v>
      </c>
      <c r="KBB209" s="2329" t="s">
        <v>2568</v>
      </c>
      <c r="KBC209" s="2329" t="s">
        <v>2568</v>
      </c>
      <c r="KBD209" s="2329" t="s">
        <v>2568</v>
      </c>
      <c r="KBE209" s="2329" t="s">
        <v>2568</v>
      </c>
      <c r="KBF209" s="2329" t="s">
        <v>2568</v>
      </c>
      <c r="KBG209" s="2329" t="s">
        <v>2568</v>
      </c>
      <c r="KBH209" s="2329" t="s">
        <v>2568</v>
      </c>
      <c r="KBI209" s="2329" t="s">
        <v>2568</v>
      </c>
      <c r="KBJ209" s="2329" t="s">
        <v>2568</v>
      </c>
      <c r="KBK209" s="2329" t="s">
        <v>2568</v>
      </c>
      <c r="KBL209" s="2329" t="s">
        <v>2568</v>
      </c>
      <c r="KBM209" s="2329" t="s">
        <v>2568</v>
      </c>
      <c r="KBN209" s="2329" t="s">
        <v>2568</v>
      </c>
      <c r="KBO209" s="2329" t="s">
        <v>2568</v>
      </c>
      <c r="KBP209" s="2329" t="s">
        <v>2568</v>
      </c>
      <c r="KBQ209" s="2329" t="s">
        <v>2568</v>
      </c>
      <c r="KBR209" s="2329" t="s">
        <v>2568</v>
      </c>
      <c r="KBS209" s="2329" t="s">
        <v>2568</v>
      </c>
      <c r="KBT209" s="2329" t="s">
        <v>2568</v>
      </c>
      <c r="KBU209" s="2329" t="s">
        <v>2568</v>
      </c>
      <c r="KBV209" s="2329" t="s">
        <v>2568</v>
      </c>
      <c r="KBW209" s="2329" t="s">
        <v>2568</v>
      </c>
      <c r="KBX209" s="2329" t="s">
        <v>2568</v>
      </c>
      <c r="KBY209" s="2329" t="s">
        <v>2568</v>
      </c>
      <c r="KBZ209" s="2329" t="s">
        <v>2568</v>
      </c>
      <c r="KCA209" s="2329" t="s">
        <v>2568</v>
      </c>
      <c r="KCB209" s="2329" t="s">
        <v>2568</v>
      </c>
      <c r="KCC209" s="2329" t="s">
        <v>2568</v>
      </c>
      <c r="KCD209" s="2329" t="s">
        <v>2568</v>
      </c>
      <c r="KCE209" s="2329" t="s">
        <v>2568</v>
      </c>
      <c r="KCF209" s="2329" t="s">
        <v>2568</v>
      </c>
      <c r="KCG209" s="2329" t="s">
        <v>2568</v>
      </c>
      <c r="KCH209" s="2329" t="s">
        <v>2568</v>
      </c>
      <c r="KCI209" s="2329" t="s">
        <v>2568</v>
      </c>
      <c r="KCJ209" s="2329" t="s">
        <v>2568</v>
      </c>
      <c r="KCK209" s="2329" t="s">
        <v>2568</v>
      </c>
      <c r="KCL209" s="2329" t="s">
        <v>2568</v>
      </c>
      <c r="KCM209" s="2329" t="s">
        <v>2568</v>
      </c>
      <c r="KCN209" s="2329" t="s">
        <v>2568</v>
      </c>
      <c r="KCO209" s="2329" t="s">
        <v>2568</v>
      </c>
      <c r="KCP209" s="2329" t="s">
        <v>2568</v>
      </c>
      <c r="KCQ209" s="2329" t="s">
        <v>2568</v>
      </c>
      <c r="KCR209" s="2329" t="s">
        <v>2568</v>
      </c>
      <c r="KCS209" s="2329" t="s">
        <v>2568</v>
      </c>
      <c r="KCT209" s="2329" t="s">
        <v>2568</v>
      </c>
      <c r="KCU209" s="2329" t="s">
        <v>2568</v>
      </c>
      <c r="KCV209" s="2329" t="s">
        <v>2568</v>
      </c>
      <c r="KCW209" s="2329" t="s">
        <v>2568</v>
      </c>
      <c r="KCX209" s="2329" t="s">
        <v>2568</v>
      </c>
      <c r="KCY209" s="2329" t="s">
        <v>2568</v>
      </c>
      <c r="KCZ209" s="2329" t="s">
        <v>2568</v>
      </c>
      <c r="KDA209" s="2329" t="s">
        <v>2568</v>
      </c>
      <c r="KDB209" s="2329" t="s">
        <v>2568</v>
      </c>
      <c r="KDC209" s="2329" t="s">
        <v>2568</v>
      </c>
      <c r="KDD209" s="2329" t="s">
        <v>2568</v>
      </c>
      <c r="KDE209" s="2329" t="s">
        <v>2568</v>
      </c>
      <c r="KDF209" s="2329" t="s">
        <v>2568</v>
      </c>
      <c r="KDG209" s="2329" t="s">
        <v>2568</v>
      </c>
      <c r="KDH209" s="2329" t="s">
        <v>2568</v>
      </c>
      <c r="KDI209" s="2329" t="s">
        <v>2568</v>
      </c>
      <c r="KDJ209" s="2329" t="s">
        <v>2568</v>
      </c>
      <c r="KDK209" s="2329" t="s">
        <v>2568</v>
      </c>
      <c r="KDL209" s="2329" t="s">
        <v>2568</v>
      </c>
      <c r="KDM209" s="2329" t="s">
        <v>2568</v>
      </c>
      <c r="KDN209" s="2329" t="s">
        <v>2568</v>
      </c>
      <c r="KDO209" s="2329" t="s">
        <v>2568</v>
      </c>
      <c r="KDP209" s="2329" t="s">
        <v>2568</v>
      </c>
      <c r="KDQ209" s="2329" t="s">
        <v>2568</v>
      </c>
      <c r="KDR209" s="2329" t="s">
        <v>2568</v>
      </c>
      <c r="KDS209" s="2329" t="s">
        <v>2568</v>
      </c>
      <c r="KDT209" s="2329" t="s">
        <v>2568</v>
      </c>
      <c r="KDU209" s="2329" t="s">
        <v>2568</v>
      </c>
      <c r="KDV209" s="2329" t="s">
        <v>2568</v>
      </c>
      <c r="KDW209" s="2329" t="s">
        <v>2568</v>
      </c>
      <c r="KDX209" s="2329" t="s">
        <v>2568</v>
      </c>
      <c r="KDY209" s="2329" t="s">
        <v>2568</v>
      </c>
      <c r="KDZ209" s="2329" t="s">
        <v>2568</v>
      </c>
      <c r="KEA209" s="2329" t="s">
        <v>2568</v>
      </c>
      <c r="KEB209" s="2329" t="s">
        <v>2568</v>
      </c>
      <c r="KEC209" s="2329" t="s">
        <v>2568</v>
      </c>
      <c r="KED209" s="2329" t="s">
        <v>2568</v>
      </c>
      <c r="KEE209" s="2329" t="s">
        <v>2568</v>
      </c>
      <c r="KEF209" s="2329" t="s">
        <v>2568</v>
      </c>
      <c r="KEG209" s="2329" t="s">
        <v>2568</v>
      </c>
      <c r="KEH209" s="2329" t="s">
        <v>2568</v>
      </c>
      <c r="KEI209" s="2329" t="s">
        <v>2568</v>
      </c>
      <c r="KEJ209" s="2329" t="s">
        <v>2568</v>
      </c>
      <c r="KEK209" s="2329" t="s">
        <v>2568</v>
      </c>
      <c r="KEL209" s="2329" t="s">
        <v>2568</v>
      </c>
      <c r="KEM209" s="2329" t="s">
        <v>2568</v>
      </c>
      <c r="KEN209" s="2329" t="s">
        <v>2568</v>
      </c>
      <c r="KEO209" s="2329" t="s">
        <v>2568</v>
      </c>
      <c r="KEP209" s="2329" t="s">
        <v>2568</v>
      </c>
      <c r="KEQ209" s="2329" t="s">
        <v>2568</v>
      </c>
      <c r="KER209" s="2329" t="s">
        <v>2568</v>
      </c>
      <c r="KES209" s="2329" t="s">
        <v>2568</v>
      </c>
      <c r="KET209" s="2329" t="s">
        <v>2568</v>
      </c>
      <c r="KEU209" s="2329" t="s">
        <v>2568</v>
      </c>
      <c r="KEV209" s="2329" t="s">
        <v>2568</v>
      </c>
      <c r="KEW209" s="2329" t="s">
        <v>2568</v>
      </c>
      <c r="KEX209" s="2329" t="s">
        <v>2568</v>
      </c>
      <c r="KEY209" s="2329" t="s">
        <v>2568</v>
      </c>
      <c r="KEZ209" s="2329" t="s">
        <v>2568</v>
      </c>
      <c r="KFA209" s="2329" t="s">
        <v>2568</v>
      </c>
      <c r="KFB209" s="2329" t="s">
        <v>2568</v>
      </c>
      <c r="KFC209" s="2329" t="s">
        <v>2568</v>
      </c>
      <c r="KFD209" s="2329" t="s">
        <v>2568</v>
      </c>
      <c r="KFE209" s="2329" t="s">
        <v>2568</v>
      </c>
      <c r="KFF209" s="2329" t="s">
        <v>2568</v>
      </c>
      <c r="KFG209" s="2329" t="s">
        <v>2568</v>
      </c>
      <c r="KFH209" s="2329" t="s">
        <v>2568</v>
      </c>
      <c r="KFI209" s="2329" t="s">
        <v>2568</v>
      </c>
      <c r="KFJ209" s="2329" t="s">
        <v>2568</v>
      </c>
      <c r="KFK209" s="2329" t="s">
        <v>2568</v>
      </c>
      <c r="KFL209" s="2329" t="s">
        <v>2568</v>
      </c>
      <c r="KFM209" s="2329" t="s">
        <v>2568</v>
      </c>
      <c r="KFN209" s="2329" t="s">
        <v>2568</v>
      </c>
      <c r="KFO209" s="2329" t="s">
        <v>2568</v>
      </c>
      <c r="KFP209" s="2329" t="s">
        <v>2568</v>
      </c>
      <c r="KFQ209" s="2329" t="s">
        <v>2568</v>
      </c>
      <c r="KFR209" s="2329" t="s">
        <v>2568</v>
      </c>
      <c r="KFS209" s="2329" t="s">
        <v>2568</v>
      </c>
      <c r="KFT209" s="2329" t="s">
        <v>2568</v>
      </c>
      <c r="KFU209" s="2329" t="s">
        <v>2568</v>
      </c>
      <c r="KFV209" s="2329" t="s">
        <v>2568</v>
      </c>
      <c r="KFW209" s="2329" t="s">
        <v>2568</v>
      </c>
      <c r="KFX209" s="2329" t="s">
        <v>2568</v>
      </c>
      <c r="KFY209" s="2329" t="s">
        <v>2568</v>
      </c>
      <c r="KFZ209" s="2329" t="s">
        <v>2568</v>
      </c>
      <c r="KGA209" s="2329" t="s">
        <v>2568</v>
      </c>
      <c r="KGB209" s="2329" t="s">
        <v>2568</v>
      </c>
      <c r="KGC209" s="2329" t="s">
        <v>2568</v>
      </c>
      <c r="KGD209" s="2329" t="s">
        <v>2568</v>
      </c>
      <c r="KGE209" s="2329" t="s">
        <v>2568</v>
      </c>
      <c r="KGF209" s="2329" t="s">
        <v>2568</v>
      </c>
      <c r="KGG209" s="2329" t="s">
        <v>2568</v>
      </c>
      <c r="KGH209" s="2329" t="s">
        <v>2568</v>
      </c>
      <c r="KGI209" s="2329" t="s">
        <v>2568</v>
      </c>
      <c r="KGJ209" s="2329" t="s">
        <v>2568</v>
      </c>
      <c r="KGK209" s="2329" t="s">
        <v>2568</v>
      </c>
      <c r="KGL209" s="2329" t="s">
        <v>2568</v>
      </c>
      <c r="KGM209" s="2329" t="s">
        <v>2568</v>
      </c>
      <c r="KGN209" s="2329" t="s">
        <v>2568</v>
      </c>
      <c r="KGO209" s="2329" t="s">
        <v>2568</v>
      </c>
      <c r="KGP209" s="2329" t="s">
        <v>2568</v>
      </c>
      <c r="KGQ209" s="2329" t="s">
        <v>2568</v>
      </c>
      <c r="KGR209" s="2329" t="s">
        <v>2568</v>
      </c>
      <c r="KGS209" s="2329" t="s">
        <v>2568</v>
      </c>
      <c r="KGT209" s="2329" t="s">
        <v>2568</v>
      </c>
      <c r="KGU209" s="2329" t="s">
        <v>2568</v>
      </c>
      <c r="KGV209" s="2329" t="s">
        <v>2568</v>
      </c>
      <c r="KGW209" s="2329" t="s">
        <v>2568</v>
      </c>
      <c r="KGX209" s="2329" t="s">
        <v>2568</v>
      </c>
      <c r="KGY209" s="2329" t="s">
        <v>2568</v>
      </c>
      <c r="KGZ209" s="2329" t="s">
        <v>2568</v>
      </c>
      <c r="KHA209" s="2329" t="s">
        <v>2568</v>
      </c>
      <c r="KHB209" s="2329" t="s">
        <v>2568</v>
      </c>
      <c r="KHC209" s="2329" t="s">
        <v>2568</v>
      </c>
      <c r="KHD209" s="2329" t="s">
        <v>2568</v>
      </c>
      <c r="KHE209" s="2329" t="s">
        <v>2568</v>
      </c>
      <c r="KHF209" s="2329" t="s">
        <v>2568</v>
      </c>
      <c r="KHG209" s="2329" t="s">
        <v>2568</v>
      </c>
      <c r="KHH209" s="2329" t="s">
        <v>2568</v>
      </c>
      <c r="KHI209" s="2329" t="s">
        <v>2568</v>
      </c>
      <c r="KHJ209" s="2329" t="s">
        <v>2568</v>
      </c>
      <c r="KHK209" s="2329" t="s">
        <v>2568</v>
      </c>
      <c r="KHL209" s="2329" t="s">
        <v>2568</v>
      </c>
      <c r="KHM209" s="2329" t="s">
        <v>2568</v>
      </c>
      <c r="KHN209" s="2329" t="s">
        <v>2568</v>
      </c>
      <c r="KHO209" s="2329" t="s">
        <v>2568</v>
      </c>
      <c r="KHP209" s="2329" t="s">
        <v>2568</v>
      </c>
      <c r="KHQ209" s="2329" t="s">
        <v>2568</v>
      </c>
      <c r="KHR209" s="2329" t="s">
        <v>2568</v>
      </c>
      <c r="KHS209" s="2329" t="s">
        <v>2568</v>
      </c>
      <c r="KHT209" s="2329" t="s">
        <v>2568</v>
      </c>
      <c r="KHU209" s="2329" t="s">
        <v>2568</v>
      </c>
      <c r="KHV209" s="2329" t="s">
        <v>2568</v>
      </c>
      <c r="KHW209" s="2329" t="s">
        <v>2568</v>
      </c>
      <c r="KHX209" s="2329" t="s">
        <v>2568</v>
      </c>
      <c r="KHY209" s="2329" t="s">
        <v>2568</v>
      </c>
      <c r="KHZ209" s="2329" t="s">
        <v>2568</v>
      </c>
      <c r="KIA209" s="2329" t="s">
        <v>2568</v>
      </c>
      <c r="KIB209" s="2329" t="s">
        <v>2568</v>
      </c>
      <c r="KIC209" s="2329" t="s">
        <v>2568</v>
      </c>
      <c r="KID209" s="2329" t="s">
        <v>2568</v>
      </c>
      <c r="KIE209" s="2329" t="s">
        <v>2568</v>
      </c>
      <c r="KIF209" s="2329" t="s">
        <v>2568</v>
      </c>
      <c r="KIG209" s="2329" t="s">
        <v>2568</v>
      </c>
      <c r="KIH209" s="2329" t="s">
        <v>2568</v>
      </c>
      <c r="KII209" s="2329" t="s">
        <v>2568</v>
      </c>
      <c r="KIJ209" s="2329" t="s">
        <v>2568</v>
      </c>
      <c r="KIK209" s="2329" t="s">
        <v>2568</v>
      </c>
      <c r="KIL209" s="2329" t="s">
        <v>2568</v>
      </c>
      <c r="KIM209" s="2329" t="s">
        <v>2568</v>
      </c>
      <c r="KIN209" s="2329" t="s">
        <v>2568</v>
      </c>
      <c r="KIO209" s="2329" t="s">
        <v>2568</v>
      </c>
      <c r="KIP209" s="2329" t="s">
        <v>2568</v>
      </c>
      <c r="KIQ209" s="2329" t="s">
        <v>2568</v>
      </c>
      <c r="KIR209" s="2329" t="s">
        <v>2568</v>
      </c>
      <c r="KIS209" s="2329" t="s">
        <v>2568</v>
      </c>
      <c r="KIT209" s="2329" t="s">
        <v>2568</v>
      </c>
      <c r="KIU209" s="2329" t="s">
        <v>2568</v>
      </c>
      <c r="KIV209" s="2329" t="s">
        <v>2568</v>
      </c>
      <c r="KIW209" s="2329" t="s">
        <v>2568</v>
      </c>
      <c r="KIX209" s="2329" t="s">
        <v>2568</v>
      </c>
      <c r="KIY209" s="2329" t="s">
        <v>2568</v>
      </c>
      <c r="KIZ209" s="2329" t="s">
        <v>2568</v>
      </c>
      <c r="KJA209" s="2329" t="s">
        <v>2568</v>
      </c>
      <c r="KJB209" s="2329" t="s">
        <v>2568</v>
      </c>
      <c r="KJC209" s="2329" t="s">
        <v>2568</v>
      </c>
      <c r="KJD209" s="2329" t="s">
        <v>2568</v>
      </c>
      <c r="KJE209" s="2329" t="s">
        <v>2568</v>
      </c>
      <c r="KJF209" s="2329" t="s">
        <v>2568</v>
      </c>
      <c r="KJG209" s="2329" t="s">
        <v>2568</v>
      </c>
      <c r="KJH209" s="2329" t="s">
        <v>2568</v>
      </c>
      <c r="KJI209" s="2329" t="s">
        <v>2568</v>
      </c>
      <c r="KJJ209" s="2329" t="s">
        <v>2568</v>
      </c>
      <c r="KJK209" s="2329" t="s">
        <v>2568</v>
      </c>
      <c r="KJL209" s="2329" t="s">
        <v>2568</v>
      </c>
      <c r="KJM209" s="2329" t="s">
        <v>2568</v>
      </c>
      <c r="KJN209" s="2329" t="s">
        <v>2568</v>
      </c>
      <c r="KJO209" s="2329" t="s">
        <v>2568</v>
      </c>
      <c r="KJP209" s="2329" t="s">
        <v>2568</v>
      </c>
      <c r="KJQ209" s="2329" t="s">
        <v>2568</v>
      </c>
      <c r="KJR209" s="2329" t="s">
        <v>2568</v>
      </c>
      <c r="KJS209" s="2329" t="s">
        <v>2568</v>
      </c>
      <c r="KJT209" s="2329" t="s">
        <v>2568</v>
      </c>
      <c r="KJU209" s="2329" t="s">
        <v>2568</v>
      </c>
      <c r="KJV209" s="2329" t="s">
        <v>2568</v>
      </c>
      <c r="KJW209" s="2329" t="s">
        <v>2568</v>
      </c>
      <c r="KJX209" s="2329" t="s">
        <v>2568</v>
      </c>
      <c r="KJY209" s="2329" t="s">
        <v>2568</v>
      </c>
      <c r="KJZ209" s="2329" t="s">
        <v>2568</v>
      </c>
      <c r="KKA209" s="2329" t="s">
        <v>2568</v>
      </c>
      <c r="KKB209" s="2329" t="s">
        <v>2568</v>
      </c>
      <c r="KKC209" s="2329" t="s">
        <v>2568</v>
      </c>
      <c r="KKD209" s="2329" t="s">
        <v>2568</v>
      </c>
      <c r="KKE209" s="2329" t="s">
        <v>2568</v>
      </c>
      <c r="KKF209" s="2329" t="s">
        <v>2568</v>
      </c>
      <c r="KKG209" s="2329" t="s">
        <v>2568</v>
      </c>
      <c r="KKH209" s="2329" t="s">
        <v>2568</v>
      </c>
      <c r="KKI209" s="2329" t="s">
        <v>2568</v>
      </c>
      <c r="KKJ209" s="2329" t="s">
        <v>2568</v>
      </c>
      <c r="KKK209" s="2329" t="s">
        <v>2568</v>
      </c>
      <c r="KKL209" s="2329" t="s">
        <v>2568</v>
      </c>
      <c r="KKM209" s="2329" t="s">
        <v>2568</v>
      </c>
      <c r="KKN209" s="2329" t="s">
        <v>2568</v>
      </c>
      <c r="KKO209" s="2329" t="s">
        <v>2568</v>
      </c>
      <c r="KKP209" s="2329" t="s">
        <v>2568</v>
      </c>
      <c r="KKQ209" s="2329" t="s">
        <v>2568</v>
      </c>
      <c r="KKR209" s="2329" t="s">
        <v>2568</v>
      </c>
      <c r="KKS209" s="2329" t="s">
        <v>2568</v>
      </c>
      <c r="KKT209" s="2329" t="s">
        <v>2568</v>
      </c>
      <c r="KKU209" s="2329" t="s">
        <v>2568</v>
      </c>
      <c r="KKV209" s="2329" t="s">
        <v>2568</v>
      </c>
      <c r="KKW209" s="2329" t="s">
        <v>2568</v>
      </c>
      <c r="KKX209" s="2329" t="s">
        <v>2568</v>
      </c>
      <c r="KKY209" s="2329" t="s">
        <v>2568</v>
      </c>
      <c r="KKZ209" s="2329" t="s">
        <v>2568</v>
      </c>
      <c r="KLA209" s="2329" t="s">
        <v>2568</v>
      </c>
      <c r="KLB209" s="2329" t="s">
        <v>2568</v>
      </c>
      <c r="KLC209" s="2329" t="s">
        <v>2568</v>
      </c>
      <c r="KLD209" s="2329" t="s">
        <v>2568</v>
      </c>
      <c r="KLE209" s="2329" t="s">
        <v>2568</v>
      </c>
      <c r="KLF209" s="2329" t="s">
        <v>2568</v>
      </c>
      <c r="KLG209" s="2329" t="s">
        <v>2568</v>
      </c>
      <c r="KLH209" s="2329" t="s">
        <v>2568</v>
      </c>
      <c r="KLI209" s="2329" t="s">
        <v>2568</v>
      </c>
      <c r="KLJ209" s="2329" t="s">
        <v>2568</v>
      </c>
      <c r="KLK209" s="2329" t="s">
        <v>2568</v>
      </c>
      <c r="KLL209" s="2329" t="s">
        <v>2568</v>
      </c>
      <c r="KLM209" s="2329" t="s">
        <v>2568</v>
      </c>
      <c r="KLN209" s="2329" t="s">
        <v>2568</v>
      </c>
      <c r="KLO209" s="2329" t="s">
        <v>2568</v>
      </c>
      <c r="KLP209" s="2329" t="s">
        <v>2568</v>
      </c>
      <c r="KLQ209" s="2329" t="s">
        <v>2568</v>
      </c>
      <c r="KLR209" s="2329" t="s">
        <v>2568</v>
      </c>
      <c r="KLS209" s="2329" t="s">
        <v>2568</v>
      </c>
      <c r="KLT209" s="2329" t="s">
        <v>2568</v>
      </c>
      <c r="KLU209" s="2329" t="s">
        <v>2568</v>
      </c>
      <c r="KLV209" s="2329" t="s">
        <v>2568</v>
      </c>
      <c r="KLW209" s="2329" t="s">
        <v>2568</v>
      </c>
      <c r="KLX209" s="2329" t="s">
        <v>2568</v>
      </c>
      <c r="KLY209" s="2329" t="s">
        <v>2568</v>
      </c>
      <c r="KLZ209" s="2329" t="s">
        <v>2568</v>
      </c>
      <c r="KMA209" s="2329" t="s">
        <v>2568</v>
      </c>
      <c r="KMB209" s="2329" t="s">
        <v>2568</v>
      </c>
      <c r="KMC209" s="2329" t="s">
        <v>2568</v>
      </c>
      <c r="KMD209" s="2329" t="s">
        <v>2568</v>
      </c>
      <c r="KME209" s="2329" t="s">
        <v>2568</v>
      </c>
      <c r="KMF209" s="2329" t="s">
        <v>2568</v>
      </c>
      <c r="KMG209" s="2329" t="s">
        <v>2568</v>
      </c>
      <c r="KMH209" s="2329" t="s">
        <v>2568</v>
      </c>
      <c r="KMI209" s="2329" t="s">
        <v>2568</v>
      </c>
      <c r="KMJ209" s="2329" t="s">
        <v>2568</v>
      </c>
      <c r="KMK209" s="2329" t="s">
        <v>2568</v>
      </c>
      <c r="KML209" s="2329" t="s">
        <v>2568</v>
      </c>
      <c r="KMM209" s="2329" t="s">
        <v>2568</v>
      </c>
      <c r="KMN209" s="2329" t="s">
        <v>2568</v>
      </c>
      <c r="KMO209" s="2329" t="s">
        <v>2568</v>
      </c>
      <c r="KMP209" s="2329" t="s">
        <v>2568</v>
      </c>
      <c r="KMQ209" s="2329" t="s">
        <v>2568</v>
      </c>
      <c r="KMR209" s="2329" t="s">
        <v>2568</v>
      </c>
      <c r="KMS209" s="2329" t="s">
        <v>2568</v>
      </c>
      <c r="KMT209" s="2329" t="s">
        <v>2568</v>
      </c>
      <c r="KMU209" s="2329" t="s">
        <v>2568</v>
      </c>
      <c r="KMV209" s="2329" t="s">
        <v>2568</v>
      </c>
      <c r="KMW209" s="2329" t="s">
        <v>2568</v>
      </c>
      <c r="KMX209" s="2329" t="s">
        <v>2568</v>
      </c>
      <c r="KMY209" s="2329" t="s">
        <v>2568</v>
      </c>
      <c r="KMZ209" s="2329" t="s">
        <v>2568</v>
      </c>
      <c r="KNA209" s="2329" t="s">
        <v>2568</v>
      </c>
      <c r="KNB209" s="2329" t="s">
        <v>2568</v>
      </c>
      <c r="KNC209" s="2329" t="s">
        <v>2568</v>
      </c>
      <c r="KND209" s="2329" t="s">
        <v>2568</v>
      </c>
      <c r="KNE209" s="2329" t="s">
        <v>2568</v>
      </c>
      <c r="KNF209" s="2329" t="s">
        <v>2568</v>
      </c>
      <c r="KNG209" s="2329" t="s">
        <v>2568</v>
      </c>
      <c r="KNH209" s="2329" t="s">
        <v>2568</v>
      </c>
      <c r="KNI209" s="2329" t="s">
        <v>2568</v>
      </c>
      <c r="KNJ209" s="2329" t="s">
        <v>2568</v>
      </c>
      <c r="KNK209" s="2329" t="s">
        <v>2568</v>
      </c>
      <c r="KNL209" s="2329" t="s">
        <v>2568</v>
      </c>
      <c r="KNM209" s="2329" t="s">
        <v>2568</v>
      </c>
      <c r="KNN209" s="2329" t="s">
        <v>2568</v>
      </c>
      <c r="KNO209" s="2329" t="s">
        <v>2568</v>
      </c>
      <c r="KNP209" s="2329" t="s">
        <v>2568</v>
      </c>
      <c r="KNQ209" s="2329" t="s">
        <v>2568</v>
      </c>
      <c r="KNR209" s="2329" t="s">
        <v>2568</v>
      </c>
      <c r="KNS209" s="2329" t="s">
        <v>2568</v>
      </c>
      <c r="KNT209" s="2329" t="s">
        <v>2568</v>
      </c>
      <c r="KNU209" s="2329" t="s">
        <v>2568</v>
      </c>
      <c r="KNV209" s="2329" t="s">
        <v>2568</v>
      </c>
      <c r="KNW209" s="2329" t="s">
        <v>2568</v>
      </c>
      <c r="KNX209" s="2329" t="s">
        <v>2568</v>
      </c>
      <c r="KNY209" s="2329" t="s">
        <v>2568</v>
      </c>
      <c r="KNZ209" s="2329" t="s">
        <v>2568</v>
      </c>
      <c r="KOA209" s="2329" t="s">
        <v>2568</v>
      </c>
      <c r="KOB209" s="2329" t="s">
        <v>2568</v>
      </c>
      <c r="KOC209" s="2329" t="s">
        <v>2568</v>
      </c>
      <c r="KOD209" s="2329" t="s">
        <v>2568</v>
      </c>
      <c r="KOE209" s="2329" t="s">
        <v>2568</v>
      </c>
      <c r="KOF209" s="2329" t="s">
        <v>2568</v>
      </c>
      <c r="KOG209" s="2329" t="s">
        <v>2568</v>
      </c>
      <c r="KOH209" s="2329" t="s">
        <v>2568</v>
      </c>
      <c r="KOI209" s="2329" t="s">
        <v>2568</v>
      </c>
      <c r="KOJ209" s="2329" t="s">
        <v>2568</v>
      </c>
      <c r="KOK209" s="2329" t="s">
        <v>2568</v>
      </c>
      <c r="KOL209" s="2329" t="s">
        <v>2568</v>
      </c>
      <c r="KOM209" s="2329" t="s">
        <v>2568</v>
      </c>
      <c r="KON209" s="2329" t="s">
        <v>2568</v>
      </c>
      <c r="KOO209" s="2329" t="s">
        <v>2568</v>
      </c>
      <c r="KOP209" s="2329" t="s">
        <v>2568</v>
      </c>
      <c r="KOQ209" s="2329" t="s">
        <v>2568</v>
      </c>
      <c r="KOR209" s="2329" t="s">
        <v>2568</v>
      </c>
      <c r="KOS209" s="2329" t="s">
        <v>2568</v>
      </c>
      <c r="KOT209" s="2329" t="s">
        <v>2568</v>
      </c>
      <c r="KOU209" s="2329" t="s">
        <v>2568</v>
      </c>
      <c r="KOV209" s="2329" t="s">
        <v>2568</v>
      </c>
      <c r="KOW209" s="2329" t="s">
        <v>2568</v>
      </c>
      <c r="KOX209" s="2329" t="s">
        <v>2568</v>
      </c>
      <c r="KOY209" s="2329" t="s">
        <v>2568</v>
      </c>
      <c r="KOZ209" s="2329" t="s">
        <v>2568</v>
      </c>
      <c r="KPA209" s="2329" t="s">
        <v>2568</v>
      </c>
      <c r="KPB209" s="2329" t="s">
        <v>2568</v>
      </c>
      <c r="KPC209" s="2329" t="s">
        <v>2568</v>
      </c>
      <c r="KPD209" s="2329" t="s">
        <v>2568</v>
      </c>
      <c r="KPE209" s="2329" t="s">
        <v>2568</v>
      </c>
      <c r="KPF209" s="2329" t="s">
        <v>2568</v>
      </c>
      <c r="KPG209" s="2329" t="s">
        <v>2568</v>
      </c>
      <c r="KPH209" s="2329" t="s">
        <v>2568</v>
      </c>
      <c r="KPI209" s="2329" t="s">
        <v>2568</v>
      </c>
      <c r="KPJ209" s="2329" t="s">
        <v>2568</v>
      </c>
      <c r="KPK209" s="2329" t="s">
        <v>2568</v>
      </c>
      <c r="KPL209" s="2329" t="s">
        <v>2568</v>
      </c>
      <c r="KPM209" s="2329" t="s">
        <v>2568</v>
      </c>
      <c r="KPN209" s="2329" t="s">
        <v>2568</v>
      </c>
      <c r="KPO209" s="2329" t="s">
        <v>2568</v>
      </c>
      <c r="KPP209" s="2329" t="s">
        <v>2568</v>
      </c>
      <c r="KPQ209" s="2329" t="s">
        <v>2568</v>
      </c>
      <c r="KPR209" s="2329" t="s">
        <v>2568</v>
      </c>
      <c r="KPS209" s="2329" t="s">
        <v>2568</v>
      </c>
      <c r="KPT209" s="2329" t="s">
        <v>2568</v>
      </c>
      <c r="KPU209" s="2329" t="s">
        <v>2568</v>
      </c>
      <c r="KPV209" s="2329" t="s">
        <v>2568</v>
      </c>
      <c r="KPW209" s="2329" t="s">
        <v>2568</v>
      </c>
      <c r="KPX209" s="2329" t="s">
        <v>2568</v>
      </c>
      <c r="KPY209" s="2329" t="s">
        <v>2568</v>
      </c>
      <c r="KPZ209" s="2329" t="s">
        <v>2568</v>
      </c>
      <c r="KQA209" s="2329" t="s">
        <v>2568</v>
      </c>
      <c r="KQB209" s="2329" t="s">
        <v>2568</v>
      </c>
      <c r="KQC209" s="2329" t="s">
        <v>2568</v>
      </c>
      <c r="KQD209" s="2329" t="s">
        <v>2568</v>
      </c>
      <c r="KQE209" s="2329" t="s">
        <v>2568</v>
      </c>
      <c r="KQF209" s="2329" t="s">
        <v>2568</v>
      </c>
      <c r="KQG209" s="2329" t="s">
        <v>2568</v>
      </c>
      <c r="KQH209" s="2329" t="s">
        <v>2568</v>
      </c>
      <c r="KQI209" s="2329" t="s">
        <v>2568</v>
      </c>
      <c r="KQJ209" s="2329" t="s">
        <v>2568</v>
      </c>
      <c r="KQK209" s="2329" t="s">
        <v>2568</v>
      </c>
      <c r="KQL209" s="2329" t="s">
        <v>2568</v>
      </c>
      <c r="KQM209" s="2329" t="s">
        <v>2568</v>
      </c>
      <c r="KQN209" s="2329" t="s">
        <v>2568</v>
      </c>
      <c r="KQO209" s="2329" t="s">
        <v>2568</v>
      </c>
      <c r="KQP209" s="2329" t="s">
        <v>2568</v>
      </c>
      <c r="KQQ209" s="2329" t="s">
        <v>2568</v>
      </c>
      <c r="KQR209" s="2329" t="s">
        <v>2568</v>
      </c>
      <c r="KQS209" s="2329" t="s">
        <v>2568</v>
      </c>
      <c r="KQT209" s="2329" t="s">
        <v>2568</v>
      </c>
      <c r="KQU209" s="2329" t="s">
        <v>2568</v>
      </c>
      <c r="KQV209" s="2329" t="s">
        <v>2568</v>
      </c>
      <c r="KQW209" s="2329" t="s">
        <v>2568</v>
      </c>
      <c r="KQX209" s="2329" t="s">
        <v>2568</v>
      </c>
      <c r="KQY209" s="2329" t="s">
        <v>2568</v>
      </c>
      <c r="KQZ209" s="2329" t="s">
        <v>2568</v>
      </c>
      <c r="KRA209" s="2329" t="s">
        <v>2568</v>
      </c>
      <c r="KRB209" s="2329" t="s">
        <v>2568</v>
      </c>
      <c r="KRC209" s="2329" t="s">
        <v>2568</v>
      </c>
      <c r="KRD209" s="2329" t="s">
        <v>2568</v>
      </c>
      <c r="KRE209" s="2329" t="s">
        <v>2568</v>
      </c>
      <c r="KRF209" s="2329" t="s">
        <v>2568</v>
      </c>
      <c r="KRG209" s="2329" t="s">
        <v>2568</v>
      </c>
      <c r="KRH209" s="2329" t="s">
        <v>2568</v>
      </c>
      <c r="KRI209" s="2329" t="s">
        <v>2568</v>
      </c>
      <c r="KRJ209" s="2329" t="s">
        <v>2568</v>
      </c>
      <c r="KRK209" s="2329" t="s">
        <v>2568</v>
      </c>
      <c r="KRL209" s="2329" t="s">
        <v>2568</v>
      </c>
      <c r="KRM209" s="2329" t="s">
        <v>2568</v>
      </c>
      <c r="KRN209" s="2329" t="s">
        <v>2568</v>
      </c>
      <c r="KRO209" s="2329" t="s">
        <v>2568</v>
      </c>
      <c r="KRP209" s="2329" t="s">
        <v>2568</v>
      </c>
      <c r="KRQ209" s="2329" t="s">
        <v>2568</v>
      </c>
      <c r="KRR209" s="2329" t="s">
        <v>2568</v>
      </c>
      <c r="KRS209" s="2329" t="s">
        <v>2568</v>
      </c>
      <c r="KRT209" s="2329" t="s">
        <v>2568</v>
      </c>
      <c r="KRU209" s="2329" t="s">
        <v>2568</v>
      </c>
      <c r="KRV209" s="2329" t="s">
        <v>2568</v>
      </c>
      <c r="KRW209" s="2329" t="s">
        <v>2568</v>
      </c>
      <c r="KRX209" s="2329" t="s">
        <v>2568</v>
      </c>
      <c r="KRY209" s="2329" t="s">
        <v>2568</v>
      </c>
      <c r="KRZ209" s="2329" t="s">
        <v>2568</v>
      </c>
      <c r="KSA209" s="2329" t="s">
        <v>2568</v>
      </c>
      <c r="KSB209" s="2329" t="s">
        <v>2568</v>
      </c>
      <c r="KSC209" s="2329" t="s">
        <v>2568</v>
      </c>
      <c r="KSD209" s="2329" t="s">
        <v>2568</v>
      </c>
      <c r="KSE209" s="2329" t="s">
        <v>2568</v>
      </c>
      <c r="KSF209" s="2329" t="s">
        <v>2568</v>
      </c>
      <c r="KSG209" s="2329" t="s">
        <v>2568</v>
      </c>
      <c r="KSH209" s="2329" t="s">
        <v>2568</v>
      </c>
      <c r="KSI209" s="2329" t="s">
        <v>2568</v>
      </c>
      <c r="KSJ209" s="2329" t="s">
        <v>2568</v>
      </c>
      <c r="KSK209" s="2329" t="s">
        <v>2568</v>
      </c>
      <c r="KSL209" s="2329" t="s">
        <v>2568</v>
      </c>
      <c r="KSM209" s="2329" t="s">
        <v>2568</v>
      </c>
      <c r="KSN209" s="2329" t="s">
        <v>2568</v>
      </c>
      <c r="KSO209" s="2329" t="s">
        <v>2568</v>
      </c>
      <c r="KSP209" s="2329" t="s">
        <v>2568</v>
      </c>
      <c r="KSQ209" s="2329" t="s">
        <v>2568</v>
      </c>
      <c r="KSR209" s="2329" t="s">
        <v>2568</v>
      </c>
      <c r="KSS209" s="2329" t="s">
        <v>2568</v>
      </c>
      <c r="KST209" s="2329" t="s">
        <v>2568</v>
      </c>
      <c r="KSU209" s="2329" t="s">
        <v>2568</v>
      </c>
      <c r="KSV209" s="2329" t="s">
        <v>2568</v>
      </c>
      <c r="KSW209" s="2329" t="s">
        <v>2568</v>
      </c>
      <c r="KSX209" s="2329" t="s">
        <v>2568</v>
      </c>
      <c r="KSY209" s="2329" t="s">
        <v>2568</v>
      </c>
      <c r="KSZ209" s="2329" t="s">
        <v>2568</v>
      </c>
      <c r="KTA209" s="2329" t="s">
        <v>2568</v>
      </c>
      <c r="KTB209" s="2329" t="s">
        <v>2568</v>
      </c>
      <c r="KTC209" s="2329" t="s">
        <v>2568</v>
      </c>
      <c r="KTD209" s="2329" t="s">
        <v>2568</v>
      </c>
      <c r="KTE209" s="2329" t="s">
        <v>2568</v>
      </c>
      <c r="KTF209" s="2329" t="s">
        <v>2568</v>
      </c>
      <c r="KTG209" s="2329" t="s">
        <v>2568</v>
      </c>
      <c r="KTH209" s="2329" t="s">
        <v>2568</v>
      </c>
      <c r="KTI209" s="2329" t="s">
        <v>2568</v>
      </c>
      <c r="KTJ209" s="2329" t="s">
        <v>2568</v>
      </c>
      <c r="KTK209" s="2329" t="s">
        <v>2568</v>
      </c>
      <c r="KTL209" s="2329" t="s">
        <v>2568</v>
      </c>
      <c r="KTM209" s="2329" t="s">
        <v>2568</v>
      </c>
      <c r="KTN209" s="2329" t="s">
        <v>2568</v>
      </c>
      <c r="KTO209" s="2329" t="s">
        <v>2568</v>
      </c>
      <c r="KTP209" s="2329" t="s">
        <v>2568</v>
      </c>
      <c r="KTQ209" s="2329" t="s">
        <v>2568</v>
      </c>
      <c r="KTR209" s="2329" t="s">
        <v>2568</v>
      </c>
      <c r="KTS209" s="2329" t="s">
        <v>2568</v>
      </c>
      <c r="KTT209" s="2329" t="s">
        <v>2568</v>
      </c>
      <c r="KTU209" s="2329" t="s">
        <v>2568</v>
      </c>
      <c r="KTV209" s="2329" t="s">
        <v>2568</v>
      </c>
      <c r="KTW209" s="2329" t="s">
        <v>2568</v>
      </c>
      <c r="KTX209" s="2329" t="s">
        <v>2568</v>
      </c>
      <c r="KTY209" s="2329" t="s">
        <v>2568</v>
      </c>
      <c r="KTZ209" s="2329" t="s">
        <v>2568</v>
      </c>
      <c r="KUA209" s="2329" t="s">
        <v>2568</v>
      </c>
      <c r="KUB209" s="2329" t="s">
        <v>2568</v>
      </c>
      <c r="KUC209" s="2329" t="s">
        <v>2568</v>
      </c>
      <c r="KUD209" s="2329" t="s">
        <v>2568</v>
      </c>
      <c r="KUE209" s="2329" t="s">
        <v>2568</v>
      </c>
      <c r="KUF209" s="2329" t="s">
        <v>2568</v>
      </c>
      <c r="KUG209" s="2329" t="s">
        <v>2568</v>
      </c>
      <c r="KUH209" s="2329" t="s">
        <v>2568</v>
      </c>
      <c r="KUI209" s="2329" t="s">
        <v>2568</v>
      </c>
      <c r="KUJ209" s="2329" t="s">
        <v>2568</v>
      </c>
      <c r="KUK209" s="2329" t="s">
        <v>2568</v>
      </c>
      <c r="KUL209" s="2329" t="s">
        <v>2568</v>
      </c>
      <c r="KUM209" s="2329" t="s">
        <v>2568</v>
      </c>
      <c r="KUN209" s="2329" t="s">
        <v>2568</v>
      </c>
      <c r="KUO209" s="2329" t="s">
        <v>2568</v>
      </c>
      <c r="KUP209" s="2329" t="s">
        <v>2568</v>
      </c>
      <c r="KUQ209" s="2329" t="s">
        <v>2568</v>
      </c>
      <c r="KUR209" s="2329" t="s">
        <v>2568</v>
      </c>
      <c r="KUS209" s="2329" t="s">
        <v>2568</v>
      </c>
      <c r="KUT209" s="2329" t="s">
        <v>2568</v>
      </c>
      <c r="KUU209" s="2329" t="s">
        <v>2568</v>
      </c>
      <c r="KUV209" s="2329" t="s">
        <v>2568</v>
      </c>
      <c r="KUW209" s="2329" t="s">
        <v>2568</v>
      </c>
      <c r="KUX209" s="2329" t="s">
        <v>2568</v>
      </c>
      <c r="KUY209" s="2329" t="s">
        <v>2568</v>
      </c>
      <c r="KUZ209" s="2329" t="s">
        <v>2568</v>
      </c>
      <c r="KVA209" s="2329" t="s">
        <v>2568</v>
      </c>
      <c r="KVB209" s="2329" t="s">
        <v>2568</v>
      </c>
      <c r="KVC209" s="2329" t="s">
        <v>2568</v>
      </c>
      <c r="KVD209" s="2329" t="s">
        <v>2568</v>
      </c>
      <c r="KVE209" s="2329" t="s">
        <v>2568</v>
      </c>
      <c r="KVF209" s="2329" t="s">
        <v>2568</v>
      </c>
      <c r="KVG209" s="2329" t="s">
        <v>2568</v>
      </c>
      <c r="KVH209" s="2329" t="s">
        <v>2568</v>
      </c>
      <c r="KVI209" s="2329" t="s">
        <v>2568</v>
      </c>
      <c r="KVJ209" s="2329" t="s">
        <v>2568</v>
      </c>
      <c r="KVK209" s="2329" t="s">
        <v>2568</v>
      </c>
      <c r="KVL209" s="2329" t="s">
        <v>2568</v>
      </c>
      <c r="KVM209" s="2329" t="s">
        <v>2568</v>
      </c>
      <c r="KVN209" s="2329" t="s">
        <v>2568</v>
      </c>
      <c r="KVO209" s="2329" t="s">
        <v>2568</v>
      </c>
      <c r="KVP209" s="2329" t="s">
        <v>2568</v>
      </c>
      <c r="KVQ209" s="2329" t="s">
        <v>2568</v>
      </c>
      <c r="KVR209" s="2329" t="s">
        <v>2568</v>
      </c>
      <c r="KVS209" s="2329" t="s">
        <v>2568</v>
      </c>
      <c r="KVT209" s="2329" t="s">
        <v>2568</v>
      </c>
      <c r="KVU209" s="2329" t="s">
        <v>2568</v>
      </c>
      <c r="KVV209" s="2329" t="s">
        <v>2568</v>
      </c>
      <c r="KVW209" s="2329" t="s">
        <v>2568</v>
      </c>
      <c r="KVX209" s="2329" t="s">
        <v>2568</v>
      </c>
      <c r="KVY209" s="2329" t="s">
        <v>2568</v>
      </c>
      <c r="KVZ209" s="2329" t="s">
        <v>2568</v>
      </c>
      <c r="KWA209" s="2329" t="s">
        <v>2568</v>
      </c>
      <c r="KWB209" s="2329" t="s">
        <v>2568</v>
      </c>
      <c r="KWC209" s="2329" t="s">
        <v>2568</v>
      </c>
      <c r="KWD209" s="2329" t="s">
        <v>2568</v>
      </c>
      <c r="KWE209" s="2329" t="s">
        <v>2568</v>
      </c>
      <c r="KWF209" s="2329" t="s">
        <v>2568</v>
      </c>
      <c r="KWG209" s="2329" t="s">
        <v>2568</v>
      </c>
      <c r="KWH209" s="2329" t="s">
        <v>2568</v>
      </c>
      <c r="KWI209" s="2329" t="s">
        <v>2568</v>
      </c>
      <c r="KWJ209" s="2329" t="s">
        <v>2568</v>
      </c>
      <c r="KWK209" s="2329" t="s">
        <v>2568</v>
      </c>
      <c r="KWL209" s="2329" t="s">
        <v>2568</v>
      </c>
      <c r="KWM209" s="2329" t="s">
        <v>2568</v>
      </c>
      <c r="KWN209" s="2329" t="s">
        <v>2568</v>
      </c>
      <c r="KWO209" s="2329" t="s">
        <v>2568</v>
      </c>
      <c r="KWP209" s="2329" t="s">
        <v>2568</v>
      </c>
      <c r="KWQ209" s="2329" t="s">
        <v>2568</v>
      </c>
      <c r="KWR209" s="2329" t="s">
        <v>2568</v>
      </c>
      <c r="KWS209" s="2329" t="s">
        <v>2568</v>
      </c>
      <c r="KWT209" s="2329" t="s">
        <v>2568</v>
      </c>
      <c r="KWU209" s="2329" t="s">
        <v>2568</v>
      </c>
      <c r="KWV209" s="2329" t="s">
        <v>2568</v>
      </c>
      <c r="KWW209" s="2329" t="s">
        <v>2568</v>
      </c>
      <c r="KWX209" s="2329" t="s">
        <v>2568</v>
      </c>
      <c r="KWY209" s="2329" t="s">
        <v>2568</v>
      </c>
      <c r="KWZ209" s="2329" t="s">
        <v>2568</v>
      </c>
      <c r="KXA209" s="2329" t="s">
        <v>2568</v>
      </c>
      <c r="KXB209" s="2329" t="s">
        <v>2568</v>
      </c>
      <c r="KXC209" s="2329" t="s">
        <v>2568</v>
      </c>
      <c r="KXD209" s="2329" t="s">
        <v>2568</v>
      </c>
      <c r="KXE209" s="2329" t="s">
        <v>2568</v>
      </c>
      <c r="KXF209" s="2329" t="s">
        <v>2568</v>
      </c>
      <c r="KXG209" s="2329" t="s">
        <v>2568</v>
      </c>
      <c r="KXH209" s="2329" t="s">
        <v>2568</v>
      </c>
      <c r="KXI209" s="2329" t="s">
        <v>2568</v>
      </c>
      <c r="KXJ209" s="2329" t="s">
        <v>2568</v>
      </c>
      <c r="KXK209" s="2329" t="s">
        <v>2568</v>
      </c>
      <c r="KXL209" s="2329" t="s">
        <v>2568</v>
      </c>
      <c r="KXM209" s="2329" t="s">
        <v>2568</v>
      </c>
      <c r="KXN209" s="2329" t="s">
        <v>2568</v>
      </c>
      <c r="KXO209" s="2329" t="s">
        <v>2568</v>
      </c>
      <c r="KXP209" s="2329" t="s">
        <v>2568</v>
      </c>
      <c r="KXQ209" s="2329" t="s">
        <v>2568</v>
      </c>
      <c r="KXR209" s="2329" t="s">
        <v>2568</v>
      </c>
      <c r="KXS209" s="2329" t="s">
        <v>2568</v>
      </c>
      <c r="KXT209" s="2329" t="s">
        <v>2568</v>
      </c>
      <c r="KXU209" s="2329" t="s">
        <v>2568</v>
      </c>
      <c r="KXV209" s="2329" t="s">
        <v>2568</v>
      </c>
      <c r="KXW209" s="2329" t="s">
        <v>2568</v>
      </c>
      <c r="KXX209" s="2329" t="s">
        <v>2568</v>
      </c>
      <c r="KXY209" s="2329" t="s">
        <v>2568</v>
      </c>
      <c r="KXZ209" s="2329" t="s">
        <v>2568</v>
      </c>
      <c r="KYA209" s="2329" t="s">
        <v>2568</v>
      </c>
      <c r="KYB209" s="2329" t="s">
        <v>2568</v>
      </c>
      <c r="KYC209" s="2329" t="s">
        <v>2568</v>
      </c>
      <c r="KYD209" s="2329" t="s">
        <v>2568</v>
      </c>
      <c r="KYE209" s="2329" t="s">
        <v>2568</v>
      </c>
      <c r="KYF209" s="2329" t="s">
        <v>2568</v>
      </c>
      <c r="KYG209" s="2329" t="s">
        <v>2568</v>
      </c>
      <c r="KYH209" s="2329" t="s">
        <v>2568</v>
      </c>
      <c r="KYI209" s="2329" t="s">
        <v>2568</v>
      </c>
      <c r="KYJ209" s="2329" t="s">
        <v>2568</v>
      </c>
      <c r="KYK209" s="2329" t="s">
        <v>2568</v>
      </c>
      <c r="KYL209" s="2329" t="s">
        <v>2568</v>
      </c>
      <c r="KYM209" s="2329" t="s">
        <v>2568</v>
      </c>
      <c r="KYN209" s="2329" t="s">
        <v>2568</v>
      </c>
      <c r="KYO209" s="2329" t="s">
        <v>2568</v>
      </c>
      <c r="KYP209" s="2329" t="s">
        <v>2568</v>
      </c>
      <c r="KYQ209" s="2329" t="s">
        <v>2568</v>
      </c>
      <c r="KYR209" s="2329" t="s">
        <v>2568</v>
      </c>
      <c r="KYS209" s="2329" t="s">
        <v>2568</v>
      </c>
      <c r="KYT209" s="2329" t="s">
        <v>2568</v>
      </c>
      <c r="KYU209" s="2329" t="s">
        <v>2568</v>
      </c>
      <c r="KYV209" s="2329" t="s">
        <v>2568</v>
      </c>
      <c r="KYW209" s="2329" t="s">
        <v>2568</v>
      </c>
      <c r="KYX209" s="2329" t="s">
        <v>2568</v>
      </c>
      <c r="KYY209" s="2329" t="s">
        <v>2568</v>
      </c>
      <c r="KYZ209" s="2329" t="s">
        <v>2568</v>
      </c>
      <c r="KZA209" s="2329" t="s">
        <v>2568</v>
      </c>
      <c r="KZB209" s="2329" t="s">
        <v>2568</v>
      </c>
      <c r="KZC209" s="2329" t="s">
        <v>2568</v>
      </c>
      <c r="KZD209" s="2329" t="s">
        <v>2568</v>
      </c>
      <c r="KZE209" s="2329" t="s">
        <v>2568</v>
      </c>
      <c r="KZF209" s="2329" t="s">
        <v>2568</v>
      </c>
      <c r="KZG209" s="2329" t="s">
        <v>2568</v>
      </c>
      <c r="KZH209" s="2329" t="s">
        <v>2568</v>
      </c>
      <c r="KZI209" s="2329" t="s">
        <v>2568</v>
      </c>
      <c r="KZJ209" s="2329" t="s">
        <v>2568</v>
      </c>
      <c r="KZK209" s="2329" t="s">
        <v>2568</v>
      </c>
      <c r="KZL209" s="2329" t="s">
        <v>2568</v>
      </c>
      <c r="KZM209" s="2329" t="s">
        <v>2568</v>
      </c>
      <c r="KZN209" s="2329" t="s">
        <v>2568</v>
      </c>
      <c r="KZO209" s="2329" t="s">
        <v>2568</v>
      </c>
      <c r="KZP209" s="2329" t="s">
        <v>2568</v>
      </c>
      <c r="KZQ209" s="2329" t="s">
        <v>2568</v>
      </c>
      <c r="KZR209" s="2329" t="s">
        <v>2568</v>
      </c>
      <c r="KZS209" s="2329" t="s">
        <v>2568</v>
      </c>
      <c r="KZT209" s="2329" t="s">
        <v>2568</v>
      </c>
      <c r="KZU209" s="2329" t="s">
        <v>2568</v>
      </c>
      <c r="KZV209" s="2329" t="s">
        <v>2568</v>
      </c>
      <c r="KZW209" s="2329" t="s">
        <v>2568</v>
      </c>
      <c r="KZX209" s="2329" t="s">
        <v>2568</v>
      </c>
      <c r="KZY209" s="2329" t="s">
        <v>2568</v>
      </c>
      <c r="KZZ209" s="2329" t="s">
        <v>2568</v>
      </c>
      <c r="LAA209" s="2329" t="s">
        <v>2568</v>
      </c>
      <c r="LAB209" s="2329" t="s">
        <v>2568</v>
      </c>
      <c r="LAC209" s="2329" t="s">
        <v>2568</v>
      </c>
      <c r="LAD209" s="2329" t="s">
        <v>2568</v>
      </c>
      <c r="LAE209" s="2329" t="s">
        <v>2568</v>
      </c>
      <c r="LAF209" s="2329" t="s">
        <v>2568</v>
      </c>
      <c r="LAG209" s="2329" t="s">
        <v>2568</v>
      </c>
      <c r="LAH209" s="2329" t="s">
        <v>2568</v>
      </c>
      <c r="LAI209" s="2329" t="s">
        <v>2568</v>
      </c>
      <c r="LAJ209" s="2329" t="s">
        <v>2568</v>
      </c>
      <c r="LAK209" s="2329" t="s">
        <v>2568</v>
      </c>
      <c r="LAL209" s="2329" t="s">
        <v>2568</v>
      </c>
      <c r="LAM209" s="2329" t="s">
        <v>2568</v>
      </c>
      <c r="LAN209" s="2329" t="s">
        <v>2568</v>
      </c>
      <c r="LAO209" s="2329" t="s">
        <v>2568</v>
      </c>
      <c r="LAP209" s="2329" t="s">
        <v>2568</v>
      </c>
      <c r="LAQ209" s="2329" t="s">
        <v>2568</v>
      </c>
      <c r="LAR209" s="2329" t="s">
        <v>2568</v>
      </c>
      <c r="LAS209" s="2329" t="s">
        <v>2568</v>
      </c>
      <c r="LAT209" s="2329" t="s">
        <v>2568</v>
      </c>
      <c r="LAU209" s="2329" t="s">
        <v>2568</v>
      </c>
      <c r="LAV209" s="2329" t="s">
        <v>2568</v>
      </c>
      <c r="LAW209" s="2329" t="s">
        <v>2568</v>
      </c>
      <c r="LAX209" s="2329" t="s">
        <v>2568</v>
      </c>
      <c r="LAY209" s="2329" t="s">
        <v>2568</v>
      </c>
      <c r="LAZ209" s="2329" t="s">
        <v>2568</v>
      </c>
      <c r="LBA209" s="2329" t="s">
        <v>2568</v>
      </c>
      <c r="LBB209" s="2329" t="s">
        <v>2568</v>
      </c>
      <c r="LBC209" s="2329" t="s">
        <v>2568</v>
      </c>
      <c r="LBD209" s="2329" t="s">
        <v>2568</v>
      </c>
      <c r="LBE209" s="2329" t="s">
        <v>2568</v>
      </c>
      <c r="LBF209" s="2329" t="s">
        <v>2568</v>
      </c>
      <c r="LBG209" s="2329" t="s">
        <v>2568</v>
      </c>
      <c r="LBH209" s="2329" t="s">
        <v>2568</v>
      </c>
      <c r="LBI209" s="2329" t="s">
        <v>2568</v>
      </c>
      <c r="LBJ209" s="2329" t="s">
        <v>2568</v>
      </c>
      <c r="LBK209" s="2329" t="s">
        <v>2568</v>
      </c>
      <c r="LBL209" s="2329" t="s">
        <v>2568</v>
      </c>
      <c r="LBM209" s="2329" t="s">
        <v>2568</v>
      </c>
      <c r="LBN209" s="2329" t="s">
        <v>2568</v>
      </c>
      <c r="LBO209" s="2329" t="s">
        <v>2568</v>
      </c>
      <c r="LBP209" s="2329" t="s">
        <v>2568</v>
      </c>
      <c r="LBQ209" s="2329" t="s">
        <v>2568</v>
      </c>
      <c r="LBR209" s="2329" t="s">
        <v>2568</v>
      </c>
      <c r="LBS209" s="2329" t="s">
        <v>2568</v>
      </c>
      <c r="LBT209" s="2329" t="s">
        <v>2568</v>
      </c>
      <c r="LBU209" s="2329" t="s">
        <v>2568</v>
      </c>
      <c r="LBV209" s="2329" t="s">
        <v>2568</v>
      </c>
      <c r="LBW209" s="2329" t="s">
        <v>2568</v>
      </c>
      <c r="LBX209" s="2329" t="s">
        <v>2568</v>
      </c>
      <c r="LBY209" s="2329" t="s">
        <v>2568</v>
      </c>
      <c r="LBZ209" s="2329" t="s">
        <v>2568</v>
      </c>
      <c r="LCA209" s="2329" t="s">
        <v>2568</v>
      </c>
      <c r="LCB209" s="2329" t="s">
        <v>2568</v>
      </c>
      <c r="LCC209" s="2329" t="s">
        <v>2568</v>
      </c>
      <c r="LCD209" s="2329" t="s">
        <v>2568</v>
      </c>
      <c r="LCE209" s="2329" t="s">
        <v>2568</v>
      </c>
      <c r="LCF209" s="2329" t="s">
        <v>2568</v>
      </c>
      <c r="LCG209" s="2329" t="s">
        <v>2568</v>
      </c>
      <c r="LCH209" s="2329" t="s">
        <v>2568</v>
      </c>
      <c r="LCI209" s="2329" t="s">
        <v>2568</v>
      </c>
      <c r="LCJ209" s="2329" t="s">
        <v>2568</v>
      </c>
      <c r="LCK209" s="2329" t="s">
        <v>2568</v>
      </c>
      <c r="LCL209" s="2329" t="s">
        <v>2568</v>
      </c>
      <c r="LCM209" s="2329" t="s">
        <v>2568</v>
      </c>
      <c r="LCN209" s="2329" t="s">
        <v>2568</v>
      </c>
      <c r="LCO209" s="2329" t="s">
        <v>2568</v>
      </c>
      <c r="LCP209" s="2329" t="s">
        <v>2568</v>
      </c>
      <c r="LCQ209" s="2329" t="s">
        <v>2568</v>
      </c>
      <c r="LCR209" s="2329" t="s">
        <v>2568</v>
      </c>
      <c r="LCS209" s="2329" t="s">
        <v>2568</v>
      </c>
      <c r="LCT209" s="2329" t="s">
        <v>2568</v>
      </c>
      <c r="LCU209" s="2329" t="s">
        <v>2568</v>
      </c>
      <c r="LCV209" s="2329" t="s">
        <v>2568</v>
      </c>
      <c r="LCW209" s="2329" t="s">
        <v>2568</v>
      </c>
      <c r="LCX209" s="2329" t="s">
        <v>2568</v>
      </c>
      <c r="LCY209" s="2329" t="s">
        <v>2568</v>
      </c>
      <c r="LCZ209" s="2329" t="s">
        <v>2568</v>
      </c>
      <c r="LDA209" s="2329" t="s">
        <v>2568</v>
      </c>
      <c r="LDB209" s="2329" t="s">
        <v>2568</v>
      </c>
      <c r="LDC209" s="2329" t="s">
        <v>2568</v>
      </c>
      <c r="LDD209" s="2329" t="s">
        <v>2568</v>
      </c>
      <c r="LDE209" s="2329" t="s">
        <v>2568</v>
      </c>
      <c r="LDF209" s="2329" t="s">
        <v>2568</v>
      </c>
      <c r="LDG209" s="2329" t="s">
        <v>2568</v>
      </c>
      <c r="LDH209" s="2329" t="s">
        <v>2568</v>
      </c>
      <c r="LDI209" s="2329" t="s">
        <v>2568</v>
      </c>
      <c r="LDJ209" s="2329" t="s">
        <v>2568</v>
      </c>
      <c r="LDK209" s="2329" t="s">
        <v>2568</v>
      </c>
      <c r="LDL209" s="2329" t="s">
        <v>2568</v>
      </c>
      <c r="LDM209" s="2329" t="s">
        <v>2568</v>
      </c>
      <c r="LDN209" s="2329" t="s">
        <v>2568</v>
      </c>
      <c r="LDO209" s="2329" t="s">
        <v>2568</v>
      </c>
      <c r="LDP209" s="2329" t="s">
        <v>2568</v>
      </c>
      <c r="LDQ209" s="2329" t="s">
        <v>2568</v>
      </c>
      <c r="LDR209" s="2329" t="s">
        <v>2568</v>
      </c>
      <c r="LDS209" s="2329" t="s">
        <v>2568</v>
      </c>
      <c r="LDT209" s="2329" t="s">
        <v>2568</v>
      </c>
      <c r="LDU209" s="2329" t="s">
        <v>2568</v>
      </c>
      <c r="LDV209" s="2329" t="s">
        <v>2568</v>
      </c>
      <c r="LDW209" s="2329" t="s">
        <v>2568</v>
      </c>
      <c r="LDX209" s="2329" t="s">
        <v>2568</v>
      </c>
      <c r="LDY209" s="2329" t="s">
        <v>2568</v>
      </c>
      <c r="LDZ209" s="2329" t="s">
        <v>2568</v>
      </c>
      <c r="LEA209" s="2329" t="s">
        <v>2568</v>
      </c>
      <c r="LEB209" s="2329" t="s">
        <v>2568</v>
      </c>
      <c r="LEC209" s="2329" t="s">
        <v>2568</v>
      </c>
      <c r="LED209" s="2329" t="s">
        <v>2568</v>
      </c>
      <c r="LEE209" s="2329" t="s">
        <v>2568</v>
      </c>
      <c r="LEF209" s="2329" t="s">
        <v>2568</v>
      </c>
      <c r="LEG209" s="2329" t="s">
        <v>2568</v>
      </c>
      <c r="LEH209" s="2329" t="s">
        <v>2568</v>
      </c>
      <c r="LEI209" s="2329" t="s">
        <v>2568</v>
      </c>
      <c r="LEJ209" s="2329" t="s">
        <v>2568</v>
      </c>
      <c r="LEK209" s="2329" t="s">
        <v>2568</v>
      </c>
      <c r="LEL209" s="2329" t="s">
        <v>2568</v>
      </c>
      <c r="LEM209" s="2329" t="s">
        <v>2568</v>
      </c>
      <c r="LEN209" s="2329" t="s">
        <v>2568</v>
      </c>
      <c r="LEO209" s="2329" t="s">
        <v>2568</v>
      </c>
      <c r="LEP209" s="2329" t="s">
        <v>2568</v>
      </c>
      <c r="LEQ209" s="2329" t="s">
        <v>2568</v>
      </c>
      <c r="LER209" s="2329" t="s">
        <v>2568</v>
      </c>
      <c r="LES209" s="2329" t="s">
        <v>2568</v>
      </c>
      <c r="LET209" s="2329" t="s">
        <v>2568</v>
      </c>
      <c r="LEU209" s="2329" t="s">
        <v>2568</v>
      </c>
      <c r="LEV209" s="2329" t="s">
        <v>2568</v>
      </c>
      <c r="LEW209" s="2329" t="s">
        <v>2568</v>
      </c>
      <c r="LEX209" s="2329" t="s">
        <v>2568</v>
      </c>
      <c r="LEY209" s="2329" t="s">
        <v>2568</v>
      </c>
      <c r="LEZ209" s="2329" t="s">
        <v>2568</v>
      </c>
      <c r="LFA209" s="2329" t="s">
        <v>2568</v>
      </c>
      <c r="LFB209" s="2329" t="s">
        <v>2568</v>
      </c>
      <c r="LFC209" s="2329" t="s">
        <v>2568</v>
      </c>
      <c r="LFD209" s="2329" t="s">
        <v>2568</v>
      </c>
      <c r="LFE209" s="2329" t="s">
        <v>2568</v>
      </c>
      <c r="LFF209" s="2329" t="s">
        <v>2568</v>
      </c>
      <c r="LFG209" s="2329" t="s">
        <v>2568</v>
      </c>
      <c r="LFH209" s="2329" t="s">
        <v>2568</v>
      </c>
      <c r="LFI209" s="2329" t="s">
        <v>2568</v>
      </c>
      <c r="LFJ209" s="2329" t="s">
        <v>2568</v>
      </c>
      <c r="LFK209" s="2329" t="s">
        <v>2568</v>
      </c>
      <c r="LFL209" s="2329" t="s">
        <v>2568</v>
      </c>
      <c r="LFM209" s="2329" t="s">
        <v>2568</v>
      </c>
      <c r="LFN209" s="2329" t="s">
        <v>2568</v>
      </c>
      <c r="LFO209" s="2329" t="s">
        <v>2568</v>
      </c>
      <c r="LFP209" s="2329" t="s">
        <v>2568</v>
      </c>
      <c r="LFQ209" s="2329" t="s">
        <v>2568</v>
      </c>
      <c r="LFR209" s="2329" t="s">
        <v>2568</v>
      </c>
      <c r="LFS209" s="2329" t="s">
        <v>2568</v>
      </c>
      <c r="LFT209" s="2329" t="s">
        <v>2568</v>
      </c>
      <c r="LFU209" s="2329" t="s">
        <v>2568</v>
      </c>
      <c r="LFV209" s="2329" t="s">
        <v>2568</v>
      </c>
      <c r="LFW209" s="2329" t="s">
        <v>2568</v>
      </c>
      <c r="LFX209" s="2329" t="s">
        <v>2568</v>
      </c>
      <c r="LFY209" s="2329" t="s">
        <v>2568</v>
      </c>
      <c r="LFZ209" s="2329" t="s">
        <v>2568</v>
      </c>
      <c r="LGA209" s="2329" t="s">
        <v>2568</v>
      </c>
      <c r="LGB209" s="2329" t="s">
        <v>2568</v>
      </c>
      <c r="LGC209" s="2329" t="s">
        <v>2568</v>
      </c>
      <c r="LGD209" s="2329" t="s">
        <v>2568</v>
      </c>
      <c r="LGE209" s="2329" t="s">
        <v>2568</v>
      </c>
      <c r="LGF209" s="2329" t="s">
        <v>2568</v>
      </c>
      <c r="LGG209" s="2329" t="s">
        <v>2568</v>
      </c>
      <c r="LGH209" s="2329" t="s">
        <v>2568</v>
      </c>
      <c r="LGI209" s="2329" t="s">
        <v>2568</v>
      </c>
      <c r="LGJ209" s="2329" t="s">
        <v>2568</v>
      </c>
      <c r="LGK209" s="2329" t="s">
        <v>2568</v>
      </c>
      <c r="LGL209" s="2329" t="s">
        <v>2568</v>
      </c>
      <c r="LGM209" s="2329" t="s">
        <v>2568</v>
      </c>
      <c r="LGN209" s="2329" t="s">
        <v>2568</v>
      </c>
      <c r="LGO209" s="2329" t="s">
        <v>2568</v>
      </c>
      <c r="LGP209" s="2329" t="s">
        <v>2568</v>
      </c>
      <c r="LGQ209" s="2329" t="s">
        <v>2568</v>
      </c>
      <c r="LGR209" s="2329" t="s">
        <v>2568</v>
      </c>
      <c r="LGS209" s="2329" t="s">
        <v>2568</v>
      </c>
      <c r="LGT209" s="2329" t="s">
        <v>2568</v>
      </c>
      <c r="LGU209" s="2329" t="s">
        <v>2568</v>
      </c>
      <c r="LGV209" s="2329" t="s">
        <v>2568</v>
      </c>
      <c r="LGW209" s="2329" t="s">
        <v>2568</v>
      </c>
      <c r="LGX209" s="2329" t="s">
        <v>2568</v>
      </c>
      <c r="LGY209" s="2329" t="s">
        <v>2568</v>
      </c>
      <c r="LGZ209" s="2329" t="s">
        <v>2568</v>
      </c>
      <c r="LHA209" s="2329" t="s">
        <v>2568</v>
      </c>
      <c r="LHB209" s="2329" t="s">
        <v>2568</v>
      </c>
      <c r="LHC209" s="2329" t="s">
        <v>2568</v>
      </c>
      <c r="LHD209" s="2329" t="s">
        <v>2568</v>
      </c>
      <c r="LHE209" s="2329" t="s">
        <v>2568</v>
      </c>
      <c r="LHF209" s="2329" t="s">
        <v>2568</v>
      </c>
      <c r="LHG209" s="2329" t="s">
        <v>2568</v>
      </c>
      <c r="LHH209" s="2329" t="s">
        <v>2568</v>
      </c>
      <c r="LHI209" s="2329" t="s">
        <v>2568</v>
      </c>
      <c r="LHJ209" s="2329" t="s">
        <v>2568</v>
      </c>
      <c r="LHK209" s="2329" t="s">
        <v>2568</v>
      </c>
      <c r="LHL209" s="2329" t="s">
        <v>2568</v>
      </c>
      <c r="LHM209" s="2329" t="s">
        <v>2568</v>
      </c>
      <c r="LHN209" s="2329" t="s">
        <v>2568</v>
      </c>
      <c r="LHO209" s="2329" t="s">
        <v>2568</v>
      </c>
      <c r="LHP209" s="2329" t="s">
        <v>2568</v>
      </c>
      <c r="LHQ209" s="2329" t="s">
        <v>2568</v>
      </c>
      <c r="LHR209" s="2329" t="s">
        <v>2568</v>
      </c>
      <c r="LHS209" s="2329" t="s">
        <v>2568</v>
      </c>
      <c r="LHT209" s="2329" t="s">
        <v>2568</v>
      </c>
      <c r="LHU209" s="2329" t="s">
        <v>2568</v>
      </c>
      <c r="LHV209" s="2329" t="s">
        <v>2568</v>
      </c>
      <c r="LHW209" s="2329" t="s">
        <v>2568</v>
      </c>
      <c r="LHX209" s="2329" t="s">
        <v>2568</v>
      </c>
      <c r="LHY209" s="2329" t="s">
        <v>2568</v>
      </c>
      <c r="LHZ209" s="2329" t="s">
        <v>2568</v>
      </c>
      <c r="LIA209" s="2329" t="s">
        <v>2568</v>
      </c>
      <c r="LIB209" s="2329" t="s">
        <v>2568</v>
      </c>
      <c r="LIC209" s="2329" t="s">
        <v>2568</v>
      </c>
      <c r="LID209" s="2329" t="s">
        <v>2568</v>
      </c>
      <c r="LIE209" s="2329" t="s">
        <v>2568</v>
      </c>
      <c r="LIF209" s="2329" t="s">
        <v>2568</v>
      </c>
      <c r="LIG209" s="2329" t="s">
        <v>2568</v>
      </c>
      <c r="LIH209" s="2329" t="s">
        <v>2568</v>
      </c>
      <c r="LII209" s="2329" t="s">
        <v>2568</v>
      </c>
      <c r="LIJ209" s="2329" t="s">
        <v>2568</v>
      </c>
      <c r="LIK209" s="2329" t="s">
        <v>2568</v>
      </c>
      <c r="LIL209" s="2329" t="s">
        <v>2568</v>
      </c>
      <c r="LIM209" s="2329" t="s">
        <v>2568</v>
      </c>
      <c r="LIN209" s="2329" t="s">
        <v>2568</v>
      </c>
      <c r="LIO209" s="2329" t="s">
        <v>2568</v>
      </c>
      <c r="LIP209" s="2329" t="s">
        <v>2568</v>
      </c>
      <c r="LIQ209" s="2329" t="s">
        <v>2568</v>
      </c>
      <c r="LIR209" s="2329" t="s">
        <v>2568</v>
      </c>
      <c r="LIS209" s="2329" t="s">
        <v>2568</v>
      </c>
      <c r="LIT209" s="2329" t="s">
        <v>2568</v>
      </c>
      <c r="LIU209" s="2329" t="s">
        <v>2568</v>
      </c>
      <c r="LIV209" s="2329" t="s">
        <v>2568</v>
      </c>
      <c r="LIW209" s="2329" t="s">
        <v>2568</v>
      </c>
      <c r="LIX209" s="2329" t="s">
        <v>2568</v>
      </c>
      <c r="LIY209" s="2329" t="s">
        <v>2568</v>
      </c>
      <c r="LIZ209" s="2329" t="s">
        <v>2568</v>
      </c>
      <c r="LJA209" s="2329" t="s">
        <v>2568</v>
      </c>
      <c r="LJB209" s="2329" t="s">
        <v>2568</v>
      </c>
      <c r="LJC209" s="2329" t="s">
        <v>2568</v>
      </c>
      <c r="LJD209" s="2329" t="s">
        <v>2568</v>
      </c>
      <c r="LJE209" s="2329" t="s">
        <v>2568</v>
      </c>
      <c r="LJF209" s="2329" t="s">
        <v>2568</v>
      </c>
      <c r="LJG209" s="2329" t="s">
        <v>2568</v>
      </c>
      <c r="LJH209" s="2329" t="s">
        <v>2568</v>
      </c>
      <c r="LJI209" s="2329" t="s">
        <v>2568</v>
      </c>
      <c r="LJJ209" s="2329" t="s">
        <v>2568</v>
      </c>
      <c r="LJK209" s="2329" t="s">
        <v>2568</v>
      </c>
      <c r="LJL209" s="2329" t="s">
        <v>2568</v>
      </c>
      <c r="LJM209" s="2329" t="s">
        <v>2568</v>
      </c>
      <c r="LJN209" s="2329" t="s">
        <v>2568</v>
      </c>
      <c r="LJO209" s="2329" t="s">
        <v>2568</v>
      </c>
      <c r="LJP209" s="2329" t="s">
        <v>2568</v>
      </c>
      <c r="LJQ209" s="2329" t="s">
        <v>2568</v>
      </c>
      <c r="LJR209" s="2329" t="s">
        <v>2568</v>
      </c>
      <c r="LJS209" s="2329" t="s">
        <v>2568</v>
      </c>
      <c r="LJT209" s="2329" t="s">
        <v>2568</v>
      </c>
      <c r="LJU209" s="2329" t="s">
        <v>2568</v>
      </c>
      <c r="LJV209" s="2329" t="s">
        <v>2568</v>
      </c>
      <c r="LJW209" s="2329" t="s">
        <v>2568</v>
      </c>
      <c r="LJX209" s="2329" t="s">
        <v>2568</v>
      </c>
      <c r="LJY209" s="2329" t="s">
        <v>2568</v>
      </c>
      <c r="LJZ209" s="2329" t="s">
        <v>2568</v>
      </c>
      <c r="LKA209" s="2329" t="s">
        <v>2568</v>
      </c>
      <c r="LKB209" s="2329" t="s">
        <v>2568</v>
      </c>
      <c r="LKC209" s="2329" t="s">
        <v>2568</v>
      </c>
      <c r="LKD209" s="2329" t="s">
        <v>2568</v>
      </c>
      <c r="LKE209" s="2329" t="s">
        <v>2568</v>
      </c>
      <c r="LKF209" s="2329" t="s">
        <v>2568</v>
      </c>
      <c r="LKG209" s="2329" t="s">
        <v>2568</v>
      </c>
      <c r="LKH209" s="2329" t="s">
        <v>2568</v>
      </c>
      <c r="LKI209" s="2329" t="s">
        <v>2568</v>
      </c>
      <c r="LKJ209" s="2329" t="s">
        <v>2568</v>
      </c>
      <c r="LKK209" s="2329" t="s">
        <v>2568</v>
      </c>
      <c r="LKL209" s="2329" t="s">
        <v>2568</v>
      </c>
      <c r="LKM209" s="2329" t="s">
        <v>2568</v>
      </c>
      <c r="LKN209" s="2329" t="s">
        <v>2568</v>
      </c>
      <c r="LKO209" s="2329" t="s">
        <v>2568</v>
      </c>
      <c r="LKP209" s="2329" t="s">
        <v>2568</v>
      </c>
      <c r="LKQ209" s="2329" t="s">
        <v>2568</v>
      </c>
      <c r="LKR209" s="2329" t="s">
        <v>2568</v>
      </c>
      <c r="LKS209" s="2329" t="s">
        <v>2568</v>
      </c>
      <c r="LKT209" s="2329" t="s">
        <v>2568</v>
      </c>
      <c r="LKU209" s="2329" t="s">
        <v>2568</v>
      </c>
      <c r="LKV209" s="2329" t="s">
        <v>2568</v>
      </c>
      <c r="LKW209" s="2329" t="s">
        <v>2568</v>
      </c>
      <c r="LKX209" s="2329" t="s">
        <v>2568</v>
      </c>
      <c r="LKY209" s="2329" t="s">
        <v>2568</v>
      </c>
      <c r="LKZ209" s="2329" t="s">
        <v>2568</v>
      </c>
      <c r="LLA209" s="2329" t="s">
        <v>2568</v>
      </c>
      <c r="LLB209" s="2329" t="s">
        <v>2568</v>
      </c>
      <c r="LLC209" s="2329" t="s">
        <v>2568</v>
      </c>
      <c r="LLD209" s="2329" t="s">
        <v>2568</v>
      </c>
      <c r="LLE209" s="2329" t="s">
        <v>2568</v>
      </c>
      <c r="LLF209" s="2329" t="s">
        <v>2568</v>
      </c>
      <c r="LLG209" s="2329" t="s">
        <v>2568</v>
      </c>
      <c r="LLH209" s="2329" t="s">
        <v>2568</v>
      </c>
      <c r="LLI209" s="2329" t="s">
        <v>2568</v>
      </c>
      <c r="LLJ209" s="2329" t="s">
        <v>2568</v>
      </c>
      <c r="LLK209" s="2329" t="s">
        <v>2568</v>
      </c>
      <c r="LLL209" s="2329" t="s">
        <v>2568</v>
      </c>
      <c r="LLM209" s="2329" t="s">
        <v>2568</v>
      </c>
      <c r="LLN209" s="2329" t="s">
        <v>2568</v>
      </c>
      <c r="LLO209" s="2329" t="s">
        <v>2568</v>
      </c>
      <c r="LLP209" s="2329" t="s">
        <v>2568</v>
      </c>
      <c r="LLQ209" s="2329" t="s">
        <v>2568</v>
      </c>
      <c r="LLR209" s="2329" t="s">
        <v>2568</v>
      </c>
      <c r="LLS209" s="2329" t="s">
        <v>2568</v>
      </c>
      <c r="LLT209" s="2329" t="s">
        <v>2568</v>
      </c>
      <c r="LLU209" s="2329" t="s">
        <v>2568</v>
      </c>
      <c r="LLV209" s="2329" t="s">
        <v>2568</v>
      </c>
      <c r="LLW209" s="2329" t="s">
        <v>2568</v>
      </c>
      <c r="LLX209" s="2329" t="s">
        <v>2568</v>
      </c>
      <c r="LLY209" s="2329" t="s">
        <v>2568</v>
      </c>
      <c r="LLZ209" s="2329" t="s">
        <v>2568</v>
      </c>
      <c r="LMA209" s="2329" t="s">
        <v>2568</v>
      </c>
      <c r="LMB209" s="2329" t="s">
        <v>2568</v>
      </c>
      <c r="LMC209" s="2329" t="s">
        <v>2568</v>
      </c>
      <c r="LMD209" s="2329" t="s">
        <v>2568</v>
      </c>
      <c r="LME209" s="2329" t="s">
        <v>2568</v>
      </c>
      <c r="LMF209" s="2329" t="s">
        <v>2568</v>
      </c>
      <c r="LMG209" s="2329" t="s">
        <v>2568</v>
      </c>
      <c r="LMH209" s="2329" t="s">
        <v>2568</v>
      </c>
      <c r="LMI209" s="2329" t="s">
        <v>2568</v>
      </c>
      <c r="LMJ209" s="2329" t="s">
        <v>2568</v>
      </c>
      <c r="LMK209" s="2329" t="s">
        <v>2568</v>
      </c>
      <c r="LML209" s="2329" t="s">
        <v>2568</v>
      </c>
      <c r="LMM209" s="2329" t="s">
        <v>2568</v>
      </c>
      <c r="LMN209" s="2329" t="s">
        <v>2568</v>
      </c>
      <c r="LMO209" s="2329" t="s">
        <v>2568</v>
      </c>
      <c r="LMP209" s="2329" t="s">
        <v>2568</v>
      </c>
      <c r="LMQ209" s="2329" t="s">
        <v>2568</v>
      </c>
      <c r="LMR209" s="2329" t="s">
        <v>2568</v>
      </c>
      <c r="LMS209" s="2329" t="s">
        <v>2568</v>
      </c>
      <c r="LMT209" s="2329" t="s">
        <v>2568</v>
      </c>
      <c r="LMU209" s="2329" t="s">
        <v>2568</v>
      </c>
      <c r="LMV209" s="2329" t="s">
        <v>2568</v>
      </c>
      <c r="LMW209" s="2329" t="s">
        <v>2568</v>
      </c>
      <c r="LMX209" s="2329" t="s">
        <v>2568</v>
      </c>
      <c r="LMY209" s="2329" t="s">
        <v>2568</v>
      </c>
      <c r="LMZ209" s="2329" t="s">
        <v>2568</v>
      </c>
      <c r="LNA209" s="2329" t="s">
        <v>2568</v>
      </c>
      <c r="LNB209" s="2329" t="s">
        <v>2568</v>
      </c>
      <c r="LNC209" s="2329" t="s">
        <v>2568</v>
      </c>
      <c r="LND209" s="2329" t="s">
        <v>2568</v>
      </c>
      <c r="LNE209" s="2329" t="s">
        <v>2568</v>
      </c>
      <c r="LNF209" s="2329" t="s">
        <v>2568</v>
      </c>
      <c r="LNG209" s="2329" t="s">
        <v>2568</v>
      </c>
      <c r="LNH209" s="2329" t="s">
        <v>2568</v>
      </c>
      <c r="LNI209" s="2329" t="s">
        <v>2568</v>
      </c>
      <c r="LNJ209" s="2329" t="s">
        <v>2568</v>
      </c>
      <c r="LNK209" s="2329" t="s">
        <v>2568</v>
      </c>
      <c r="LNL209" s="2329" t="s">
        <v>2568</v>
      </c>
      <c r="LNM209" s="2329" t="s">
        <v>2568</v>
      </c>
      <c r="LNN209" s="2329" t="s">
        <v>2568</v>
      </c>
      <c r="LNO209" s="2329" t="s">
        <v>2568</v>
      </c>
      <c r="LNP209" s="2329" t="s">
        <v>2568</v>
      </c>
      <c r="LNQ209" s="2329" t="s">
        <v>2568</v>
      </c>
      <c r="LNR209" s="2329" t="s">
        <v>2568</v>
      </c>
      <c r="LNS209" s="2329" t="s">
        <v>2568</v>
      </c>
      <c r="LNT209" s="2329" t="s">
        <v>2568</v>
      </c>
      <c r="LNU209" s="2329" t="s">
        <v>2568</v>
      </c>
      <c r="LNV209" s="2329" t="s">
        <v>2568</v>
      </c>
      <c r="LNW209" s="2329" t="s">
        <v>2568</v>
      </c>
      <c r="LNX209" s="2329" t="s">
        <v>2568</v>
      </c>
      <c r="LNY209" s="2329" t="s">
        <v>2568</v>
      </c>
      <c r="LNZ209" s="2329" t="s">
        <v>2568</v>
      </c>
      <c r="LOA209" s="2329" t="s">
        <v>2568</v>
      </c>
      <c r="LOB209" s="2329" t="s">
        <v>2568</v>
      </c>
      <c r="LOC209" s="2329" t="s">
        <v>2568</v>
      </c>
      <c r="LOD209" s="2329" t="s">
        <v>2568</v>
      </c>
      <c r="LOE209" s="2329" t="s">
        <v>2568</v>
      </c>
      <c r="LOF209" s="2329" t="s">
        <v>2568</v>
      </c>
      <c r="LOG209" s="2329" t="s">
        <v>2568</v>
      </c>
      <c r="LOH209" s="2329" t="s">
        <v>2568</v>
      </c>
      <c r="LOI209" s="2329" t="s">
        <v>2568</v>
      </c>
      <c r="LOJ209" s="2329" t="s">
        <v>2568</v>
      </c>
      <c r="LOK209" s="2329" t="s">
        <v>2568</v>
      </c>
      <c r="LOL209" s="2329" t="s">
        <v>2568</v>
      </c>
      <c r="LOM209" s="2329" t="s">
        <v>2568</v>
      </c>
      <c r="LON209" s="2329" t="s">
        <v>2568</v>
      </c>
      <c r="LOO209" s="2329" t="s">
        <v>2568</v>
      </c>
      <c r="LOP209" s="2329" t="s">
        <v>2568</v>
      </c>
      <c r="LOQ209" s="2329" t="s">
        <v>2568</v>
      </c>
      <c r="LOR209" s="2329" t="s">
        <v>2568</v>
      </c>
      <c r="LOS209" s="2329" t="s">
        <v>2568</v>
      </c>
      <c r="LOT209" s="2329" t="s">
        <v>2568</v>
      </c>
      <c r="LOU209" s="2329" t="s">
        <v>2568</v>
      </c>
      <c r="LOV209" s="2329" t="s">
        <v>2568</v>
      </c>
      <c r="LOW209" s="2329" t="s">
        <v>2568</v>
      </c>
      <c r="LOX209" s="2329" t="s">
        <v>2568</v>
      </c>
      <c r="LOY209" s="2329" t="s">
        <v>2568</v>
      </c>
      <c r="LOZ209" s="2329" t="s">
        <v>2568</v>
      </c>
      <c r="LPA209" s="2329" t="s">
        <v>2568</v>
      </c>
      <c r="LPB209" s="2329" t="s">
        <v>2568</v>
      </c>
      <c r="LPC209" s="2329" t="s">
        <v>2568</v>
      </c>
      <c r="LPD209" s="2329" t="s">
        <v>2568</v>
      </c>
      <c r="LPE209" s="2329" t="s">
        <v>2568</v>
      </c>
      <c r="LPF209" s="2329" t="s">
        <v>2568</v>
      </c>
      <c r="LPG209" s="2329" t="s">
        <v>2568</v>
      </c>
      <c r="LPH209" s="2329" t="s">
        <v>2568</v>
      </c>
      <c r="LPI209" s="2329" t="s">
        <v>2568</v>
      </c>
      <c r="LPJ209" s="2329" t="s">
        <v>2568</v>
      </c>
      <c r="LPK209" s="2329" t="s">
        <v>2568</v>
      </c>
      <c r="LPL209" s="2329" t="s">
        <v>2568</v>
      </c>
      <c r="LPM209" s="2329" t="s">
        <v>2568</v>
      </c>
      <c r="LPN209" s="2329" t="s">
        <v>2568</v>
      </c>
      <c r="LPO209" s="2329" t="s">
        <v>2568</v>
      </c>
      <c r="LPP209" s="2329" t="s">
        <v>2568</v>
      </c>
      <c r="LPQ209" s="2329" t="s">
        <v>2568</v>
      </c>
      <c r="LPR209" s="2329" t="s">
        <v>2568</v>
      </c>
      <c r="LPS209" s="2329" t="s">
        <v>2568</v>
      </c>
      <c r="LPT209" s="2329" t="s">
        <v>2568</v>
      </c>
      <c r="LPU209" s="2329" t="s">
        <v>2568</v>
      </c>
      <c r="LPV209" s="2329" t="s">
        <v>2568</v>
      </c>
      <c r="LPW209" s="2329" t="s">
        <v>2568</v>
      </c>
      <c r="LPX209" s="2329" t="s">
        <v>2568</v>
      </c>
      <c r="LPY209" s="2329" t="s">
        <v>2568</v>
      </c>
      <c r="LPZ209" s="2329" t="s">
        <v>2568</v>
      </c>
      <c r="LQA209" s="2329" t="s">
        <v>2568</v>
      </c>
      <c r="LQB209" s="2329" t="s">
        <v>2568</v>
      </c>
      <c r="LQC209" s="2329" t="s">
        <v>2568</v>
      </c>
      <c r="LQD209" s="2329" t="s">
        <v>2568</v>
      </c>
      <c r="LQE209" s="2329" t="s">
        <v>2568</v>
      </c>
      <c r="LQF209" s="2329" t="s">
        <v>2568</v>
      </c>
      <c r="LQG209" s="2329" t="s">
        <v>2568</v>
      </c>
      <c r="LQH209" s="2329" t="s">
        <v>2568</v>
      </c>
      <c r="LQI209" s="2329" t="s">
        <v>2568</v>
      </c>
      <c r="LQJ209" s="2329" t="s">
        <v>2568</v>
      </c>
      <c r="LQK209" s="2329" t="s">
        <v>2568</v>
      </c>
      <c r="LQL209" s="2329" t="s">
        <v>2568</v>
      </c>
      <c r="LQM209" s="2329" t="s">
        <v>2568</v>
      </c>
      <c r="LQN209" s="2329" t="s">
        <v>2568</v>
      </c>
      <c r="LQO209" s="2329" t="s">
        <v>2568</v>
      </c>
      <c r="LQP209" s="2329" t="s">
        <v>2568</v>
      </c>
      <c r="LQQ209" s="2329" t="s">
        <v>2568</v>
      </c>
      <c r="LQR209" s="2329" t="s">
        <v>2568</v>
      </c>
      <c r="LQS209" s="2329" t="s">
        <v>2568</v>
      </c>
      <c r="LQT209" s="2329" t="s">
        <v>2568</v>
      </c>
      <c r="LQU209" s="2329" t="s">
        <v>2568</v>
      </c>
      <c r="LQV209" s="2329" t="s">
        <v>2568</v>
      </c>
      <c r="LQW209" s="2329" t="s">
        <v>2568</v>
      </c>
      <c r="LQX209" s="2329" t="s">
        <v>2568</v>
      </c>
      <c r="LQY209" s="2329" t="s">
        <v>2568</v>
      </c>
      <c r="LQZ209" s="2329" t="s">
        <v>2568</v>
      </c>
      <c r="LRA209" s="2329" t="s">
        <v>2568</v>
      </c>
      <c r="LRB209" s="2329" t="s">
        <v>2568</v>
      </c>
      <c r="LRC209" s="2329" t="s">
        <v>2568</v>
      </c>
      <c r="LRD209" s="2329" t="s">
        <v>2568</v>
      </c>
      <c r="LRE209" s="2329" t="s">
        <v>2568</v>
      </c>
      <c r="LRF209" s="2329" t="s">
        <v>2568</v>
      </c>
      <c r="LRG209" s="2329" t="s">
        <v>2568</v>
      </c>
      <c r="LRH209" s="2329" t="s">
        <v>2568</v>
      </c>
      <c r="LRI209" s="2329" t="s">
        <v>2568</v>
      </c>
      <c r="LRJ209" s="2329" t="s">
        <v>2568</v>
      </c>
      <c r="LRK209" s="2329" t="s">
        <v>2568</v>
      </c>
      <c r="LRL209" s="2329" t="s">
        <v>2568</v>
      </c>
      <c r="LRM209" s="2329" t="s">
        <v>2568</v>
      </c>
      <c r="LRN209" s="2329" t="s">
        <v>2568</v>
      </c>
      <c r="LRO209" s="2329" t="s">
        <v>2568</v>
      </c>
      <c r="LRP209" s="2329" t="s">
        <v>2568</v>
      </c>
      <c r="LRQ209" s="2329" t="s">
        <v>2568</v>
      </c>
      <c r="LRR209" s="2329" t="s">
        <v>2568</v>
      </c>
      <c r="LRS209" s="2329" t="s">
        <v>2568</v>
      </c>
      <c r="LRT209" s="2329" t="s">
        <v>2568</v>
      </c>
      <c r="LRU209" s="2329" t="s">
        <v>2568</v>
      </c>
      <c r="LRV209" s="2329" t="s">
        <v>2568</v>
      </c>
      <c r="LRW209" s="2329" t="s">
        <v>2568</v>
      </c>
      <c r="LRX209" s="2329" t="s">
        <v>2568</v>
      </c>
      <c r="LRY209" s="2329" t="s">
        <v>2568</v>
      </c>
      <c r="LRZ209" s="2329" t="s">
        <v>2568</v>
      </c>
      <c r="LSA209" s="2329" t="s">
        <v>2568</v>
      </c>
      <c r="LSB209" s="2329" t="s">
        <v>2568</v>
      </c>
      <c r="LSC209" s="2329" t="s">
        <v>2568</v>
      </c>
      <c r="LSD209" s="2329" t="s">
        <v>2568</v>
      </c>
      <c r="LSE209" s="2329" t="s">
        <v>2568</v>
      </c>
      <c r="LSF209" s="2329" t="s">
        <v>2568</v>
      </c>
      <c r="LSG209" s="2329" t="s">
        <v>2568</v>
      </c>
      <c r="LSH209" s="2329" t="s">
        <v>2568</v>
      </c>
      <c r="LSI209" s="2329" t="s">
        <v>2568</v>
      </c>
      <c r="LSJ209" s="2329" t="s">
        <v>2568</v>
      </c>
      <c r="LSK209" s="2329" t="s">
        <v>2568</v>
      </c>
      <c r="LSL209" s="2329" t="s">
        <v>2568</v>
      </c>
      <c r="LSM209" s="2329" t="s">
        <v>2568</v>
      </c>
      <c r="LSN209" s="2329" t="s">
        <v>2568</v>
      </c>
      <c r="LSO209" s="2329" t="s">
        <v>2568</v>
      </c>
      <c r="LSP209" s="2329" t="s">
        <v>2568</v>
      </c>
      <c r="LSQ209" s="2329" t="s">
        <v>2568</v>
      </c>
      <c r="LSR209" s="2329" t="s">
        <v>2568</v>
      </c>
      <c r="LSS209" s="2329" t="s">
        <v>2568</v>
      </c>
      <c r="LST209" s="2329" t="s">
        <v>2568</v>
      </c>
      <c r="LSU209" s="2329" t="s">
        <v>2568</v>
      </c>
      <c r="LSV209" s="2329" t="s">
        <v>2568</v>
      </c>
      <c r="LSW209" s="2329" t="s">
        <v>2568</v>
      </c>
      <c r="LSX209" s="2329" t="s">
        <v>2568</v>
      </c>
      <c r="LSY209" s="2329" t="s">
        <v>2568</v>
      </c>
      <c r="LSZ209" s="2329" t="s">
        <v>2568</v>
      </c>
      <c r="LTA209" s="2329" t="s">
        <v>2568</v>
      </c>
      <c r="LTB209" s="2329" t="s">
        <v>2568</v>
      </c>
      <c r="LTC209" s="2329" t="s">
        <v>2568</v>
      </c>
      <c r="LTD209" s="2329" t="s">
        <v>2568</v>
      </c>
      <c r="LTE209" s="2329" t="s">
        <v>2568</v>
      </c>
      <c r="LTF209" s="2329" t="s">
        <v>2568</v>
      </c>
      <c r="LTG209" s="2329" t="s">
        <v>2568</v>
      </c>
      <c r="LTH209" s="2329" t="s">
        <v>2568</v>
      </c>
      <c r="LTI209" s="2329" t="s">
        <v>2568</v>
      </c>
      <c r="LTJ209" s="2329" t="s">
        <v>2568</v>
      </c>
      <c r="LTK209" s="2329" t="s">
        <v>2568</v>
      </c>
      <c r="LTL209" s="2329" t="s">
        <v>2568</v>
      </c>
      <c r="LTM209" s="2329" t="s">
        <v>2568</v>
      </c>
      <c r="LTN209" s="2329" t="s">
        <v>2568</v>
      </c>
      <c r="LTO209" s="2329" t="s">
        <v>2568</v>
      </c>
      <c r="LTP209" s="2329" t="s">
        <v>2568</v>
      </c>
      <c r="LTQ209" s="2329" t="s">
        <v>2568</v>
      </c>
      <c r="LTR209" s="2329" t="s">
        <v>2568</v>
      </c>
      <c r="LTS209" s="2329" t="s">
        <v>2568</v>
      </c>
      <c r="LTT209" s="2329" t="s">
        <v>2568</v>
      </c>
      <c r="LTU209" s="2329" t="s">
        <v>2568</v>
      </c>
      <c r="LTV209" s="2329" t="s">
        <v>2568</v>
      </c>
      <c r="LTW209" s="2329" t="s">
        <v>2568</v>
      </c>
      <c r="LTX209" s="2329" t="s">
        <v>2568</v>
      </c>
      <c r="LTY209" s="2329" t="s">
        <v>2568</v>
      </c>
      <c r="LTZ209" s="2329" t="s">
        <v>2568</v>
      </c>
      <c r="LUA209" s="2329" t="s">
        <v>2568</v>
      </c>
      <c r="LUB209" s="2329" t="s">
        <v>2568</v>
      </c>
      <c r="LUC209" s="2329" t="s">
        <v>2568</v>
      </c>
      <c r="LUD209" s="2329" t="s">
        <v>2568</v>
      </c>
      <c r="LUE209" s="2329" t="s">
        <v>2568</v>
      </c>
      <c r="LUF209" s="2329" t="s">
        <v>2568</v>
      </c>
      <c r="LUG209" s="2329" t="s">
        <v>2568</v>
      </c>
      <c r="LUH209" s="2329" t="s">
        <v>2568</v>
      </c>
      <c r="LUI209" s="2329" t="s">
        <v>2568</v>
      </c>
      <c r="LUJ209" s="2329" t="s">
        <v>2568</v>
      </c>
      <c r="LUK209" s="2329" t="s">
        <v>2568</v>
      </c>
      <c r="LUL209" s="2329" t="s">
        <v>2568</v>
      </c>
      <c r="LUM209" s="2329" t="s">
        <v>2568</v>
      </c>
      <c r="LUN209" s="2329" t="s">
        <v>2568</v>
      </c>
      <c r="LUO209" s="2329" t="s">
        <v>2568</v>
      </c>
      <c r="LUP209" s="2329" t="s">
        <v>2568</v>
      </c>
      <c r="LUQ209" s="2329" t="s">
        <v>2568</v>
      </c>
      <c r="LUR209" s="2329" t="s">
        <v>2568</v>
      </c>
      <c r="LUS209" s="2329" t="s">
        <v>2568</v>
      </c>
      <c r="LUT209" s="2329" t="s">
        <v>2568</v>
      </c>
      <c r="LUU209" s="2329" t="s">
        <v>2568</v>
      </c>
      <c r="LUV209" s="2329" t="s">
        <v>2568</v>
      </c>
      <c r="LUW209" s="2329" t="s">
        <v>2568</v>
      </c>
      <c r="LUX209" s="2329" t="s">
        <v>2568</v>
      </c>
      <c r="LUY209" s="2329" t="s">
        <v>2568</v>
      </c>
      <c r="LUZ209" s="2329" t="s">
        <v>2568</v>
      </c>
      <c r="LVA209" s="2329" t="s">
        <v>2568</v>
      </c>
      <c r="LVB209" s="2329" t="s">
        <v>2568</v>
      </c>
      <c r="LVC209" s="2329" t="s">
        <v>2568</v>
      </c>
      <c r="LVD209" s="2329" t="s">
        <v>2568</v>
      </c>
      <c r="LVE209" s="2329" t="s">
        <v>2568</v>
      </c>
      <c r="LVF209" s="2329" t="s">
        <v>2568</v>
      </c>
      <c r="LVG209" s="2329" t="s">
        <v>2568</v>
      </c>
      <c r="LVH209" s="2329" t="s">
        <v>2568</v>
      </c>
      <c r="LVI209" s="2329" t="s">
        <v>2568</v>
      </c>
      <c r="LVJ209" s="2329" t="s">
        <v>2568</v>
      </c>
      <c r="LVK209" s="2329" t="s">
        <v>2568</v>
      </c>
      <c r="LVL209" s="2329" t="s">
        <v>2568</v>
      </c>
      <c r="LVM209" s="2329" t="s">
        <v>2568</v>
      </c>
      <c r="LVN209" s="2329" t="s">
        <v>2568</v>
      </c>
      <c r="LVO209" s="2329" t="s">
        <v>2568</v>
      </c>
      <c r="LVP209" s="2329" t="s">
        <v>2568</v>
      </c>
      <c r="LVQ209" s="2329" t="s">
        <v>2568</v>
      </c>
      <c r="LVR209" s="2329" t="s">
        <v>2568</v>
      </c>
      <c r="LVS209" s="2329" t="s">
        <v>2568</v>
      </c>
      <c r="LVT209" s="2329" t="s">
        <v>2568</v>
      </c>
      <c r="LVU209" s="2329" t="s">
        <v>2568</v>
      </c>
      <c r="LVV209" s="2329" t="s">
        <v>2568</v>
      </c>
      <c r="LVW209" s="2329" t="s">
        <v>2568</v>
      </c>
      <c r="LVX209" s="2329" t="s">
        <v>2568</v>
      </c>
      <c r="LVY209" s="2329" t="s">
        <v>2568</v>
      </c>
      <c r="LVZ209" s="2329" t="s">
        <v>2568</v>
      </c>
      <c r="LWA209" s="2329" t="s">
        <v>2568</v>
      </c>
      <c r="LWB209" s="2329" t="s">
        <v>2568</v>
      </c>
      <c r="LWC209" s="2329" t="s">
        <v>2568</v>
      </c>
      <c r="LWD209" s="2329" t="s">
        <v>2568</v>
      </c>
      <c r="LWE209" s="2329" t="s">
        <v>2568</v>
      </c>
      <c r="LWF209" s="2329" t="s">
        <v>2568</v>
      </c>
      <c r="LWG209" s="2329" t="s">
        <v>2568</v>
      </c>
      <c r="LWH209" s="2329" t="s">
        <v>2568</v>
      </c>
      <c r="LWI209" s="2329" t="s">
        <v>2568</v>
      </c>
      <c r="LWJ209" s="2329" t="s">
        <v>2568</v>
      </c>
      <c r="LWK209" s="2329" t="s">
        <v>2568</v>
      </c>
      <c r="LWL209" s="2329" t="s">
        <v>2568</v>
      </c>
      <c r="LWM209" s="2329" t="s">
        <v>2568</v>
      </c>
      <c r="LWN209" s="2329" t="s">
        <v>2568</v>
      </c>
      <c r="LWO209" s="2329" t="s">
        <v>2568</v>
      </c>
      <c r="LWP209" s="2329" t="s">
        <v>2568</v>
      </c>
      <c r="LWQ209" s="2329" t="s">
        <v>2568</v>
      </c>
      <c r="LWR209" s="2329" t="s">
        <v>2568</v>
      </c>
      <c r="LWS209" s="2329" t="s">
        <v>2568</v>
      </c>
      <c r="LWT209" s="2329" t="s">
        <v>2568</v>
      </c>
      <c r="LWU209" s="2329" t="s">
        <v>2568</v>
      </c>
      <c r="LWV209" s="2329" t="s">
        <v>2568</v>
      </c>
      <c r="LWW209" s="2329" t="s">
        <v>2568</v>
      </c>
      <c r="LWX209" s="2329" t="s">
        <v>2568</v>
      </c>
      <c r="LWY209" s="2329" t="s">
        <v>2568</v>
      </c>
      <c r="LWZ209" s="2329" t="s">
        <v>2568</v>
      </c>
      <c r="LXA209" s="2329" t="s">
        <v>2568</v>
      </c>
      <c r="LXB209" s="2329" t="s">
        <v>2568</v>
      </c>
      <c r="LXC209" s="2329" t="s">
        <v>2568</v>
      </c>
      <c r="LXD209" s="2329" t="s">
        <v>2568</v>
      </c>
      <c r="LXE209" s="2329" t="s">
        <v>2568</v>
      </c>
      <c r="LXF209" s="2329" t="s">
        <v>2568</v>
      </c>
      <c r="LXG209" s="2329" t="s">
        <v>2568</v>
      </c>
      <c r="LXH209" s="2329" t="s">
        <v>2568</v>
      </c>
      <c r="LXI209" s="2329" t="s">
        <v>2568</v>
      </c>
      <c r="LXJ209" s="2329" t="s">
        <v>2568</v>
      </c>
      <c r="LXK209" s="2329" t="s">
        <v>2568</v>
      </c>
      <c r="LXL209" s="2329" t="s">
        <v>2568</v>
      </c>
      <c r="LXM209" s="2329" t="s">
        <v>2568</v>
      </c>
      <c r="LXN209" s="2329" t="s">
        <v>2568</v>
      </c>
      <c r="LXO209" s="2329" t="s">
        <v>2568</v>
      </c>
      <c r="LXP209" s="2329" t="s">
        <v>2568</v>
      </c>
      <c r="LXQ209" s="2329" t="s">
        <v>2568</v>
      </c>
      <c r="LXR209" s="2329" t="s">
        <v>2568</v>
      </c>
      <c r="LXS209" s="2329" t="s">
        <v>2568</v>
      </c>
      <c r="LXT209" s="2329" t="s">
        <v>2568</v>
      </c>
      <c r="LXU209" s="2329" t="s">
        <v>2568</v>
      </c>
      <c r="LXV209" s="2329" t="s">
        <v>2568</v>
      </c>
      <c r="LXW209" s="2329" t="s">
        <v>2568</v>
      </c>
      <c r="LXX209" s="2329" t="s">
        <v>2568</v>
      </c>
      <c r="LXY209" s="2329" t="s">
        <v>2568</v>
      </c>
      <c r="LXZ209" s="2329" t="s">
        <v>2568</v>
      </c>
      <c r="LYA209" s="2329" t="s">
        <v>2568</v>
      </c>
      <c r="LYB209" s="2329" t="s">
        <v>2568</v>
      </c>
      <c r="LYC209" s="2329" t="s">
        <v>2568</v>
      </c>
      <c r="LYD209" s="2329" t="s">
        <v>2568</v>
      </c>
      <c r="LYE209" s="2329" t="s">
        <v>2568</v>
      </c>
      <c r="LYF209" s="2329" t="s">
        <v>2568</v>
      </c>
      <c r="LYG209" s="2329" t="s">
        <v>2568</v>
      </c>
      <c r="LYH209" s="2329" t="s">
        <v>2568</v>
      </c>
      <c r="LYI209" s="2329" t="s">
        <v>2568</v>
      </c>
      <c r="LYJ209" s="2329" t="s">
        <v>2568</v>
      </c>
      <c r="LYK209" s="2329" t="s">
        <v>2568</v>
      </c>
      <c r="LYL209" s="2329" t="s">
        <v>2568</v>
      </c>
      <c r="LYM209" s="2329" t="s">
        <v>2568</v>
      </c>
      <c r="LYN209" s="2329" t="s">
        <v>2568</v>
      </c>
      <c r="LYO209" s="2329" t="s">
        <v>2568</v>
      </c>
      <c r="LYP209" s="2329" t="s">
        <v>2568</v>
      </c>
      <c r="LYQ209" s="2329" t="s">
        <v>2568</v>
      </c>
      <c r="LYR209" s="2329" t="s">
        <v>2568</v>
      </c>
      <c r="LYS209" s="2329" t="s">
        <v>2568</v>
      </c>
      <c r="LYT209" s="2329" t="s">
        <v>2568</v>
      </c>
      <c r="LYU209" s="2329" t="s">
        <v>2568</v>
      </c>
      <c r="LYV209" s="2329" t="s">
        <v>2568</v>
      </c>
      <c r="LYW209" s="2329" t="s">
        <v>2568</v>
      </c>
      <c r="LYX209" s="2329" t="s">
        <v>2568</v>
      </c>
      <c r="LYY209" s="2329" t="s">
        <v>2568</v>
      </c>
      <c r="LYZ209" s="2329" t="s">
        <v>2568</v>
      </c>
      <c r="LZA209" s="2329" t="s">
        <v>2568</v>
      </c>
      <c r="LZB209" s="2329" t="s">
        <v>2568</v>
      </c>
      <c r="LZC209" s="2329" t="s">
        <v>2568</v>
      </c>
      <c r="LZD209" s="2329" t="s">
        <v>2568</v>
      </c>
      <c r="LZE209" s="2329" t="s">
        <v>2568</v>
      </c>
      <c r="LZF209" s="2329" t="s">
        <v>2568</v>
      </c>
      <c r="LZG209" s="2329" t="s">
        <v>2568</v>
      </c>
      <c r="LZH209" s="2329" t="s">
        <v>2568</v>
      </c>
      <c r="LZI209" s="2329" t="s">
        <v>2568</v>
      </c>
      <c r="LZJ209" s="2329" t="s">
        <v>2568</v>
      </c>
      <c r="LZK209" s="2329" t="s">
        <v>2568</v>
      </c>
      <c r="LZL209" s="2329" t="s">
        <v>2568</v>
      </c>
      <c r="LZM209" s="2329" t="s">
        <v>2568</v>
      </c>
      <c r="LZN209" s="2329" t="s">
        <v>2568</v>
      </c>
      <c r="LZO209" s="2329" t="s">
        <v>2568</v>
      </c>
      <c r="LZP209" s="2329" t="s">
        <v>2568</v>
      </c>
      <c r="LZQ209" s="2329" t="s">
        <v>2568</v>
      </c>
      <c r="LZR209" s="2329" t="s">
        <v>2568</v>
      </c>
      <c r="LZS209" s="2329" t="s">
        <v>2568</v>
      </c>
      <c r="LZT209" s="2329" t="s">
        <v>2568</v>
      </c>
      <c r="LZU209" s="2329" t="s">
        <v>2568</v>
      </c>
      <c r="LZV209" s="2329" t="s">
        <v>2568</v>
      </c>
      <c r="LZW209" s="2329" t="s">
        <v>2568</v>
      </c>
      <c r="LZX209" s="2329" t="s">
        <v>2568</v>
      </c>
      <c r="LZY209" s="2329" t="s">
        <v>2568</v>
      </c>
      <c r="LZZ209" s="2329" t="s">
        <v>2568</v>
      </c>
      <c r="MAA209" s="2329" t="s">
        <v>2568</v>
      </c>
      <c r="MAB209" s="2329" t="s">
        <v>2568</v>
      </c>
      <c r="MAC209" s="2329" t="s">
        <v>2568</v>
      </c>
      <c r="MAD209" s="2329" t="s">
        <v>2568</v>
      </c>
      <c r="MAE209" s="2329" t="s">
        <v>2568</v>
      </c>
      <c r="MAF209" s="2329" t="s">
        <v>2568</v>
      </c>
      <c r="MAG209" s="2329" t="s">
        <v>2568</v>
      </c>
      <c r="MAH209" s="2329" t="s">
        <v>2568</v>
      </c>
      <c r="MAI209" s="2329" t="s">
        <v>2568</v>
      </c>
      <c r="MAJ209" s="2329" t="s">
        <v>2568</v>
      </c>
      <c r="MAK209" s="2329" t="s">
        <v>2568</v>
      </c>
      <c r="MAL209" s="2329" t="s">
        <v>2568</v>
      </c>
      <c r="MAM209" s="2329" t="s">
        <v>2568</v>
      </c>
      <c r="MAN209" s="2329" t="s">
        <v>2568</v>
      </c>
      <c r="MAO209" s="2329" t="s">
        <v>2568</v>
      </c>
      <c r="MAP209" s="2329" t="s">
        <v>2568</v>
      </c>
      <c r="MAQ209" s="2329" t="s">
        <v>2568</v>
      </c>
      <c r="MAR209" s="2329" t="s">
        <v>2568</v>
      </c>
      <c r="MAS209" s="2329" t="s">
        <v>2568</v>
      </c>
      <c r="MAT209" s="2329" t="s">
        <v>2568</v>
      </c>
      <c r="MAU209" s="2329" t="s">
        <v>2568</v>
      </c>
      <c r="MAV209" s="2329" t="s">
        <v>2568</v>
      </c>
      <c r="MAW209" s="2329" t="s">
        <v>2568</v>
      </c>
      <c r="MAX209" s="2329" t="s">
        <v>2568</v>
      </c>
      <c r="MAY209" s="2329" t="s">
        <v>2568</v>
      </c>
      <c r="MAZ209" s="2329" t="s">
        <v>2568</v>
      </c>
      <c r="MBA209" s="2329" t="s">
        <v>2568</v>
      </c>
      <c r="MBB209" s="2329" t="s">
        <v>2568</v>
      </c>
      <c r="MBC209" s="2329" t="s">
        <v>2568</v>
      </c>
      <c r="MBD209" s="2329" t="s">
        <v>2568</v>
      </c>
      <c r="MBE209" s="2329" t="s">
        <v>2568</v>
      </c>
      <c r="MBF209" s="2329" t="s">
        <v>2568</v>
      </c>
      <c r="MBG209" s="2329" t="s">
        <v>2568</v>
      </c>
      <c r="MBH209" s="2329" t="s">
        <v>2568</v>
      </c>
      <c r="MBI209" s="2329" t="s">
        <v>2568</v>
      </c>
      <c r="MBJ209" s="2329" t="s">
        <v>2568</v>
      </c>
      <c r="MBK209" s="2329" t="s">
        <v>2568</v>
      </c>
      <c r="MBL209" s="2329" t="s">
        <v>2568</v>
      </c>
      <c r="MBM209" s="2329" t="s">
        <v>2568</v>
      </c>
      <c r="MBN209" s="2329" t="s">
        <v>2568</v>
      </c>
      <c r="MBO209" s="2329" t="s">
        <v>2568</v>
      </c>
      <c r="MBP209" s="2329" t="s">
        <v>2568</v>
      </c>
      <c r="MBQ209" s="2329" t="s">
        <v>2568</v>
      </c>
      <c r="MBR209" s="2329" t="s">
        <v>2568</v>
      </c>
      <c r="MBS209" s="2329" t="s">
        <v>2568</v>
      </c>
      <c r="MBT209" s="2329" t="s">
        <v>2568</v>
      </c>
      <c r="MBU209" s="2329" t="s">
        <v>2568</v>
      </c>
      <c r="MBV209" s="2329" t="s">
        <v>2568</v>
      </c>
      <c r="MBW209" s="2329" t="s">
        <v>2568</v>
      </c>
      <c r="MBX209" s="2329" t="s">
        <v>2568</v>
      </c>
      <c r="MBY209" s="2329" t="s">
        <v>2568</v>
      </c>
      <c r="MBZ209" s="2329" t="s">
        <v>2568</v>
      </c>
      <c r="MCA209" s="2329" t="s">
        <v>2568</v>
      </c>
      <c r="MCB209" s="2329" t="s">
        <v>2568</v>
      </c>
      <c r="MCC209" s="2329" t="s">
        <v>2568</v>
      </c>
      <c r="MCD209" s="2329" t="s">
        <v>2568</v>
      </c>
      <c r="MCE209" s="2329" t="s">
        <v>2568</v>
      </c>
      <c r="MCF209" s="2329" t="s">
        <v>2568</v>
      </c>
      <c r="MCG209" s="2329" t="s">
        <v>2568</v>
      </c>
      <c r="MCH209" s="2329" t="s">
        <v>2568</v>
      </c>
      <c r="MCI209" s="2329" t="s">
        <v>2568</v>
      </c>
      <c r="MCJ209" s="2329" t="s">
        <v>2568</v>
      </c>
      <c r="MCK209" s="2329" t="s">
        <v>2568</v>
      </c>
      <c r="MCL209" s="2329" t="s">
        <v>2568</v>
      </c>
      <c r="MCM209" s="2329" t="s">
        <v>2568</v>
      </c>
      <c r="MCN209" s="2329" t="s">
        <v>2568</v>
      </c>
      <c r="MCO209" s="2329" t="s">
        <v>2568</v>
      </c>
      <c r="MCP209" s="2329" t="s">
        <v>2568</v>
      </c>
      <c r="MCQ209" s="2329" t="s">
        <v>2568</v>
      </c>
      <c r="MCR209" s="2329" t="s">
        <v>2568</v>
      </c>
      <c r="MCS209" s="2329" t="s">
        <v>2568</v>
      </c>
      <c r="MCT209" s="2329" t="s">
        <v>2568</v>
      </c>
      <c r="MCU209" s="2329" t="s">
        <v>2568</v>
      </c>
      <c r="MCV209" s="2329" t="s">
        <v>2568</v>
      </c>
      <c r="MCW209" s="2329" t="s">
        <v>2568</v>
      </c>
      <c r="MCX209" s="2329" t="s">
        <v>2568</v>
      </c>
      <c r="MCY209" s="2329" t="s">
        <v>2568</v>
      </c>
      <c r="MCZ209" s="2329" t="s">
        <v>2568</v>
      </c>
      <c r="MDA209" s="2329" t="s">
        <v>2568</v>
      </c>
      <c r="MDB209" s="2329" t="s">
        <v>2568</v>
      </c>
      <c r="MDC209" s="2329" t="s">
        <v>2568</v>
      </c>
      <c r="MDD209" s="2329" t="s">
        <v>2568</v>
      </c>
      <c r="MDE209" s="2329" t="s">
        <v>2568</v>
      </c>
      <c r="MDF209" s="2329" t="s">
        <v>2568</v>
      </c>
      <c r="MDG209" s="2329" t="s">
        <v>2568</v>
      </c>
      <c r="MDH209" s="2329" t="s">
        <v>2568</v>
      </c>
      <c r="MDI209" s="2329" t="s">
        <v>2568</v>
      </c>
      <c r="MDJ209" s="2329" t="s">
        <v>2568</v>
      </c>
      <c r="MDK209" s="2329" t="s">
        <v>2568</v>
      </c>
      <c r="MDL209" s="2329" t="s">
        <v>2568</v>
      </c>
      <c r="MDM209" s="2329" t="s">
        <v>2568</v>
      </c>
      <c r="MDN209" s="2329" t="s">
        <v>2568</v>
      </c>
      <c r="MDO209" s="2329" t="s">
        <v>2568</v>
      </c>
      <c r="MDP209" s="2329" t="s">
        <v>2568</v>
      </c>
      <c r="MDQ209" s="2329" t="s">
        <v>2568</v>
      </c>
      <c r="MDR209" s="2329" t="s">
        <v>2568</v>
      </c>
      <c r="MDS209" s="2329" t="s">
        <v>2568</v>
      </c>
      <c r="MDT209" s="2329" t="s">
        <v>2568</v>
      </c>
      <c r="MDU209" s="2329" t="s">
        <v>2568</v>
      </c>
      <c r="MDV209" s="2329" t="s">
        <v>2568</v>
      </c>
      <c r="MDW209" s="2329" t="s">
        <v>2568</v>
      </c>
      <c r="MDX209" s="2329" t="s">
        <v>2568</v>
      </c>
      <c r="MDY209" s="2329" t="s">
        <v>2568</v>
      </c>
      <c r="MDZ209" s="2329" t="s">
        <v>2568</v>
      </c>
      <c r="MEA209" s="2329" t="s">
        <v>2568</v>
      </c>
      <c r="MEB209" s="2329" t="s">
        <v>2568</v>
      </c>
      <c r="MEC209" s="2329" t="s">
        <v>2568</v>
      </c>
      <c r="MED209" s="2329" t="s">
        <v>2568</v>
      </c>
      <c r="MEE209" s="2329" t="s">
        <v>2568</v>
      </c>
      <c r="MEF209" s="2329" t="s">
        <v>2568</v>
      </c>
      <c r="MEG209" s="2329" t="s">
        <v>2568</v>
      </c>
      <c r="MEH209" s="2329" t="s">
        <v>2568</v>
      </c>
      <c r="MEI209" s="2329" t="s">
        <v>2568</v>
      </c>
      <c r="MEJ209" s="2329" t="s">
        <v>2568</v>
      </c>
      <c r="MEK209" s="2329" t="s">
        <v>2568</v>
      </c>
      <c r="MEL209" s="2329" t="s">
        <v>2568</v>
      </c>
      <c r="MEM209" s="2329" t="s">
        <v>2568</v>
      </c>
      <c r="MEN209" s="2329" t="s">
        <v>2568</v>
      </c>
      <c r="MEO209" s="2329" t="s">
        <v>2568</v>
      </c>
      <c r="MEP209" s="2329" t="s">
        <v>2568</v>
      </c>
      <c r="MEQ209" s="2329" t="s">
        <v>2568</v>
      </c>
      <c r="MER209" s="2329" t="s">
        <v>2568</v>
      </c>
      <c r="MES209" s="2329" t="s">
        <v>2568</v>
      </c>
      <c r="MET209" s="2329" t="s">
        <v>2568</v>
      </c>
      <c r="MEU209" s="2329" t="s">
        <v>2568</v>
      </c>
      <c r="MEV209" s="2329" t="s">
        <v>2568</v>
      </c>
      <c r="MEW209" s="2329" t="s">
        <v>2568</v>
      </c>
      <c r="MEX209" s="2329" t="s">
        <v>2568</v>
      </c>
      <c r="MEY209" s="2329" t="s">
        <v>2568</v>
      </c>
      <c r="MEZ209" s="2329" t="s">
        <v>2568</v>
      </c>
      <c r="MFA209" s="2329" t="s">
        <v>2568</v>
      </c>
      <c r="MFB209" s="2329" t="s">
        <v>2568</v>
      </c>
      <c r="MFC209" s="2329" t="s">
        <v>2568</v>
      </c>
      <c r="MFD209" s="2329" t="s">
        <v>2568</v>
      </c>
      <c r="MFE209" s="2329" t="s">
        <v>2568</v>
      </c>
      <c r="MFF209" s="2329" t="s">
        <v>2568</v>
      </c>
      <c r="MFG209" s="2329" t="s">
        <v>2568</v>
      </c>
      <c r="MFH209" s="2329" t="s">
        <v>2568</v>
      </c>
      <c r="MFI209" s="2329" t="s">
        <v>2568</v>
      </c>
      <c r="MFJ209" s="2329" t="s">
        <v>2568</v>
      </c>
      <c r="MFK209" s="2329" t="s">
        <v>2568</v>
      </c>
      <c r="MFL209" s="2329" t="s">
        <v>2568</v>
      </c>
      <c r="MFM209" s="2329" t="s">
        <v>2568</v>
      </c>
      <c r="MFN209" s="2329" t="s">
        <v>2568</v>
      </c>
      <c r="MFO209" s="2329" t="s">
        <v>2568</v>
      </c>
      <c r="MFP209" s="2329" t="s">
        <v>2568</v>
      </c>
      <c r="MFQ209" s="2329" t="s">
        <v>2568</v>
      </c>
      <c r="MFR209" s="2329" t="s">
        <v>2568</v>
      </c>
      <c r="MFS209" s="2329" t="s">
        <v>2568</v>
      </c>
      <c r="MFT209" s="2329" t="s">
        <v>2568</v>
      </c>
      <c r="MFU209" s="2329" t="s">
        <v>2568</v>
      </c>
      <c r="MFV209" s="2329" t="s">
        <v>2568</v>
      </c>
      <c r="MFW209" s="2329" t="s">
        <v>2568</v>
      </c>
      <c r="MFX209" s="2329" t="s">
        <v>2568</v>
      </c>
      <c r="MFY209" s="2329" t="s">
        <v>2568</v>
      </c>
      <c r="MFZ209" s="2329" t="s">
        <v>2568</v>
      </c>
      <c r="MGA209" s="2329" t="s">
        <v>2568</v>
      </c>
      <c r="MGB209" s="2329" t="s">
        <v>2568</v>
      </c>
      <c r="MGC209" s="2329" t="s">
        <v>2568</v>
      </c>
      <c r="MGD209" s="2329" t="s">
        <v>2568</v>
      </c>
      <c r="MGE209" s="2329" t="s">
        <v>2568</v>
      </c>
      <c r="MGF209" s="2329" t="s">
        <v>2568</v>
      </c>
      <c r="MGG209" s="2329" t="s">
        <v>2568</v>
      </c>
      <c r="MGH209" s="2329" t="s">
        <v>2568</v>
      </c>
      <c r="MGI209" s="2329" t="s">
        <v>2568</v>
      </c>
      <c r="MGJ209" s="2329" t="s">
        <v>2568</v>
      </c>
      <c r="MGK209" s="2329" t="s">
        <v>2568</v>
      </c>
      <c r="MGL209" s="2329" t="s">
        <v>2568</v>
      </c>
      <c r="MGM209" s="2329" t="s">
        <v>2568</v>
      </c>
      <c r="MGN209" s="2329" t="s">
        <v>2568</v>
      </c>
      <c r="MGO209" s="2329" t="s">
        <v>2568</v>
      </c>
      <c r="MGP209" s="2329" t="s">
        <v>2568</v>
      </c>
      <c r="MGQ209" s="2329" t="s">
        <v>2568</v>
      </c>
      <c r="MGR209" s="2329" t="s">
        <v>2568</v>
      </c>
      <c r="MGS209" s="2329" t="s">
        <v>2568</v>
      </c>
      <c r="MGT209" s="2329" t="s">
        <v>2568</v>
      </c>
      <c r="MGU209" s="2329" t="s">
        <v>2568</v>
      </c>
      <c r="MGV209" s="2329" t="s">
        <v>2568</v>
      </c>
      <c r="MGW209" s="2329" t="s">
        <v>2568</v>
      </c>
      <c r="MGX209" s="2329" t="s">
        <v>2568</v>
      </c>
      <c r="MGY209" s="2329" t="s">
        <v>2568</v>
      </c>
      <c r="MGZ209" s="2329" t="s">
        <v>2568</v>
      </c>
      <c r="MHA209" s="2329" t="s">
        <v>2568</v>
      </c>
      <c r="MHB209" s="2329" t="s">
        <v>2568</v>
      </c>
      <c r="MHC209" s="2329" t="s">
        <v>2568</v>
      </c>
      <c r="MHD209" s="2329" t="s">
        <v>2568</v>
      </c>
      <c r="MHE209" s="2329" t="s">
        <v>2568</v>
      </c>
      <c r="MHF209" s="2329" t="s">
        <v>2568</v>
      </c>
      <c r="MHG209" s="2329" t="s">
        <v>2568</v>
      </c>
      <c r="MHH209" s="2329" t="s">
        <v>2568</v>
      </c>
      <c r="MHI209" s="2329" t="s">
        <v>2568</v>
      </c>
      <c r="MHJ209" s="2329" t="s">
        <v>2568</v>
      </c>
      <c r="MHK209" s="2329" t="s">
        <v>2568</v>
      </c>
      <c r="MHL209" s="2329" t="s">
        <v>2568</v>
      </c>
      <c r="MHM209" s="2329" t="s">
        <v>2568</v>
      </c>
      <c r="MHN209" s="2329" t="s">
        <v>2568</v>
      </c>
      <c r="MHO209" s="2329" t="s">
        <v>2568</v>
      </c>
      <c r="MHP209" s="2329" t="s">
        <v>2568</v>
      </c>
      <c r="MHQ209" s="2329" t="s">
        <v>2568</v>
      </c>
      <c r="MHR209" s="2329" t="s">
        <v>2568</v>
      </c>
      <c r="MHS209" s="2329" t="s">
        <v>2568</v>
      </c>
      <c r="MHT209" s="2329" t="s">
        <v>2568</v>
      </c>
      <c r="MHU209" s="2329" t="s">
        <v>2568</v>
      </c>
      <c r="MHV209" s="2329" t="s">
        <v>2568</v>
      </c>
      <c r="MHW209" s="2329" t="s">
        <v>2568</v>
      </c>
      <c r="MHX209" s="2329" t="s">
        <v>2568</v>
      </c>
      <c r="MHY209" s="2329" t="s">
        <v>2568</v>
      </c>
      <c r="MHZ209" s="2329" t="s">
        <v>2568</v>
      </c>
      <c r="MIA209" s="2329" t="s">
        <v>2568</v>
      </c>
      <c r="MIB209" s="2329" t="s">
        <v>2568</v>
      </c>
      <c r="MIC209" s="2329" t="s">
        <v>2568</v>
      </c>
      <c r="MID209" s="2329" t="s">
        <v>2568</v>
      </c>
      <c r="MIE209" s="2329" t="s">
        <v>2568</v>
      </c>
      <c r="MIF209" s="2329" t="s">
        <v>2568</v>
      </c>
      <c r="MIG209" s="2329" t="s">
        <v>2568</v>
      </c>
      <c r="MIH209" s="2329" t="s">
        <v>2568</v>
      </c>
      <c r="MII209" s="2329" t="s">
        <v>2568</v>
      </c>
      <c r="MIJ209" s="2329" t="s">
        <v>2568</v>
      </c>
      <c r="MIK209" s="2329" t="s">
        <v>2568</v>
      </c>
      <c r="MIL209" s="2329" t="s">
        <v>2568</v>
      </c>
      <c r="MIM209" s="2329" t="s">
        <v>2568</v>
      </c>
      <c r="MIN209" s="2329" t="s">
        <v>2568</v>
      </c>
      <c r="MIO209" s="2329" t="s">
        <v>2568</v>
      </c>
      <c r="MIP209" s="2329" t="s">
        <v>2568</v>
      </c>
      <c r="MIQ209" s="2329" t="s">
        <v>2568</v>
      </c>
      <c r="MIR209" s="2329" t="s">
        <v>2568</v>
      </c>
      <c r="MIS209" s="2329" t="s">
        <v>2568</v>
      </c>
      <c r="MIT209" s="2329" t="s">
        <v>2568</v>
      </c>
      <c r="MIU209" s="2329" t="s">
        <v>2568</v>
      </c>
      <c r="MIV209" s="2329" t="s">
        <v>2568</v>
      </c>
      <c r="MIW209" s="2329" t="s">
        <v>2568</v>
      </c>
      <c r="MIX209" s="2329" t="s">
        <v>2568</v>
      </c>
      <c r="MIY209" s="2329" t="s">
        <v>2568</v>
      </c>
      <c r="MIZ209" s="2329" t="s">
        <v>2568</v>
      </c>
      <c r="MJA209" s="2329" t="s">
        <v>2568</v>
      </c>
      <c r="MJB209" s="2329" t="s">
        <v>2568</v>
      </c>
      <c r="MJC209" s="2329" t="s">
        <v>2568</v>
      </c>
      <c r="MJD209" s="2329" t="s">
        <v>2568</v>
      </c>
      <c r="MJE209" s="2329" t="s">
        <v>2568</v>
      </c>
      <c r="MJF209" s="2329" t="s">
        <v>2568</v>
      </c>
      <c r="MJG209" s="2329" t="s">
        <v>2568</v>
      </c>
      <c r="MJH209" s="2329" t="s">
        <v>2568</v>
      </c>
      <c r="MJI209" s="2329" t="s">
        <v>2568</v>
      </c>
      <c r="MJJ209" s="2329" t="s">
        <v>2568</v>
      </c>
      <c r="MJK209" s="2329" t="s">
        <v>2568</v>
      </c>
      <c r="MJL209" s="2329" t="s">
        <v>2568</v>
      </c>
      <c r="MJM209" s="2329" t="s">
        <v>2568</v>
      </c>
      <c r="MJN209" s="2329" t="s">
        <v>2568</v>
      </c>
      <c r="MJO209" s="2329" t="s">
        <v>2568</v>
      </c>
      <c r="MJP209" s="2329" t="s">
        <v>2568</v>
      </c>
      <c r="MJQ209" s="2329" t="s">
        <v>2568</v>
      </c>
      <c r="MJR209" s="2329" t="s">
        <v>2568</v>
      </c>
      <c r="MJS209" s="2329" t="s">
        <v>2568</v>
      </c>
      <c r="MJT209" s="2329" t="s">
        <v>2568</v>
      </c>
      <c r="MJU209" s="2329" t="s">
        <v>2568</v>
      </c>
      <c r="MJV209" s="2329" t="s">
        <v>2568</v>
      </c>
      <c r="MJW209" s="2329" t="s">
        <v>2568</v>
      </c>
      <c r="MJX209" s="2329" t="s">
        <v>2568</v>
      </c>
      <c r="MJY209" s="2329" t="s">
        <v>2568</v>
      </c>
      <c r="MJZ209" s="2329" t="s">
        <v>2568</v>
      </c>
      <c r="MKA209" s="2329" t="s">
        <v>2568</v>
      </c>
      <c r="MKB209" s="2329" t="s">
        <v>2568</v>
      </c>
      <c r="MKC209" s="2329" t="s">
        <v>2568</v>
      </c>
      <c r="MKD209" s="2329" t="s">
        <v>2568</v>
      </c>
      <c r="MKE209" s="2329" t="s">
        <v>2568</v>
      </c>
      <c r="MKF209" s="2329" t="s">
        <v>2568</v>
      </c>
      <c r="MKG209" s="2329" t="s">
        <v>2568</v>
      </c>
      <c r="MKH209" s="2329" t="s">
        <v>2568</v>
      </c>
      <c r="MKI209" s="2329" t="s">
        <v>2568</v>
      </c>
      <c r="MKJ209" s="2329" t="s">
        <v>2568</v>
      </c>
      <c r="MKK209" s="2329" t="s">
        <v>2568</v>
      </c>
      <c r="MKL209" s="2329" t="s">
        <v>2568</v>
      </c>
      <c r="MKM209" s="2329" t="s">
        <v>2568</v>
      </c>
      <c r="MKN209" s="2329" t="s">
        <v>2568</v>
      </c>
      <c r="MKO209" s="2329" t="s">
        <v>2568</v>
      </c>
      <c r="MKP209" s="2329" t="s">
        <v>2568</v>
      </c>
      <c r="MKQ209" s="2329" t="s">
        <v>2568</v>
      </c>
      <c r="MKR209" s="2329" t="s">
        <v>2568</v>
      </c>
      <c r="MKS209" s="2329" t="s">
        <v>2568</v>
      </c>
      <c r="MKT209" s="2329" t="s">
        <v>2568</v>
      </c>
      <c r="MKU209" s="2329" t="s">
        <v>2568</v>
      </c>
      <c r="MKV209" s="2329" t="s">
        <v>2568</v>
      </c>
      <c r="MKW209" s="2329" t="s">
        <v>2568</v>
      </c>
      <c r="MKX209" s="2329" t="s">
        <v>2568</v>
      </c>
      <c r="MKY209" s="2329" t="s">
        <v>2568</v>
      </c>
      <c r="MKZ209" s="2329" t="s">
        <v>2568</v>
      </c>
      <c r="MLA209" s="2329" t="s">
        <v>2568</v>
      </c>
      <c r="MLB209" s="2329" t="s">
        <v>2568</v>
      </c>
      <c r="MLC209" s="2329" t="s">
        <v>2568</v>
      </c>
      <c r="MLD209" s="2329" t="s">
        <v>2568</v>
      </c>
      <c r="MLE209" s="2329" t="s">
        <v>2568</v>
      </c>
      <c r="MLF209" s="2329" t="s">
        <v>2568</v>
      </c>
      <c r="MLG209" s="2329" t="s">
        <v>2568</v>
      </c>
      <c r="MLH209" s="2329" t="s">
        <v>2568</v>
      </c>
      <c r="MLI209" s="2329" t="s">
        <v>2568</v>
      </c>
      <c r="MLJ209" s="2329" t="s">
        <v>2568</v>
      </c>
      <c r="MLK209" s="2329" t="s">
        <v>2568</v>
      </c>
      <c r="MLL209" s="2329" t="s">
        <v>2568</v>
      </c>
      <c r="MLM209" s="2329" t="s">
        <v>2568</v>
      </c>
      <c r="MLN209" s="2329" t="s">
        <v>2568</v>
      </c>
      <c r="MLO209" s="2329" t="s">
        <v>2568</v>
      </c>
      <c r="MLP209" s="2329" t="s">
        <v>2568</v>
      </c>
      <c r="MLQ209" s="2329" t="s">
        <v>2568</v>
      </c>
      <c r="MLR209" s="2329" t="s">
        <v>2568</v>
      </c>
      <c r="MLS209" s="2329" t="s">
        <v>2568</v>
      </c>
      <c r="MLT209" s="2329" t="s">
        <v>2568</v>
      </c>
      <c r="MLU209" s="2329" t="s">
        <v>2568</v>
      </c>
      <c r="MLV209" s="2329" t="s">
        <v>2568</v>
      </c>
      <c r="MLW209" s="2329" t="s">
        <v>2568</v>
      </c>
      <c r="MLX209" s="2329" t="s">
        <v>2568</v>
      </c>
      <c r="MLY209" s="2329" t="s">
        <v>2568</v>
      </c>
      <c r="MLZ209" s="2329" t="s">
        <v>2568</v>
      </c>
      <c r="MMA209" s="2329" t="s">
        <v>2568</v>
      </c>
      <c r="MMB209" s="2329" t="s">
        <v>2568</v>
      </c>
      <c r="MMC209" s="2329" t="s">
        <v>2568</v>
      </c>
      <c r="MMD209" s="2329" t="s">
        <v>2568</v>
      </c>
      <c r="MME209" s="2329" t="s">
        <v>2568</v>
      </c>
      <c r="MMF209" s="2329" t="s">
        <v>2568</v>
      </c>
      <c r="MMG209" s="2329" t="s">
        <v>2568</v>
      </c>
      <c r="MMH209" s="2329" t="s">
        <v>2568</v>
      </c>
      <c r="MMI209" s="2329" t="s">
        <v>2568</v>
      </c>
      <c r="MMJ209" s="2329" t="s">
        <v>2568</v>
      </c>
      <c r="MMK209" s="2329" t="s">
        <v>2568</v>
      </c>
      <c r="MML209" s="2329" t="s">
        <v>2568</v>
      </c>
      <c r="MMM209" s="2329" t="s">
        <v>2568</v>
      </c>
      <c r="MMN209" s="2329" t="s">
        <v>2568</v>
      </c>
      <c r="MMO209" s="2329" t="s">
        <v>2568</v>
      </c>
      <c r="MMP209" s="2329" t="s">
        <v>2568</v>
      </c>
      <c r="MMQ209" s="2329" t="s">
        <v>2568</v>
      </c>
      <c r="MMR209" s="2329" t="s">
        <v>2568</v>
      </c>
      <c r="MMS209" s="2329" t="s">
        <v>2568</v>
      </c>
      <c r="MMT209" s="2329" t="s">
        <v>2568</v>
      </c>
      <c r="MMU209" s="2329" t="s">
        <v>2568</v>
      </c>
      <c r="MMV209" s="2329" t="s">
        <v>2568</v>
      </c>
      <c r="MMW209" s="2329" t="s">
        <v>2568</v>
      </c>
      <c r="MMX209" s="2329" t="s">
        <v>2568</v>
      </c>
      <c r="MMY209" s="2329" t="s">
        <v>2568</v>
      </c>
      <c r="MMZ209" s="2329" t="s">
        <v>2568</v>
      </c>
      <c r="MNA209" s="2329" t="s">
        <v>2568</v>
      </c>
      <c r="MNB209" s="2329" t="s">
        <v>2568</v>
      </c>
      <c r="MNC209" s="2329" t="s">
        <v>2568</v>
      </c>
      <c r="MND209" s="2329" t="s">
        <v>2568</v>
      </c>
      <c r="MNE209" s="2329" t="s">
        <v>2568</v>
      </c>
      <c r="MNF209" s="2329" t="s">
        <v>2568</v>
      </c>
      <c r="MNG209" s="2329" t="s">
        <v>2568</v>
      </c>
      <c r="MNH209" s="2329" t="s">
        <v>2568</v>
      </c>
      <c r="MNI209" s="2329" t="s">
        <v>2568</v>
      </c>
      <c r="MNJ209" s="2329" t="s">
        <v>2568</v>
      </c>
      <c r="MNK209" s="2329" t="s">
        <v>2568</v>
      </c>
      <c r="MNL209" s="2329" t="s">
        <v>2568</v>
      </c>
      <c r="MNM209" s="2329" t="s">
        <v>2568</v>
      </c>
      <c r="MNN209" s="2329" t="s">
        <v>2568</v>
      </c>
      <c r="MNO209" s="2329" t="s">
        <v>2568</v>
      </c>
      <c r="MNP209" s="2329" t="s">
        <v>2568</v>
      </c>
      <c r="MNQ209" s="2329" t="s">
        <v>2568</v>
      </c>
      <c r="MNR209" s="2329" t="s">
        <v>2568</v>
      </c>
      <c r="MNS209" s="2329" t="s">
        <v>2568</v>
      </c>
      <c r="MNT209" s="2329" t="s">
        <v>2568</v>
      </c>
      <c r="MNU209" s="2329" t="s">
        <v>2568</v>
      </c>
      <c r="MNV209" s="2329" t="s">
        <v>2568</v>
      </c>
      <c r="MNW209" s="2329" t="s">
        <v>2568</v>
      </c>
      <c r="MNX209" s="2329" t="s">
        <v>2568</v>
      </c>
      <c r="MNY209" s="2329" t="s">
        <v>2568</v>
      </c>
      <c r="MNZ209" s="2329" t="s">
        <v>2568</v>
      </c>
      <c r="MOA209" s="2329" t="s">
        <v>2568</v>
      </c>
      <c r="MOB209" s="2329" t="s">
        <v>2568</v>
      </c>
      <c r="MOC209" s="2329" t="s">
        <v>2568</v>
      </c>
      <c r="MOD209" s="2329" t="s">
        <v>2568</v>
      </c>
      <c r="MOE209" s="2329" t="s">
        <v>2568</v>
      </c>
      <c r="MOF209" s="2329" t="s">
        <v>2568</v>
      </c>
      <c r="MOG209" s="2329" t="s">
        <v>2568</v>
      </c>
      <c r="MOH209" s="2329" t="s">
        <v>2568</v>
      </c>
      <c r="MOI209" s="2329" t="s">
        <v>2568</v>
      </c>
      <c r="MOJ209" s="2329" t="s">
        <v>2568</v>
      </c>
      <c r="MOK209" s="2329" t="s">
        <v>2568</v>
      </c>
      <c r="MOL209" s="2329" t="s">
        <v>2568</v>
      </c>
      <c r="MOM209" s="2329" t="s">
        <v>2568</v>
      </c>
      <c r="MON209" s="2329" t="s">
        <v>2568</v>
      </c>
      <c r="MOO209" s="2329" t="s">
        <v>2568</v>
      </c>
      <c r="MOP209" s="2329" t="s">
        <v>2568</v>
      </c>
      <c r="MOQ209" s="2329" t="s">
        <v>2568</v>
      </c>
      <c r="MOR209" s="2329" t="s">
        <v>2568</v>
      </c>
      <c r="MOS209" s="2329" t="s">
        <v>2568</v>
      </c>
      <c r="MOT209" s="2329" t="s">
        <v>2568</v>
      </c>
      <c r="MOU209" s="2329" t="s">
        <v>2568</v>
      </c>
      <c r="MOV209" s="2329" t="s">
        <v>2568</v>
      </c>
      <c r="MOW209" s="2329" t="s">
        <v>2568</v>
      </c>
      <c r="MOX209" s="2329" t="s">
        <v>2568</v>
      </c>
      <c r="MOY209" s="2329" t="s">
        <v>2568</v>
      </c>
      <c r="MOZ209" s="2329" t="s">
        <v>2568</v>
      </c>
      <c r="MPA209" s="2329" t="s">
        <v>2568</v>
      </c>
      <c r="MPB209" s="2329" t="s">
        <v>2568</v>
      </c>
      <c r="MPC209" s="2329" t="s">
        <v>2568</v>
      </c>
      <c r="MPD209" s="2329" t="s">
        <v>2568</v>
      </c>
      <c r="MPE209" s="2329" t="s">
        <v>2568</v>
      </c>
      <c r="MPF209" s="2329" t="s">
        <v>2568</v>
      </c>
      <c r="MPG209" s="2329" t="s">
        <v>2568</v>
      </c>
      <c r="MPH209" s="2329" t="s">
        <v>2568</v>
      </c>
      <c r="MPI209" s="2329" t="s">
        <v>2568</v>
      </c>
      <c r="MPJ209" s="2329" t="s">
        <v>2568</v>
      </c>
      <c r="MPK209" s="2329" t="s">
        <v>2568</v>
      </c>
      <c r="MPL209" s="2329" t="s">
        <v>2568</v>
      </c>
      <c r="MPM209" s="2329" t="s">
        <v>2568</v>
      </c>
      <c r="MPN209" s="2329" t="s">
        <v>2568</v>
      </c>
      <c r="MPO209" s="2329" t="s">
        <v>2568</v>
      </c>
      <c r="MPP209" s="2329" t="s">
        <v>2568</v>
      </c>
      <c r="MPQ209" s="2329" t="s">
        <v>2568</v>
      </c>
      <c r="MPR209" s="2329" t="s">
        <v>2568</v>
      </c>
      <c r="MPS209" s="2329" t="s">
        <v>2568</v>
      </c>
      <c r="MPT209" s="2329" t="s">
        <v>2568</v>
      </c>
      <c r="MPU209" s="2329" t="s">
        <v>2568</v>
      </c>
      <c r="MPV209" s="2329" t="s">
        <v>2568</v>
      </c>
      <c r="MPW209" s="2329" t="s">
        <v>2568</v>
      </c>
      <c r="MPX209" s="2329" t="s">
        <v>2568</v>
      </c>
      <c r="MPY209" s="2329" t="s">
        <v>2568</v>
      </c>
      <c r="MPZ209" s="2329" t="s">
        <v>2568</v>
      </c>
      <c r="MQA209" s="2329" t="s">
        <v>2568</v>
      </c>
      <c r="MQB209" s="2329" t="s">
        <v>2568</v>
      </c>
      <c r="MQC209" s="2329" t="s">
        <v>2568</v>
      </c>
      <c r="MQD209" s="2329" t="s">
        <v>2568</v>
      </c>
      <c r="MQE209" s="2329" t="s">
        <v>2568</v>
      </c>
      <c r="MQF209" s="2329" t="s">
        <v>2568</v>
      </c>
      <c r="MQG209" s="2329" t="s">
        <v>2568</v>
      </c>
      <c r="MQH209" s="2329" t="s">
        <v>2568</v>
      </c>
      <c r="MQI209" s="2329" t="s">
        <v>2568</v>
      </c>
      <c r="MQJ209" s="2329" t="s">
        <v>2568</v>
      </c>
      <c r="MQK209" s="2329" t="s">
        <v>2568</v>
      </c>
      <c r="MQL209" s="2329" t="s">
        <v>2568</v>
      </c>
      <c r="MQM209" s="2329" t="s">
        <v>2568</v>
      </c>
      <c r="MQN209" s="2329" t="s">
        <v>2568</v>
      </c>
      <c r="MQO209" s="2329" t="s">
        <v>2568</v>
      </c>
      <c r="MQP209" s="2329" t="s">
        <v>2568</v>
      </c>
      <c r="MQQ209" s="2329" t="s">
        <v>2568</v>
      </c>
      <c r="MQR209" s="2329" t="s">
        <v>2568</v>
      </c>
      <c r="MQS209" s="2329" t="s">
        <v>2568</v>
      </c>
      <c r="MQT209" s="2329" t="s">
        <v>2568</v>
      </c>
      <c r="MQU209" s="2329" t="s">
        <v>2568</v>
      </c>
      <c r="MQV209" s="2329" t="s">
        <v>2568</v>
      </c>
      <c r="MQW209" s="2329" t="s">
        <v>2568</v>
      </c>
      <c r="MQX209" s="2329" t="s">
        <v>2568</v>
      </c>
      <c r="MQY209" s="2329" t="s">
        <v>2568</v>
      </c>
      <c r="MQZ209" s="2329" t="s">
        <v>2568</v>
      </c>
      <c r="MRA209" s="2329" t="s">
        <v>2568</v>
      </c>
      <c r="MRB209" s="2329" t="s">
        <v>2568</v>
      </c>
      <c r="MRC209" s="2329" t="s">
        <v>2568</v>
      </c>
      <c r="MRD209" s="2329" t="s">
        <v>2568</v>
      </c>
      <c r="MRE209" s="2329" t="s">
        <v>2568</v>
      </c>
      <c r="MRF209" s="2329" t="s">
        <v>2568</v>
      </c>
      <c r="MRG209" s="2329" t="s">
        <v>2568</v>
      </c>
      <c r="MRH209" s="2329" t="s">
        <v>2568</v>
      </c>
      <c r="MRI209" s="2329" t="s">
        <v>2568</v>
      </c>
      <c r="MRJ209" s="2329" t="s">
        <v>2568</v>
      </c>
      <c r="MRK209" s="2329" t="s">
        <v>2568</v>
      </c>
      <c r="MRL209" s="2329" t="s">
        <v>2568</v>
      </c>
      <c r="MRM209" s="2329" t="s">
        <v>2568</v>
      </c>
      <c r="MRN209" s="2329" t="s">
        <v>2568</v>
      </c>
      <c r="MRO209" s="2329" t="s">
        <v>2568</v>
      </c>
      <c r="MRP209" s="2329" t="s">
        <v>2568</v>
      </c>
      <c r="MRQ209" s="2329" t="s">
        <v>2568</v>
      </c>
      <c r="MRR209" s="2329" t="s">
        <v>2568</v>
      </c>
      <c r="MRS209" s="2329" t="s">
        <v>2568</v>
      </c>
      <c r="MRT209" s="2329" t="s">
        <v>2568</v>
      </c>
      <c r="MRU209" s="2329" t="s">
        <v>2568</v>
      </c>
      <c r="MRV209" s="2329" t="s">
        <v>2568</v>
      </c>
      <c r="MRW209" s="2329" t="s">
        <v>2568</v>
      </c>
      <c r="MRX209" s="2329" t="s">
        <v>2568</v>
      </c>
      <c r="MRY209" s="2329" t="s">
        <v>2568</v>
      </c>
      <c r="MRZ209" s="2329" t="s">
        <v>2568</v>
      </c>
      <c r="MSA209" s="2329" t="s">
        <v>2568</v>
      </c>
      <c r="MSB209" s="2329" t="s">
        <v>2568</v>
      </c>
      <c r="MSC209" s="2329" t="s">
        <v>2568</v>
      </c>
      <c r="MSD209" s="2329" t="s">
        <v>2568</v>
      </c>
      <c r="MSE209" s="2329" t="s">
        <v>2568</v>
      </c>
      <c r="MSF209" s="2329" t="s">
        <v>2568</v>
      </c>
      <c r="MSG209" s="2329" t="s">
        <v>2568</v>
      </c>
      <c r="MSH209" s="2329" t="s">
        <v>2568</v>
      </c>
      <c r="MSI209" s="2329" t="s">
        <v>2568</v>
      </c>
      <c r="MSJ209" s="2329" t="s">
        <v>2568</v>
      </c>
      <c r="MSK209" s="2329" t="s">
        <v>2568</v>
      </c>
      <c r="MSL209" s="2329" t="s">
        <v>2568</v>
      </c>
      <c r="MSM209" s="2329" t="s">
        <v>2568</v>
      </c>
      <c r="MSN209" s="2329" t="s">
        <v>2568</v>
      </c>
      <c r="MSO209" s="2329" t="s">
        <v>2568</v>
      </c>
      <c r="MSP209" s="2329" t="s">
        <v>2568</v>
      </c>
      <c r="MSQ209" s="2329" t="s">
        <v>2568</v>
      </c>
      <c r="MSR209" s="2329" t="s">
        <v>2568</v>
      </c>
      <c r="MSS209" s="2329" t="s">
        <v>2568</v>
      </c>
      <c r="MST209" s="2329" t="s">
        <v>2568</v>
      </c>
      <c r="MSU209" s="2329" t="s">
        <v>2568</v>
      </c>
      <c r="MSV209" s="2329" t="s">
        <v>2568</v>
      </c>
      <c r="MSW209" s="2329" t="s">
        <v>2568</v>
      </c>
      <c r="MSX209" s="2329" t="s">
        <v>2568</v>
      </c>
      <c r="MSY209" s="2329" t="s">
        <v>2568</v>
      </c>
      <c r="MSZ209" s="2329" t="s">
        <v>2568</v>
      </c>
      <c r="MTA209" s="2329" t="s">
        <v>2568</v>
      </c>
      <c r="MTB209" s="2329" t="s">
        <v>2568</v>
      </c>
      <c r="MTC209" s="2329" t="s">
        <v>2568</v>
      </c>
      <c r="MTD209" s="2329" t="s">
        <v>2568</v>
      </c>
      <c r="MTE209" s="2329" t="s">
        <v>2568</v>
      </c>
      <c r="MTF209" s="2329" t="s">
        <v>2568</v>
      </c>
      <c r="MTG209" s="2329" t="s">
        <v>2568</v>
      </c>
      <c r="MTH209" s="2329" t="s">
        <v>2568</v>
      </c>
      <c r="MTI209" s="2329" t="s">
        <v>2568</v>
      </c>
      <c r="MTJ209" s="2329" t="s">
        <v>2568</v>
      </c>
      <c r="MTK209" s="2329" t="s">
        <v>2568</v>
      </c>
      <c r="MTL209" s="2329" t="s">
        <v>2568</v>
      </c>
      <c r="MTM209" s="2329" t="s">
        <v>2568</v>
      </c>
      <c r="MTN209" s="2329" t="s">
        <v>2568</v>
      </c>
      <c r="MTO209" s="2329" t="s">
        <v>2568</v>
      </c>
      <c r="MTP209" s="2329" t="s">
        <v>2568</v>
      </c>
      <c r="MTQ209" s="2329" t="s">
        <v>2568</v>
      </c>
      <c r="MTR209" s="2329" t="s">
        <v>2568</v>
      </c>
      <c r="MTS209" s="2329" t="s">
        <v>2568</v>
      </c>
      <c r="MTT209" s="2329" t="s">
        <v>2568</v>
      </c>
      <c r="MTU209" s="2329" t="s">
        <v>2568</v>
      </c>
      <c r="MTV209" s="2329" t="s">
        <v>2568</v>
      </c>
      <c r="MTW209" s="2329" t="s">
        <v>2568</v>
      </c>
      <c r="MTX209" s="2329" t="s">
        <v>2568</v>
      </c>
      <c r="MTY209" s="2329" t="s">
        <v>2568</v>
      </c>
      <c r="MTZ209" s="2329" t="s">
        <v>2568</v>
      </c>
      <c r="MUA209" s="2329" t="s">
        <v>2568</v>
      </c>
      <c r="MUB209" s="2329" t="s">
        <v>2568</v>
      </c>
      <c r="MUC209" s="2329" t="s">
        <v>2568</v>
      </c>
      <c r="MUD209" s="2329" t="s">
        <v>2568</v>
      </c>
      <c r="MUE209" s="2329" t="s">
        <v>2568</v>
      </c>
      <c r="MUF209" s="2329" t="s">
        <v>2568</v>
      </c>
      <c r="MUG209" s="2329" t="s">
        <v>2568</v>
      </c>
      <c r="MUH209" s="2329" t="s">
        <v>2568</v>
      </c>
      <c r="MUI209" s="2329" t="s">
        <v>2568</v>
      </c>
      <c r="MUJ209" s="2329" t="s">
        <v>2568</v>
      </c>
      <c r="MUK209" s="2329" t="s">
        <v>2568</v>
      </c>
      <c r="MUL209" s="2329" t="s">
        <v>2568</v>
      </c>
      <c r="MUM209" s="2329" t="s">
        <v>2568</v>
      </c>
      <c r="MUN209" s="2329" t="s">
        <v>2568</v>
      </c>
      <c r="MUO209" s="2329" t="s">
        <v>2568</v>
      </c>
      <c r="MUP209" s="2329" t="s">
        <v>2568</v>
      </c>
      <c r="MUQ209" s="2329" t="s">
        <v>2568</v>
      </c>
      <c r="MUR209" s="2329" t="s">
        <v>2568</v>
      </c>
      <c r="MUS209" s="2329" t="s">
        <v>2568</v>
      </c>
      <c r="MUT209" s="2329" t="s">
        <v>2568</v>
      </c>
      <c r="MUU209" s="2329" t="s">
        <v>2568</v>
      </c>
      <c r="MUV209" s="2329" t="s">
        <v>2568</v>
      </c>
      <c r="MUW209" s="2329" t="s">
        <v>2568</v>
      </c>
      <c r="MUX209" s="2329" t="s">
        <v>2568</v>
      </c>
      <c r="MUY209" s="2329" t="s">
        <v>2568</v>
      </c>
      <c r="MUZ209" s="2329" t="s">
        <v>2568</v>
      </c>
      <c r="MVA209" s="2329" t="s">
        <v>2568</v>
      </c>
      <c r="MVB209" s="2329" t="s">
        <v>2568</v>
      </c>
      <c r="MVC209" s="2329" t="s">
        <v>2568</v>
      </c>
      <c r="MVD209" s="2329" t="s">
        <v>2568</v>
      </c>
      <c r="MVE209" s="2329" t="s">
        <v>2568</v>
      </c>
      <c r="MVF209" s="2329" t="s">
        <v>2568</v>
      </c>
      <c r="MVG209" s="2329" t="s">
        <v>2568</v>
      </c>
      <c r="MVH209" s="2329" t="s">
        <v>2568</v>
      </c>
      <c r="MVI209" s="2329" t="s">
        <v>2568</v>
      </c>
      <c r="MVJ209" s="2329" t="s">
        <v>2568</v>
      </c>
      <c r="MVK209" s="2329" t="s">
        <v>2568</v>
      </c>
      <c r="MVL209" s="2329" t="s">
        <v>2568</v>
      </c>
      <c r="MVM209" s="2329" t="s">
        <v>2568</v>
      </c>
      <c r="MVN209" s="2329" t="s">
        <v>2568</v>
      </c>
      <c r="MVO209" s="2329" t="s">
        <v>2568</v>
      </c>
      <c r="MVP209" s="2329" t="s">
        <v>2568</v>
      </c>
      <c r="MVQ209" s="2329" t="s">
        <v>2568</v>
      </c>
      <c r="MVR209" s="2329" t="s">
        <v>2568</v>
      </c>
      <c r="MVS209" s="2329" t="s">
        <v>2568</v>
      </c>
      <c r="MVT209" s="2329" t="s">
        <v>2568</v>
      </c>
      <c r="MVU209" s="2329" t="s">
        <v>2568</v>
      </c>
      <c r="MVV209" s="2329" t="s">
        <v>2568</v>
      </c>
      <c r="MVW209" s="2329" t="s">
        <v>2568</v>
      </c>
      <c r="MVX209" s="2329" t="s">
        <v>2568</v>
      </c>
      <c r="MVY209" s="2329" t="s">
        <v>2568</v>
      </c>
      <c r="MVZ209" s="2329" t="s">
        <v>2568</v>
      </c>
      <c r="MWA209" s="2329" t="s">
        <v>2568</v>
      </c>
      <c r="MWB209" s="2329" t="s">
        <v>2568</v>
      </c>
      <c r="MWC209" s="2329" t="s">
        <v>2568</v>
      </c>
      <c r="MWD209" s="2329" t="s">
        <v>2568</v>
      </c>
      <c r="MWE209" s="2329" t="s">
        <v>2568</v>
      </c>
      <c r="MWF209" s="2329" t="s">
        <v>2568</v>
      </c>
      <c r="MWG209" s="2329" t="s">
        <v>2568</v>
      </c>
      <c r="MWH209" s="2329" t="s">
        <v>2568</v>
      </c>
      <c r="MWI209" s="2329" t="s">
        <v>2568</v>
      </c>
      <c r="MWJ209" s="2329" t="s">
        <v>2568</v>
      </c>
      <c r="MWK209" s="2329" t="s">
        <v>2568</v>
      </c>
      <c r="MWL209" s="2329" t="s">
        <v>2568</v>
      </c>
      <c r="MWM209" s="2329" t="s">
        <v>2568</v>
      </c>
      <c r="MWN209" s="2329" t="s">
        <v>2568</v>
      </c>
      <c r="MWO209" s="2329" t="s">
        <v>2568</v>
      </c>
      <c r="MWP209" s="2329" t="s">
        <v>2568</v>
      </c>
      <c r="MWQ209" s="2329" t="s">
        <v>2568</v>
      </c>
      <c r="MWR209" s="2329" t="s">
        <v>2568</v>
      </c>
      <c r="MWS209" s="2329" t="s">
        <v>2568</v>
      </c>
      <c r="MWT209" s="2329" t="s">
        <v>2568</v>
      </c>
      <c r="MWU209" s="2329" t="s">
        <v>2568</v>
      </c>
      <c r="MWV209" s="2329" t="s">
        <v>2568</v>
      </c>
      <c r="MWW209" s="2329" t="s">
        <v>2568</v>
      </c>
      <c r="MWX209" s="2329" t="s">
        <v>2568</v>
      </c>
      <c r="MWY209" s="2329" t="s">
        <v>2568</v>
      </c>
      <c r="MWZ209" s="2329" t="s">
        <v>2568</v>
      </c>
      <c r="MXA209" s="2329" t="s">
        <v>2568</v>
      </c>
      <c r="MXB209" s="2329" t="s">
        <v>2568</v>
      </c>
      <c r="MXC209" s="2329" t="s">
        <v>2568</v>
      </c>
      <c r="MXD209" s="2329" t="s">
        <v>2568</v>
      </c>
      <c r="MXE209" s="2329" t="s">
        <v>2568</v>
      </c>
      <c r="MXF209" s="2329" t="s">
        <v>2568</v>
      </c>
      <c r="MXG209" s="2329" t="s">
        <v>2568</v>
      </c>
      <c r="MXH209" s="2329" t="s">
        <v>2568</v>
      </c>
      <c r="MXI209" s="2329" t="s">
        <v>2568</v>
      </c>
      <c r="MXJ209" s="2329" t="s">
        <v>2568</v>
      </c>
      <c r="MXK209" s="2329" t="s">
        <v>2568</v>
      </c>
      <c r="MXL209" s="2329" t="s">
        <v>2568</v>
      </c>
      <c r="MXM209" s="2329" t="s">
        <v>2568</v>
      </c>
      <c r="MXN209" s="2329" t="s">
        <v>2568</v>
      </c>
      <c r="MXO209" s="2329" t="s">
        <v>2568</v>
      </c>
      <c r="MXP209" s="2329" t="s">
        <v>2568</v>
      </c>
      <c r="MXQ209" s="2329" t="s">
        <v>2568</v>
      </c>
      <c r="MXR209" s="2329" t="s">
        <v>2568</v>
      </c>
      <c r="MXS209" s="2329" t="s">
        <v>2568</v>
      </c>
      <c r="MXT209" s="2329" t="s">
        <v>2568</v>
      </c>
      <c r="MXU209" s="2329" t="s">
        <v>2568</v>
      </c>
      <c r="MXV209" s="2329" t="s">
        <v>2568</v>
      </c>
      <c r="MXW209" s="2329" t="s">
        <v>2568</v>
      </c>
      <c r="MXX209" s="2329" t="s">
        <v>2568</v>
      </c>
      <c r="MXY209" s="2329" t="s">
        <v>2568</v>
      </c>
      <c r="MXZ209" s="2329" t="s">
        <v>2568</v>
      </c>
      <c r="MYA209" s="2329" t="s">
        <v>2568</v>
      </c>
      <c r="MYB209" s="2329" t="s">
        <v>2568</v>
      </c>
      <c r="MYC209" s="2329" t="s">
        <v>2568</v>
      </c>
      <c r="MYD209" s="2329" t="s">
        <v>2568</v>
      </c>
      <c r="MYE209" s="2329" t="s">
        <v>2568</v>
      </c>
      <c r="MYF209" s="2329" t="s">
        <v>2568</v>
      </c>
      <c r="MYG209" s="2329" t="s">
        <v>2568</v>
      </c>
      <c r="MYH209" s="2329" t="s">
        <v>2568</v>
      </c>
      <c r="MYI209" s="2329" t="s">
        <v>2568</v>
      </c>
      <c r="MYJ209" s="2329" t="s">
        <v>2568</v>
      </c>
      <c r="MYK209" s="2329" t="s">
        <v>2568</v>
      </c>
      <c r="MYL209" s="2329" t="s">
        <v>2568</v>
      </c>
      <c r="MYM209" s="2329" t="s">
        <v>2568</v>
      </c>
      <c r="MYN209" s="2329" t="s">
        <v>2568</v>
      </c>
      <c r="MYO209" s="2329" t="s">
        <v>2568</v>
      </c>
      <c r="MYP209" s="2329" t="s">
        <v>2568</v>
      </c>
      <c r="MYQ209" s="2329" t="s">
        <v>2568</v>
      </c>
      <c r="MYR209" s="2329" t="s">
        <v>2568</v>
      </c>
      <c r="MYS209" s="2329" t="s">
        <v>2568</v>
      </c>
      <c r="MYT209" s="2329" t="s">
        <v>2568</v>
      </c>
      <c r="MYU209" s="2329" t="s">
        <v>2568</v>
      </c>
      <c r="MYV209" s="2329" t="s">
        <v>2568</v>
      </c>
      <c r="MYW209" s="2329" t="s">
        <v>2568</v>
      </c>
      <c r="MYX209" s="2329" t="s">
        <v>2568</v>
      </c>
      <c r="MYY209" s="2329" t="s">
        <v>2568</v>
      </c>
      <c r="MYZ209" s="2329" t="s">
        <v>2568</v>
      </c>
      <c r="MZA209" s="2329" t="s">
        <v>2568</v>
      </c>
      <c r="MZB209" s="2329" t="s">
        <v>2568</v>
      </c>
      <c r="MZC209" s="2329" t="s">
        <v>2568</v>
      </c>
      <c r="MZD209" s="2329" t="s">
        <v>2568</v>
      </c>
      <c r="MZE209" s="2329" t="s">
        <v>2568</v>
      </c>
      <c r="MZF209" s="2329" t="s">
        <v>2568</v>
      </c>
      <c r="MZG209" s="2329" t="s">
        <v>2568</v>
      </c>
      <c r="MZH209" s="2329" t="s">
        <v>2568</v>
      </c>
      <c r="MZI209" s="2329" t="s">
        <v>2568</v>
      </c>
      <c r="MZJ209" s="2329" t="s">
        <v>2568</v>
      </c>
      <c r="MZK209" s="2329" t="s">
        <v>2568</v>
      </c>
      <c r="MZL209" s="2329" t="s">
        <v>2568</v>
      </c>
      <c r="MZM209" s="2329" t="s">
        <v>2568</v>
      </c>
      <c r="MZN209" s="2329" t="s">
        <v>2568</v>
      </c>
      <c r="MZO209" s="2329" t="s">
        <v>2568</v>
      </c>
      <c r="MZP209" s="2329" t="s">
        <v>2568</v>
      </c>
      <c r="MZQ209" s="2329" t="s">
        <v>2568</v>
      </c>
      <c r="MZR209" s="2329" t="s">
        <v>2568</v>
      </c>
      <c r="MZS209" s="2329" t="s">
        <v>2568</v>
      </c>
      <c r="MZT209" s="2329" t="s">
        <v>2568</v>
      </c>
      <c r="MZU209" s="2329" t="s">
        <v>2568</v>
      </c>
      <c r="MZV209" s="2329" t="s">
        <v>2568</v>
      </c>
      <c r="MZW209" s="2329" t="s">
        <v>2568</v>
      </c>
      <c r="MZX209" s="2329" t="s">
        <v>2568</v>
      </c>
      <c r="MZY209" s="2329" t="s">
        <v>2568</v>
      </c>
      <c r="MZZ209" s="2329" t="s">
        <v>2568</v>
      </c>
      <c r="NAA209" s="2329" t="s">
        <v>2568</v>
      </c>
      <c r="NAB209" s="2329" t="s">
        <v>2568</v>
      </c>
      <c r="NAC209" s="2329" t="s">
        <v>2568</v>
      </c>
      <c r="NAD209" s="2329" t="s">
        <v>2568</v>
      </c>
      <c r="NAE209" s="2329" t="s">
        <v>2568</v>
      </c>
      <c r="NAF209" s="2329" t="s">
        <v>2568</v>
      </c>
      <c r="NAG209" s="2329" t="s">
        <v>2568</v>
      </c>
      <c r="NAH209" s="2329" t="s">
        <v>2568</v>
      </c>
      <c r="NAI209" s="2329" t="s">
        <v>2568</v>
      </c>
      <c r="NAJ209" s="2329" t="s">
        <v>2568</v>
      </c>
      <c r="NAK209" s="2329" t="s">
        <v>2568</v>
      </c>
      <c r="NAL209" s="2329" t="s">
        <v>2568</v>
      </c>
      <c r="NAM209" s="2329" t="s">
        <v>2568</v>
      </c>
      <c r="NAN209" s="2329" t="s">
        <v>2568</v>
      </c>
      <c r="NAO209" s="2329" t="s">
        <v>2568</v>
      </c>
      <c r="NAP209" s="2329" t="s">
        <v>2568</v>
      </c>
      <c r="NAQ209" s="2329" t="s">
        <v>2568</v>
      </c>
      <c r="NAR209" s="2329" t="s">
        <v>2568</v>
      </c>
      <c r="NAS209" s="2329" t="s">
        <v>2568</v>
      </c>
      <c r="NAT209" s="2329" t="s">
        <v>2568</v>
      </c>
      <c r="NAU209" s="2329" t="s">
        <v>2568</v>
      </c>
      <c r="NAV209" s="2329" t="s">
        <v>2568</v>
      </c>
      <c r="NAW209" s="2329" t="s">
        <v>2568</v>
      </c>
      <c r="NAX209" s="2329" t="s">
        <v>2568</v>
      </c>
      <c r="NAY209" s="2329" t="s">
        <v>2568</v>
      </c>
      <c r="NAZ209" s="2329" t="s">
        <v>2568</v>
      </c>
      <c r="NBA209" s="2329" t="s">
        <v>2568</v>
      </c>
      <c r="NBB209" s="2329" t="s">
        <v>2568</v>
      </c>
      <c r="NBC209" s="2329" t="s">
        <v>2568</v>
      </c>
      <c r="NBD209" s="2329" t="s">
        <v>2568</v>
      </c>
      <c r="NBE209" s="2329" t="s">
        <v>2568</v>
      </c>
      <c r="NBF209" s="2329" t="s">
        <v>2568</v>
      </c>
      <c r="NBG209" s="2329" t="s">
        <v>2568</v>
      </c>
      <c r="NBH209" s="2329" t="s">
        <v>2568</v>
      </c>
      <c r="NBI209" s="2329" t="s">
        <v>2568</v>
      </c>
      <c r="NBJ209" s="2329" t="s">
        <v>2568</v>
      </c>
      <c r="NBK209" s="2329" t="s">
        <v>2568</v>
      </c>
      <c r="NBL209" s="2329" t="s">
        <v>2568</v>
      </c>
      <c r="NBM209" s="2329" t="s">
        <v>2568</v>
      </c>
      <c r="NBN209" s="2329" t="s">
        <v>2568</v>
      </c>
      <c r="NBO209" s="2329" t="s">
        <v>2568</v>
      </c>
      <c r="NBP209" s="2329" t="s">
        <v>2568</v>
      </c>
      <c r="NBQ209" s="2329" t="s">
        <v>2568</v>
      </c>
      <c r="NBR209" s="2329" t="s">
        <v>2568</v>
      </c>
      <c r="NBS209" s="2329" t="s">
        <v>2568</v>
      </c>
      <c r="NBT209" s="2329" t="s">
        <v>2568</v>
      </c>
      <c r="NBU209" s="2329" t="s">
        <v>2568</v>
      </c>
      <c r="NBV209" s="2329" t="s">
        <v>2568</v>
      </c>
      <c r="NBW209" s="2329" t="s">
        <v>2568</v>
      </c>
      <c r="NBX209" s="2329" t="s">
        <v>2568</v>
      </c>
      <c r="NBY209" s="2329" t="s">
        <v>2568</v>
      </c>
      <c r="NBZ209" s="2329" t="s">
        <v>2568</v>
      </c>
      <c r="NCA209" s="2329" t="s">
        <v>2568</v>
      </c>
      <c r="NCB209" s="2329" t="s">
        <v>2568</v>
      </c>
      <c r="NCC209" s="2329" t="s">
        <v>2568</v>
      </c>
      <c r="NCD209" s="2329" t="s">
        <v>2568</v>
      </c>
      <c r="NCE209" s="2329" t="s">
        <v>2568</v>
      </c>
      <c r="NCF209" s="2329" t="s">
        <v>2568</v>
      </c>
      <c r="NCG209" s="2329" t="s">
        <v>2568</v>
      </c>
      <c r="NCH209" s="2329" t="s">
        <v>2568</v>
      </c>
      <c r="NCI209" s="2329" t="s">
        <v>2568</v>
      </c>
      <c r="NCJ209" s="2329" t="s">
        <v>2568</v>
      </c>
      <c r="NCK209" s="2329" t="s">
        <v>2568</v>
      </c>
      <c r="NCL209" s="2329" t="s">
        <v>2568</v>
      </c>
      <c r="NCM209" s="2329" t="s">
        <v>2568</v>
      </c>
      <c r="NCN209" s="2329" t="s">
        <v>2568</v>
      </c>
      <c r="NCO209" s="2329" t="s">
        <v>2568</v>
      </c>
      <c r="NCP209" s="2329" t="s">
        <v>2568</v>
      </c>
      <c r="NCQ209" s="2329" t="s">
        <v>2568</v>
      </c>
      <c r="NCR209" s="2329" t="s">
        <v>2568</v>
      </c>
      <c r="NCS209" s="2329" t="s">
        <v>2568</v>
      </c>
      <c r="NCT209" s="2329" t="s">
        <v>2568</v>
      </c>
      <c r="NCU209" s="2329" t="s">
        <v>2568</v>
      </c>
      <c r="NCV209" s="2329" t="s">
        <v>2568</v>
      </c>
      <c r="NCW209" s="2329" t="s">
        <v>2568</v>
      </c>
      <c r="NCX209" s="2329" t="s">
        <v>2568</v>
      </c>
      <c r="NCY209" s="2329" t="s">
        <v>2568</v>
      </c>
      <c r="NCZ209" s="2329" t="s">
        <v>2568</v>
      </c>
      <c r="NDA209" s="2329" t="s">
        <v>2568</v>
      </c>
      <c r="NDB209" s="2329" t="s">
        <v>2568</v>
      </c>
      <c r="NDC209" s="2329" t="s">
        <v>2568</v>
      </c>
      <c r="NDD209" s="2329" t="s">
        <v>2568</v>
      </c>
      <c r="NDE209" s="2329" t="s">
        <v>2568</v>
      </c>
      <c r="NDF209" s="2329" t="s">
        <v>2568</v>
      </c>
      <c r="NDG209" s="2329" t="s">
        <v>2568</v>
      </c>
      <c r="NDH209" s="2329" t="s">
        <v>2568</v>
      </c>
      <c r="NDI209" s="2329" t="s">
        <v>2568</v>
      </c>
      <c r="NDJ209" s="2329" t="s">
        <v>2568</v>
      </c>
      <c r="NDK209" s="2329" t="s">
        <v>2568</v>
      </c>
      <c r="NDL209" s="2329" t="s">
        <v>2568</v>
      </c>
      <c r="NDM209" s="2329" t="s">
        <v>2568</v>
      </c>
      <c r="NDN209" s="2329" t="s">
        <v>2568</v>
      </c>
      <c r="NDO209" s="2329" t="s">
        <v>2568</v>
      </c>
      <c r="NDP209" s="2329" t="s">
        <v>2568</v>
      </c>
      <c r="NDQ209" s="2329" t="s">
        <v>2568</v>
      </c>
      <c r="NDR209" s="2329" t="s">
        <v>2568</v>
      </c>
      <c r="NDS209" s="2329" t="s">
        <v>2568</v>
      </c>
      <c r="NDT209" s="2329" t="s">
        <v>2568</v>
      </c>
      <c r="NDU209" s="2329" t="s">
        <v>2568</v>
      </c>
      <c r="NDV209" s="2329" t="s">
        <v>2568</v>
      </c>
      <c r="NDW209" s="2329" t="s">
        <v>2568</v>
      </c>
      <c r="NDX209" s="2329" t="s">
        <v>2568</v>
      </c>
      <c r="NDY209" s="2329" t="s">
        <v>2568</v>
      </c>
      <c r="NDZ209" s="2329" t="s">
        <v>2568</v>
      </c>
      <c r="NEA209" s="2329" t="s">
        <v>2568</v>
      </c>
      <c r="NEB209" s="2329" t="s">
        <v>2568</v>
      </c>
      <c r="NEC209" s="2329" t="s">
        <v>2568</v>
      </c>
      <c r="NED209" s="2329" t="s">
        <v>2568</v>
      </c>
      <c r="NEE209" s="2329" t="s">
        <v>2568</v>
      </c>
      <c r="NEF209" s="2329" t="s">
        <v>2568</v>
      </c>
      <c r="NEG209" s="2329" t="s">
        <v>2568</v>
      </c>
      <c r="NEH209" s="2329" t="s">
        <v>2568</v>
      </c>
      <c r="NEI209" s="2329" t="s">
        <v>2568</v>
      </c>
      <c r="NEJ209" s="2329" t="s">
        <v>2568</v>
      </c>
      <c r="NEK209" s="2329" t="s">
        <v>2568</v>
      </c>
      <c r="NEL209" s="2329" t="s">
        <v>2568</v>
      </c>
      <c r="NEM209" s="2329" t="s">
        <v>2568</v>
      </c>
      <c r="NEN209" s="2329" t="s">
        <v>2568</v>
      </c>
      <c r="NEO209" s="2329" t="s">
        <v>2568</v>
      </c>
      <c r="NEP209" s="2329" t="s">
        <v>2568</v>
      </c>
      <c r="NEQ209" s="2329" t="s">
        <v>2568</v>
      </c>
      <c r="NER209" s="2329" t="s">
        <v>2568</v>
      </c>
      <c r="NES209" s="2329" t="s">
        <v>2568</v>
      </c>
      <c r="NET209" s="2329" t="s">
        <v>2568</v>
      </c>
      <c r="NEU209" s="2329" t="s">
        <v>2568</v>
      </c>
      <c r="NEV209" s="2329" t="s">
        <v>2568</v>
      </c>
      <c r="NEW209" s="2329" t="s">
        <v>2568</v>
      </c>
      <c r="NEX209" s="2329" t="s">
        <v>2568</v>
      </c>
      <c r="NEY209" s="2329" t="s">
        <v>2568</v>
      </c>
      <c r="NEZ209" s="2329" t="s">
        <v>2568</v>
      </c>
      <c r="NFA209" s="2329" t="s">
        <v>2568</v>
      </c>
      <c r="NFB209" s="2329" t="s">
        <v>2568</v>
      </c>
      <c r="NFC209" s="2329" t="s">
        <v>2568</v>
      </c>
      <c r="NFD209" s="2329" t="s">
        <v>2568</v>
      </c>
      <c r="NFE209" s="2329" t="s">
        <v>2568</v>
      </c>
      <c r="NFF209" s="2329" t="s">
        <v>2568</v>
      </c>
      <c r="NFG209" s="2329" t="s">
        <v>2568</v>
      </c>
      <c r="NFH209" s="2329" t="s">
        <v>2568</v>
      </c>
      <c r="NFI209" s="2329" t="s">
        <v>2568</v>
      </c>
      <c r="NFJ209" s="2329" t="s">
        <v>2568</v>
      </c>
      <c r="NFK209" s="2329" t="s">
        <v>2568</v>
      </c>
      <c r="NFL209" s="2329" t="s">
        <v>2568</v>
      </c>
      <c r="NFM209" s="2329" t="s">
        <v>2568</v>
      </c>
      <c r="NFN209" s="2329" t="s">
        <v>2568</v>
      </c>
      <c r="NFO209" s="2329" t="s">
        <v>2568</v>
      </c>
      <c r="NFP209" s="2329" t="s">
        <v>2568</v>
      </c>
      <c r="NFQ209" s="2329" t="s">
        <v>2568</v>
      </c>
      <c r="NFR209" s="2329" t="s">
        <v>2568</v>
      </c>
      <c r="NFS209" s="2329" t="s">
        <v>2568</v>
      </c>
      <c r="NFT209" s="2329" t="s">
        <v>2568</v>
      </c>
      <c r="NFU209" s="2329" t="s">
        <v>2568</v>
      </c>
      <c r="NFV209" s="2329" t="s">
        <v>2568</v>
      </c>
      <c r="NFW209" s="2329" t="s">
        <v>2568</v>
      </c>
      <c r="NFX209" s="2329" t="s">
        <v>2568</v>
      </c>
      <c r="NFY209" s="2329" t="s">
        <v>2568</v>
      </c>
      <c r="NFZ209" s="2329" t="s">
        <v>2568</v>
      </c>
      <c r="NGA209" s="2329" t="s">
        <v>2568</v>
      </c>
      <c r="NGB209" s="2329" t="s">
        <v>2568</v>
      </c>
      <c r="NGC209" s="2329" t="s">
        <v>2568</v>
      </c>
      <c r="NGD209" s="2329" t="s">
        <v>2568</v>
      </c>
      <c r="NGE209" s="2329" t="s">
        <v>2568</v>
      </c>
      <c r="NGF209" s="2329" t="s">
        <v>2568</v>
      </c>
      <c r="NGG209" s="2329" t="s">
        <v>2568</v>
      </c>
      <c r="NGH209" s="2329" t="s">
        <v>2568</v>
      </c>
      <c r="NGI209" s="2329" t="s">
        <v>2568</v>
      </c>
      <c r="NGJ209" s="2329" t="s">
        <v>2568</v>
      </c>
      <c r="NGK209" s="2329" t="s">
        <v>2568</v>
      </c>
      <c r="NGL209" s="2329" t="s">
        <v>2568</v>
      </c>
      <c r="NGM209" s="2329" t="s">
        <v>2568</v>
      </c>
      <c r="NGN209" s="2329" t="s">
        <v>2568</v>
      </c>
      <c r="NGO209" s="2329" t="s">
        <v>2568</v>
      </c>
      <c r="NGP209" s="2329" t="s">
        <v>2568</v>
      </c>
      <c r="NGQ209" s="2329" t="s">
        <v>2568</v>
      </c>
      <c r="NGR209" s="2329" t="s">
        <v>2568</v>
      </c>
      <c r="NGS209" s="2329" t="s">
        <v>2568</v>
      </c>
      <c r="NGT209" s="2329" t="s">
        <v>2568</v>
      </c>
      <c r="NGU209" s="2329" t="s">
        <v>2568</v>
      </c>
      <c r="NGV209" s="2329" t="s">
        <v>2568</v>
      </c>
      <c r="NGW209" s="2329" t="s">
        <v>2568</v>
      </c>
      <c r="NGX209" s="2329" t="s">
        <v>2568</v>
      </c>
      <c r="NGY209" s="2329" t="s">
        <v>2568</v>
      </c>
      <c r="NGZ209" s="2329" t="s">
        <v>2568</v>
      </c>
      <c r="NHA209" s="2329" t="s">
        <v>2568</v>
      </c>
      <c r="NHB209" s="2329" t="s">
        <v>2568</v>
      </c>
      <c r="NHC209" s="2329" t="s">
        <v>2568</v>
      </c>
      <c r="NHD209" s="2329" t="s">
        <v>2568</v>
      </c>
      <c r="NHE209" s="2329" t="s">
        <v>2568</v>
      </c>
      <c r="NHF209" s="2329" t="s">
        <v>2568</v>
      </c>
      <c r="NHG209" s="2329" t="s">
        <v>2568</v>
      </c>
      <c r="NHH209" s="2329" t="s">
        <v>2568</v>
      </c>
      <c r="NHI209" s="2329" t="s">
        <v>2568</v>
      </c>
      <c r="NHJ209" s="2329" t="s">
        <v>2568</v>
      </c>
      <c r="NHK209" s="2329" t="s">
        <v>2568</v>
      </c>
      <c r="NHL209" s="2329" t="s">
        <v>2568</v>
      </c>
      <c r="NHM209" s="2329" t="s">
        <v>2568</v>
      </c>
      <c r="NHN209" s="2329" t="s">
        <v>2568</v>
      </c>
      <c r="NHO209" s="2329" t="s">
        <v>2568</v>
      </c>
      <c r="NHP209" s="2329" t="s">
        <v>2568</v>
      </c>
      <c r="NHQ209" s="2329" t="s">
        <v>2568</v>
      </c>
      <c r="NHR209" s="2329" t="s">
        <v>2568</v>
      </c>
      <c r="NHS209" s="2329" t="s">
        <v>2568</v>
      </c>
      <c r="NHT209" s="2329" t="s">
        <v>2568</v>
      </c>
      <c r="NHU209" s="2329" t="s">
        <v>2568</v>
      </c>
      <c r="NHV209" s="2329" t="s">
        <v>2568</v>
      </c>
      <c r="NHW209" s="2329" t="s">
        <v>2568</v>
      </c>
      <c r="NHX209" s="2329" t="s">
        <v>2568</v>
      </c>
      <c r="NHY209" s="2329" t="s">
        <v>2568</v>
      </c>
      <c r="NHZ209" s="2329" t="s">
        <v>2568</v>
      </c>
      <c r="NIA209" s="2329" t="s">
        <v>2568</v>
      </c>
      <c r="NIB209" s="2329" t="s">
        <v>2568</v>
      </c>
      <c r="NIC209" s="2329" t="s">
        <v>2568</v>
      </c>
      <c r="NID209" s="2329" t="s">
        <v>2568</v>
      </c>
      <c r="NIE209" s="2329" t="s">
        <v>2568</v>
      </c>
      <c r="NIF209" s="2329" t="s">
        <v>2568</v>
      </c>
      <c r="NIG209" s="2329" t="s">
        <v>2568</v>
      </c>
      <c r="NIH209" s="2329" t="s">
        <v>2568</v>
      </c>
      <c r="NII209" s="2329" t="s">
        <v>2568</v>
      </c>
      <c r="NIJ209" s="2329" t="s">
        <v>2568</v>
      </c>
      <c r="NIK209" s="2329" t="s">
        <v>2568</v>
      </c>
      <c r="NIL209" s="2329" t="s">
        <v>2568</v>
      </c>
      <c r="NIM209" s="2329" t="s">
        <v>2568</v>
      </c>
      <c r="NIN209" s="2329" t="s">
        <v>2568</v>
      </c>
      <c r="NIO209" s="2329" t="s">
        <v>2568</v>
      </c>
      <c r="NIP209" s="2329" t="s">
        <v>2568</v>
      </c>
      <c r="NIQ209" s="2329" t="s">
        <v>2568</v>
      </c>
      <c r="NIR209" s="2329" t="s">
        <v>2568</v>
      </c>
      <c r="NIS209" s="2329" t="s">
        <v>2568</v>
      </c>
      <c r="NIT209" s="2329" t="s">
        <v>2568</v>
      </c>
      <c r="NIU209" s="2329" t="s">
        <v>2568</v>
      </c>
      <c r="NIV209" s="2329" t="s">
        <v>2568</v>
      </c>
      <c r="NIW209" s="2329" t="s">
        <v>2568</v>
      </c>
      <c r="NIX209" s="2329" t="s">
        <v>2568</v>
      </c>
      <c r="NIY209" s="2329" t="s">
        <v>2568</v>
      </c>
      <c r="NIZ209" s="2329" t="s">
        <v>2568</v>
      </c>
      <c r="NJA209" s="2329" t="s">
        <v>2568</v>
      </c>
      <c r="NJB209" s="2329" t="s">
        <v>2568</v>
      </c>
      <c r="NJC209" s="2329" t="s">
        <v>2568</v>
      </c>
      <c r="NJD209" s="2329" t="s">
        <v>2568</v>
      </c>
      <c r="NJE209" s="2329" t="s">
        <v>2568</v>
      </c>
      <c r="NJF209" s="2329" t="s">
        <v>2568</v>
      </c>
      <c r="NJG209" s="2329" t="s">
        <v>2568</v>
      </c>
      <c r="NJH209" s="2329" t="s">
        <v>2568</v>
      </c>
      <c r="NJI209" s="2329" t="s">
        <v>2568</v>
      </c>
      <c r="NJJ209" s="2329" t="s">
        <v>2568</v>
      </c>
      <c r="NJK209" s="2329" t="s">
        <v>2568</v>
      </c>
      <c r="NJL209" s="2329" t="s">
        <v>2568</v>
      </c>
      <c r="NJM209" s="2329" t="s">
        <v>2568</v>
      </c>
      <c r="NJN209" s="2329" t="s">
        <v>2568</v>
      </c>
      <c r="NJO209" s="2329" t="s">
        <v>2568</v>
      </c>
      <c r="NJP209" s="2329" t="s">
        <v>2568</v>
      </c>
      <c r="NJQ209" s="2329" t="s">
        <v>2568</v>
      </c>
      <c r="NJR209" s="2329" t="s">
        <v>2568</v>
      </c>
      <c r="NJS209" s="2329" t="s">
        <v>2568</v>
      </c>
      <c r="NJT209" s="2329" t="s">
        <v>2568</v>
      </c>
      <c r="NJU209" s="2329" t="s">
        <v>2568</v>
      </c>
      <c r="NJV209" s="2329" t="s">
        <v>2568</v>
      </c>
      <c r="NJW209" s="2329" t="s">
        <v>2568</v>
      </c>
      <c r="NJX209" s="2329" t="s">
        <v>2568</v>
      </c>
      <c r="NJY209" s="2329" t="s">
        <v>2568</v>
      </c>
      <c r="NJZ209" s="2329" t="s">
        <v>2568</v>
      </c>
      <c r="NKA209" s="2329" t="s">
        <v>2568</v>
      </c>
      <c r="NKB209" s="2329" t="s">
        <v>2568</v>
      </c>
      <c r="NKC209" s="2329" t="s">
        <v>2568</v>
      </c>
      <c r="NKD209" s="2329" t="s">
        <v>2568</v>
      </c>
      <c r="NKE209" s="2329" t="s">
        <v>2568</v>
      </c>
      <c r="NKF209" s="2329" t="s">
        <v>2568</v>
      </c>
      <c r="NKG209" s="2329" t="s">
        <v>2568</v>
      </c>
      <c r="NKH209" s="2329" t="s">
        <v>2568</v>
      </c>
      <c r="NKI209" s="2329" t="s">
        <v>2568</v>
      </c>
      <c r="NKJ209" s="2329" t="s">
        <v>2568</v>
      </c>
      <c r="NKK209" s="2329" t="s">
        <v>2568</v>
      </c>
      <c r="NKL209" s="2329" t="s">
        <v>2568</v>
      </c>
      <c r="NKM209" s="2329" t="s">
        <v>2568</v>
      </c>
      <c r="NKN209" s="2329" t="s">
        <v>2568</v>
      </c>
      <c r="NKO209" s="2329" t="s">
        <v>2568</v>
      </c>
      <c r="NKP209" s="2329" t="s">
        <v>2568</v>
      </c>
      <c r="NKQ209" s="2329" t="s">
        <v>2568</v>
      </c>
      <c r="NKR209" s="2329" t="s">
        <v>2568</v>
      </c>
      <c r="NKS209" s="2329" t="s">
        <v>2568</v>
      </c>
      <c r="NKT209" s="2329" t="s">
        <v>2568</v>
      </c>
      <c r="NKU209" s="2329" t="s">
        <v>2568</v>
      </c>
      <c r="NKV209" s="2329" t="s">
        <v>2568</v>
      </c>
      <c r="NKW209" s="2329" t="s">
        <v>2568</v>
      </c>
      <c r="NKX209" s="2329" t="s">
        <v>2568</v>
      </c>
      <c r="NKY209" s="2329" t="s">
        <v>2568</v>
      </c>
      <c r="NKZ209" s="2329" t="s">
        <v>2568</v>
      </c>
      <c r="NLA209" s="2329" t="s">
        <v>2568</v>
      </c>
      <c r="NLB209" s="2329" t="s">
        <v>2568</v>
      </c>
      <c r="NLC209" s="2329" t="s">
        <v>2568</v>
      </c>
      <c r="NLD209" s="2329" t="s">
        <v>2568</v>
      </c>
      <c r="NLE209" s="2329" t="s">
        <v>2568</v>
      </c>
      <c r="NLF209" s="2329" t="s">
        <v>2568</v>
      </c>
      <c r="NLG209" s="2329" t="s">
        <v>2568</v>
      </c>
      <c r="NLH209" s="2329" t="s">
        <v>2568</v>
      </c>
      <c r="NLI209" s="2329" t="s">
        <v>2568</v>
      </c>
      <c r="NLJ209" s="2329" t="s">
        <v>2568</v>
      </c>
      <c r="NLK209" s="2329" t="s">
        <v>2568</v>
      </c>
      <c r="NLL209" s="2329" t="s">
        <v>2568</v>
      </c>
      <c r="NLM209" s="2329" t="s">
        <v>2568</v>
      </c>
      <c r="NLN209" s="2329" t="s">
        <v>2568</v>
      </c>
      <c r="NLO209" s="2329" t="s">
        <v>2568</v>
      </c>
      <c r="NLP209" s="2329" t="s">
        <v>2568</v>
      </c>
      <c r="NLQ209" s="2329" t="s">
        <v>2568</v>
      </c>
      <c r="NLR209" s="2329" t="s">
        <v>2568</v>
      </c>
      <c r="NLS209" s="2329" t="s">
        <v>2568</v>
      </c>
      <c r="NLT209" s="2329" t="s">
        <v>2568</v>
      </c>
      <c r="NLU209" s="2329" t="s">
        <v>2568</v>
      </c>
      <c r="NLV209" s="2329" t="s">
        <v>2568</v>
      </c>
      <c r="NLW209" s="2329" t="s">
        <v>2568</v>
      </c>
      <c r="NLX209" s="2329" t="s">
        <v>2568</v>
      </c>
      <c r="NLY209" s="2329" t="s">
        <v>2568</v>
      </c>
      <c r="NLZ209" s="2329" t="s">
        <v>2568</v>
      </c>
      <c r="NMA209" s="2329" t="s">
        <v>2568</v>
      </c>
      <c r="NMB209" s="2329" t="s">
        <v>2568</v>
      </c>
      <c r="NMC209" s="2329" t="s">
        <v>2568</v>
      </c>
      <c r="NMD209" s="2329" t="s">
        <v>2568</v>
      </c>
      <c r="NME209" s="2329" t="s">
        <v>2568</v>
      </c>
      <c r="NMF209" s="2329" t="s">
        <v>2568</v>
      </c>
      <c r="NMG209" s="2329" t="s">
        <v>2568</v>
      </c>
      <c r="NMH209" s="2329" t="s">
        <v>2568</v>
      </c>
      <c r="NMI209" s="2329" t="s">
        <v>2568</v>
      </c>
      <c r="NMJ209" s="2329" t="s">
        <v>2568</v>
      </c>
      <c r="NMK209" s="2329" t="s">
        <v>2568</v>
      </c>
      <c r="NML209" s="2329" t="s">
        <v>2568</v>
      </c>
      <c r="NMM209" s="2329" t="s">
        <v>2568</v>
      </c>
      <c r="NMN209" s="2329" t="s">
        <v>2568</v>
      </c>
      <c r="NMO209" s="2329" t="s">
        <v>2568</v>
      </c>
      <c r="NMP209" s="2329" t="s">
        <v>2568</v>
      </c>
      <c r="NMQ209" s="2329" t="s">
        <v>2568</v>
      </c>
      <c r="NMR209" s="2329" t="s">
        <v>2568</v>
      </c>
      <c r="NMS209" s="2329" t="s">
        <v>2568</v>
      </c>
      <c r="NMT209" s="2329" t="s">
        <v>2568</v>
      </c>
      <c r="NMU209" s="2329" t="s">
        <v>2568</v>
      </c>
      <c r="NMV209" s="2329" t="s">
        <v>2568</v>
      </c>
      <c r="NMW209" s="2329" t="s">
        <v>2568</v>
      </c>
      <c r="NMX209" s="2329" t="s">
        <v>2568</v>
      </c>
      <c r="NMY209" s="2329" t="s">
        <v>2568</v>
      </c>
      <c r="NMZ209" s="2329" t="s">
        <v>2568</v>
      </c>
      <c r="NNA209" s="2329" t="s">
        <v>2568</v>
      </c>
      <c r="NNB209" s="2329" t="s">
        <v>2568</v>
      </c>
      <c r="NNC209" s="2329" t="s">
        <v>2568</v>
      </c>
      <c r="NND209" s="2329" t="s">
        <v>2568</v>
      </c>
      <c r="NNE209" s="2329" t="s">
        <v>2568</v>
      </c>
      <c r="NNF209" s="2329" t="s">
        <v>2568</v>
      </c>
      <c r="NNG209" s="2329" t="s">
        <v>2568</v>
      </c>
      <c r="NNH209" s="2329" t="s">
        <v>2568</v>
      </c>
      <c r="NNI209" s="2329" t="s">
        <v>2568</v>
      </c>
      <c r="NNJ209" s="2329" t="s">
        <v>2568</v>
      </c>
      <c r="NNK209" s="2329" t="s">
        <v>2568</v>
      </c>
      <c r="NNL209" s="2329" t="s">
        <v>2568</v>
      </c>
      <c r="NNM209" s="2329" t="s">
        <v>2568</v>
      </c>
      <c r="NNN209" s="2329" t="s">
        <v>2568</v>
      </c>
      <c r="NNO209" s="2329" t="s">
        <v>2568</v>
      </c>
      <c r="NNP209" s="2329" t="s">
        <v>2568</v>
      </c>
      <c r="NNQ209" s="2329" t="s">
        <v>2568</v>
      </c>
      <c r="NNR209" s="2329" t="s">
        <v>2568</v>
      </c>
      <c r="NNS209" s="2329" t="s">
        <v>2568</v>
      </c>
      <c r="NNT209" s="2329" t="s">
        <v>2568</v>
      </c>
      <c r="NNU209" s="2329" t="s">
        <v>2568</v>
      </c>
      <c r="NNV209" s="2329" t="s">
        <v>2568</v>
      </c>
      <c r="NNW209" s="2329" t="s">
        <v>2568</v>
      </c>
      <c r="NNX209" s="2329" t="s">
        <v>2568</v>
      </c>
      <c r="NNY209" s="2329" t="s">
        <v>2568</v>
      </c>
      <c r="NNZ209" s="2329" t="s">
        <v>2568</v>
      </c>
      <c r="NOA209" s="2329" t="s">
        <v>2568</v>
      </c>
      <c r="NOB209" s="2329" t="s">
        <v>2568</v>
      </c>
      <c r="NOC209" s="2329" t="s">
        <v>2568</v>
      </c>
      <c r="NOD209" s="2329" t="s">
        <v>2568</v>
      </c>
      <c r="NOE209" s="2329" t="s">
        <v>2568</v>
      </c>
      <c r="NOF209" s="2329" t="s">
        <v>2568</v>
      </c>
      <c r="NOG209" s="2329" t="s">
        <v>2568</v>
      </c>
      <c r="NOH209" s="2329" t="s">
        <v>2568</v>
      </c>
      <c r="NOI209" s="2329" t="s">
        <v>2568</v>
      </c>
      <c r="NOJ209" s="2329" t="s">
        <v>2568</v>
      </c>
      <c r="NOK209" s="2329" t="s">
        <v>2568</v>
      </c>
      <c r="NOL209" s="2329" t="s">
        <v>2568</v>
      </c>
      <c r="NOM209" s="2329" t="s">
        <v>2568</v>
      </c>
      <c r="NON209" s="2329" t="s">
        <v>2568</v>
      </c>
      <c r="NOO209" s="2329" t="s">
        <v>2568</v>
      </c>
      <c r="NOP209" s="2329" t="s">
        <v>2568</v>
      </c>
      <c r="NOQ209" s="2329" t="s">
        <v>2568</v>
      </c>
      <c r="NOR209" s="2329" t="s">
        <v>2568</v>
      </c>
      <c r="NOS209" s="2329" t="s">
        <v>2568</v>
      </c>
      <c r="NOT209" s="2329" t="s">
        <v>2568</v>
      </c>
      <c r="NOU209" s="2329" t="s">
        <v>2568</v>
      </c>
      <c r="NOV209" s="2329" t="s">
        <v>2568</v>
      </c>
      <c r="NOW209" s="2329" t="s">
        <v>2568</v>
      </c>
      <c r="NOX209" s="2329" t="s">
        <v>2568</v>
      </c>
      <c r="NOY209" s="2329" t="s">
        <v>2568</v>
      </c>
      <c r="NOZ209" s="2329" t="s">
        <v>2568</v>
      </c>
      <c r="NPA209" s="2329" t="s">
        <v>2568</v>
      </c>
      <c r="NPB209" s="2329" t="s">
        <v>2568</v>
      </c>
      <c r="NPC209" s="2329" t="s">
        <v>2568</v>
      </c>
      <c r="NPD209" s="2329" t="s">
        <v>2568</v>
      </c>
      <c r="NPE209" s="2329" t="s">
        <v>2568</v>
      </c>
      <c r="NPF209" s="2329" t="s">
        <v>2568</v>
      </c>
      <c r="NPG209" s="2329" t="s">
        <v>2568</v>
      </c>
      <c r="NPH209" s="2329" t="s">
        <v>2568</v>
      </c>
      <c r="NPI209" s="2329" t="s">
        <v>2568</v>
      </c>
      <c r="NPJ209" s="2329" t="s">
        <v>2568</v>
      </c>
      <c r="NPK209" s="2329" t="s">
        <v>2568</v>
      </c>
      <c r="NPL209" s="2329" t="s">
        <v>2568</v>
      </c>
      <c r="NPM209" s="2329" t="s">
        <v>2568</v>
      </c>
      <c r="NPN209" s="2329" t="s">
        <v>2568</v>
      </c>
      <c r="NPO209" s="2329" t="s">
        <v>2568</v>
      </c>
      <c r="NPP209" s="2329" t="s">
        <v>2568</v>
      </c>
      <c r="NPQ209" s="2329" t="s">
        <v>2568</v>
      </c>
      <c r="NPR209" s="2329" t="s">
        <v>2568</v>
      </c>
      <c r="NPS209" s="2329" t="s">
        <v>2568</v>
      </c>
      <c r="NPT209" s="2329" t="s">
        <v>2568</v>
      </c>
      <c r="NPU209" s="2329" t="s">
        <v>2568</v>
      </c>
      <c r="NPV209" s="2329" t="s">
        <v>2568</v>
      </c>
      <c r="NPW209" s="2329" t="s">
        <v>2568</v>
      </c>
      <c r="NPX209" s="2329" t="s">
        <v>2568</v>
      </c>
      <c r="NPY209" s="2329" t="s">
        <v>2568</v>
      </c>
      <c r="NPZ209" s="2329" t="s">
        <v>2568</v>
      </c>
      <c r="NQA209" s="2329" t="s">
        <v>2568</v>
      </c>
      <c r="NQB209" s="2329" t="s">
        <v>2568</v>
      </c>
      <c r="NQC209" s="2329" t="s">
        <v>2568</v>
      </c>
      <c r="NQD209" s="2329" t="s">
        <v>2568</v>
      </c>
      <c r="NQE209" s="2329" t="s">
        <v>2568</v>
      </c>
      <c r="NQF209" s="2329" t="s">
        <v>2568</v>
      </c>
      <c r="NQG209" s="2329" t="s">
        <v>2568</v>
      </c>
      <c r="NQH209" s="2329" t="s">
        <v>2568</v>
      </c>
      <c r="NQI209" s="2329" t="s">
        <v>2568</v>
      </c>
      <c r="NQJ209" s="2329" t="s">
        <v>2568</v>
      </c>
      <c r="NQK209" s="2329" t="s">
        <v>2568</v>
      </c>
      <c r="NQL209" s="2329" t="s">
        <v>2568</v>
      </c>
      <c r="NQM209" s="2329" t="s">
        <v>2568</v>
      </c>
      <c r="NQN209" s="2329" t="s">
        <v>2568</v>
      </c>
      <c r="NQO209" s="2329" t="s">
        <v>2568</v>
      </c>
      <c r="NQP209" s="2329" t="s">
        <v>2568</v>
      </c>
      <c r="NQQ209" s="2329" t="s">
        <v>2568</v>
      </c>
      <c r="NQR209" s="2329" t="s">
        <v>2568</v>
      </c>
      <c r="NQS209" s="2329" t="s">
        <v>2568</v>
      </c>
      <c r="NQT209" s="2329" t="s">
        <v>2568</v>
      </c>
      <c r="NQU209" s="2329" t="s">
        <v>2568</v>
      </c>
      <c r="NQV209" s="2329" t="s">
        <v>2568</v>
      </c>
      <c r="NQW209" s="2329" t="s">
        <v>2568</v>
      </c>
      <c r="NQX209" s="2329" t="s">
        <v>2568</v>
      </c>
      <c r="NQY209" s="2329" t="s">
        <v>2568</v>
      </c>
      <c r="NQZ209" s="2329" t="s">
        <v>2568</v>
      </c>
      <c r="NRA209" s="2329" t="s">
        <v>2568</v>
      </c>
      <c r="NRB209" s="2329" t="s">
        <v>2568</v>
      </c>
      <c r="NRC209" s="2329" t="s">
        <v>2568</v>
      </c>
      <c r="NRD209" s="2329" t="s">
        <v>2568</v>
      </c>
      <c r="NRE209" s="2329" t="s">
        <v>2568</v>
      </c>
      <c r="NRF209" s="2329" t="s">
        <v>2568</v>
      </c>
      <c r="NRG209" s="2329" t="s">
        <v>2568</v>
      </c>
      <c r="NRH209" s="2329" t="s">
        <v>2568</v>
      </c>
      <c r="NRI209" s="2329" t="s">
        <v>2568</v>
      </c>
      <c r="NRJ209" s="2329" t="s">
        <v>2568</v>
      </c>
      <c r="NRK209" s="2329" t="s">
        <v>2568</v>
      </c>
      <c r="NRL209" s="2329" t="s">
        <v>2568</v>
      </c>
      <c r="NRM209" s="2329" t="s">
        <v>2568</v>
      </c>
      <c r="NRN209" s="2329" t="s">
        <v>2568</v>
      </c>
      <c r="NRO209" s="2329" t="s">
        <v>2568</v>
      </c>
      <c r="NRP209" s="2329" t="s">
        <v>2568</v>
      </c>
      <c r="NRQ209" s="2329" t="s">
        <v>2568</v>
      </c>
      <c r="NRR209" s="2329" t="s">
        <v>2568</v>
      </c>
      <c r="NRS209" s="2329" t="s">
        <v>2568</v>
      </c>
      <c r="NRT209" s="2329" t="s">
        <v>2568</v>
      </c>
      <c r="NRU209" s="2329" t="s">
        <v>2568</v>
      </c>
      <c r="NRV209" s="2329" t="s">
        <v>2568</v>
      </c>
      <c r="NRW209" s="2329" t="s">
        <v>2568</v>
      </c>
      <c r="NRX209" s="2329" t="s">
        <v>2568</v>
      </c>
      <c r="NRY209" s="2329" t="s">
        <v>2568</v>
      </c>
      <c r="NRZ209" s="2329" t="s">
        <v>2568</v>
      </c>
      <c r="NSA209" s="2329" t="s">
        <v>2568</v>
      </c>
      <c r="NSB209" s="2329" t="s">
        <v>2568</v>
      </c>
      <c r="NSC209" s="2329" t="s">
        <v>2568</v>
      </c>
      <c r="NSD209" s="2329" t="s">
        <v>2568</v>
      </c>
      <c r="NSE209" s="2329" t="s">
        <v>2568</v>
      </c>
      <c r="NSF209" s="2329" t="s">
        <v>2568</v>
      </c>
      <c r="NSG209" s="2329" t="s">
        <v>2568</v>
      </c>
      <c r="NSH209" s="2329" t="s">
        <v>2568</v>
      </c>
      <c r="NSI209" s="2329" t="s">
        <v>2568</v>
      </c>
      <c r="NSJ209" s="2329" t="s">
        <v>2568</v>
      </c>
      <c r="NSK209" s="2329" t="s">
        <v>2568</v>
      </c>
      <c r="NSL209" s="2329" t="s">
        <v>2568</v>
      </c>
      <c r="NSM209" s="2329" t="s">
        <v>2568</v>
      </c>
      <c r="NSN209" s="2329" t="s">
        <v>2568</v>
      </c>
      <c r="NSO209" s="2329" t="s">
        <v>2568</v>
      </c>
      <c r="NSP209" s="2329" t="s">
        <v>2568</v>
      </c>
      <c r="NSQ209" s="2329" t="s">
        <v>2568</v>
      </c>
      <c r="NSR209" s="2329" t="s">
        <v>2568</v>
      </c>
      <c r="NSS209" s="2329" t="s">
        <v>2568</v>
      </c>
      <c r="NST209" s="2329" t="s">
        <v>2568</v>
      </c>
      <c r="NSU209" s="2329" t="s">
        <v>2568</v>
      </c>
      <c r="NSV209" s="2329" t="s">
        <v>2568</v>
      </c>
      <c r="NSW209" s="2329" t="s">
        <v>2568</v>
      </c>
      <c r="NSX209" s="2329" t="s">
        <v>2568</v>
      </c>
      <c r="NSY209" s="2329" t="s">
        <v>2568</v>
      </c>
      <c r="NSZ209" s="2329" t="s">
        <v>2568</v>
      </c>
      <c r="NTA209" s="2329" t="s">
        <v>2568</v>
      </c>
      <c r="NTB209" s="2329" t="s">
        <v>2568</v>
      </c>
      <c r="NTC209" s="2329" t="s">
        <v>2568</v>
      </c>
      <c r="NTD209" s="2329" t="s">
        <v>2568</v>
      </c>
      <c r="NTE209" s="2329" t="s">
        <v>2568</v>
      </c>
      <c r="NTF209" s="2329" t="s">
        <v>2568</v>
      </c>
      <c r="NTG209" s="2329" t="s">
        <v>2568</v>
      </c>
      <c r="NTH209" s="2329" t="s">
        <v>2568</v>
      </c>
      <c r="NTI209" s="2329" t="s">
        <v>2568</v>
      </c>
      <c r="NTJ209" s="2329" t="s">
        <v>2568</v>
      </c>
      <c r="NTK209" s="2329" t="s">
        <v>2568</v>
      </c>
      <c r="NTL209" s="2329" t="s">
        <v>2568</v>
      </c>
      <c r="NTM209" s="2329" t="s">
        <v>2568</v>
      </c>
      <c r="NTN209" s="2329" t="s">
        <v>2568</v>
      </c>
      <c r="NTO209" s="2329" t="s">
        <v>2568</v>
      </c>
      <c r="NTP209" s="2329" t="s">
        <v>2568</v>
      </c>
      <c r="NTQ209" s="2329" t="s">
        <v>2568</v>
      </c>
      <c r="NTR209" s="2329" t="s">
        <v>2568</v>
      </c>
      <c r="NTS209" s="2329" t="s">
        <v>2568</v>
      </c>
      <c r="NTT209" s="2329" t="s">
        <v>2568</v>
      </c>
      <c r="NTU209" s="2329" t="s">
        <v>2568</v>
      </c>
      <c r="NTV209" s="2329" t="s">
        <v>2568</v>
      </c>
      <c r="NTW209" s="2329" t="s">
        <v>2568</v>
      </c>
      <c r="NTX209" s="2329" t="s">
        <v>2568</v>
      </c>
      <c r="NTY209" s="2329" t="s">
        <v>2568</v>
      </c>
      <c r="NTZ209" s="2329" t="s">
        <v>2568</v>
      </c>
      <c r="NUA209" s="2329" t="s">
        <v>2568</v>
      </c>
      <c r="NUB209" s="2329" t="s">
        <v>2568</v>
      </c>
      <c r="NUC209" s="2329" t="s">
        <v>2568</v>
      </c>
      <c r="NUD209" s="2329" t="s">
        <v>2568</v>
      </c>
      <c r="NUE209" s="2329" t="s">
        <v>2568</v>
      </c>
      <c r="NUF209" s="2329" t="s">
        <v>2568</v>
      </c>
      <c r="NUG209" s="2329" t="s">
        <v>2568</v>
      </c>
      <c r="NUH209" s="2329" t="s">
        <v>2568</v>
      </c>
      <c r="NUI209" s="2329" t="s">
        <v>2568</v>
      </c>
      <c r="NUJ209" s="2329" t="s">
        <v>2568</v>
      </c>
      <c r="NUK209" s="2329" t="s">
        <v>2568</v>
      </c>
      <c r="NUL209" s="2329" t="s">
        <v>2568</v>
      </c>
      <c r="NUM209" s="2329" t="s">
        <v>2568</v>
      </c>
      <c r="NUN209" s="2329" t="s">
        <v>2568</v>
      </c>
      <c r="NUO209" s="2329" t="s">
        <v>2568</v>
      </c>
      <c r="NUP209" s="2329" t="s">
        <v>2568</v>
      </c>
      <c r="NUQ209" s="2329" t="s">
        <v>2568</v>
      </c>
      <c r="NUR209" s="2329" t="s">
        <v>2568</v>
      </c>
      <c r="NUS209" s="2329" t="s">
        <v>2568</v>
      </c>
      <c r="NUT209" s="2329" t="s">
        <v>2568</v>
      </c>
      <c r="NUU209" s="2329" t="s">
        <v>2568</v>
      </c>
      <c r="NUV209" s="2329" t="s">
        <v>2568</v>
      </c>
      <c r="NUW209" s="2329" t="s">
        <v>2568</v>
      </c>
      <c r="NUX209" s="2329" t="s">
        <v>2568</v>
      </c>
      <c r="NUY209" s="2329" t="s">
        <v>2568</v>
      </c>
      <c r="NUZ209" s="2329" t="s">
        <v>2568</v>
      </c>
      <c r="NVA209" s="2329" t="s">
        <v>2568</v>
      </c>
      <c r="NVB209" s="2329" t="s">
        <v>2568</v>
      </c>
      <c r="NVC209" s="2329" t="s">
        <v>2568</v>
      </c>
      <c r="NVD209" s="2329" t="s">
        <v>2568</v>
      </c>
      <c r="NVE209" s="2329" t="s">
        <v>2568</v>
      </c>
      <c r="NVF209" s="2329" t="s">
        <v>2568</v>
      </c>
      <c r="NVG209" s="2329" t="s">
        <v>2568</v>
      </c>
      <c r="NVH209" s="2329" t="s">
        <v>2568</v>
      </c>
      <c r="NVI209" s="2329" t="s">
        <v>2568</v>
      </c>
      <c r="NVJ209" s="2329" t="s">
        <v>2568</v>
      </c>
      <c r="NVK209" s="2329" t="s">
        <v>2568</v>
      </c>
      <c r="NVL209" s="2329" t="s">
        <v>2568</v>
      </c>
      <c r="NVM209" s="2329" t="s">
        <v>2568</v>
      </c>
      <c r="NVN209" s="2329" t="s">
        <v>2568</v>
      </c>
      <c r="NVO209" s="2329" t="s">
        <v>2568</v>
      </c>
      <c r="NVP209" s="2329" t="s">
        <v>2568</v>
      </c>
      <c r="NVQ209" s="2329" t="s">
        <v>2568</v>
      </c>
      <c r="NVR209" s="2329" t="s">
        <v>2568</v>
      </c>
      <c r="NVS209" s="2329" t="s">
        <v>2568</v>
      </c>
      <c r="NVT209" s="2329" t="s">
        <v>2568</v>
      </c>
      <c r="NVU209" s="2329" t="s">
        <v>2568</v>
      </c>
      <c r="NVV209" s="2329" t="s">
        <v>2568</v>
      </c>
      <c r="NVW209" s="2329" t="s">
        <v>2568</v>
      </c>
      <c r="NVX209" s="2329" t="s">
        <v>2568</v>
      </c>
      <c r="NVY209" s="2329" t="s">
        <v>2568</v>
      </c>
      <c r="NVZ209" s="2329" t="s">
        <v>2568</v>
      </c>
      <c r="NWA209" s="2329" t="s">
        <v>2568</v>
      </c>
      <c r="NWB209" s="2329" t="s">
        <v>2568</v>
      </c>
      <c r="NWC209" s="2329" t="s">
        <v>2568</v>
      </c>
      <c r="NWD209" s="2329" t="s">
        <v>2568</v>
      </c>
      <c r="NWE209" s="2329" t="s">
        <v>2568</v>
      </c>
      <c r="NWF209" s="2329" t="s">
        <v>2568</v>
      </c>
      <c r="NWG209" s="2329" t="s">
        <v>2568</v>
      </c>
      <c r="NWH209" s="2329" t="s">
        <v>2568</v>
      </c>
      <c r="NWI209" s="2329" t="s">
        <v>2568</v>
      </c>
      <c r="NWJ209" s="2329" t="s">
        <v>2568</v>
      </c>
      <c r="NWK209" s="2329" t="s">
        <v>2568</v>
      </c>
      <c r="NWL209" s="2329" t="s">
        <v>2568</v>
      </c>
      <c r="NWM209" s="2329" t="s">
        <v>2568</v>
      </c>
      <c r="NWN209" s="2329" t="s">
        <v>2568</v>
      </c>
      <c r="NWO209" s="2329" t="s">
        <v>2568</v>
      </c>
      <c r="NWP209" s="2329" t="s">
        <v>2568</v>
      </c>
      <c r="NWQ209" s="2329" t="s">
        <v>2568</v>
      </c>
      <c r="NWR209" s="2329" t="s">
        <v>2568</v>
      </c>
      <c r="NWS209" s="2329" t="s">
        <v>2568</v>
      </c>
      <c r="NWT209" s="2329" t="s">
        <v>2568</v>
      </c>
      <c r="NWU209" s="2329" t="s">
        <v>2568</v>
      </c>
      <c r="NWV209" s="2329" t="s">
        <v>2568</v>
      </c>
      <c r="NWW209" s="2329" t="s">
        <v>2568</v>
      </c>
      <c r="NWX209" s="2329" t="s">
        <v>2568</v>
      </c>
      <c r="NWY209" s="2329" t="s">
        <v>2568</v>
      </c>
      <c r="NWZ209" s="2329" t="s">
        <v>2568</v>
      </c>
      <c r="NXA209" s="2329" t="s">
        <v>2568</v>
      </c>
      <c r="NXB209" s="2329" t="s">
        <v>2568</v>
      </c>
      <c r="NXC209" s="2329" t="s">
        <v>2568</v>
      </c>
      <c r="NXD209" s="2329" t="s">
        <v>2568</v>
      </c>
      <c r="NXE209" s="2329" t="s">
        <v>2568</v>
      </c>
      <c r="NXF209" s="2329" t="s">
        <v>2568</v>
      </c>
      <c r="NXG209" s="2329" t="s">
        <v>2568</v>
      </c>
      <c r="NXH209" s="2329" t="s">
        <v>2568</v>
      </c>
      <c r="NXI209" s="2329" t="s">
        <v>2568</v>
      </c>
      <c r="NXJ209" s="2329" t="s">
        <v>2568</v>
      </c>
      <c r="NXK209" s="2329" t="s">
        <v>2568</v>
      </c>
      <c r="NXL209" s="2329" t="s">
        <v>2568</v>
      </c>
      <c r="NXM209" s="2329" t="s">
        <v>2568</v>
      </c>
      <c r="NXN209" s="2329" t="s">
        <v>2568</v>
      </c>
      <c r="NXO209" s="2329" t="s">
        <v>2568</v>
      </c>
      <c r="NXP209" s="2329" t="s">
        <v>2568</v>
      </c>
      <c r="NXQ209" s="2329" t="s">
        <v>2568</v>
      </c>
      <c r="NXR209" s="2329" t="s">
        <v>2568</v>
      </c>
      <c r="NXS209" s="2329" t="s">
        <v>2568</v>
      </c>
      <c r="NXT209" s="2329" t="s">
        <v>2568</v>
      </c>
      <c r="NXU209" s="2329" t="s">
        <v>2568</v>
      </c>
      <c r="NXV209" s="2329" t="s">
        <v>2568</v>
      </c>
      <c r="NXW209" s="2329" t="s">
        <v>2568</v>
      </c>
      <c r="NXX209" s="2329" t="s">
        <v>2568</v>
      </c>
      <c r="NXY209" s="2329" t="s">
        <v>2568</v>
      </c>
      <c r="NXZ209" s="2329" t="s">
        <v>2568</v>
      </c>
      <c r="NYA209" s="2329" t="s">
        <v>2568</v>
      </c>
      <c r="NYB209" s="2329" t="s">
        <v>2568</v>
      </c>
      <c r="NYC209" s="2329" t="s">
        <v>2568</v>
      </c>
      <c r="NYD209" s="2329" t="s">
        <v>2568</v>
      </c>
      <c r="NYE209" s="2329" t="s">
        <v>2568</v>
      </c>
      <c r="NYF209" s="2329" t="s">
        <v>2568</v>
      </c>
      <c r="NYG209" s="2329" t="s">
        <v>2568</v>
      </c>
      <c r="NYH209" s="2329" t="s">
        <v>2568</v>
      </c>
      <c r="NYI209" s="2329" t="s">
        <v>2568</v>
      </c>
      <c r="NYJ209" s="2329" t="s">
        <v>2568</v>
      </c>
      <c r="NYK209" s="2329" t="s">
        <v>2568</v>
      </c>
      <c r="NYL209" s="2329" t="s">
        <v>2568</v>
      </c>
      <c r="NYM209" s="2329" t="s">
        <v>2568</v>
      </c>
      <c r="NYN209" s="2329" t="s">
        <v>2568</v>
      </c>
      <c r="NYO209" s="2329" t="s">
        <v>2568</v>
      </c>
      <c r="NYP209" s="2329" t="s">
        <v>2568</v>
      </c>
      <c r="NYQ209" s="2329" t="s">
        <v>2568</v>
      </c>
      <c r="NYR209" s="2329" t="s">
        <v>2568</v>
      </c>
      <c r="NYS209" s="2329" t="s">
        <v>2568</v>
      </c>
      <c r="NYT209" s="2329" t="s">
        <v>2568</v>
      </c>
      <c r="NYU209" s="2329" t="s">
        <v>2568</v>
      </c>
      <c r="NYV209" s="2329" t="s">
        <v>2568</v>
      </c>
      <c r="NYW209" s="2329" t="s">
        <v>2568</v>
      </c>
      <c r="NYX209" s="2329" t="s">
        <v>2568</v>
      </c>
      <c r="NYY209" s="2329" t="s">
        <v>2568</v>
      </c>
      <c r="NYZ209" s="2329" t="s">
        <v>2568</v>
      </c>
      <c r="NZA209" s="2329" t="s">
        <v>2568</v>
      </c>
      <c r="NZB209" s="2329" t="s">
        <v>2568</v>
      </c>
      <c r="NZC209" s="2329" t="s">
        <v>2568</v>
      </c>
      <c r="NZD209" s="2329" t="s">
        <v>2568</v>
      </c>
      <c r="NZE209" s="2329" t="s">
        <v>2568</v>
      </c>
      <c r="NZF209" s="2329" t="s">
        <v>2568</v>
      </c>
      <c r="NZG209" s="2329" t="s">
        <v>2568</v>
      </c>
      <c r="NZH209" s="2329" t="s">
        <v>2568</v>
      </c>
      <c r="NZI209" s="2329" t="s">
        <v>2568</v>
      </c>
      <c r="NZJ209" s="2329" t="s">
        <v>2568</v>
      </c>
      <c r="NZK209" s="2329" t="s">
        <v>2568</v>
      </c>
      <c r="NZL209" s="2329" t="s">
        <v>2568</v>
      </c>
      <c r="NZM209" s="2329" t="s">
        <v>2568</v>
      </c>
      <c r="NZN209" s="2329" t="s">
        <v>2568</v>
      </c>
      <c r="NZO209" s="2329" t="s">
        <v>2568</v>
      </c>
      <c r="NZP209" s="2329" t="s">
        <v>2568</v>
      </c>
      <c r="NZQ209" s="2329" t="s">
        <v>2568</v>
      </c>
      <c r="NZR209" s="2329" t="s">
        <v>2568</v>
      </c>
      <c r="NZS209" s="2329" t="s">
        <v>2568</v>
      </c>
      <c r="NZT209" s="2329" t="s">
        <v>2568</v>
      </c>
      <c r="NZU209" s="2329" t="s">
        <v>2568</v>
      </c>
      <c r="NZV209" s="2329" t="s">
        <v>2568</v>
      </c>
      <c r="NZW209" s="2329" t="s">
        <v>2568</v>
      </c>
      <c r="NZX209" s="2329" t="s">
        <v>2568</v>
      </c>
      <c r="NZY209" s="2329" t="s">
        <v>2568</v>
      </c>
      <c r="NZZ209" s="2329" t="s">
        <v>2568</v>
      </c>
      <c r="OAA209" s="2329" t="s">
        <v>2568</v>
      </c>
      <c r="OAB209" s="2329" t="s">
        <v>2568</v>
      </c>
      <c r="OAC209" s="2329" t="s">
        <v>2568</v>
      </c>
      <c r="OAD209" s="2329" t="s">
        <v>2568</v>
      </c>
      <c r="OAE209" s="2329" t="s">
        <v>2568</v>
      </c>
      <c r="OAF209" s="2329" t="s">
        <v>2568</v>
      </c>
      <c r="OAG209" s="2329" t="s">
        <v>2568</v>
      </c>
      <c r="OAH209" s="2329" t="s">
        <v>2568</v>
      </c>
      <c r="OAI209" s="2329" t="s">
        <v>2568</v>
      </c>
      <c r="OAJ209" s="2329" t="s">
        <v>2568</v>
      </c>
      <c r="OAK209" s="2329" t="s">
        <v>2568</v>
      </c>
      <c r="OAL209" s="2329" t="s">
        <v>2568</v>
      </c>
      <c r="OAM209" s="2329" t="s">
        <v>2568</v>
      </c>
      <c r="OAN209" s="2329" t="s">
        <v>2568</v>
      </c>
      <c r="OAO209" s="2329" t="s">
        <v>2568</v>
      </c>
      <c r="OAP209" s="2329" t="s">
        <v>2568</v>
      </c>
      <c r="OAQ209" s="2329" t="s">
        <v>2568</v>
      </c>
      <c r="OAR209" s="2329" t="s">
        <v>2568</v>
      </c>
      <c r="OAS209" s="2329" t="s">
        <v>2568</v>
      </c>
      <c r="OAT209" s="2329" t="s">
        <v>2568</v>
      </c>
      <c r="OAU209" s="2329" t="s">
        <v>2568</v>
      </c>
      <c r="OAV209" s="2329" t="s">
        <v>2568</v>
      </c>
      <c r="OAW209" s="2329" t="s">
        <v>2568</v>
      </c>
      <c r="OAX209" s="2329" t="s">
        <v>2568</v>
      </c>
      <c r="OAY209" s="2329" t="s">
        <v>2568</v>
      </c>
      <c r="OAZ209" s="2329" t="s">
        <v>2568</v>
      </c>
      <c r="OBA209" s="2329" t="s">
        <v>2568</v>
      </c>
      <c r="OBB209" s="2329" t="s">
        <v>2568</v>
      </c>
      <c r="OBC209" s="2329" t="s">
        <v>2568</v>
      </c>
      <c r="OBD209" s="2329" t="s">
        <v>2568</v>
      </c>
      <c r="OBE209" s="2329" t="s">
        <v>2568</v>
      </c>
      <c r="OBF209" s="2329" t="s">
        <v>2568</v>
      </c>
      <c r="OBG209" s="2329" t="s">
        <v>2568</v>
      </c>
      <c r="OBH209" s="2329" t="s">
        <v>2568</v>
      </c>
      <c r="OBI209" s="2329" t="s">
        <v>2568</v>
      </c>
      <c r="OBJ209" s="2329" t="s">
        <v>2568</v>
      </c>
      <c r="OBK209" s="2329" t="s">
        <v>2568</v>
      </c>
      <c r="OBL209" s="2329" t="s">
        <v>2568</v>
      </c>
      <c r="OBM209" s="2329" t="s">
        <v>2568</v>
      </c>
      <c r="OBN209" s="2329" t="s">
        <v>2568</v>
      </c>
      <c r="OBO209" s="2329" t="s">
        <v>2568</v>
      </c>
      <c r="OBP209" s="2329" t="s">
        <v>2568</v>
      </c>
      <c r="OBQ209" s="2329" t="s">
        <v>2568</v>
      </c>
      <c r="OBR209" s="2329" t="s">
        <v>2568</v>
      </c>
      <c r="OBS209" s="2329" t="s">
        <v>2568</v>
      </c>
      <c r="OBT209" s="2329" t="s">
        <v>2568</v>
      </c>
      <c r="OBU209" s="2329" t="s">
        <v>2568</v>
      </c>
      <c r="OBV209" s="2329" t="s">
        <v>2568</v>
      </c>
      <c r="OBW209" s="2329" t="s">
        <v>2568</v>
      </c>
      <c r="OBX209" s="2329" t="s">
        <v>2568</v>
      </c>
      <c r="OBY209" s="2329" t="s">
        <v>2568</v>
      </c>
      <c r="OBZ209" s="2329" t="s">
        <v>2568</v>
      </c>
      <c r="OCA209" s="2329" t="s">
        <v>2568</v>
      </c>
      <c r="OCB209" s="2329" t="s">
        <v>2568</v>
      </c>
      <c r="OCC209" s="2329" t="s">
        <v>2568</v>
      </c>
      <c r="OCD209" s="2329" t="s">
        <v>2568</v>
      </c>
      <c r="OCE209" s="2329" t="s">
        <v>2568</v>
      </c>
      <c r="OCF209" s="2329" t="s">
        <v>2568</v>
      </c>
      <c r="OCG209" s="2329" t="s">
        <v>2568</v>
      </c>
      <c r="OCH209" s="2329" t="s">
        <v>2568</v>
      </c>
      <c r="OCI209" s="2329" t="s">
        <v>2568</v>
      </c>
      <c r="OCJ209" s="2329" t="s">
        <v>2568</v>
      </c>
      <c r="OCK209" s="2329" t="s">
        <v>2568</v>
      </c>
      <c r="OCL209" s="2329" t="s">
        <v>2568</v>
      </c>
      <c r="OCM209" s="2329" t="s">
        <v>2568</v>
      </c>
      <c r="OCN209" s="2329" t="s">
        <v>2568</v>
      </c>
      <c r="OCO209" s="2329" t="s">
        <v>2568</v>
      </c>
      <c r="OCP209" s="2329" t="s">
        <v>2568</v>
      </c>
      <c r="OCQ209" s="2329" t="s">
        <v>2568</v>
      </c>
      <c r="OCR209" s="2329" t="s">
        <v>2568</v>
      </c>
      <c r="OCS209" s="2329" t="s">
        <v>2568</v>
      </c>
      <c r="OCT209" s="2329" t="s">
        <v>2568</v>
      </c>
      <c r="OCU209" s="2329" t="s">
        <v>2568</v>
      </c>
      <c r="OCV209" s="2329" t="s">
        <v>2568</v>
      </c>
      <c r="OCW209" s="2329" t="s">
        <v>2568</v>
      </c>
      <c r="OCX209" s="2329" t="s">
        <v>2568</v>
      </c>
      <c r="OCY209" s="2329" t="s">
        <v>2568</v>
      </c>
      <c r="OCZ209" s="2329" t="s">
        <v>2568</v>
      </c>
      <c r="ODA209" s="2329" t="s">
        <v>2568</v>
      </c>
      <c r="ODB209" s="2329" t="s">
        <v>2568</v>
      </c>
      <c r="ODC209" s="2329" t="s">
        <v>2568</v>
      </c>
      <c r="ODD209" s="2329" t="s">
        <v>2568</v>
      </c>
      <c r="ODE209" s="2329" t="s">
        <v>2568</v>
      </c>
      <c r="ODF209" s="2329" t="s">
        <v>2568</v>
      </c>
      <c r="ODG209" s="2329" t="s">
        <v>2568</v>
      </c>
      <c r="ODH209" s="2329" t="s">
        <v>2568</v>
      </c>
      <c r="ODI209" s="2329" t="s">
        <v>2568</v>
      </c>
      <c r="ODJ209" s="2329" t="s">
        <v>2568</v>
      </c>
      <c r="ODK209" s="2329" t="s">
        <v>2568</v>
      </c>
      <c r="ODL209" s="2329" t="s">
        <v>2568</v>
      </c>
      <c r="ODM209" s="2329" t="s">
        <v>2568</v>
      </c>
      <c r="ODN209" s="2329" t="s">
        <v>2568</v>
      </c>
      <c r="ODO209" s="2329" t="s">
        <v>2568</v>
      </c>
      <c r="ODP209" s="2329" t="s">
        <v>2568</v>
      </c>
      <c r="ODQ209" s="2329" t="s">
        <v>2568</v>
      </c>
      <c r="ODR209" s="2329" t="s">
        <v>2568</v>
      </c>
      <c r="ODS209" s="2329" t="s">
        <v>2568</v>
      </c>
      <c r="ODT209" s="2329" t="s">
        <v>2568</v>
      </c>
      <c r="ODU209" s="2329" t="s">
        <v>2568</v>
      </c>
      <c r="ODV209" s="2329" t="s">
        <v>2568</v>
      </c>
      <c r="ODW209" s="2329" t="s">
        <v>2568</v>
      </c>
      <c r="ODX209" s="2329" t="s">
        <v>2568</v>
      </c>
      <c r="ODY209" s="2329" t="s">
        <v>2568</v>
      </c>
      <c r="ODZ209" s="2329" t="s">
        <v>2568</v>
      </c>
      <c r="OEA209" s="2329" t="s">
        <v>2568</v>
      </c>
      <c r="OEB209" s="2329" t="s">
        <v>2568</v>
      </c>
      <c r="OEC209" s="2329" t="s">
        <v>2568</v>
      </c>
      <c r="OED209" s="2329" t="s">
        <v>2568</v>
      </c>
      <c r="OEE209" s="2329" t="s">
        <v>2568</v>
      </c>
      <c r="OEF209" s="2329" t="s">
        <v>2568</v>
      </c>
      <c r="OEG209" s="2329" t="s">
        <v>2568</v>
      </c>
      <c r="OEH209" s="2329" t="s">
        <v>2568</v>
      </c>
      <c r="OEI209" s="2329" t="s">
        <v>2568</v>
      </c>
      <c r="OEJ209" s="2329" t="s">
        <v>2568</v>
      </c>
      <c r="OEK209" s="2329" t="s">
        <v>2568</v>
      </c>
      <c r="OEL209" s="2329" t="s">
        <v>2568</v>
      </c>
      <c r="OEM209" s="2329" t="s">
        <v>2568</v>
      </c>
      <c r="OEN209" s="2329" t="s">
        <v>2568</v>
      </c>
      <c r="OEO209" s="2329" t="s">
        <v>2568</v>
      </c>
      <c r="OEP209" s="2329" t="s">
        <v>2568</v>
      </c>
      <c r="OEQ209" s="2329" t="s">
        <v>2568</v>
      </c>
      <c r="OER209" s="2329" t="s">
        <v>2568</v>
      </c>
      <c r="OES209" s="2329" t="s">
        <v>2568</v>
      </c>
      <c r="OET209" s="2329" t="s">
        <v>2568</v>
      </c>
      <c r="OEU209" s="2329" t="s">
        <v>2568</v>
      </c>
      <c r="OEV209" s="2329" t="s">
        <v>2568</v>
      </c>
      <c r="OEW209" s="2329" t="s">
        <v>2568</v>
      </c>
      <c r="OEX209" s="2329" t="s">
        <v>2568</v>
      </c>
      <c r="OEY209" s="2329" t="s">
        <v>2568</v>
      </c>
      <c r="OEZ209" s="2329" t="s">
        <v>2568</v>
      </c>
      <c r="OFA209" s="2329" t="s">
        <v>2568</v>
      </c>
      <c r="OFB209" s="2329" t="s">
        <v>2568</v>
      </c>
      <c r="OFC209" s="2329" t="s">
        <v>2568</v>
      </c>
      <c r="OFD209" s="2329" t="s">
        <v>2568</v>
      </c>
      <c r="OFE209" s="2329" t="s">
        <v>2568</v>
      </c>
      <c r="OFF209" s="2329" t="s">
        <v>2568</v>
      </c>
      <c r="OFG209" s="2329" t="s">
        <v>2568</v>
      </c>
      <c r="OFH209" s="2329" t="s">
        <v>2568</v>
      </c>
      <c r="OFI209" s="2329" t="s">
        <v>2568</v>
      </c>
      <c r="OFJ209" s="2329" t="s">
        <v>2568</v>
      </c>
      <c r="OFK209" s="2329" t="s">
        <v>2568</v>
      </c>
      <c r="OFL209" s="2329" t="s">
        <v>2568</v>
      </c>
      <c r="OFM209" s="2329" t="s">
        <v>2568</v>
      </c>
      <c r="OFN209" s="2329" t="s">
        <v>2568</v>
      </c>
      <c r="OFO209" s="2329" t="s">
        <v>2568</v>
      </c>
      <c r="OFP209" s="2329" t="s">
        <v>2568</v>
      </c>
      <c r="OFQ209" s="2329" t="s">
        <v>2568</v>
      </c>
      <c r="OFR209" s="2329" t="s">
        <v>2568</v>
      </c>
      <c r="OFS209" s="2329" t="s">
        <v>2568</v>
      </c>
      <c r="OFT209" s="2329" t="s">
        <v>2568</v>
      </c>
      <c r="OFU209" s="2329" t="s">
        <v>2568</v>
      </c>
      <c r="OFV209" s="2329" t="s">
        <v>2568</v>
      </c>
      <c r="OFW209" s="2329" t="s">
        <v>2568</v>
      </c>
      <c r="OFX209" s="2329" t="s">
        <v>2568</v>
      </c>
      <c r="OFY209" s="2329" t="s">
        <v>2568</v>
      </c>
      <c r="OFZ209" s="2329" t="s">
        <v>2568</v>
      </c>
      <c r="OGA209" s="2329" t="s">
        <v>2568</v>
      </c>
      <c r="OGB209" s="2329" t="s">
        <v>2568</v>
      </c>
      <c r="OGC209" s="2329" t="s">
        <v>2568</v>
      </c>
      <c r="OGD209" s="2329" t="s">
        <v>2568</v>
      </c>
      <c r="OGE209" s="2329" t="s">
        <v>2568</v>
      </c>
      <c r="OGF209" s="2329" t="s">
        <v>2568</v>
      </c>
      <c r="OGG209" s="2329" t="s">
        <v>2568</v>
      </c>
      <c r="OGH209" s="2329" t="s">
        <v>2568</v>
      </c>
      <c r="OGI209" s="2329" t="s">
        <v>2568</v>
      </c>
      <c r="OGJ209" s="2329" t="s">
        <v>2568</v>
      </c>
      <c r="OGK209" s="2329" t="s">
        <v>2568</v>
      </c>
      <c r="OGL209" s="2329" t="s">
        <v>2568</v>
      </c>
      <c r="OGM209" s="2329" t="s">
        <v>2568</v>
      </c>
      <c r="OGN209" s="2329" t="s">
        <v>2568</v>
      </c>
      <c r="OGO209" s="2329" t="s">
        <v>2568</v>
      </c>
      <c r="OGP209" s="2329" t="s">
        <v>2568</v>
      </c>
      <c r="OGQ209" s="2329" t="s">
        <v>2568</v>
      </c>
      <c r="OGR209" s="2329" t="s">
        <v>2568</v>
      </c>
      <c r="OGS209" s="2329" t="s">
        <v>2568</v>
      </c>
      <c r="OGT209" s="2329" t="s">
        <v>2568</v>
      </c>
      <c r="OGU209" s="2329" t="s">
        <v>2568</v>
      </c>
      <c r="OGV209" s="2329" t="s">
        <v>2568</v>
      </c>
      <c r="OGW209" s="2329" t="s">
        <v>2568</v>
      </c>
      <c r="OGX209" s="2329" t="s">
        <v>2568</v>
      </c>
      <c r="OGY209" s="2329" t="s">
        <v>2568</v>
      </c>
      <c r="OGZ209" s="2329" t="s">
        <v>2568</v>
      </c>
      <c r="OHA209" s="2329" t="s">
        <v>2568</v>
      </c>
      <c r="OHB209" s="2329" t="s">
        <v>2568</v>
      </c>
      <c r="OHC209" s="2329" t="s">
        <v>2568</v>
      </c>
      <c r="OHD209" s="2329" t="s">
        <v>2568</v>
      </c>
      <c r="OHE209" s="2329" t="s">
        <v>2568</v>
      </c>
      <c r="OHF209" s="2329" t="s">
        <v>2568</v>
      </c>
      <c r="OHG209" s="2329" t="s">
        <v>2568</v>
      </c>
      <c r="OHH209" s="2329" t="s">
        <v>2568</v>
      </c>
      <c r="OHI209" s="2329" t="s">
        <v>2568</v>
      </c>
      <c r="OHJ209" s="2329" t="s">
        <v>2568</v>
      </c>
      <c r="OHK209" s="2329" t="s">
        <v>2568</v>
      </c>
      <c r="OHL209" s="2329" t="s">
        <v>2568</v>
      </c>
      <c r="OHM209" s="2329" t="s">
        <v>2568</v>
      </c>
      <c r="OHN209" s="2329" t="s">
        <v>2568</v>
      </c>
      <c r="OHO209" s="2329" t="s">
        <v>2568</v>
      </c>
      <c r="OHP209" s="2329" t="s">
        <v>2568</v>
      </c>
      <c r="OHQ209" s="2329" t="s">
        <v>2568</v>
      </c>
      <c r="OHR209" s="2329" t="s">
        <v>2568</v>
      </c>
      <c r="OHS209" s="2329" t="s">
        <v>2568</v>
      </c>
      <c r="OHT209" s="2329" t="s">
        <v>2568</v>
      </c>
      <c r="OHU209" s="2329" t="s">
        <v>2568</v>
      </c>
      <c r="OHV209" s="2329" t="s">
        <v>2568</v>
      </c>
      <c r="OHW209" s="2329" t="s">
        <v>2568</v>
      </c>
      <c r="OHX209" s="2329" t="s">
        <v>2568</v>
      </c>
      <c r="OHY209" s="2329" t="s">
        <v>2568</v>
      </c>
      <c r="OHZ209" s="2329" t="s">
        <v>2568</v>
      </c>
      <c r="OIA209" s="2329" t="s">
        <v>2568</v>
      </c>
      <c r="OIB209" s="2329" t="s">
        <v>2568</v>
      </c>
      <c r="OIC209" s="2329" t="s">
        <v>2568</v>
      </c>
      <c r="OID209" s="2329" t="s">
        <v>2568</v>
      </c>
      <c r="OIE209" s="2329" t="s">
        <v>2568</v>
      </c>
      <c r="OIF209" s="2329" t="s">
        <v>2568</v>
      </c>
      <c r="OIG209" s="2329" t="s">
        <v>2568</v>
      </c>
      <c r="OIH209" s="2329" t="s">
        <v>2568</v>
      </c>
      <c r="OII209" s="2329" t="s">
        <v>2568</v>
      </c>
      <c r="OIJ209" s="2329" t="s">
        <v>2568</v>
      </c>
      <c r="OIK209" s="2329" t="s">
        <v>2568</v>
      </c>
      <c r="OIL209" s="2329" t="s">
        <v>2568</v>
      </c>
      <c r="OIM209" s="2329" t="s">
        <v>2568</v>
      </c>
      <c r="OIN209" s="2329" t="s">
        <v>2568</v>
      </c>
      <c r="OIO209" s="2329" t="s">
        <v>2568</v>
      </c>
      <c r="OIP209" s="2329" t="s">
        <v>2568</v>
      </c>
      <c r="OIQ209" s="2329" t="s">
        <v>2568</v>
      </c>
      <c r="OIR209" s="2329" t="s">
        <v>2568</v>
      </c>
      <c r="OIS209" s="2329" t="s">
        <v>2568</v>
      </c>
      <c r="OIT209" s="2329" t="s">
        <v>2568</v>
      </c>
      <c r="OIU209" s="2329" t="s">
        <v>2568</v>
      </c>
      <c r="OIV209" s="2329" t="s">
        <v>2568</v>
      </c>
      <c r="OIW209" s="2329" t="s">
        <v>2568</v>
      </c>
      <c r="OIX209" s="2329" t="s">
        <v>2568</v>
      </c>
      <c r="OIY209" s="2329" t="s">
        <v>2568</v>
      </c>
      <c r="OIZ209" s="2329" t="s">
        <v>2568</v>
      </c>
      <c r="OJA209" s="2329" t="s">
        <v>2568</v>
      </c>
      <c r="OJB209" s="2329" t="s">
        <v>2568</v>
      </c>
      <c r="OJC209" s="2329" t="s">
        <v>2568</v>
      </c>
      <c r="OJD209" s="2329" t="s">
        <v>2568</v>
      </c>
      <c r="OJE209" s="2329" t="s">
        <v>2568</v>
      </c>
      <c r="OJF209" s="2329" t="s">
        <v>2568</v>
      </c>
      <c r="OJG209" s="2329" t="s">
        <v>2568</v>
      </c>
      <c r="OJH209" s="2329" t="s">
        <v>2568</v>
      </c>
      <c r="OJI209" s="2329" t="s">
        <v>2568</v>
      </c>
      <c r="OJJ209" s="2329" t="s">
        <v>2568</v>
      </c>
      <c r="OJK209" s="2329" t="s">
        <v>2568</v>
      </c>
      <c r="OJL209" s="2329" t="s">
        <v>2568</v>
      </c>
      <c r="OJM209" s="2329" t="s">
        <v>2568</v>
      </c>
      <c r="OJN209" s="2329" t="s">
        <v>2568</v>
      </c>
      <c r="OJO209" s="2329" t="s">
        <v>2568</v>
      </c>
      <c r="OJP209" s="2329" t="s">
        <v>2568</v>
      </c>
      <c r="OJQ209" s="2329" t="s">
        <v>2568</v>
      </c>
      <c r="OJR209" s="2329" t="s">
        <v>2568</v>
      </c>
      <c r="OJS209" s="2329" t="s">
        <v>2568</v>
      </c>
      <c r="OJT209" s="2329" t="s">
        <v>2568</v>
      </c>
      <c r="OJU209" s="2329" t="s">
        <v>2568</v>
      </c>
      <c r="OJV209" s="2329" t="s">
        <v>2568</v>
      </c>
      <c r="OJW209" s="2329" t="s">
        <v>2568</v>
      </c>
      <c r="OJX209" s="2329" t="s">
        <v>2568</v>
      </c>
      <c r="OJY209" s="2329" t="s">
        <v>2568</v>
      </c>
      <c r="OJZ209" s="2329" t="s">
        <v>2568</v>
      </c>
      <c r="OKA209" s="2329" t="s">
        <v>2568</v>
      </c>
      <c r="OKB209" s="2329" t="s">
        <v>2568</v>
      </c>
      <c r="OKC209" s="2329" t="s">
        <v>2568</v>
      </c>
      <c r="OKD209" s="2329" t="s">
        <v>2568</v>
      </c>
      <c r="OKE209" s="2329" t="s">
        <v>2568</v>
      </c>
      <c r="OKF209" s="2329" t="s">
        <v>2568</v>
      </c>
      <c r="OKG209" s="2329" t="s">
        <v>2568</v>
      </c>
      <c r="OKH209" s="2329" t="s">
        <v>2568</v>
      </c>
      <c r="OKI209" s="2329" t="s">
        <v>2568</v>
      </c>
      <c r="OKJ209" s="2329" t="s">
        <v>2568</v>
      </c>
      <c r="OKK209" s="2329" t="s">
        <v>2568</v>
      </c>
      <c r="OKL209" s="2329" t="s">
        <v>2568</v>
      </c>
      <c r="OKM209" s="2329" t="s">
        <v>2568</v>
      </c>
      <c r="OKN209" s="2329" t="s">
        <v>2568</v>
      </c>
      <c r="OKO209" s="2329" t="s">
        <v>2568</v>
      </c>
      <c r="OKP209" s="2329" t="s">
        <v>2568</v>
      </c>
      <c r="OKQ209" s="2329" t="s">
        <v>2568</v>
      </c>
      <c r="OKR209" s="2329" t="s">
        <v>2568</v>
      </c>
      <c r="OKS209" s="2329" t="s">
        <v>2568</v>
      </c>
      <c r="OKT209" s="2329" t="s">
        <v>2568</v>
      </c>
      <c r="OKU209" s="2329" t="s">
        <v>2568</v>
      </c>
      <c r="OKV209" s="2329" t="s">
        <v>2568</v>
      </c>
      <c r="OKW209" s="2329" t="s">
        <v>2568</v>
      </c>
      <c r="OKX209" s="2329" t="s">
        <v>2568</v>
      </c>
      <c r="OKY209" s="2329" t="s">
        <v>2568</v>
      </c>
      <c r="OKZ209" s="2329" t="s">
        <v>2568</v>
      </c>
      <c r="OLA209" s="2329" t="s">
        <v>2568</v>
      </c>
      <c r="OLB209" s="2329" t="s">
        <v>2568</v>
      </c>
      <c r="OLC209" s="2329" t="s">
        <v>2568</v>
      </c>
      <c r="OLD209" s="2329" t="s">
        <v>2568</v>
      </c>
      <c r="OLE209" s="2329" t="s">
        <v>2568</v>
      </c>
      <c r="OLF209" s="2329" t="s">
        <v>2568</v>
      </c>
      <c r="OLG209" s="2329" t="s">
        <v>2568</v>
      </c>
      <c r="OLH209" s="2329" t="s">
        <v>2568</v>
      </c>
      <c r="OLI209" s="2329" t="s">
        <v>2568</v>
      </c>
      <c r="OLJ209" s="2329" t="s">
        <v>2568</v>
      </c>
      <c r="OLK209" s="2329" t="s">
        <v>2568</v>
      </c>
      <c r="OLL209" s="2329" t="s">
        <v>2568</v>
      </c>
      <c r="OLM209" s="2329" t="s">
        <v>2568</v>
      </c>
      <c r="OLN209" s="2329" t="s">
        <v>2568</v>
      </c>
      <c r="OLO209" s="2329" t="s">
        <v>2568</v>
      </c>
      <c r="OLP209" s="2329" t="s">
        <v>2568</v>
      </c>
      <c r="OLQ209" s="2329" t="s">
        <v>2568</v>
      </c>
      <c r="OLR209" s="2329" t="s">
        <v>2568</v>
      </c>
      <c r="OLS209" s="2329" t="s">
        <v>2568</v>
      </c>
      <c r="OLT209" s="2329" t="s">
        <v>2568</v>
      </c>
      <c r="OLU209" s="2329" t="s">
        <v>2568</v>
      </c>
      <c r="OLV209" s="2329" t="s">
        <v>2568</v>
      </c>
      <c r="OLW209" s="2329" t="s">
        <v>2568</v>
      </c>
      <c r="OLX209" s="2329" t="s">
        <v>2568</v>
      </c>
      <c r="OLY209" s="2329" t="s">
        <v>2568</v>
      </c>
      <c r="OLZ209" s="2329" t="s">
        <v>2568</v>
      </c>
      <c r="OMA209" s="2329" t="s">
        <v>2568</v>
      </c>
      <c r="OMB209" s="2329" t="s">
        <v>2568</v>
      </c>
      <c r="OMC209" s="2329" t="s">
        <v>2568</v>
      </c>
      <c r="OMD209" s="2329" t="s">
        <v>2568</v>
      </c>
      <c r="OME209" s="2329" t="s">
        <v>2568</v>
      </c>
      <c r="OMF209" s="2329" t="s">
        <v>2568</v>
      </c>
      <c r="OMG209" s="2329" t="s">
        <v>2568</v>
      </c>
      <c r="OMH209" s="2329" t="s">
        <v>2568</v>
      </c>
      <c r="OMI209" s="2329" t="s">
        <v>2568</v>
      </c>
      <c r="OMJ209" s="2329" t="s">
        <v>2568</v>
      </c>
      <c r="OMK209" s="2329" t="s">
        <v>2568</v>
      </c>
      <c r="OML209" s="2329" t="s">
        <v>2568</v>
      </c>
      <c r="OMM209" s="2329" t="s">
        <v>2568</v>
      </c>
      <c r="OMN209" s="2329" t="s">
        <v>2568</v>
      </c>
      <c r="OMO209" s="2329" t="s">
        <v>2568</v>
      </c>
      <c r="OMP209" s="2329" t="s">
        <v>2568</v>
      </c>
      <c r="OMQ209" s="2329" t="s">
        <v>2568</v>
      </c>
      <c r="OMR209" s="2329" t="s">
        <v>2568</v>
      </c>
      <c r="OMS209" s="2329" t="s">
        <v>2568</v>
      </c>
      <c r="OMT209" s="2329" t="s">
        <v>2568</v>
      </c>
      <c r="OMU209" s="2329" t="s">
        <v>2568</v>
      </c>
      <c r="OMV209" s="2329" t="s">
        <v>2568</v>
      </c>
      <c r="OMW209" s="2329" t="s">
        <v>2568</v>
      </c>
      <c r="OMX209" s="2329" t="s">
        <v>2568</v>
      </c>
      <c r="OMY209" s="2329" t="s">
        <v>2568</v>
      </c>
      <c r="OMZ209" s="2329" t="s">
        <v>2568</v>
      </c>
      <c r="ONA209" s="2329" t="s">
        <v>2568</v>
      </c>
      <c r="ONB209" s="2329" t="s">
        <v>2568</v>
      </c>
      <c r="ONC209" s="2329" t="s">
        <v>2568</v>
      </c>
      <c r="OND209" s="2329" t="s">
        <v>2568</v>
      </c>
      <c r="ONE209" s="2329" t="s">
        <v>2568</v>
      </c>
      <c r="ONF209" s="2329" t="s">
        <v>2568</v>
      </c>
      <c r="ONG209" s="2329" t="s">
        <v>2568</v>
      </c>
      <c r="ONH209" s="2329" t="s">
        <v>2568</v>
      </c>
      <c r="ONI209" s="2329" t="s">
        <v>2568</v>
      </c>
      <c r="ONJ209" s="2329" t="s">
        <v>2568</v>
      </c>
      <c r="ONK209" s="2329" t="s">
        <v>2568</v>
      </c>
      <c r="ONL209" s="2329" t="s">
        <v>2568</v>
      </c>
      <c r="ONM209" s="2329" t="s">
        <v>2568</v>
      </c>
      <c r="ONN209" s="2329" t="s">
        <v>2568</v>
      </c>
      <c r="ONO209" s="2329" t="s">
        <v>2568</v>
      </c>
      <c r="ONP209" s="2329" t="s">
        <v>2568</v>
      </c>
      <c r="ONQ209" s="2329" t="s">
        <v>2568</v>
      </c>
      <c r="ONR209" s="2329" t="s">
        <v>2568</v>
      </c>
      <c r="ONS209" s="2329" t="s">
        <v>2568</v>
      </c>
      <c r="ONT209" s="2329" t="s">
        <v>2568</v>
      </c>
      <c r="ONU209" s="2329" t="s">
        <v>2568</v>
      </c>
      <c r="ONV209" s="2329" t="s">
        <v>2568</v>
      </c>
      <c r="ONW209" s="2329" t="s">
        <v>2568</v>
      </c>
      <c r="ONX209" s="2329" t="s">
        <v>2568</v>
      </c>
      <c r="ONY209" s="2329" t="s">
        <v>2568</v>
      </c>
      <c r="ONZ209" s="2329" t="s">
        <v>2568</v>
      </c>
      <c r="OOA209" s="2329" t="s">
        <v>2568</v>
      </c>
      <c r="OOB209" s="2329" t="s">
        <v>2568</v>
      </c>
      <c r="OOC209" s="2329" t="s">
        <v>2568</v>
      </c>
      <c r="OOD209" s="2329" t="s">
        <v>2568</v>
      </c>
      <c r="OOE209" s="2329" t="s">
        <v>2568</v>
      </c>
      <c r="OOF209" s="2329" t="s">
        <v>2568</v>
      </c>
      <c r="OOG209" s="2329" t="s">
        <v>2568</v>
      </c>
      <c r="OOH209" s="2329" t="s">
        <v>2568</v>
      </c>
      <c r="OOI209" s="2329" t="s">
        <v>2568</v>
      </c>
      <c r="OOJ209" s="2329" t="s">
        <v>2568</v>
      </c>
      <c r="OOK209" s="2329" t="s">
        <v>2568</v>
      </c>
      <c r="OOL209" s="2329" t="s">
        <v>2568</v>
      </c>
      <c r="OOM209" s="2329" t="s">
        <v>2568</v>
      </c>
      <c r="OON209" s="2329" t="s">
        <v>2568</v>
      </c>
      <c r="OOO209" s="2329" t="s">
        <v>2568</v>
      </c>
      <c r="OOP209" s="2329" t="s">
        <v>2568</v>
      </c>
      <c r="OOQ209" s="2329" t="s">
        <v>2568</v>
      </c>
      <c r="OOR209" s="2329" t="s">
        <v>2568</v>
      </c>
      <c r="OOS209" s="2329" t="s">
        <v>2568</v>
      </c>
      <c r="OOT209" s="2329" t="s">
        <v>2568</v>
      </c>
      <c r="OOU209" s="2329" t="s">
        <v>2568</v>
      </c>
      <c r="OOV209" s="2329" t="s">
        <v>2568</v>
      </c>
      <c r="OOW209" s="2329" t="s">
        <v>2568</v>
      </c>
      <c r="OOX209" s="2329" t="s">
        <v>2568</v>
      </c>
      <c r="OOY209" s="2329" t="s">
        <v>2568</v>
      </c>
      <c r="OOZ209" s="2329" t="s">
        <v>2568</v>
      </c>
      <c r="OPA209" s="2329" t="s">
        <v>2568</v>
      </c>
      <c r="OPB209" s="2329" t="s">
        <v>2568</v>
      </c>
      <c r="OPC209" s="2329" t="s">
        <v>2568</v>
      </c>
      <c r="OPD209" s="2329" t="s">
        <v>2568</v>
      </c>
      <c r="OPE209" s="2329" t="s">
        <v>2568</v>
      </c>
      <c r="OPF209" s="2329" t="s">
        <v>2568</v>
      </c>
      <c r="OPG209" s="2329" t="s">
        <v>2568</v>
      </c>
      <c r="OPH209" s="2329" t="s">
        <v>2568</v>
      </c>
      <c r="OPI209" s="2329" t="s">
        <v>2568</v>
      </c>
      <c r="OPJ209" s="2329" t="s">
        <v>2568</v>
      </c>
      <c r="OPK209" s="2329" t="s">
        <v>2568</v>
      </c>
      <c r="OPL209" s="2329" t="s">
        <v>2568</v>
      </c>
      <c r="OPM209" s="2329" t="s">
        <v>2568</v>
      </c>
      <c r="OPN209" s="2329" t="s">
        <v>2568</v>
      </c>
      <c r="OPO209" s="2329" t="s">
        <v>2568</v>
      </c>
      <c r="OPP209" s="2329" t="s">
        <v>2568</v>
      </c>
      <c r="OPQ209" s="2329" t="s">
        <v>2568</v>
      </c>
      <c r="OPR209" s="2329" t="s">
        <v>2568</v>
      </c>
      <c r="OPS209" s="2329" t="s">
        <v>2568</v>
      </c>
      <c r="OPT209" s="2329" t="s">
        <v>2568</v>
      </c>
      <c r="OPU209" s="2329" t="s">
        <v>2568</v>
      </c>
      <c r="OPV209" s="2329" t="s">
        <v>2568</v>
      </c>
      <c r="OPW209" s="2329" t="s">
        <v>2568</v>
      </c>
      <c r="OPX209" s="2329" t="s">
        <v>2568</v>
      </c>
      <c r="OPY209" s="2329" t="s">
        <v>2568</v>
      </c>
      <c r="OPZ209" s="2329" t="s">
        <v>2568</v>
      </c>
      <c r="OQA209" s="2329" t="s">
        <v>2568</v>
      </c>
      <c r="OQB209" s="2329" t="s">
        <v>2568</v>
      </c>
      <c r="OQC209" s="2329" t="s">
        <v>2568</v>
      </c>
      <c r="OQD209" s="2329" t="s">
        <v>2568</v>
      </c>
      <c r="OQE209" s="2329" t="s">
        <v>2568</v>
      </c>
      <c r="OQF209" s="2329" t="s">
        <v>2568</v>
      </c>
      <c r="OQG209" s="2329" t="s">
        <v>2568</v>
      </c>
      <c r="OQH209" s="2329" t="s">
        <v>2568</v>
      </c>
      <c r="OQI209" s="2329" t="s">
        <v>2568</v>
      </c>
      <c r="OQJ209" s="2329" t="s">
        <v>2568</v>
      </c>
      <c r="OQK209" s="2329" t="s">
        <v>2568</v>
      </c>
      <c r="OQL209" s="2329" t="s">
        <v>2568</v>
      </c>
      <c r="OQM209" s="2329" t="s">
        <v>2568</v>
      </c>
      <c r="OQN209" s="2329" t="s">
        <v>2568</v>
      </c>
      <c r="OQO209" s="2329" t="s">
        <v>2568</v>
      </c>
      <c r="OQP209" s="2329" t="s">
        <v>2568</v>
      </c>
      <c r="OQQ209" s="2329" t="s">
        <v>2568</v>
      </c>
      <c r="OQR209" s="2329" t="s">
        <v>2568</v>
      </c>
      <c r="OQS209" s="2329" t="s">
        <v>2568</v>
      </c>
      <c r="OQT209" s="2329" t="s">
        <v>2568</v>
      </c>
      <c r="OQU209" s="2329" t="s">
        <v>2568</v>
      </c>
      <c r="OQV209" s="2329" t="s">
        <v>2568</v>
      </c>
      <c r="OQW209" s="2329" t="s">
        <v>2568</v>
      </c>
      <c r="OQX209" s="2329" t="s">
        <v>2568</v>
      </c>
      <c r="OQY209" s="2329" t="s">
        <v>2568</v>
      </c>
      <c r="OQZ209" s="2329" t="s">
        <v>2568</v>
      </c>
      <c r="ORA209" s="2329" t="s">
        <v>2568</v>
      </c>
      <c r="ORB209" s="2329" t="s">
        <v>2568</v>
      </c>
      <c r="ORC209" s="2329" t="s">
        <v>2568</v>
      </c>
      <c r="ORD209" s="2329" t="s">
        <v>2568</v>
      </c>
      <c r="ORE209" s="2329" t="s">
        <v>2568</v>
      </c>
      <c r="ORF209" s="2329" t="s">
        <v>2568</v>
      </c>
      <c r="ORG209" s="2329" t="s">
        <v>2568</v>
      </c>
      <c r="ORH209" s="2329" t="s">
        <v>2568</v>
      </c>
      <c r="ORI209" s="2329" t="s">
        <v>2568</v>
      </c>
      <c r="ORJ209" s="2329" t="s">
        <v>2568</v>
      </c>
      <c r="ORK209" s="2329" t="s">
        <v>2568</v>
      </c>
      <c r="ORL209" s="2329" t="s">
        <v>2568</v>
      </c>
      <c r="ORM209" s="2329" t="s">
        <v>2568</v>
      </c>
      <c r="ORN209" s="2329" t="s">
        <v>2568</v>
      </c>
      <c r="ORO209" s="2329" t="s">
        <v>2568</v>
      </c>
      <c r="ORP209" s="2329" t="s">
        <v>2568</v>
      </c>
      <c r="ORQ209" s="2329" t="s">
        <v>2568</v>
      </c>
      <c r="ORR209" s="2329" t="s">
        <v>2568</v>
      </c>
      <c r="ORS209" s="2329" t="s">
        <v>2568</v>
      </c>
      <c r="ORT209" s="2329" t="s">
        <v>2568</v>
      </c>
      <c r="ORU209" s="2329" t="s">
        <v>2568</v>
      </c>
      <c r="ORV209" s="2329" t="s">
        <v>2568</v>
      </c>
      <c r="ORW209" s="2329" t="s">
        <v>2568</v>
      </c>
      <c r="ORX209" s="2329" t="s">
        <v>2568</v>
      </c>
      <c r="ORY209" s="2329" t="s">
        <v>2568</v>
      </c>
      <c r="ORZ209" s="2329" t="s">
        <v>2568</v>
      </c>
      <c r="OSA209" s="2329" t="s">
        <v>2568</v>
      </c>
      <c r="OSB209" s="2329" t="s">
        <v>2568</v>
      </c>
      <c r="OSC209" s="2329" t="s">
        <v>2568</v>
      </c>
      <c r="OSD209" s="2329" t="s">
        <v>2568</v>
      </c>
      <c r="OSE209" s="2329" t="s">
        <v>2568</v>
      </c>
      <c r="OSF209" s="2329" t="s">
        <v>2568</v>
      </c>
      <c r="OSG209" s="2329" t="s">
        <v>2568</v>
      </c>
      <c r="OSH209" s="2329" t="s">
        <v>2568</v>
      </c>
      <c r="OSI209" s="2329" t="s">
        <v>2568</v>
      </c>
      <c r="OSJ209" s="2329" t="s">
        <v>2568</v>
      </c>
      <c r="OSK209" s="2329" t="s">
        <v>2568</v>
      </c>
      <c r="OSL209" s="2329" t="s">
        <v>2568</v>
      </c>
      <c r="OSM209" s="2329" t="s">
        <v>2568</v>
      </c>
      <c r="OSN209" s="2329" t="s">
        <v>2568</v>
      </c>
      <c r="OSO209" s="2329" t="s">
        <v>2568</v>
      </c>
      <c r="OSP209" s="2329" t="s">
        <v>2568</v>
      </c>
      <c r="OSQ209" s="2329" t="s">
        <v>2568</v>
      </c>
      <c r="OSR209" s="2329" t="s">
        <v>2568</v>
      </c>
      <c r="OSS209" s="2329" t="s">
        <v>2568</v>
      </c>
      <c r="OST209" s="2329" t="s">
        <v>2568</v>
      </c>
      <c r="OSU209" s="2329" t="s">
        <v>2568</v>
      </c>
      <c r="OSV209" s="2329" t="s">
        <v>2568</v>
      </c>
      <c r="OSW209" s="2329" t="s">
        <v>2568</v>
      </c>
      <c r="OSX209" s="2329" t="s">
        <v>2568</v>
      </c>
      <c r="OSY209" s="2329" t="s">
        <v>2568</v>
      </c>
      <c r="OSZ209" s="2329" t="s">
        <v>2568</v>
      </c>
      <c r="OTA209" s="2329" t="s">
        <v>2568</v>
      </c>
      <c r="OTB209" s="2329" t="s">
        <v>2568</v>
      </c>
      <c r="OTC209" s="2329" t="s">
        <v>2568</v>
      </c>
      <c r="OTD209" s="2329" t="s">
        <v>2568</v>
      </c>
      <c r="OTE209" s="2329" t="s">
        <v>2568</v>
      </c>
      <c r="OTF209" s="2329" t="s">
        <v>2568</v>
      </c>
      <c r="OTG209" s="2329" t="s">
        <v>2568</v>
      </c>
      <c r="OTH209" s="2329" t="s">
        <v>2568</v>
      </c>
      <c r="OTI209" s="2329" t="s">
        <v>2568</v>
      </c>
      <c r="OTJ209" s="2329" t="s">
        <v>2568</v>
      </c>
      <c r="OTK209" s="2329" t="s">
        <v>2568</v>
      </c>
      <c r="OTL209" s="2329" t="s">
        <v>2568</v>
      </c>
      <c r="OTM209" s="2329" t="s">
        <v>2568</v>
      </c>
      <c r="OTN209" s="2329" t="s">
        <v>2568</v>
      </c>
      <c r="OTO209" s="2329" t="s">
        <v>2568</v>
      </c>
      <c r="OTP209" s="2329" t="s">
        <v>2568</v>
      </c>
      <c r="OTQ209" s="2329" t="s">
        <v>2568</v>
      </c>
      <c r="OTR209" s="2329" t="s">
        <v>2568</v>
      </c>
      <c r="OTS209" s="2329" t="s">
        <v>2568</v>
      </c>
      <c r="OTT209" s="2329" t="s">
        <v>2568</v>
      </c>
      <c r="OTU209" s="2329" t="s">
        <v>2568</v>
      </c>
      <c r="OTV209" s="2329" t="s">
        <v>2568</v>
      </c>
      <c r="OTW209" s="2329" t="s">
        <v>2568</v>
      </c>
      <c r="OTX209" s="2329" t="s">
        <v>2568</v>
      </c>
      <c r="OTY209" s="2329" t="s">
        <v>2568</v>
      </c>
      <c r="OTZ209" s="2329" t="s">
        <v>2568</v>
      </c>
      <c r="OUA209" s="2329" t="s">
        <v>2568</v>
      </c>
      <c r="OUB209" s="2329" t="s">
        <v>2568</v>
      </c>
      <c r="OUC209" s="2329" t="s">
        <v>2568</v>
      </c>
      <c r="OUD209" s="2329" t="s">
        <v>2568</v>
      </c>
      <c r="OUE209" s="2329" t="s">
        <v>2568</v>
      </c>
      <c r="OUF209" s="2329" t="s">
        <v>2568</v>
      </c>
      <c r="OUG209" s="2329" t="s">
        <v>2568</v>
      </c>
      <c r="OUH209" s="2329" t="s">
        <v>2568</v>
      </c>
      <c r="OUI209" s="2329" t="s">
        <v>2568</v>
      </c>
      <c r="OUJ209" s="2329" t="s">
        <v>2568</v>
      </c>
      <c r="OUK209" s="2329" t="s">
        <v>2568</v>
      </c>
      <c r="OUL209" s="2329" t="s">
        <v>2568</v>
      </c>
      <c r="OUM209" s="2329" t="s">
        <v>2568</v>
      </c>
      <c r="OUN209" s="2329" t="s">
        <v>2568</v>
      </c>
      <c r="OUO209" s="2329" t="s">
        <v>2568</v>
      </c>
      <c r="OUP209" s="2329" t="s">
        <v>2568</v>
      </c>
      <c r="OUQ209" s="2329" t="s">
        <v>2568</v>
      </c>
      <c r="OUR209" s="2329" t="s">
        <v>2568</v>
      </c>
      <c r="OUS209" s="2329" t="s">
        <v>2568</v>
      </c>
      <c r="OUT209" s="2329" t="s">
        <v>2568</v>
      </c>
      <c r="OUU209" s="2329" t="s">
        <v>2568</v>
      </c>
      <c r="OUV209" s="2329" t="s">
        <v>2568</v>
      </c>
      <c r="OUW209" s="2329" t="s">
        <v>2568</v>
      </c>
      <c r="OUX209" s="2329" t="s">
        <v>2568</v>
      </c>
      <c r="OUY209" s="2329" t="s">
        <v>2568</v>
      </c>
      <c r="OUZ209" s="2329" t="s">
        <v>2568</v>
      </c>
      <c r="OVA209" s="2329" t="s">
        <v>2568</v>
      </c>
      <c r="OVB209" s="2329" t="s">
        <v>2568</v>
      </c>
      <c r="OVC209" s="2329" t="s">
        <v>2568</v>
      </c>
      <c r="OVD209" s="2329" t="s">
        <v>2568</v>
      </c>
      <c r="OVE209" s="2329" t="s">
        <v>2568</v>
      </c>
      <c r="OVF209" s="2329" t="s">
        <v>2568</v>
      </c>
      <c r="OVG209" s="2329" t="s">
        <v>2568</v>
      </c>
      <c r="OVH209" s="2329" t="s">
        <v>2568</v>
      </c>
      <c r="OVI209" s="2329" t="s">
        <v>2568</v>
      </c>
      <c r="OVJ209" s="2329" t="s">
        <v>2568</v>
      </c>
      <c r="OVK209" s="2329" t="s">
        <v>2568</v>
      </c>
      <c r="OVL209" s="2329" t="s">
        <v>2568</v>
      </c>
      <c r="OVM209" s="2329" t="s">
        <v>2568</v>
      </c>
      <c r="OVN209" s="2329" t="s">
        <v>2568</v>
      </c>
      <c r="OVO209" s="2329" t="s">
        <v>2568</v>
      </c>
      <c r="OVP209" s="2329" t="s">
        <v>2568</v>
      </c>
      <c r="OVQ209" s="2329" t="s">
        <v>2568</v>
      </c>
      <c r="OVR209" s="2329" t="s">
        <v>2568</v>
      </c>
      <c r="OVS209" s="2329" t="s">
        <v>2568</v>
      </c>
      <c r="OVT209" s="2329" t="s">
        <v>2568</v>
      </c>
      <c r="OVU209" s="2329" t="s">
        <v>2568</v>
      </c>
      <c r="OVV209" s="2329" t="s">
        <v>2568</v>
      </c>
      <c r="OVW209" s="2329" t="s">
        <v>2568</v>
      </c>
      <c r="OVX209" s="2329" t="s">
        <v>2568</v>
      </c>
      <c r="OVY209" s="2329" t="s">
        <v>2568</v>
      </c>
      <c r="OVZ209" s="2329" t="s">
        <v>2568</v>
      </c>
      <c r="OWA209" s="2329" t="s">
        <v>2568</v>
      </c>
      <c r="OWB209" s="2329" t="s">
        <v>2568</v>
      </c>
      <c r="OWC209" s="2329" t="s">
        <v>2568</v>
      </c>
      <c r="OWD209" s="2329" t="s">
        <v>2568</v>
      </c>
      <c r="OWE209" s="2329" t="s">
        <v>2568</v>
      </c>
      <c r="OWF209" s="2329" t="s">
        <v>2568</v>
      </c>
      <c r="OWG209" s="2329" t="s">
        <v>2568</v>
      </c>
      <c r="OWH209" s="2329" t="s">
        <v>2568</v>
      </c>
      <c r="OWI209" s="2329" t="s">
        <v>2568</v>
      </c>
      <c r="OWJ209" s="2329" t="s">
        <v>2568</v>
      </c>
      <c r="OWK209" s="2329" t="s">
        <v>2568</v>
      </c>
      <c r="OWL209" s="2329" t="s">
        <v>2568</v>
      </c>
      <c r="OWM209" s="2329" t="s">
        <v>2568</v>
      </c>
      <c r="OWN209" s="2329" t="s">
        <v>2568</v>
      </c>
      <c r="OWO209" s="2329" t="s">
        <v>2568</v>
      </c>
      <c r="OWP209" s="2329" t="s">
        <v>2568</v>
      </c>
      <c r="OWQ209" s="2329" t="s">
        <v>2568</v>
      </c>
      <c r="OWR209" s="2329" t="s">
        <v>2568</v>
      </c>
      <c r="OWS209" s="2329" t="s">
        <v>2568</v>
      </c>
      <c r="OWT209" s="2329" t="s">
        <v>2568</v>
      </c>
      <c r="OWU209" s="2329" t="s">
        <v>2568</v>
      </c>
      <c r="OWV209" s="2329" t="s">
        <v>2568</v>
      </c>
      <c r="OWW209" s="2329" t="s">
        <v>2568</v>
      </c>
      <c r="OWX209" s="2329" t="s">
        <v>2568</v>
      </c>
      <c r="OWY209" s="2329" t="s">
        <v>2568</v>
      </c>
      <c r="OWZ209" s="2329" t="s">
        <v>2568</v>
      </c>
      <c r="OXA209" s="2329" t="s">
        <v>2568</v>
      </c>
      <c r="OXB209" s="2329" t="s">
        <v>2568</v>
      </c>
      <c r="OXC209" s="2329" t="s">
        <v>2568</v>
      </c>
      <c r="OXD209" s="2329" t="s">
        <v>2568</v>
      </c>
      <c r="OXE209" s="2329" t="s">
        <v>2568</v>
      </c>
      <c r="OXF209" s="2329" t="s">
        <v>2568</v>
      </c>
      <c r="OXG209" s="2329" t="s">
        <v>2568</v>
      </c>
      <c r="OXH209" s="2329" t="s">
        <v>2568</v>
      </c>
      <c r="OXI209" s="2329" t="s">
        <v>2568</v>
      </c>
      <c r="OXJ209" s="2329" t="s">
        <v>2568</v>
      </c>
      <c r="OXK209" s="2329" t="s">
        <v>2568</v>
      </c>
      <c r="OXL209" s="2329" t="s">
        <v>2568</v>
      </c>
      <c r="OXM209" s="2329" t="s">
        <v>2568</v>
      </c>
      <c r="OXN209" s="2329" t="s">
        <v>2568</v>
      </c>
      <c r="OXO209" s="2329" t="s">
        <v>2568</v>
      </c>
      <c r="OXP209" s="2329" t="s">
        <v>2568</v>
      </c>
      <c r="OXQ209" s="2329" t="s">
        <v>2568</v>
      </c>
      <c r="OXR209" s="2329" t="s">
        <v>2568</v>
      </c>
      <c r="OXS209" s="2329" t="s">
        <v>2568</v>
      </c>
      <c r="OXT209" s="2329" t="s">
        <v>2568</v>
      </c>
      <c r="OXU209" s="2329" t="s">
        <v>2568</v>
      </c>
      <c r="OXV209" s="2329" t="s">
        <v>2568</v>
      </c>
      <c r="OXW209" s="2329" t="s">
        <v>2568</v>
      </c>
      <c r="OXX209" s="2329" t="s">
        <v>2568</v>
      </c>
      <c r="OXY209" s="2329" t="s">
        <v>2568</v>
      </c>
      <c r="OXZ209" s="2329" t="s">
        <v>2568</v>
      </c>
      <c r="OYA209" s="2329" t="s">
        <v>2568</v>
      </c>
      <c r="OYB209" s="2329" t="s">
        <v>2568</v>
      </c>
      <c r="OYC209" s="2329" t="s">
        <v>2568</v>
      </c>
      <c r="OYD209" s="2329" t="s">
        <v>2568</v>
      </c>
      <c r="OYE209" s="2329" t="s">
        <v>2568</v>
      </c>
      <c r="OYF209" s="2329" t="s">
        <v>2568</v>
      </c>
      <c r="OYG209" s="2329" t="s">
        <v>2568</v>
      </c>
      <c r="OYH209" s="2329" t="s">
        <v>2568</v>
      </c>
      <c r="OYI209" s="2329" t="s">
        <v>2568</v>
      </c>
      <c r="OYJ209" s="2329" t="s">
        <v>2568</v>
      </c>
      <c r="OYK209" s="2329" t="s">
        <v>2568</v>
      </c>
      <c r="OYL209" s="2329" t="s">
        <v>2568</v>
      </c>
      <c r="OYM209" s="2329" t="s">
        <v>2568</v>
      </c>
      <c r="OYN209" s="2329" t="s">
        <v>2568</v>
      </c>
      <c r="OYO209" s="2329" t="s">
        <v>2568</v>
      </c>
      <c r="OYP209" s="2329" t="s">
        <v>2568</v>
      </c>
      <c r="OYQ209" s="2329" t="s">
        <v>2568</v>
      </c>
      <c r="OYR209" s="2329" t="s">
        <v>2568</v>
      </c>
      <c r="OYS209" s="2329" t="s">
        <v>2568</v>
      </c>
      <c r="OYT209" s="2329" t="s">
        <v>2568</v>
      </c>
      <c r="OYU209" s="2329" t="s">
        <v>2568</v>
      </c>
      <c r="OYV209" s="2329" t="s">
        <v>2568</v>
      </c>
      <c r="OYW209" s="2329" t="s">
        <v>2568</v>
      </c>
      <c r="OYX209" s="2329" t="s">
        <v>2568</v>
      </c>
      <c r="OYY209" s="2329" t="s">
        <v>2568</v>
      </c>
      <c r="OYZ209" s="2329" t="s">
        <v>2568</v>
      </c>
      <c r="OZA209" s="2329" t="s">
        <v>2568</v>
      </c>
      <c r="OZB209" s="2329" t="s">
        <v>2568</v>
      </c>
      <c r="OZC209" s="2329" t="s">
        <v>2568</v>
      </c>
      <c r="OZD209" s="2329" t="s">
        <v>2568</v>
      </c>
      <c r="OZE209" s="2329" t="s">
        <v>2568</v>
      </c>
      <c r="OZF209" s="2329" t="s">
        <v>2568</v>
      </c>
      <c r="OZG209" s="2329" t="s">
        <v>2568</v>
      </c>
      <c r="OZH209" s="2329" t="s">
        <v>2568</v>
      </c>
      <c r="OZI209" s="2329" t="s">
        <v>2568</v>
      </c>
      <c r="OZJ209" s="2329" t="s">
        <v>2568</v>
      </c>
      <c r="OZK209" s="2329" t="s">
        <v>2568</v>
      </c>
      <c r="OZL209" s="2329" t="s">
        <v>2568</v>
      </c>
      <c r="OZM209" s="2329" t="s">
        <v>2568</v>
      </c>
      <c r="OZN209" s="2329" t="s">
        <v>2568</v>
      </c>
      <c r="OZO209" s="2329" t="s">
        <v>2568</v>
      </c>
      <c r="OZP209" s="2329" t="s">
        <v>2568</v>
      </c>
      <c r="OZQ209" s="2329" t="s">
        <v>2568</v>
      </c>
      <c r="OZR209" s="2329" t="s">
        <v>2568</v>
      </c>
      <c r="OZS209" s="2329" t="s">
        <v>2568</v>
      </c>
      <c r="OZT209" s="2329" t="s">
        <v>2568</v>
      </c>
      <c r="OZU209" s="2329" t="s">
        <v>2568</v>
      </c>
      <c r="OZV209" s="2329" t="s">
        <v>2568</v>
      </c>
      <c r="OZW209" s="2329" t="s">
        <v>2568</v>
      </c>
      <c r="OZX209" s="2329" t="s">
        <v>2568</v>
      </c>
      <c r="OZY209" s="2329" t="s">
        <v>2568</v>
      </c>
      <c r="OZZ209" s="2329" t="s">
        <v>2568</v>
      </c>
      <c r="PAA209" s="2329" t="s">
        <v>2568</v>
      </c>
      <c r="PAB209" s="2329" t="s">
        <v>2568</v>
      </c>
      <c r="PAC209" s="2329" t="s">
        <v>2568</v>
      </c>
      <c r="PAD209" s="2329" t="s">
        <v>2568</v>
      </c>
      <c r="PAE209" s="2329" t="s">
        <v>2568</v>
      </c>
      <c r="PAF209" s="2329" t="s">
        <v>2568</v>
      </c>
      <c r="PAG209" s="2329" t="s">
        <v>2568</v>
      </c>
      <c r="PAH209" s="2329" t="s">
        <v>2568</v>
      </c>
      <c r="PAI209" s="2329" t="s">
        <v>2568</v>
      </c>
      <c r="PAJ209" s="2329" t="s">
        <v>2568</v>
      </c>
      <c r="PAK209" s="2329" t="s">
        <v>2568</v>
      </c>
      <c r="PAL209" s="2329" t="s">
        <v>2568</v>
      </c>
      <c r="PAM209" s="2329" t="s">
        <v>2568</v>
      </c>
      <c r="PAN209" s="2329" t="s">
        <v>2568</v>
      </c>
      <c r="PAO209" s="2329" t="s">
        <v>2568</v>
      </c>
      <c r="PAP209" s="2329" t="s">
        <v>2568</v>
      </c>
      <c r="PAQ209" s="2329" t="s">
        <v>2568</v>
      </c>
      <c r="PAR209" s="2329" t="s">
        <v>2568</v>
      </c>
      <c r="PAS209" s="2329" t="s">
        <v>2568</v>
      </c>
      <c r="PAT209" s="2329" t="s">
        <v>2568</v>
      </c>
      <c r="PAU209" s="2329" t="s">
        <v>2568</v>
      </c>
      <c r="PAV209" s="2329" t="s">
        <v>2568</v>
      </c>
      <c r="PAW209" s="2329" t="s">
        <v>2568</v>
      </c>
      <c r="PAX209" s="2329" t="s">
        <v>2568</v>
      </c>
      <c r="PAY209" s="2329" t="s">
        <v>2568</v>
      </c>
      <c r="PAZ209" s="2329" t="s">
        <v>2568</v>
      </c>
      <c r="PBA209" s="2329" t="s">
        <v>2568</v>
      </c>
      <c r="PBB209" s="2329" t="s">
        <v>2568</v>
      </c>
      <c r="PBC209" s="2329" t="s">
        <v>2568</v>
      </c>
      <c r="PBD209" s="2329" t="s">
        <v>2568</v>
      </c>
      <c r="PBE209" s="2329" t="s">
        <v>2568</v>
      </c>
      <c r="PBF209" s="2329" t="s">
        <v>2568</v>
      </c>
      <c r="PBG209" s="2329" t="s">
        <v>2568</v>
      </c>
      <c r="PBH209" s="2329" t="s">
        <v>2568</v>
      </c>
      <c r="PBI209" s="2329" t="s">
        <v>2568</v>
      </c>
      <c r="PBJ209" s="2329" t="s">
        <v>2568</v>
      </c>
      <c r="PBK209" s="2329" t="s">
        <v>2568</v>
      </c>
      <c r="PBL209" s="2329" t="s">
        <v>2568</v>
      </c>
      <c r="PBM209" s="2329" t="s">
        <v>2568</v>
      </c>
      <c r="PBN209" s="2329" t="s">
        <v>2568</v>
      </c>
      <c r="PBO209" s="2329" t="s">
        <v>2568</v>
      </c>
      <c r="PBP209" s="2329" t="s">
        <v>2568</v>
      </c>
      <c r="PBQ209" s="2329" t="s">
        <v>2568</v>
      </c>
      <c r="PBR209" s="2329" t="s">
        <v>2568</v>
      </c>
      <c r="PBS209" s="2329" t="s">
        <v>2568</v>
      </c>
      <c r="PBT209" s="2329" t="s">
        <v>2568</v>
      </c>
      <c r="PBU209" s="2329" t="s">
        <v>2568</v>
      </c>
      <c r="PBV209" s="2329" t="s">
        <v>2568</v>
      </c>
      <c r="PBW209" s="2329" t="s">
        <v>2568</v>
      </c>
      <c r="PBX209" s="2329" t="s">
        <v>2568</v>
      </c>
      <c r="PBY209" s="2329" t="s">
        <v>2568</v>
      </c>
      <c r="PBZ209" s="2329" t="s">
        <v>2568</v>
      </c>
      <c r="PCA209" s="2329" t="s">
        <v>2568</v>
      </c>
      <c r="PCB209" s="2329" t="s">
        <v>2568</v>
      </c>
      <c r="PCC209" s="2329" t="s">
        <v>2568</v>
      </c>
      <c r="PCD209" s="2329" t="s">
        <v>2568</v>
      </c>
      <c r="PCE209" s="2329" t="s">
        <v>2568</v>
      </c>
      <c r="PCF209" s="2329" t="s">
        <v>2568</v>
      </c>
      <c r="PCG209" s="2329" t="s">
        <v>2568</v>
      </c>
      <c r="PCH209" s="2329" t="s">
        <v>2568</v>
      </c>
      <c r="PCI209" s="2329" t="s">
        <v>2568</v>
      </c>
      <c r="PCJ209" s="2329" t="s">
        <v>2568</v>
      </c>
      <c r="PCK209" s="2329" t="s">
        <v>2568</v>
      </c>
      <c r="PCL209" s="2329" t="s">
        <v>2568</v>
      </c>
      <c r="PCM209" s="2329" t="s">
        <v>2568</v>
      </c>
      <c r="PCN209" s="2329" t="s">
        <v>2568</v>
      </c>
      <c r="PCO209" s="2329" t="s">
        <v>2568</v>
      </c>
      <c r="PCP209" s="2329" t="s">
        <v>2568</v>
      </c>
      <c r="PCQ209" s="2329" t="s">
        <v>2568</v>
      </c>
      <c r="PCR209" s="2329" t="s">
        <v>2568</v>
      </c>
      <c r="PCS209" s="2329" t="s">
        <v>2568</v>
      </c>
      <c r="PCT209" s="2329" t="s">
        <v>2568</v>
      </c>
      <c r="PCU209" s="2329" t="s">
        <v>2568</v>
      </c>
      <c r="PCV209" s="2329" t="s">
        <v>2568</v>
      </c>
      <c r="PCW209" s="2329" t="s">
        <v>2568</v>
      </c>
      <c r="PCX209" s="2329" t="s">
        <v>2568</v>
      </c>
      <c r="PCY209" s="2329" t="s">
        <v>2568</v>
      </c>
      <c r="PCZ209" s="2329" t="s">
        <v>2568</v>
      </c>
      <c r="PDA209" s="2329" t="s">
        <v>2568</v>
      </c>
      <c r="PDB209" s="2329" t="s">
        <v>2568</v>
      </c>
      <c r="PDC209" s="2329" t="s">
        <v>2568</v>
      </c>
      <c r="PDD209" s="2329" t="s">
        <v>2568</v>
      </c>
      <c r="PDE209" s="2329" t="s">
        <v>2568</v>
      </c>
      <c r="PDF209" s="2329" t="s">
        <v>2568</v>
      </c>
      <c r="PDG209" s="2329" t="s">
        <v>2568</v>
      </c>
      <c r="PDH209" s="2329" t="s">
        <v>2568</v>
      </c>
      <c r="PDI209" s="2329" t="s">
        <v>2568</v>
      </c>
      <c r="PDJ209" s="2329" t="s">
        <v>2568</v>
      </c>
      <c r="PDK209" s="2329" t="s">
        <v>2568</v>
      </c>
      <c r="PDL209" s="2329" t="s">
        <v>2568</v>
      </c>
      <c r="PDM209" s="2329" t="s">
        <v>2568</v>
      </c>
      <c r="PDN209" s="2329" t="s">
        <v>2568</v>
      </c>
      <c r="PDO209" s="2329" t="s">
        <v>2568</v>
      </c>
      <c r="PDP209" s="2329" t="s">
        <v>2568</v>
      </c>
      <c r="PDQ209" s="2329" t="s">
        <v>2568</v>
      </c>
      <c r="PDR209" s="2329" t="s">
        <v>2568</v>
      </c>
      <c r="PDS209" s="2329" t="s">
        <v>2568</v>
      </c>
      <c r="PDT209" s="2329" t="s">
        <v>2568</v>
      </c>
      <c r="PDU209" s="2329" t="s">
        <v>2568</v>
      </c>
      <c r="PDV209" s="2329" t="s">
        <v>2568</v>
      </c>
      <c r="PDW209" s="2329" t="s">
        <v>2568</v>
      </c>
      <c r="PDX209" s="2329" t="s">
        <v>2568</v>
      </c>
      <c r="PDY209" s="2329" t="s">
        <v>2568</v>
      </c>
      <c r="PDZ209" s="2329" t="s">
        <v>2568</v>
      </c>
      <c r="PEA209" s="2329" t="s">
        <v>2568</v>
      </c>
      <c r="PEB209" s="2329" t="s">
        <v>2568</v>
      </c>
      <c r="PEC209" s="2329" t="s">
        <v>2568</v>
      </c>
      <c r="PED209" s="2329" t="s">
        <v>2568</v>
      </c>
      <c r="PEE209" s="2329" t="s">
        <v>2568</v>
      </c>
      <c r="PEF209" s="2329" t="s">
        <v>2568</v>
      </c>
      <c r="PEG209" s="2329" t="s">
        <v>2568</v>
      </c>
      <c r="PEH209" s="2329" t="s">
        <v>2568</v>
      </c>
      <c r="PEI209" s="2329" t="s">
        <v>2568</v>
      </c>
      <c r="PEJ209" s="2329" t="s">
        <v>2568</v>
      </c>
      <c r="PEK209" s="2329" t="s">
        <v>2568</v>
      </c>
      <c r="PEL209" s="2329" t="s">
        <v>2568</v>
      </c>
      <c r="PEM209" s="2329" t="s">
        <v>2568</v>
      </c>
      <c r="PEN209" s="2329" t="s">
        <v>2568</v>
      </c>
      <c r="PEO209" s="2329" t="s">
        <v>2568</v>
      </c>
      <c r="PEP209" s="2329" t="s">
        <v>2568</v>
      </c>
      <c r="PEQ209" s="2329" t="s">
        <v>2568</v>
      </c>
      <c r="PER209" s="2329" t="s">
        <v>2568</v>
      </c>
      <c r="PES209" s="2329" t="s">
        <v>2568</v>
      </c>
      <c r="PET209" s="2329" t="s">
        <v>2568</v>
      </c>
      <c r="PEU209" s="2329" t="s">
        <v>2568</v>
      </c>
      <c r="PEV209" s="2329" t="s">
        <v>2568</v>
      </c>
      <c r="PEW209" s="2329" t="s">
        <v>2568</v>
      </c>
      <c r="PEX209" s="2329" t="s">
        <v>2568</v>
      </c>
      <c r="PEY209" s="2329" t="s">
        <v>2568</v>
      </c>
      <c r="PEZ209" s="2329" t="s">
        <v>2568</v>
      </c>
      <c r="PFA209" s="2329" t="s">
        <v>2568</v>
      </c>
      <c r="PFB209" s="2329" t="s">
        <v>2568</v>
      </c>
      <c r="PFC209" s="2329" t="s">
        <v>2568</v>
      </c>
      <c r="PFD209" s="2329" t="s">
        <v>2568</v>
      </c>
      <c r="PFE209" s="2329" t="s">
        <v>2568</v>
      </c>
      <c r="PFF209" s="2329" t="s">
        <v>2568</v>
      </c>
      <c r="PFG209" s="2329" t="s">
        <v>2568</v>
      </c>
      <c r="PFH209" s="2329" t="s">
        <v>2568</v>
      </c>
      <c r="PFI209" s="2329" t="s">
        <v>2568</v>
      </c>
      <c r="PFJ209" s="2329" t="s">
        <v>2568</v>
      </c>
      <c r="PFK209" s="2329" t="s">
        <v>2568</v>
      </c>
      <c r="PFL209" s="2329" t="s">
        <v>2568</v>
      </c>
      <c r="PFM209" s="2329" t="s">
        <v>2568</v>
      </c>
      <c r="PFN209" s="2329" t="s">
        <v>2568</v>
      </c>
      <c r="PFO209" s="2329" t="s">
        <v>2568</v>
      </c>
      <c r="PFP209" s="2329" t="s">
        <v>2568</v>
      </c>
      <c r="PFQ209" s="2329" t="s">
        <v>2568</v>
      </c>
      <c r="PFR209" s="2329" t="s">
        <v>2568</v>
      </c>
      <c r="PFS209" s="2329" t="s">
        <v>2568</v>
      </c>
      <c r="PFT209" s="2329" t="s">
        <v>2568</v>
      </c>
      <c r="PFU209" s="2329" t="s">
        <v>2568</v>
      </c>
      <c r="PFV209" s="2329" t="s">
        <v>2568</v>
      </c>
      <c r="PFW209" s="2329" t="s">
        <v>2568</v>
      </c>
      <c r="PFX209" s="2329" t="s">
        <v>2568</v>
      </c>
      <c r="PFY209" s="2329" t="s">
        <v>2568</v>
      </c>
      <c r="PFZ209" s="2329" t="s">
        <v>2568</v>
      </c>
      <c r="PGA209" s="2329" t="s">
        <v>2568</v>
      </c>
      <c r="PGB209" s="2329" t="s">
        <v>2568</v>
      </c>
      <c r="PGC209" s="2329" t="s">
        <v>2568</v>
      </c>
      <c r="PGD209" s="2329" t="s">
        <v>2568</v>
      </c>
      <c r="PGE209" s="2329" t="s">
        <v>2568</v>
      </c>
      <c r="PGF209" s="2329" t="s">
        <v>2568</v>
      </c>
      <c r="PGG209" s="2329" t="s">
        <v>2568</v>
      </c>
      <c r="PGH209" s="2329" t="s">
        <v>2568</v>
      </c>
      <c r="PGI209" s="2329" t="s">
        <v>2568</v>
      </c>
      <c r="PGJ209" s="2329" t="s">
        <v>2568</v>
      </c>
      <c r="PGK209" s="2329" t="s">
        <v>2568</v>
      </c>
      <c r="PGL209" s="2329" t="s">
        <v>2568</v>
      </c>
      <c r="PGM209" s="2329" t="s">
        <v>2568</v>
      </c>
      <c r="PGN209" s="2329" t="s">
        <v>2568</v>
      </c>
      <c r="PGO209" s="2329" t="s">
        <v>2568</v>
      </c>
      <c r="PGP209" s="2329" t="s">
        <v>2568</v>
      </c>
      <c r="PGQ209" s="2329" t="s">
        <v>2568</v>
      </c>
      <c r="PGR209" s="2329" t="s">
        <v>2568</v>
      </c>
      <c r="PGS209" s="2329" t="s">
        <v>2568</v>
      </c>
      <c r="PGT209" s="2329" t="s">
        <v>2568</v>
      </c>
      <c r="PGU209" s="2329" t="s">
        <v>2568</v>
      </c>
      <c r="PGV209" s="2329" t="s">
        <v>2568</v>
      </c>
      <c r="PGW209" s="2329" t="s">
        <v>2568</v>
      </c>
      <c r="PGX209" s="2329" t="s">
        <v>2568</v>
      </c>
      <c r="PGY209" s="2329" t="s">
        <v>2568</v>
      </c>
      <c r="PGZ209" s="2329" t="s">
        <v>2568</v>
      </c>
      <c r="PHA209" s="2329" t="s">
        <v>2568</v>
      </c>
      <c r="PHB209" s="2329" t="s">
        <v>2568</v>
      </c>
      <c r="PHC209" s="2329" t="s">
        <v>2568</v>
      </c>
      <c r="PHD209" s="2329" t="s">
        <v>2568</v>
      </c>
      <c r="PHE209" s="2329" t="s">
        <v>2568</v>
      </c>
      <c r="PHF209" s="2329" t="s">
        <v>2568</v>
      </c>
      <c r="PHG209" s="2329" t="s">
        <v>2568</v>
      </c>
      <c r="PHH209" s="2329" t="s">
        <v>2568</v>
      </c>
      <c r="PHI209" s="2329" t="s">
        <v>2568</v>
      </c>
      <c r="PHJ209" s="2329" t="s">
        <v>2568</v>
      </c>
      <c r="PHK209" s="2329" t="s">
        <v>2568</v>
      </c>
      <c r="PHL209" s="2329" t="s">
        <v>2568</v>
      </c>
      <c r="PHM209" s="2329" t="s">
        <v>2568</v>
      </c>
      <c r="PHN209" s="2329" t="s">
        <v>2568</v>
      </c>
      <c r="PHO209" s="2329" t="s">
        <v>2568</v>
      </c>
      <c r="PHP209" s="2329" t="s">
        <v>2568</v>
      </c>
      <c r="PHQ209" s="2329" t="s">
        <v>2568</v>
      </c>
      <c r="PHR209" s="2329" t="s">
        <v>2568</v>
      </c>
      <c r="PHS209" s="2329" t="s">
        <v>2568</v>
      </c>
      <c r="PHT209" s="2329" t="s">
        <v>2568</v>
      </c>
      <c r="PHU209" s="2329" t="s">
        <v>2568</v>
      </c>
      <c r="PHV209" s="2329" t="s">
        <v>2568</v>
      </c>
      <c r="PHW209" s="2329" t="s">
        <v>2568</v>
      </c>
      <c r="PHX209" s="2329" t="s">
        <v>2568</v>
      </c>
      <c r="PHY209" s="2329" t="s">
        <v>2568</v>
      </c>
      <c r="PHZ209" s="2329" t="s">
        <v>2568</v>
      </c>
      <c r="PIA209" s="2329" t="s">
        <v>2568</v>
      </c>
      <c r="PIB209" s="2329" t="s">
        <v>2568</v>
      </c>
      <c r="PIC209" s="2329" t="s">
        <v>2568</v>
      </c>
      <c r="PID209" s="2329" t="s">
        <v>2568</v>
      </c>
      <c r="PIE209" s="2329" t="s">
        <v>2568</v>
      </c>
      <c r="PIF209" s="2329" t="s">
        <v>2568</v>
      </c>
      <c r="PIG209" s="2329" t="s">
        <v>2568</v>
      </c>
      <c r="PIH209" s="2329" t="s">
        <v>2568</v>
      </c>
      <c r="PII209" s="2329" t="s">
        <v>2568</v>
      </c>
      <c r="PIJ209" s="2329" t="s">
        <v>2568</v>
      </c>
      <c r="PIK209" s="2329" t="s">
        <v>2568</v>
      </c>
      <c r="PIL209" s="2329" t="s">
        <v>2568</v>
      </c>
      <c r="PIM209" s="2329" t="s">
        <v>2568</v>
      </c>
      <c r="PIN209" s="2329" t="s">
        <v>2568</v>
      </c>
      <c r="PIO209" s="2329" t="s">
        <v>2568</v>
      </c>
      <c r="PIP209" s="2329" t="s">
        <v>2568</v>
      </c>
      <c r="PIQ209" s="2329" t="s">
        <v>2568</v>
      </c>
      <c r="PIR209" s="2329" t="s">
        <v>2568</v>
      </c>
      <c r="PIS209" s="2329" t="s">
        <v>2568</v>
      </c>
      <c r="PIT209" s="2329" t="s">
        <v>2568</v>
      </c>
      <c r="PIU209" s="2329" t="s">
        <v>2568</v>
      </c>
      <c r="PIV209" s="2329" t="s">
        <v>2568</v>
      </c>
      <c r="PIW209" s="2329" t="s">
        <v>2568</v>
      </c>
      <c r="PIX209" s="2329" t="s">
        <v>2568</v>
      </c>
      <c r="PIY209" s="2329" t="s">
        <v>2568</v>
      </c>
      <c r="PIZ209" s="2329" t="s">
        <v>2568</v>
      </c>
      <c r="PJA209" s="2329" t="s">
        <v>2568</v>
      </c>
      <c r="PJB209" s="2329" t="s">
        <v>2568</v>
      </c>
      <c r="PJC209" s="2329" t="s">
        <v>2568</v>
      </c>
      <c r="PJD209" s="2329" t="s">
        <v>2568</v>
      </c>
      <c r="PJE209" s="2329" t="s">
        <v>2568</v>
      </c>
      <c r="PJF209" s="2329" t="s">
        <v>2568</v>
      </c>
      <c r="PJG209" s="2329" t="s">
        <v>2568</v>
      </c>
      <c r="PJH209" s="2329" t="s">
        <v>2568</v>
      </c>
      <c r="PJI209" s="2329" t="s">
        <v>2568</v>
      </c>
      <c r="PJJ209" s="2329" t="s">
        <v>2568</v>
      </c>
      <c r="PJK209" s="2329" t="s">
        <v>2568</v>
      </c>
      <c r="PJL209" s="2329" t="s">
        <v>2568</v>
      </c>
      <c r="PJM209" s="2329" t="s">
        <v>2568</v>
      </c>
      <c r="PJN209" s="2329" t="s">
        <v>2568</v>
      </c>
      <c r="PJO209" s="2329" t="s">
        <v>2568</v>
      </c>
      <c r="PJP209" s="2329" t="s">
        <v>2568</v>
      </c>
      <c r="PJQ209" s="2329" t="s">
        <v>2568</v>
      </c>
      <c r="PJR209" s="2329" t="s">
        <v>2568</v>
      </c>
      <c r="PJS209" s="2329" t="s">
        <v>2568</v>
      </c>
      <c r="PJT209" s="2329" t="s">
        <v>2568</v>
      </c>
      <c r="PJU209" s="2329" t="s">
        <v>2568</v>
      </c>
      <c r="PJV209" s="2329" t="s">
        <v>2568</v>
      </c>
      <c r="PJW209" s="2329" t="s">
        <v>2568</v>
      </c>
      <c r="PJX209" s="2329" t="s">
        <v>2568</v>
      </c>
      <c r="PJY209" s="2329" t="s">
        <v>2568</v>
      </c>
      <c r="PJZ209" s="2329" t="s">
        <v>2568</v>
      </c>
      <c r="PKA209" s="2329" t="s">
        <v>2568</v>
      </c>
      <c r="PKB209" s="2329" t="s">
        <v>2568</v>
      </c>
      <c r="PKC209" s="2329" t="s">
        <v>2568</v>
      </c>
      <c r="PKD209" s="2329" t="s">
        <v>2568</v>
      </c>
      <c r="PKE209" s="2329" t="s">
        <v>2568</v>
      </c>
      <c r="PKF209" s="2329" t="s">
        <v>2568</v>
      </c>
      <c r="PKG209" s="2329" t="s">
        <v>2568</v>
      </c>
      <c r="PKH209" s="2329" t="s">
        <v>2568</v>
      </c>
      <c r="PKI209" s="2329" t="s">
        <v>2568</v>
      </c>
      <c r="PKJ209" s="2329" t="s">
        <v>2568</v>
      </c>
      <c r="PKK209" s="2329" t="s">
        <v>2568</v>
      </c>
      <c r="PKL209" s="2329" t="s">
        <v>2568</v>
      </c>
      <c r="PKM209" s="2329" t="s">
        <v>2568</v>
      </c>
      <c r="PKN209" s="2329" t="s">
        <v>2568</v>
      </c>
      <c r="PKO209" s="2329" t="s">
        <v>2568</v>
      </c>
      <c r="PKP209" s="2329" t="s">
        <v>2568</v>
      </c>
      <c r="PKQ209" s="2329" t="s">
        <v>2568</v>
      </c>
      <c r="PKR209" s="2329" t="s">
        <v>2568</v>
      </c>
      <c r="PKS209" s="2329" t="s">
        <v>2568</v>
      </c>
      <c r="PKT209" s="2329" t="s">
        <v>2568</v>
      </c>
      <c r="PKU209" s="2329" t="s">
        <v>2568</v>
      </c>
      <c r="PKV209" s="2329" t="s">
        <v>2568</v>
      </c>
      <c r="PKW209" s="2329" t="s">
        <v>2568</v>
      </c>
      <c r="PKX209" s="2329" t="s">
        <v>2568</v>
      </c>
      <c r="PKY209" s="2329" t="s">
        <v>2568</v>
      </c>
      <c r="PKZ209" s="2329" t="s">
        <v>2568</v>
      </c>
      <c r="PLA209" s="2329" t="s">
        <v>2568</v>
      </c>
      <c r="PLB209" s="2329" t="s">
        <v>2568</v>
      </c>
      <c r="PLC209" s="2329" t="s">
        <v>2568</v>
      </c>
      <c r="PLD209" s="2329" t="s">
        <v>2568</v>
      </c>
      <c r="PLE209" s="2329" t="s">
        <v>2568</v>
      </c>
      <c r="PLF209" s="2329" t="s">
        <v>2568</v>
      </c>
      <c r="PLG209" s="2329" t="s">
        <v>2568</v>
      </c>
      <c r="PLH209" s="2329" t="s">
        <v>2568</v>
      </c>
      <c r="PLI209" s="2329" t="s">
        <v>2568</v>
      </c>
      <c r="PLJ209" s="2329" t="s">
        <v>2568</v>
      </c>
      <c r="PLK209" s="2329" t="s">
        <v>2568</v>
      </c>
      <c r="PLL209" s="2329" t="s">
        <v>2568</v>
      </c>
      <c r="PLM209" s="2329" t="s">
        <v>2568</v>
      </c>
      <c r="PLN209" s="2329" t="s">
        <v>2568</v>
      </c>
      <c r="PLO209" s="2329" t="s">
        <v>2568</v>
      </c>
      <c r="PLP209" s="2329" t="s">
        <v>2568</v>
      </c>
      <c r="PLQ209" s="2329" t="s">
        <v>2568</v>
      </c>
      <c r="PLR209" s="2329" t="s">
        <v>2568</v>
      </c>
      <c r="PLS209" s="2329" t="s">
        <v>2568</v>
      </c>
      <c r="PLT209" s="2329" t="s">
        <v>2568</v>
      </c>
      <c r="PLU209" s="2329" t="s">
        <v>2568</v>
      </c>
      <c r="PLV209" s="2329" t="s">
        <v>2568</v>
      </c>
      <c r="PLW209" s="2329" t="s">
        <v>2568</v>
      </c>
      <c r="PLX209" s="2329" t="s">
        <v>2568</v>
      </c>
      <c r="PLY209" s="2329" t="s">
        <v>2568</v>
      </c>
      <c r="PLZ209" s="2329" t="s">
        <v>2568</v>
      </c>
      <c r="PMA209" s="2329" t="s">
        <v>2568</v>
      </c>
      <c r="PMB209" s="2329" t="s">
        <v>2568</v>
      </c>
      <c r="PMC209" s="2329" t="s">
        <v>2568</v>
      </c>
      <c r="PMD209" s="2329" t="s">
        <v>2568</v>
      </c>
      <c r="PME209" s="2329" t="s">
        <v>2568</v>
      </c>
      <c r="PMF209" s="2329" t="s">
        <v>2568</v>
      </c>
      <c r="PMG209" s="2329" t="s">
        <v>2568</v>
      </c>
      <c r="PMH209" s="2329" t="s">
        <v>2568</v>
      </c>
      <c r="PMI209" s="2329" t="s">
        <v>2568</v>
      </c>
      <c r="PMJ209" s="2329" t="s">
        <v>2568</v>
      </c>
      <c r="PMK209" s="2329" t="s">
        <v>2568</v>
      </c>
      <c r="PML209" s="2329" t="s">
        <v>2568</v>
      </c>
      <c r="PMM209" s="2329" t="s">
        <v>2568</v>
      </c>
      <c r="PMN209" s="2329" t="s">
        <v>2568</v>
      </c>
      <c r="PMO209" s="2329" t="s">
        <v>2568</v>
      </c>
      <c r="PMP209" s="2329" t="s">
        <v>2568</v>
      </c>
      <c r="PMQ209" s="2329" t="s">
        <v>2568</v>
      </c>
      <c r="PMR209" s="2329" t="s">
        <v>2568</v>
      </c>
      <c r="PMS209" s="2329" t="s">
        <v>2568</v>
      </c>
      <c r="PMT209" s="2329" t="s">
        <v>2568</v>
      </c>
      <c r="PMU209" s="2329" t="s">
        <v>2568</v>
      </c>
      <c r="PMV209" s="2329" t="s">
        <v>2568</v>
      </c>
      <c r="PMW209" s="2329" t="s">
        <v>2568</v>
      </c>
      <c r="PMX209" s="2329" t="s">
        <v>2568</v>
      </c>
      <c r="PMY209" s="2329" t="s">
        <v>2568</v>
      </c>
      <c r="PMZ209" s="2329" t="s">
        <v>2568</v>
      </c>
      <c r="PNA209" s="2329" t="s">
        <v>2568</v>
      </c>
      <c r="PNB209" s="2329" t="s">
        <v>2568</v>
      </c>
      <c r="PNC209" s="2329" t="s">
        <v>2568</v>
      </c>
      <c r="PND209" s="2329" t="s">
        <v>2568</v>
      </c>
      <c r="PNE209" s="2329" t="s">
        <v>2568</v>
      </c>
      <c r="PNF209" s="2329" t="s">
        <v>2568</v>
      </c>
      <c r="PNG209" s="2329" t="s">
        <v>2568</v>
      </c>
      <c r="PNH209" s="2329" t="s">
        <v>2568</v>
      </c>
      <c r="PNI209" s="2329" t="s">
        <v>2568</v>
      </c>
      <c r="PNJ209" s="2329" t="s">
        <v>2568</v>
      </c>
      <c r="PNK209" s="2329" t="s">
        <v>2568</v>
      </c>
      <c r="PNL209" s="2329" t="s">
        <v>2568</v>
      </c>
      <c r="PNM209" s="2329" t="s">
        <v>2568</v>
      </c>
      <c r="PNN209" s="2329" t="s">
        <v>2568</v>
      </c>
      <c r="PNO209" s="2329" t="s">
        <v>2568</v>
      </c>
      <c r="PNP209" s="2329" t="s">
        <v>2568</v>
      </c>
      <c r="PNQ209" s="2329" t="s">
        <v>2568</v>
      </c>
      <c r="PNR209" s="2329" t="s">
        <v>2568</v>
      </c>
      <c r="PNS209" s="2329" t="s">
        <v>2568</v>
      </c>
      <c r="PNT209" s="2329" t="s">
        <v>2568</v>
      </c>
      <c r="PNU209" s="2329" t="s">
        <v>2568</v>
      </c>
      <c r="PNV209" s="2329" t="s">
        <v>2568</v>
      </c>
      <c r="PNW209" s="2329" t="s">
        <v>2568</v>
      </c>
      <c r="PNX209" s="2329" t="s">
        <v>2568</v>
      </c>
      <c r="PNY209" s="2329" t="s">
        <v>2568</v>
      </c>
      <c r="PNZ209" s="2329" t="s">
        <v>2568</v>
      </c>
      <c r="POA209" s="2329" t="s">
        <v>2568</v>
      </c>
      <c r="POB209" s="2329" t="s">
        <v>2568</v>
      </c>
      <c r="POC209" s="2329" t="s">
        <v>2568</v>
      </c>
      <c r="POD209" s="2329" t="s">
        <v>2568</v>
      </c>
      <c r="POE209" s="2329" t="s">
        <v>2568</v>
      </c>
      <c r="POF209" s="2329" t="s">
        <v>2568</v>
      </c>
      <c r="POG209" s="2329" t="s">
        <v>2568</v>
      </c>
      <c r="POH209" s="2329" t="s">
        <v>2568</v>
      </c>
      <c r="POI209" s="2329" t="s">
        <v>2568</v>
      </c>
      <c r="POJ209" s="2329" t="s">
        <v>2568</v>
      </c>
      <c r="POK209" s="2329" t="s">
        <v>2568</v>
      </c>
      <c r="POL209" s="2329" t="s">
        <v>2568</v>
      </c>
      <c r="POM209" s="2329" t="s">
        <v>2568</v>
      </c>
      <c r="PON209" s="2329" t="s">
        <v>2568</v>
      </c>
      <c r="POO209" s="2329" t="s">
        <v>2568</v>
      </c>
      <c r="POP209" s="2329" t="s">
        <v>2568</v>
      </c>
      <c r="POQ209" s="2329" t="s">
        <v>2568</v>
      </c>
      <c r="POR209" s="2329" t="s">
        <v>2568</v>
      </c>
      <c r="POS209" s="2329" t="s">
        <v>2568</v>
      </c>
      <c r="POT209" s="2329" t="s">
        <v>2568</v>
      </c>
      <c r="POU209" s="2329" t="s">
        <v>2568</v>
      </c>
      <c r="POV209" s="2329" t="s">
        <v>2568</v>
      </c>
      <c r="POW209" s="2329" t="s">
        <v>2568</v>
      </c>
      <c r="POX209" s="2329" t="s">
        <v>2568</v>
      </c>
      <c r="POY209" s="2329" t="s">
        <v>2568</v>
      </c>
      <c r="POZ209" s="2329" t="s">
        <v>2568</v>
      </c>
      <c r="PPA209" s="2329" t="s">
        <v>2568</v>
      </c>
      <c r="PPB209" s="2329" t="s">
        <v>2568</v>
      </c>
      <c r="PPC209" s="2329" t="s">
        <v>2568</v>
      </c>
      <c r="PPD209" s="2329" t="s">
        <v>2568</v>
      </c>
      <c r="PPE209" s="2329" t="s">
        <v>2568</v>
      </c>
      <c r="PPF209" s="2329" t="s">
        <v>2568</v>
      </c>
      <c r="PPG209" s="2329" t="s">
        <v>2568</v>
      </c>
      <c r="PPH209" s="2329" t="s">
        <v>2568</v>
      </c>
      <c r="PPI209" s="2329" t="s">
        <v>2568</v>
      </c>
      <c r="PPJ209" s="2329" t="s">
        <v>2568</v>
      </c>
      <c r="PPK209" s="2329" t="s">
        <v>2568</v>
      </c>
      <c r="PPL209" s="2329" t="s">
        <v>2568</v>
      </c>
      <c r="PPM209" s="2329" t="s">
        <v>2568</v>
      </c>
      <c r="PPN209" s="2329" t="s">
        <v>2568</v>
      </c>
      <c r="PPO209" s="2329" t="s">
        <v>2568</v>
      </c>
      <c r="PPP209" s="2329" t="s">
        <v>2568</v>
      </c>
      <c r="PPQ209" s="2329" t="s">
        <v>2568</v>
      </c>
      <c r="PPR209" s="2329" t="s">
        <v>2568</v>
      </c>
      <c r="PPS209" s="2329" t="s">
        <v>2568</v>
      </c>
      <c r="PPT209" s="2329" t="s">
        <v>2568</v>
      </c>
      <c r="PPU209" s="2329" t="s">
        <v>2568</v>
      </c>
      <c r="PPV209" s="2329" t="s">
        <v>2568</v>
      </c>
      <c r="PPW209" s="2329" t="s">
        <v>2568</v>
      </c>
      <c r="PPX209" s="2329" t="s">
        <v>2568</v>
      </c>
      <c r="PPY209" s="2329" t="s">
        <v>2568</v>
      </c>
      <c r="PPZ209" s="2329" t="s">
        <v>2568</v>
      </c>
      <c r="PQA209" s="2329" t="s">
        <v>2568</v>
      </c>
      <c r="PQB209" s="2329" t="s">
        <v>2568</v>
      </c>
      <c r="PQC209" s="2329" t="s">
        <v>2568</v>
      </c>
      <c r="PQD209" s="2329" t="s">
        <v>2568</v>
      </c>
      <c r="PQE209" s="2329" t="s">
        <v>2568</v>
      </c>
      <c r="PQF209" s="2329" t="s">
        <v>2568</v>
      </c>
      <c r="PQG209" s="2329" t="s">
        <v>2568</v>
      </c>
      <c r="PQH209" s="2329" t="s">
        <v>2568</v>
      </c>
      <c r="PQI209" s="2329" t="s">
        <v>2568</v>
      </c>
      <c r="PQJ209" s="2329" t="s">
        <v>2568</v>
      </c>
      <c r="PQK209" s="2329" t="s">
        <v>2568</v>
      </c>
      <c r="PQL209" s="2329" t="s">
        <v>2568</v>
      </c>
      <c r="PQM209" s="2329" t="s">
        <v>2568</v>
      </c>
      <c r="PQN209" s="2329" t="s">
        <v>2568</v>
      </c>
      <c r="PQO209" s="2329" t="s">
        <v>2568</v>
      </c>
      <c r="PQP209" s="2329" t="s">
        <v>2568</v>
      </c>
      <c r="PQQ209" s="2329" t="s">
        <v>2568</v>
      </c>
      <c r="PQR209" s="2329" t="s">
        <v>2568</v>
      </c>
      <c r="PQS209" s="2329" t="s">
        <v>2568</v>
      </c>
      <c r="PQT209" s="2329" t="s">
        <v>2568</v>
      </c>
      <c r="PQU209" s="2329" t="s">
        <v>2568</v>
      </c>
      <c r="PQV209" s="2329" t="s">
        <v>2568</v>
      </c>
      <c r="PQW209" s="2329" t="s">
        <v>2568</v>
      </c>
      <c r="PQX209" s="2329" t="s">
        <v>2568</v>
      </c>
      <c r="PQY209" s="2329" t="s">
        <v>2568</v>
      </c>
      <c r="PQZ209" s="2329" t="s">
        <v>2568</v>
      </c>
      <c r="PRA209" s="2329" t="s">
        <v>2568</v>
      </c>
      <c r="PRB209" s="2329" t="s">
        <v>2568</v>
      </c>
      <c r="PRC209" s="2329" t="s">
        <v>2568</v>
      </c>
      <c r="PRD209" s="2329" t="s">
        <v>2568</v>
      </c>
      <c r="PRE209" s="2329" t="s">
        <v>2568</v>
      </c>
      <c r="PRF209" s="2329" t="s">
        <v>2568</v>
      </c>
      <c r="PRG209" s="2329" t="s">
        <v>2568</v>
      </c>
      <c r="PRH209" s="2329" t="s">
        <v>2568</v>
      </c>
      <c r="PRI209" s="2329" t="s">
        <v>2568</v>
      </c>
      <c r="PRJ209" s="2329" t="s">
        <v>2568</v>
      </c>
      <c r="PRK209" s="2329" t="s">
        <v>2568</v>
      </c>
      <c r="PRL209" s="2329" t="s">
        <v>2568</v>
      </c>
      <c r="PRM209" s="2329" t="s">
        <v>2568</v>
      </c>
      <c r="PRN209" s="2329" t="s">
        <v>2568</v>
      </c>
      <c r="PRO209" s="2329" t="s">
        <v>2568</v>
      </c>
      <c r="PRP209" s="2329" t="s">
        <v>2568</v>
      </c>
      <c r="PRQ209" s="2329" t="s">
        <v>2568</v>
      </c>
      <c r="PRR209" s="2329" t="s">
        <v>2568</v>
      </c>
      <c r="PRS209" s="2329" t="s">
        <v>2568</v>
      </c>
      <c r="PRT209" s="2329" t="s">
        <v>2568</v>
      </c>
      <c r="PRU209" s="2329" t="s">
        <v>2568</v>
      </c>
      <c r="PRV209" s="2329" t="s">
        <v>2568</v>
      </c>
      <c r="PRW209" s="2329" t="s">
        <v>2568</v>
      </c>
      <c r="PRX209" s="2329" t="s">
        <v>2568</v>
      </c>
      <c r="PRY209" s="2329" t="s">
        <v>2568</v>
      </c>
      <c r="PRZ209" s="2329" t="s">
        <v>2568</v>
      </c>
      <c r="PSA209" s="2329" t="s">
        <v>2568</v>
      </c>
      <c r="PSB209" s="2329" t="s">
        <v>2568</v>
      </c>
      <c r="PSC209" s="2329" t="s">
        <v>2568</v>
      </c>
      <c r="PSD209" s="2329" t="s">
        <v>2568</v>
      </c>
      <c r="PSE209" s="2329" t="s">
        <v>2568</v>
      </c>
      <c r="PSF209" s="2329" t="s">
        <v>2568</v>
      </c>
      <c r="PSG209" s="2329" t="s">
        <v>2568</v>
      </c>
      <c r="PSH209" s="2329" t="s">
        <v>2568</v>
      </c>
      <c r="PSI209" s="2329" t="s">
        <v>2568</v>
      </c>
      <c r="PSJ209" s="2329" t="s">
        <v>2568</v>
      </c>
      <c r="PSK209" s="2329" t="s">
        <v>2568</v>
      </c>
      <c r="PSL209" s="2329" t="s">
        <v>2568</v>
      </c>
      <c r="PSM209" s="2329" t="s">
        <v>2568</v>
      </c>
      <c r="PSN209" s="2329" t="s">
        <v>2568</v>
      </c>
      <c r="PSO209" s="2329" t="s">
        <v>2568</v>
      </c>
      <c r="PSP209" s="2329" t="s">
        <v>2568</v>
      </c>
      <c r="PSQ209" s="2329" t="s">
        <v>2568</v>
      </c>
      <c r="PSR209" s="2329" t="s">
        <v>2568</v>
      </c>
      <c r="PSS209" s="2329" t="s">
        <v>2568</v>
      </c>
      <c r="PST209" s="2329" t="s">
        <v>2568</v>
      </c>
      <c r="PSU209" s="2329" t="s">
        <v>2568</v>
      </c>
      <c r="PSV209" s="2329" t="s">
        <v>2568</v>
      </c>
      <c r="PSW209" s="2329" t="s">
        <v>2568</v>
      </c>
      <c r="PSX209" s="2329" t="s">
        <v>2568</v>
      </c>
      <c r="PSY209" s="2329" t="s">
        <v>2568</v>
      </c>
      <c r="PSZ209" s="2329" t="s">
        <v>2568</v>
      </c>
      <c r="PTA209" s="2329" t="s">
        <v>2568</v>
      </c>
      <c r="PTB209" s="2329" t="s">
        <v>2568</v>
      </c>
      <c r="PTC209" s="2329" t="s">
        <v>2568</v>
      </c>
      <c r="PTD209" s="2329" t="s">
        <v>2568</v>
      </c>
      <c r="PTE209" s="2329" t="s">
        <v>2568</v>
      </c>
      <c r="PTF209" s="2329" t="s">
        <v>2568</v>
      </c>
      <c r="PTG209" s="2329" t="s">
        <v>2568</v>
      </c>
      <c r="PTH209" s="2329" t="s">
        <v>2568</v>
      </c>
      <c r="PTI209" s="2329" t="s">
        <v>2568</v>
      </c>
      <c r="PTJ209" s="2329" t="s">
        <v>2568</v>
      </c>
      <c r="PTK209" s="2329" t="s">
        <v>2568</v>
      </c>
      <c r="PTL209" s="2329" t="s">
        <v>2568</v>
      </c>
      <c r="PTM209" s="2329" t="s">
        <v>2568</v>
      </c>
      <c r="PTN209" s="2329" t="s">
        <v>2568</v>
      </c>
      <c r="PTO209" s="2329" t="s">
        <v>2568</v>
      </c>
      <c r="PTP209" s="2329" t="s">
        <v>2568</v>
      </c>
      <c r="PTQ209" s="2329" t="s">
        <v>2568</v>
      </c>
      <c r="PTR209" s="2329" t="s">
        <v>2568</v>
      </c>
      <c r="PTS209" s="2329" t="s">
        <v>2568</v>
      </c>
      <c r="PTT209" s="2329" t="s">
        <v>2568</v>
      </c>
      <c r="PTU209" s="2329" t="s">
        <v>2568</v>
      </c>
      <c r="PTV209" s="2329" t="s">
        <v>2568</v>
      </c>
      <c r="PTW209" s="2329" t="s">
        <v>2568</v>
      </c>
      <c r="PTX209" s="2329" t="s">
        <v>2568</v>
      </c>
      <c r="PTY209" s="2329" t="s">
        <v>2568</v>
      </c>
      <c r="PTZ209" s="2329" t="s">
        <v>2568</v>
      </c>
      <c r="PUA209" s="2329" t="s">
        <v>2568</v>
      </c>
      <c r="PUB209" s="2329" t="s">
        <v>2568</v>
      </c>
      <c r="PUC209" s="2329" t="s">
        <v>2568</v>
      </c>
      <c r="PUD209" s="2329" t="s">
        <v>2568</v>
      </c>
      <c r="PUE209" s="2329" t="s">
        <v>2568</v>
      </c>
      <c r="PUF209" s="2329" t="s">
        <v>2568</v>
      </c>
      <c r="PUG209" s="2329" t="s">
        <v>2568</v>
      </c>
      <c r="PUH209" s="2329" t="s">
        <v>2568</v>
      </c>
      <c r="PUI209" s="2329" t="s">
        <v>2568</v>
      </c>
      <c r="PUJ209" s="2329" t="s">
        <v>2568</v>
      </c>
      <c r="PUK209" s="2329" t="s">
        <v>2568</v>
      </c>
      <c r="PUL209" s="2329" t="s">
        <v>2568</v>
      </c>
      <c r="PUM209" s="2329" t="s">
        <v>2568</v>
      </c>
      <c r="PUN209" s="2329" t="s">
        <v>2568</v>
      </c>
      <c r="PUO209" s="2329" t="s">
        <v>2568</v>
      </c>
      <c r="PUP209" s="2329" t="s">
        <v>2568</v>
      </c>
      <c r="PUQ209" s="2329" t="s">
        <v>2568</v>
      </c>
      <c r="PUR209" s="2329" t="s">
        <v>2568</v>
      </c>
      <c r="PUS209" s="2329" t="s">
        <v>2568</v>
      </c>
      <c r="PUT209" s="2329" t="s">
        <v>2568</v>
      </c>
      <c r="PUU209" s="2329" t="s">
        <v>2568</v>
      </c>
      <c r="PUV209" s="2329" t="s">
        <v>2568</v>
      </c>
      <c r="PUW209" s="2329" t="s">
        <v>2568</v>
      </c>
      <c r="PUX209" s="2329" t="s">
        <v>2568</v>
      </c>
      <c r="PUY209" s="2329" t="s">
        <v>2568</v>
      </c>
      <c r="PUZ209" s="2329" t="s">
        <v>2568</v>
      </c>
      <c r="PVA209" s="2329" t="s">
        <v>2568</v>
      </c>
      <c r="PVB209" s="2329" t="s">
        <v>2568</v>
      </c>
      <c r="PVC209" s="2329" t="s">
        <v>2568</v>
      </c>
      <c r="PVD209" s="2329" t="s">
        <v>2568</v>
      </c>
      <c r="PVE209" s="2329" t="s">
        <v>2568</v>
      </c>
      <c r="PVF209" s="2329" t="s">
        <v>2568</v>
      </c>
      <c r="PVG209" s="2329" t="s">
        <v>2568</v>
      </c>
      <c r="PVH209" s="2329" t="s">
        <v>2568</v>
      </c>
      <c r="PVI209" s="2329" t="s">
        <v>2568</v>
      </c>
      <c r="PVJ209" s="2329" t="s">
        <v>2568</v>
      </c>
      <c r="PVK209" s="2329" t="s">
        <v>2568</v>
      </c>
      <c r="PVL209" s="2329" t="s">
        <v>2568</v>
      </c>
      <c r="PVM209" s="2329" t="s">
        <v>2568</v>
      </c>
      <c r="PVN209" s="2329" t="s">
        <v>2568</v>
      </c>
      <c r="PVO209" s="2329" t="s">
        <v>2568</v>
      </c>
      <c r="PVP209" s="2329" t="s">
        <v>2568</v>
      </c>
      <c r="PVQ209" s="2329" t="s">
        <v>2568</v>
      </c>
      <c r="PVR209" s="2329" t="s">
        <v>2568</v>
      </c>
      <c r="PVS209" s="2329" t="s">
        <v>2568</v>
      </c>
      <c r="PVT209" s="2329" t="s">
        <v>2568</v>
      </c>
      <c r="PVU209" s="2329" t="s">
        <v>2568</v>
      </c>
      <c r="PVV209" s="2329" t="s">
        <v>2568</v>
      </c>
      <c r="PVW209" s="2329" t="s">
        <v>2568</v>
      </c>
      <c r="PVX209" s="2329" t="s">
        <v>2568</v>
      </c>
      <c r="PVY209" s="2329" t="s">
        <v>2568</v>
      </c>
      <c r="PVZ209" s="2329" t="s">
        <v>2568</v>
      </c>
      <c r="PWA209" s="2329" t="s">
        <v>2568</v>
      </c>
      <c r="PWB209" s="2329" t="s">
        <v>2568</v>
      </c>
      <c r="PWC209" s="2329" t="s">
        <v>2568</v>
      </c>
      <c r="PWD209" s="2329" t="s">
        <v>2568</v>
      </c>
      <c r="PWE209" s="2329" t="s">
        <v>2568</v>
      </c>
      <c r="PWF209" s="2329" t="s">
        <v>2568</v>
      </c>
      <c r="PWG209" s="2329" t="s">
        <v>2568</v>
      </c>
      <c r="PWH209" s="2329" t="s">
        <v>2568</v>
      </c>
      <c r="PWI209" s="2329" t="s">
        <v>2568</v>
      </c>
      <c r="PWJ209" s="2329" t="s">
        <v>2568</v>
      </c>
      <c r="PWK209" s="2329" t="s">
        <v>2568</v>
      </c>
      <c r="PWL209" s="2329" t="s">
        <v>2568</v>
      </c>
      <c r="PWM209" s="2329" t="s">
        <v>2568</v>
      </c>
      <c r="PWN209" s="2329" t="s">
        <v>2568</v>
      </c>
      <c r="PWO209" s="2329" t="s">
        <v>2568</v>
      </c>
      <c r="PWP209" s="2329" t="s">
        <v>2568</v>
      </c>
      <c r="PWQ209" s="2329" t="s">
        <v>2568</v>
      </c>
      <c r="PWR209" s="2329" t="s">
        <v>2568</v>
      </c>
      <c r="PWS209" s="2329" t="s">
        <v>2568</v>
      </c>
      <c r="PWT209" s="2329" t="s">
        <v>2568</v>
      </c>
      <c r="PWU209" s="2329" t="s">
        <v>2568</v>
      </c>
      <c r="PWV209" s="2329" t="s">
        <v>2568</v>
      </c>
      <c r="PWW209" s="2329" t="s">
        <v>2568</v>
      </c>
      <c r="PWX209" s="2329" t="s">
        <v>2568</v>
      </c>
      <c r="PWY209" s="2329" t="s">
        <v>2568</v>
      </c>
      <c r="PWZ209" s="2329" t="s">
        <v>2568</v>
      </c>
      <c r="PXA209" s="2329" t="s">
        <v>2568</v>
      </c>
      <c r="PXB209" s="2329" t="s">
        <v>2568</v>
      </c>
      <c r="PXC209" s="2329" t="s">
        <v>2568</v>
      </c>
      <c r="PXD209" s="2329" t="s">
        <v>2568</v>
      </c>
      <c r="PXE209" s="2329" t="s">
        <v>2568</v>
      </c>
      <c r="PXF209" s="2329" t="s">
        <v>2568</v>
      </c>
      <c r="PXG209" s="2329" t="s">
        <v>2568</v>
      </c>
      <c r="PXH209" s="2329" t="s">
        <v>2568</v>
      </c>
      <c r="PXI209" s="2329" t="s">
        <v>2568</v>
      </c>
      <c r="PXJ209" s="2329" t="s">
        <v>2568</v>
      </c>
      <c r="PXK209" s="2329" t="s">
        <v>2568</v>
      </c>
      <c r="PXL209" s="2329" t="s">
        <v>2568</v>
      </c>
      <c r="PXM209" s="2329" t="s">
        <v>2568</v>
      </c>
      <c r="PXN209" s="2329" t="s">
        <v>2568</v>
      </c>
      <c r="PXO209" s="2329" t="s">
        <v>2568</v>
      </c>
      <c r="PXP209" s="2329" t="s">
        <v>2568</v>
      </c>
      <c r="PXQ209" s="2329" t="s">
        <v>2568</v>
      </c>
      <c r="PXR209" s="2329" t="s">
        <v>2568</v>
      </c>
      <c r="PXS209" s="2329" t="s">
        <v>2568</v>
      </c>
      <c r="PXT209" s="2329" t="s">
        <v>2568</v>
      </c>
      <c r="PXU209" s="2329" t="s">
        <v>2568</v>
      </c>
      <c r="PXV209" s="2329" t="s">
        <v>2568</v>
      </c>
      <c r="PXW209" s="2329" t="s">
        <v>2568</v>
      </c>
      <c r="PXX209" s="2329" t="s">
        <v>2568</v>
      </c>
      <c r="PXY209" s="2329" t="s">
        <v>2568</v>
      </c>
      <c r="PXZ209" s="2329" t="s">
        <v>2568</v>
      </c>
      <c r="PYA209" s="2329" t="s">
        <v>2568</v>
      </c>
      <c r="PYB209" s="2329" t="s">
        <v>2568</v>
      </c>
      <c r="PYC209" s="2329" t="s">
        <v>2568</v>
      </c>
      <c r="PYD209" s="2329" t="s">
        <v>2568</v>
      </c>
      <c r="PYE209" s="2329" t="s">
        <v>2568</v>
      </c>
      <c r="PYF209" s="2329" t="s">
        <v>2568</v>
      </c>
      <c r="PYG209" s="2329" t="s">
        <v>2568</v>
      </c>
      <c r="PYH209" s="2329" t="s">
        <v>2568</v>
      </c>
      <c r="PYI209" s="2329" t="s">
        <v>2568</v>
      </c>
      <c r="PYJ209" s="2329" t="s">
        <v>2568</v>
      </c>
      <c r="PYK209" s="2329" t="s">
        <v>2568</v>
      </c>
      <c r="PYL209" s="2329" t="s">
        <v>2568</v>
      </c>
      <c r="PYM209" s="2329" t="s">
        <v>2568</v>
      </c>
      <c r="PYN209" s="2329" t="s">
        <v>2568</v>
      </c>
      <c r="PYO209" s="2329" t="s">
        <v>2568</v>
      </c>
      <c r="PYP209" s="2329" t="s">
        <v>2568</v>
      </c>
      <c r="PYQ209" s="2329" t="s">
        <v>2568</v>
      </c>
      <c r="PYR209" s="2329" t="s">
        <v>2568</v>
      </c>
      <c r="PYS209" s="2329" t="s">
        <v>2568</v>
      </c>
      <c r="PYT209" s="2329" t="s">
        <v>2568</v>
      </c>
      <c r="PYU209" s="2329" t="s">
        <v>2568</v>
      </c>
      <c r="PYV209" s="2329" t="s">
        <v>2568</v>
      </c>
      <c r="PYW209" s="2329" t="s">
        <v>2568</v>
      </c>
      <c r="PYX209" s="2329" t="s">
        <v>2568</v>
      </c>
      <c r="PYY209" s="2329" t="s">
        <v>2568</v>
      </c>
      <c r="PYZ209" s="2329" t="s">
        <v>2568</v>
      </c>
      <c r="PZA209" s="2329" t="s">
        <v>2568</v>
      </c>
      <c r="PZB209" s="2329" t="s">
        <v>2568</v>
      </c>
      <c r="PZC209" s="2329" t="s">
        <v>2568</v>
      </c>
      <c r="PZD209" s="2329" t="s">
        <v>2568</v>
      </c>
      <c r="PZE209" s="2329" t="s">
        <v>2568</v>
      </c>
      <c r="PZF209" s="2329" t="s">
        <v>2568</v>
      </c>
      <c r="PZG209" s="2329" t="s">
        <v>2568</v>
      </c>
      <c r="PZH209" s="2329" t="s">
        <v>2568</v>
      </c>
      <c r="PZI209" s="2329" t="s">
        <v>2568</v>
      </c>
      <c r="PZJ209" s="2329" t="s">
        <v>2568</v>
      </c>
      <c r="PZK209" s="2329" t="s">
        <v>2568</v>
      </c>
      <c r="PZL209" s="2329" t="s">
        <v>2568</v>
      </c>
      <c r="PZM209" s="2329" t="s">
        <v>2568</v>
      </c>
      <c r="PZN209" s="2329" t="s">
        <v>2568</v>
      </c>
      <c r="PZO209" s="2329" t="s">
        <v>2568</v>
      </c>
      <c r="PZP209" s="2329" t="s">
        <v>2568</v>
      </c>
      <c r="PZQ209" s="2329" t="s">
        <v>2568</v>
      </c>
      <c r="PZR209" s="2329" t="s">
        <v>2568</v>
      </c>
      <c r="PZS209" s="2329" t="s">
        <v>2568</v>
      </c>
      <c r="PZT209" s="2329" t="s">
        <v>2568</v>
      </c>
      <c r="PZU209" s="2329" t="s">
        <v>2568</v>
      </c>
      <c r="PZV209" s="2329" t="s">
        <v>2568</v>
      </c>
      <c r="PZW209" s="2329" t="s">
        <v>2568</v>
      </c>
      <c r="PZX209" s="2329" t="s">
        <v>2568</v>
      </c>
      <c r="PZY209" s="2329" t="s">
        <v>2568</v>
      </c>
      <c r="PZZ209" s="2329" t="s">
        <v>2568</v>
      </c>
      <c r="QAA209" s="2329" t="s">
        <v>2568</v>
      </c>
      <c r="QAB209" s="2329" t="s">
        <v>2568</v>
      </c>
      <c r="QAC209" s="2329" t="s">
        <v>2568</v>
      </c>
      <c r="QAD209" s="2329" t="s">
        <v>2568</v>
      </c>
      <c r="QAE209" s="2329" t="s">
        <v>2568</v>
      </c>
      <c r="QAF209" s="2329" t="s">
        <v>2568</v>
      </c>
      <c r="QAG209" s="2329" t="s">
        <v>2568</v>
      </c>
      <c r="QAH209" s="2329" t="s">
        <v>2568</v>
      </c>
      <c r="QAI209" s="2329" t="s">
        <v>2568</v>
      </c>
      <c r="QAJ209" s="2329" t="s">
        <v>2568</v>
      </c>
      <c r="QAK209" s="2329" t="s">
        <v>2568</v>
      </c>
      <c r="QAL209" s="2329" t="s">
        <v>2568</v>
      </c>
      <c r="QAM209" s="2329" t="s">
        <v>2568</v>
      </c>
      <c r="QAN209" s="2329" t="s">
        <v>2568</v>
      </c>
      <c r="QAO209" s="2329" t="s">
        <v>2568</v>
      </c>
      <c r="QAP209" s="2329" t="s">
        <v>2568</v>
      </c>
      <c r="QAQ209" s="2329" t="s">
        <v>2568</v>
      </c>
      <c r="QAR209" s="2329" t="s">
        <v>2568</v>
      </c>
      <c r="QAS209" s="2329" t="s">
        <v>2568</v>
      </c>
      <c r="QAT209" s="2329" t="s">
        <v>2568</v>
      </c>
      <c r="QAU209" s="2329" t="s">
        <v>2568</v>
      </c>
      <c r="QAV209" s="2329" t="s">
        <v>2568</v>
      </c>
      <c r="QAW209" s="2329" t="s">
        <v>2568</v>
      </c>
      <c r="QAX209" s="2329" t="s">
        <v>2568</v>
      </c>
      <c r="QAY209" s="2329" t="s">
        <v>2568</v>
      </c>
      <c r="QAZ209" s="2329" t="s">
        <v>2568</v>
      </c>
      <c r="QBA209" s="2329" t="s">
        <v>2568</v>
      </c>
      <c r="QBB209" s="2329" t="s">
        <v>2568</v>
      </c>
      <c r="QBC209" s="2329" t="s">
        <v>2568</v>
      </c>
      <c r="QBD209" s="2329" t="s">
        <v>2568</v>
      </c>
      <c r="QBE209" s="2329" t="s">
        <v>2568</v>
      </c>
      <c r="QBF209" s="2329" t="s">
        <v>2568</v>
      </c>
      <c r="QBG209" s="2329" t="s">
        <v>2568</v>
      </c>
      <c r="QBH209" s="2329" t="s">
        <v>2568</v>
      </c>
      <c r="QBI209" s="2329" t="s">
        <v>2568</v>
      </c>
      <c r="QBJ209" s="2329" t="s">
        <v>2568</v>
      </c>
      <c r="QBK209" s="2329" t="s">
        <v>2568</v>
      </c>
      <c r="QBL209" s="2329" t="s">
        <v>2568</v>
      </c>
      <c r="QBM209" s="2329" t="s">
        <v>2568</v>
      </c>
      <c r="QBN209" s="2329" t="s">
        <v>2568</v>
      </c>
      <c r="QBO209" s="2329" t="s">
        <v>2568</v>
      </c>
      <c r="QBP209" s="2329" t="s">
        <v>2568</v>
      </c>
      <c r="QBQ209" s="2329" t="s">
        <v>2568</v>
      </c>
      <c r="QBR209" s="2329" t="s">
        <v>2568</v>
      </c>
      <c r="QBS209" s="2329" t="s">
        <v>2568</v>
      </c>
      <c r="QBT209" s="2329" t="s">
        <v>2568</v>
      </c>
      <c r="QBU209" s="2329" t="s">
        <v>2568</v>
      </c>
      <c r="QBV209" s="2329" t="s">
        <v>2568</v>
      </c>
      <c r="QBW209" s="2329" t="s">
        <v>2568</v>
      </c>
      <c r="QBX209" s="2329" t="s">
        <v>2568</v>
      </c>
      <c r="QBY209" s="2329" t="s">
        <v>2568</v>
      </c>
      <c r="QBZ209" s="2329" t="s">
        <v>2568</v>
      </c>
      <c r="QCA209" s="2329" t="s">
        <v>2568</v>
      </c>
      <c r="QCB209" s="2329" t="s">
        <v>2568</v>
      </c>
      <c r="QCC209" s="2329" t="s">
        <v>2568</v>
      </c>
      <c r="QCD209" s="2329" t="s">
        <v>2568</v>
      </c>
      <c r="QCE209" s="2329" t="s">
        <v>2568</v>
      </c>
      <c r="QCF209" s="2329" t="s">
        <v>2568</v>
      </c>
      <c r="QCG209" s="2329" t="s">
        <v>2568</v>
      </c>
      <c r="QCH209" s="2329" t="s">
        <v>2568</v>
      </c>
      <c r="QCI209" s="2329" t="s">
        <v>2568</v>
      </c>
      <c r="QCJ209" s="2329" t="s">
        <v>2568</v>
      </c>
      <c r="QCK209" s="2329" t="s">
        <v>2568</v>
      </c>
      <c r="QCL209" s="2329" t="s">
        <v>2568</v>
      </c>
      <c r="QCM209" s="2329" t="s">
        <v>2568</v>
      </c>
      <c r="QCN209" s="2329" t="s">
        <v>2568</v>
      </c>
      <c r="QCO209" s="2329" t="s">
        <v>2568</v>
      </c>
      <c r="QCP209" s="2329" t="s">
        <v>2568</v>
      </c>
      <c r="QCQ209" s="2329" t="s">
        <v>2568</v>
      </c>
      <c r="QCR209" s="2329" t="s">
        <v>2568</v>
      </c>
      <c r="QCS209" s="2329" t="s">
        <v>2568</v>
      </c>
      <c r="QCT209" s="2329" t="s">
        <v>2568</v>
      </c>
      <c r="QCU209" s="2329" t="s">
        <v>2568</v>
      </c>
      <c r="QCV209" s="2329" t="s">
        <v>2568</v>
      </c>
      <c r="QCW209" s="2329" t="s">
        <v>2568</v>
      </c>
      <c r="QCX209" s="2329" t="s">
        <v>2568</v>
      </c>
      <c r="QCY209" s="2329" t="s">
        <v>2568</v>
      </c>
      <c r="QCZ209" s="2329" t="s">
        <v>2568</v>
      </c>
      <c r="QDA209" s="2329" t="s">
        <v>2568</v>
      </c>
      <c r="QDB209" s="2329" t="s">
        <v>2568</v>
      </c>
      <c r="QDC209" s="2329" t="s">
        <v>2568</v>
      </c>
      <c r="QDD209" s="2329" t="s">
        <v>2568</v>
      </c>
      <c r="QDE209" s="2329" t="s">
        <v>2568</v>
      </c>
      <c r="QDF209" s="2329" t="s">
        <v>2568</v>
      </c>
      <c r="QDG209" s="2329" t="s">
        <v>2568</v>
      </c>
      <c r="QDH209" s="2329" t="s">
        <v>2568</v>
      </c>
      <c r="QDI209" s="2329" t="s">
        <v>2568</v>
      </c>
      <c r="QDJ209" s="2329" t="s">
        <v>2568</v>
      </c>
      <c r="QDK209" s="2329" t="s">
        <v>2568</v>
      </c>
      <c r="QDL209" s="2329" t="s">
        <v>2568</v>
      </c>
      <c r="QDM209" s="2329" t="s">
        <v>2568</v>
      </c>
      <c r="QDN209" s="2329" t="s">
        <v>2568</v>
      </c>
      <c r="QDO209" s="2329" t="s">
        <v>2568</v>
      </c>
      <c r="QDP209" s="2329" t="s">
        <v>2568</v>
      </c>
      <c r="QDQ209" s="2329" t="s">
        <v>2568</v>
      </c>
      <c r="QDR209" s="2329" t="s">
        <v>2568</v>
      </c>
      <c r="QDS209" s="2329" t="s">
        <v>2568</v>
      </c>
      <c r="QDT209" s="2329" t="s">
        <v>2568</v>
      </c>
      <c r="QDU209" s="2329" t="s">
        <v>2568</v>
      </c>
      <c r="QDV209" s="2329" t="s">
        <v>2568</v>
      </c>
      <c r="QDW209" s="2329" t="s">
        <v>2568</v>
      </c>
      <c r="QDX209" s="2329" t="s">
        <v>2568</v>
      </c>
      <c r="QDY209" s="2329" t="s">
        <v>2568</v>
      </c>
      <c r="QDZ209" s="2329" t="s">
        <v>2568</v>
      </c>
      <c r="QEA209" s="2329" t="s">
        <v>2568</v>
      </c>
      <c r="QEB209" s="2329" t="s">
        <v>2568</v>
      </c>
      <c r="QEC209" s="2329" t="s">
        <v>2568</v>
      </c>
      <c r="QED209" s="2329" t="s">
        <v>2568</v>
      </c>
      <c r="QEE209" s="2329" t="s">
        <v>2568</v>
      </c>
      <c r="QEF209" s="2329" t="s">
        <v>2568</v>
      </c>
      <c r="QEG209" s="2329" t="s">
        <v>2568</v>
      </c>
      <c r="QEH209" s="2329" t="s">
        <v>2568</v>
      </c>
      <c r="QEI209" s="2329" t="s">
        <v>2568</v>
      </c>
      <c r="QEJ209" s="2329" t="s">
        <v>2568</v>
      </c>
      <c r="QEK209" s="2329" t="s">
        <v>2568</v>
      </c>
      <c r="QEL209" s="2329" t="s">
        <v>2568</v>
      </c>
      <c r="QEM209" s="2329" t="s">
        <v>2568</v>
      </c>
      <c r="QEN209" s="2329" t="s">
        <v>2568</v>
      </c>
      <c r="QEO209" s="2329" t="s">
        <v>2568</v>
      </c>
      <c r="QEP209" s="2329" t="s">
        <v>2568</v>
      </c>
      <c r="QEQ209" s="2329" t="s">
        <v>2568</v>
      </c>
      <c r="QER209" s="2329" t="s">
        <v>2568</v>
      </c>
      <c r="QES209" s="2329" t="s">
        <v>2568</v>
      </c>
      <c r="QET209" s="2329" t="s">
        <v>2568</v>
      </c>
      <c r="QEU209" s="2329" t="s">
        <v>2568</v>
      </c>
      <c r="QEV209" s="2329" t="s">
        <v>2568</v>
      </c>
      <c r="QEW209" s="2329" t="s">
        <v>2568</v>
      </c>
      <c r="QEX209" s="2329" t="s">
        <v>2568</v>
      </c>
      <c r="QEY209" s="2329" t="s">
        <v>2568</v>
      </c>
      <c r="QEZ209" s="2329" t="s">
        <v>2568</v>
      </c>
      <c r="QFA209" s="2329" t="s">
        <v>2568</v>
      </c>
      <c r="QFB209" s="2329" t="s">
        <v>2568</v>
      </c>
      <c r="QFC209" s="2329" t="s">
        <v>2568</v>
      </c>
      <c r="QFD209" s="2329" t="s">
        <v>2568</v>
      </c>
      <c r="QFE209" s="2329" t="s">
        <v>2568</v>
      </c>
      <c r="QFF209" s="2329" t="s">
        <v>2568</v>
      </c>
      <c r="QFG209" s="2329" t="s">
        <v>2568</v>
      </c>
      <c r="QFH209" s="2329" t="s">
        <v>2568</v>
      </c>
      <c r="QFI209" s="2329" t="s">
        <v>2568</v>
      </c>
      <c r="QFJ209" s="2329" t="s">
        <v>2568</v>
      </c>
      <c r="QFK209" s="2329" t="s">
        <v>2568</v>
      </c>
      <c r="QFL209" s="2329" t="s">
        <v>2568</v>
      </c>
      <c r="QFM209" s="2329" t="s">
        <v>2568</v>
      </c>
      <c r="QFN209" s="2329" t="s">
        <v>2568</v>
      </c>
      <c r="QFO209" s="2329" t="s">
        <v>2568</v>
      </c>
      <c r="QFP209" s="2329" t="s">
        <v>2568</v>
      </c>
      <c r="QFQ209" s="2329" t="s">
        <v>2568</v>
      </c>
      <c r="QFR209" s="2329" t="s">
        <v>2568</v>
      </c>
      <c r="QFS209" s="2329" t="s">
        <v>2568</v>
      </c>
      <c r="QFT209" s="2329" t="s">
        <v>2568</v>
      </c>
      <c r="QFU209" s="2329" t="s">
        <v>2568</v>
      </c>
      <c r="QFV209" s="2329" t="s">
        <v>2568</v>
      </c>
      <c r="QFW209" s="2329" t="s">
        <v>2568</v>
      </c>
      <c r="QFX209" s="2329" t="s">
        <v>2568</v>
      </c>
      <c r="QFY209" s="2329" t="s">
        <v>2568</v>
      </c>
      <c r="QFZ209" s="2329" t="s">
        <v>2568</v>
      </c>
      <c r="QGA209" s="2329" t="s">
        <v>2568</v>
      </c>
      <c r="QGB209" s="2329" t="s">
        <v>2568</v>
      </c>
      <c r="QGC209" s="2329" t="s">
        <v>2568</v>
      </c>
      <c r="QGD209" s="2329" t="s">
        <v>2568</v>
      </c>
      <c r="QGE209" s="2329" t="s">
        <v>2568</v>
      </c>
      <c r="QGF209" s="2329" t="s">
        <v>2568</v>
      </c>
      <c r="QGG209" s="2329" t="s">
        <v>2568</v>
      </c>
      <c r="QGH209" s="2329" t="s">
        <v>2568</v>
      </c>
      <c r="QGI209" s="2329" t="s">
        <v>2568</v>
      </c>
      <c r="QGJ209" s="2329" t="s">
        <v>2568</v>
      </c>
      <c r="QGK209" s="2329" t="s">
        <v>2568</v>
      </c>
      <c r="QGL209" s="2329" t="s">
        <v>2568</v>
      </c>
      <c r="QGM209" s="2329" t="s">
        <v>2568</v>
      </c>
      <c r="QGN209" s="2329" t="s">
        <v>2568</v>
      </c>
      <c r="QGO209" s="2329" t="s">
        <v>2568</v>
      </c>
      <c r="QGP209" s="2329" t="s">
        <v>2568</v>
      </c>
      <c r="QGQ209" s="2329" t="s">
        <v>2568</v>
      </c>
      <c r="QGR209" s="2329" t="s">
        <v>2568</v>
      </c>
      <c r="QGS209" s="2329" t="s">
        <v>2568</v>
      </c>
      <c r="QGT209" s="2329" t="s">
        <v>2568</v>
      </c>
      <c r="QGU209" s="2329" t="s">
        <v>2568</v>
      </c>
      <c r="QGV209" s="2329" t="s">
        <v>2568</v>
      </c>
      <c r="QGW209" s="2329" t="s">
        <v>2568</v>
      </c>
      <c r="QGX209" s="2329" t="s">
        <v>2568</v>
      </c>
      <c r="QGY209" s="2329" t="s">
        <v>2568</v>
      </c>
      <c r="QGZ209" s="2329" t="s">
        <v>2568</v>
      </c>
      <c r="QHA209" s="2329" t="s">
        <v>2568</v>
      </c>
      <c r="QHB209" s="2329" t="s">
        <v>2568</v>
      </c>
      <c r="QHC209" s="2329" t="s">
        <v>2568</v>
      </c>
      <c r="QHD209" s="2329" t="s">
        <v>2568</v>
      </c>
      <c r="QHE209" s="2329" t="s">
        <v>2568</v>
      </c>
      <c r="QHF209" s="2329" t="s">
        <v>2568</v>
      </c>
      <c r="QHG209" s="2329" t="s">
        <v>2568</v>
      </c>
      <c r="QHH209" s="2329" t="s">
        <v>2568</v>
      </c>
      <c r="QHI209" s="2329" t="s">
        <v>2568</v>
      </c>
      <c r="QHJ209" s="2329" t="s">
        <v>2568</v>
      </c>
      <c r="QHK209" s="2329" t="s">
        <v>2568</v>
      </c>
      <c r="QHL209" s="2329" t="s">
        <v>2568</v>
      </c>
      <c r="QHM209" s="2329" t="s">
        <v>2568</v>
      </c>
      <c r="QHN209" s="2329" t="s">
        <v>2568</v>
      </c>
      <c r="QHO209" s="2329" t="s">
        <v>2568</v>
      </c>
      <c r="QHP209" s="2329" t="s">
        <v>2568</v>
      </c>
      <c r="QHQ209" s="2329" t="s">
        <v>2568</v>
      </c>
      <c r="QHR209" s="2329" t="s">
        <v>2568</v>
      </c>
      <c r="QHS209" s="2329" t="s">
        <v>2568</v>
      </c>
      <c r="QHT209" s="2329" t="s">
        <v>2568</v>
      </c>
      <c r="QHU209" s="2329" t="s">
        <v>2568</v>
      </c>
      <c r="QHV209" s="2329" t="s">
        <v>2568</v>
      </c>
      <c r="QHW209" s="2329" t="s">
        <v>2568</v>
      </c>
      <c r="QHX209" s="2329" t="s">
        <v>2568</v>
      </c>
      <c r="QHY209" s="2329" t="s">
        <v>2568</v>
      </c>
      <c r="QHZ209" s="2329" t="s">
        <v>2568</v>
      </c>
      <c r="QIA209" s="2329" t="s">
        <v>2568</v>
      </c>
      <c r="QIB209" s="2329" t="s">
        <v>2568</v>
      </c>
      <c r="QIC209" s="2329" t="s">
        <v>2568</v>
      </c>
      <c r="QID209" s="2329" t="s">
        <v>2568</v>
      </c>
      <c r="QIE209" s="2329" t="s">
        <v>2568</v>
      </c>
      <c r="QIF209" s="2329" t="s">
        <v>2568</v>
      </c>
      <c r="QIG209" s="2329" t="s">
        <v>2568</v>
      </c>
      <c r="QIH209" s="2329" t="s">
        <v>2568</v>
      </c>
      <c r="QII209" s="2329" t="s">
        <v>2568</v>
      </c>
      <c r="QIJ209" s="2329" t="s">
        <v>2568</v>
      </c>
      <c r="QIK209" s="2329" t="s">
        <v>2568</v>
      </c>
      <c r="QIL209" s="2329" t="s">
        <v>2568</v>
      </c>
      <c r="QIM209" s="2329" t="s">
        <v>2568</v>
      </c>
      <c r="QIN209" s="2329" t="s">
        <v>2568</v>
      </c>
      <c r="QIO209" s="2329" t="s">
        <v>2568</v>
      </c>
      <c r="QIP209" s="2329" t="s">
        <v>2568</v>
      </c>
      <c r="QIQ209" s="2329" t="s">
        <v>2568</v>
      </c>
      <c r="QIR209" s="2329" t="s">
        <v>2568</v>
      </c>
      <c r="QIS209" s="2329" t="s">
        <v>2568</v>
      </c>
      <c r="QIT209" s="2329" t="s">
        <v>2568</v>
      </c>
      <c r="QIU209" s="2329" t="s">
        <v>2568</v>
      </c>
      <c r="QIV209" s="2329" t="s">
        <v>2568</v>
      </c>
      <c r="QIW209" s="2329" t="s">
        <v>2568</v>
      </c>
      <c r="QIX209" s="2329" t="s">
        <v>2568</v>
      </c>
      <c r="QIY209" s="2329" t="s">
        <v>2568</v>
      </c>
      <c r="QIZ209" s="2329" t="s">
        <v>2568</v>
      </c>
      <c r="QJA209" s="2329" t="s">
        <v>2568</v>
      </c>
      <c r="QJB209" s="2329" t="s">
        <v>2568</v>
      </c>
      <c r="QJC209" s="2329" t="s">
        <v>2568</v>
      </c>
      <c r="QJD209" s="2329" t="s">
        <v>2568</v>
      </c>
      <c r="QJE209" s="2329" t="s">
        <v>2568</v>
      </c>
      <c r="QJF209" s="2329" t="s">
        <v>2568</v>
      </c>
      <c r="QJG209" s="2329" t="s">
        <v>2568</v>
      </c>
      <c r="QJH209" s="2329" t="s">
        <v>2568</v>
      </c>
      <c r="QJI209" s="2329" t="s">
        <v>2568</v>
      </c>
      <c r="QJJ209" s="2329" t="s">
        <v>2568</v>
      </c>
      <c r="QJK209" s="2329" t="s">
        <v>2568</v>
      </c>
      <c r="QJL209" s="2329" t="s">
        <v>2568</v>
      </c>
      <c r="QJM209" s="2329" t="s">
        <v>2568</v>
      </c>
      <c r="QJN209" s="2329" t="s">
        <v>2568</v>
      </c>
      <c r="QJO209" s="2329" t="s">
        <v>2568</v>
      </c>
      <c r="QJP209" s="2329" t="s">
        <v>2568</v>
      </c>
      <c r="QJQ209" s="2329" t="s">
        <v>2568</v>
      </c>
      <c r="QJR209" s="2329" t="s">
        <v>2568</v>
      </c>
      <c r="QJS209" s="2329" t="s">
        <v>2568</v>
      </c>
      <c r="QJT209" s="2329" t="s">
        <v>2568</v>
      </c>
      <c r="QJU209" s="2329" t="s">
        <v>2568</v>
      </c>
      <c r="QJV209" s="2329" t="s">
        <v>2568</v>
      </c>
      <c r="QJW209" s="2329" t="s">
        <v>2568</v>
      </c>
      <c r="QJX209" s="2329" t="s">
        <v>2568</v>
      </c>
      <c r="QJY209" s="2329" t="s">
        <v>2568</v>
      </c>
      <c r="QJZ209" s="2329" t="s">
        <v>2568</v>
      </c>
      <c r="QKA209" s="2329" t="s">
        <v>2568</v>
      </c>
      <c r="QKB209" s="2329" t="s">
        <v>2568</v>
      </c>
      <c r="QKC209" s="2329" t="s">
        <v>2568</v>
      </c>
      <c r="QKD209" s="2329" t="s">
        <v>2568</v>
      </c>
      <c r="QKE209" s="2329" t="s">
        <v>2568</v>
      </c>
      <c r="QKF209" s="2329" t="s">
        <v>2568</v>
      </c>
      <c r="QKG209" s="2329" t="s">
        <v>2568</v>
      </c>
      <c r="QKH209" s="2329" t="s">
        <v>2568</v>
      </c>
      <c r="QKI209" s="2329" t="s">
        <v>2568</v>
      </c>
      <c r="QKJ209" s="2329" t="s">
        <v>2568</v>
      </c>
      <c r="QKK209" s="2329" t="s">
        <v>2568</v>
      </c>
      <c r="QKL209" s="2329" t="s">
        <v>2568</v>
      </c>
      <c r="QKM209" s="2329" t="s">
        <v>2568</v>
      </c>
      <c r="QKN209" s="2329" t="s">
        <v>2568</v>
      </c>
      <c r="QKO209" s="2329" t="s">
        <v>2568</v>
      </c>
      <c r="QKP209" s="2329" t="s">
        <v>2568</v>
      </c>
      <c r="QKQ209" s="2329" t="s">
        <v>2568</v>
      </c>
      <c r="QKR209" s="2329" t="s">
        <v>2568</v>
      </c>
      <c r="QKS209" s="2329" t="s">
        <v>2568</v>
      </c>
      <c r="QKT209" s="2329" t="s">
        <v>2568</v>
      </c>
      <c r="QKU209" s="2329" t="s">
        <v>2568</v>
      </c>
      <c r="QKV209" s="2329" t="s">
        <v>2568</v>
      </c>
      <c r="QKW209" s="2329" t="s">
        <v>2568</v>
      </c>
      <c r="QKX209" s="2329" t="s">
        <v>2568</v>
      </c>
      <c r="QKY209" s="2329" t="s">
        <v>2568</v>
      </c>
      <c r="QKZ209" s="2329" t="s">
        <v>2568</v>
      </c>
      <c r="QLA209" s="2329" t="s">
        <v>2568</v>
      </c>
      <c r="QLB209" s="2329" t="s">
        <v>2568</v>
      </c>
      <c r="QLC209" s="2329" t="s">
        <v>2568</v>
      </c>
      <c r="QLD209" s="2329" t="s">
        <v>2568</v>
      </c>
      <c r="QLE209" s="2329" t="s">
        <v>2568</v>
      </c>
      <c r="QLF209" s="2329" t="s">
        <v>2568</v>
      </c>
      <c r="QLG209" s="2329" t="s">
        <v>2568</v>
      </c>
      <c r="QLH209" s="2329" t="s">
        <v>2568</v>
      </c>
      <c r="QLI209" s="2329" t="s">
        <v>2568</v>
      </c>
      <c r="QLJ209" s="2329" t="s">
        <v>2568</v>
      </c>
      <c r="QLK209" s="2329" t="s">
        <v>2568</v>
      </c>
      <c r="QLL209" s="2329" t="s">
        <v>2568</v>
      </c>
      <c r="QLM209" s="2329" t="s">
        <v>2568</v>
      </c>
      <c r="QLN209" s="2329" t="s">
        <v>2568</v>
      </c>
      <c r="QLO209" s="2329" t="s">
        <v>2568</v>
      </c>
      <c r="QLP209" s="2329" t="s">
        <v>2568</v>
      </c>
      <c r="QLQ209" s="2329" t="s">
        <v>2568</v>
      </c>
      <c r="QLR209" s="2329" t="s">
        <v>2568</v>
      </c>
      <c r="QLS209" s="2329" t="s">
        <v>2568</v>
      </c>
      <c r="QLT209" s="2329" t="s">
        <v>2568</v>
      </c>
      <c r="QLU209" s="2329" t="s">
        <v>2568</v>
      </c>
      <c r="QLV209" s="2329" t="s">
        <v>2568</v>
      </c>
      <c r="QLW209" s="2329" t="s">
        <v>2568</v>
      </c>
      <c r="QLX209" s="2329" t="s">
        <v>2568</v>
      </c>
      <c r="QLY209" s="2329" t="s">
        <v>2568</v>
      </c>
      <c r="QLZ209" s="2329" t="s">
        <v>2568</v>
      </c>
      <c r="QMA209" s="2329" t="s">
        <v>2568</v>
      </c>
      <c r="QMB209" s="2329" t="s">
        <v>2568</v>
      </c>
      <c r="QMC209" s="2329" t="s">
        <v>2568</v>
      </c>
      <c r="QMD209" s="2329" t="s">
        <v>2568</v>
      </c>
      <c r="QME209" s="2329" t="s">
        <v>2568</v>
      </c>
      <c r="QMF209" s="2329" t="s">
        <v>2568</v>
      </c>
      <c r="QMG209" s="2329" t="s">
        <v>2568</v>
      </c>
      <c r="QMH209" s="2329" t="s">
        <v>2568</v>
      </c>
      <c r="QMI209" s="2329" t="s">
        <v>2568</v>
      </c>
      <c r="QMJ209" s="2329" t="s">
        <v>2568</v>
      </c>
      <c r="QMK209" s="2329" t="s">
        <v>2568</v>
      </c>
      <c r="QML209" s="2329" t="s">
        <v>2568</v>
      </c>
      <c r="QMM209" s="2329" t="s">
        <v>2568</v>
      </c>
      <c r="QMN209" s="2329" t="s">
        <v>2568</v>
      </c>
      <c r="QMO209" s="2329" t="s">
        <v>2568</v>
      </c>
      <c r="QMP209" s="2329" t="s">
        <v>2568</v>
      </c>
      <c r="QMQ209" s="2329" t="s">
        <v>2568</v>
      </c>
      <c r="QMR209" s="2329" t="s">
        <v>2568</v>
      </c>
      <c r="QMS209" s="2329" t="s">
        <v>2568</v>
      </c>
      <c r="QMT209" s="2329" t="s">
        <v>2568</v>
      </c>
      <c r="QMU209" s="2329" t="s">
        <v>2568</v>
      </c>
      <c r="QMV209" s="2329" t="s">
        <v>2568</v>
      </c>
      <c r="QMW209" s="2329" t="s">
        <v>2568</v>
      </c>
      <c r="QMX209" s="2329" t="s">
        <v>2568</v>
      </c>
      <c r="QMY209" s="2329" t="s">
        <v>2568</v>
      </c>
      <c r="QMZ209" s="2329" t="s">
        <v>2568</v>
      </c>
      <c r="QNA209" s="2329" t="s">
        <v>2568</v>
      </c>
      <c r="QNB209" s="2329" t="s">
        <v>2568</v>
      </c>
      <c r="QNC209" s="2329" t="s">
        <v>2568</v>
      </c>
      <c r="QND209" s="2329" t="s">
        <v>2568</v>
      </c>
      <c r="QNE209" s="2329" t="s">
        <v>2568</v>
      </c>
      <c r="QNF209" s="2329" t="s">
        <v>2568</v>
      </c>
      <c r="QNG209" s="2329" t="s">
        <v>2568</v>
      </c>
      <c r="QNH209" s="2329" t="s">
        <v>2568</v>
      </c>
      <c r="QNI209" s="2329" t="s">
        <v>2568</v>
      </c>
      <c r="QNJ209" s="2329" t="s">
        <v>2568</v>
      </c>
      <c r="QNK209" s="2329" t="s">
        <v>2568</v>
      </c>
      <c r="QNL209" s="2329" t="s">
        <v>2568</v>
      </c>
      <c r="QNM209" s="2329" t="s">
        <v>2568</v>
      </c>
      <c r="QNN209" s="2329" t="s">
        <v>2568</v>
      </c>
      <c r="QNO209" s="2329" t="s">
        <v>2568</v>
      </c>
      <c r="QNP209" s="2329" t="s">
        <v>2568</v>
      </c>
      <c r="QNQ209" s="2329" t="s">
        <v>2568</v>
      </c>
      <c r="QNR209" s="2329" t="s">
        <v>2568</v>
      </c>
      <c r="QNS209" s="2329" t="s">
        <v>2568</v>
      </c>
      <c r="QNT209" s="2329" t="s">
        <v>2568</v>
      </c>
      <c r="QNU209" s="2329" t="s">
        <v>2568</v>
      </c>
      <c r="QNV209" s="2329" t="s">
        <v>2568</v>
      </c>
      <c r="QNW209" s="2329" t="s">
        <v>2568</v>
      </c>
      <c r="QNX209" s="2329" t="s">
        <v>2568</v>
      </c>
      <c r="QNY209" s="2329" t="s">
        <v>2568</v>
      </c>
      <c r="QNZ209" s="2329" t="s">
        <v>2568</v>
      </c>
      <c r="QOA209" s="2329" t="s">
        <v>2568</v>
      </c>
      <c r="QOB209" s="2329" t="s">
        <v>2568</v>
      </c>
      <c r="QOC209" s="2329" t="s">
        <v>2568</v>
      </c>
      <c r="QOD209" s="2329" t="s">
        <v>2568</v>
      </c>
      <c r="QOE209" s="2329" t="s">
        <v>2568</v>
      </c>
      <c r="QOF209" s="2329" t="s">
        <v>2568</v>
      </c>
      <c r="QOG209" s="2329" t="s">
        <v>2568</v>
      </c>
      <c r="QOH209" s="2329" t="s">
        <v>2568</v>
      </c>
      <c r="QOI209" s="2329" t="s">
        <v>2568</v>
      </c>
      <c r="QOJ209" s="2329" t="s">
        <v>2568</v>
      </c>
      <c r="QOK209" s="2329" t="s">
        <v>2568</v>
      </c>
      <c r="QOL209" s="2329" t="s">
        <v>2568</v>
      </c>
      <c r="QOM209" s="2329" t="s">
        <v>2568</v>
      </c>
      <c r="QON209" s="2329" t="s">
        <v>2568</v>
      </c>
      <c r="QOO209" s="2329" t="s">
        <v>2568</v>
      </c>
      <c r="QOP209" s="2329" t="s">
        <v>2568</v>
      </c>
      <c r="QOQ209" s="2329" t="s">
        <v>2568</v>
      </c>
      <c r="QOR209" s="2329" t="s">
        <v>2568</v>
      </c>
      <c r="QOS209" s="2329" t="s">
        <v>2568</v>
      </c>
      <c r="QOT209" s="2329" t="s">
        <v>2568</v>
      </c>
      <c r="QOU209" s="2329" t="s">
        <v>2568</v>
      </c>
      <c r="QOV209" s="2329" t="s">
        <v>2568</v>
      </c>
      <c r="QOW209" s="2329" t="s">
        <v>2568</v>
      </c>
      <c r="QOX209" s="2329" t="s">
        <v>2568</v>
      </c>
      <c r="QOY209" s="2329" t="s">
        <v>2568</v>
      </c>
      <c r="QOZ209" s="2329" t="s">
        <v>2568</v>
      </c>
      <c r="QPA209" s="2329" t="s">
        <v>2568</v>
      </c>
      <c r="QPB209" s="2329" t="s">
        <v>2568</v>
      </c>
      <c r="QPC209" s="2329" t="s">
        <v>2568</v>
      </c>
      <c r="QPD209" s="2329" t="s">
        <v>2568</v>
      </c>
      <c r="QPE209" s="2329" t="s">
        <v>2568</v>
      </c>
      <c r="QPF209" s="2329" t="s">
        <v>2568</v>
      </c>
      <c r="QPG209" s="2329" t="s">
        <v>2568</v>
      </c>
      <c r="QPH209" s="2329" t="s">
        <v>2568</v>
      </c>
      <c r="QPI209" s="2329" t="s">
        <v>2568</v>
      </c>
      <c r="QPJ209" s="2329" t="s">
        <v>2568</v>
      </c>
      <c r="QPK209" s="2329" t="s">
        <v>2568</v>
      </c>
      <c r="QPL209" s="2329" t="s">
        <v>2568</v>
      </c>
      <c r="QPM209" s="2329" t="s">
        <v>2568</v>
      </c>
      <c r="QPN209" s="2329" t="s">
        <v>2568</v>
      </c>
      <c r="QPO209" s="2329" t="s">
        <v>2568</v>
      </c>
      <c r="QPP209" s="2329" t="s">
        <v>2568</v>
      </c>
      <c r="QPQ209" s="2329" t="s">
        <v>2568</v>
      </c>
      <c r="QPR209" s="2329" t="s">
        <v>2568</v>
      </c>
      <c r="QPS209" s="2329" t="s">
        <v>2568</v>
      </c>
      <c r="QPT209" s="2329" t="s">
        <v>2568</v>
      </c>
      <c r="QPU209" s="2329" t="s">
        <v>2568</v>
      </c>
      <c r="QPV209" s="2329" t="s">
        <v>2568</v>
      </c>
      <c r="QPW209" s="2329" t="s">
        <v>2568</v>
      </c>
      <c r="QPX209" s="2329" t="s">
        <v>2568</v>
      </c>
      <c r="QPY209" s="2329" t="s">
        <v>2568</v>
      </c>
      <c r="QPZ209" s="2329" t="s">
        <v>2568</v>
      </c>
      <c r="QQA209" s="2329" t="s">
        <v>2568</v>
      </c>
      <c r="QQB209" s="2329" t="s">
        <v>2568</v>
      </c>
      <c r="QQC209" s="2329" t="s">
        <v>2568</v>
      </c>
      <c r="QQD209" s="2329" t="s">
        <v>2568</v>
      </c>
      <c r="QQE209" s="2329" t="s">
        <v>2568</v>
      </c>
      <c r="QQF209" s="2329" t="s">
        <v>2568</v>
      </c>
      <c r="QQG209" s="2329" t="s">
        <v>2568</v>
      </c>
      <c r="QQH209" s="2329" t="s">
        <v>2568</v>
      </c>
      <c r="QQI209" s="2329" t="s">
        <v>2568</v>
      </c>
      <c r="QQJ209" s="2329" t="s">
        <v>2568</v>
      </c>
      <c r="QQK209" s="2329" t="s">
        <v>2568</v>
      </c>
      <c r="QQL209" s="2329" t="s">
        <v>2568</v>
      </c>
      <c r="QQM209" s="2329" t="s">
        <v>2568</v>
      </c>
      <c r="QQN209" s="2329" t="s">
        <v>2568</v>
      </c>
      <c r="QQO209" s="2329" t="s">
        <v>2568</v>
      </c>
      <c r="QQP209" s="2329" t="s">
        <v>2568</v>
      </c>
      <c r="QQQ209" s="2329" t="s">
        <v>2568</v>
      </c>
      <c r="QQR209" s="2329" t="s">
        <v>2568</v>
      </c>
      <c r="QQS209" s="2329" t="s">
        <v>2568</v>
      </c>
      <c r="QQT209" s="2329" t="s">
        <v>2568</v>
      </c>
      <c r="QQU209" s="2329" t="s">
        <v>2568</v>
      </c>
      <c r="QQV209" s="2329" t="s">
        <v>2568</v>
      </c>
      <c r="QQW209" s="2329" t="s">
        <v>2568</v>
      </c>
      <c r="QQX209" s="2329" t="s">
        <v>2568</v>
      </c>
      <c r="QQY209" s="2329" t="s">
        <v>2568</v>
      </c>
      <c r="QQZ209" s="2329" t="s">
        <v>2568</v>
      </c>
      <c r="QRA209" s="2329" t="s">
        <v>2568</v>
      </c>
      <c r="QRB209" s="2329" t="s">
        <v>2568</v>
      </c>
      <c r="QRC209" s="2329" t="s">
        <v>2568</v>
      </c>
      <c r="QRD209" s="2329" t="s">
        <v>2568</v>
      </c>
      <c r="QRE209" s="2329" t="s">
        <v>2568</v>
      </c>
      <c r="QRF209" s="2329" t="s">
        <v>2568</v>
      </c>
      <c r="QRG209" s="2329" t="s">
        <v>2568</v>
      </c>
      <c r="QRH209" s="2329" t="s">
        <v>2568</v>
      </c>
      <c r="QRI209" s="2329" t="s">
        <v>2568</v>
      </c>
      <c r="QRJ209" s="2329" t="s">
        <v>2568</v>
      </c>
      <c r="QRK209" s="2329" t="s">
        <v>2568</v>
      </c>
      <c r="QRL209" s="2329" t="s">
        <v>2568</v>
      </c>
      <c r="QRM209" s="2329" t="s">
        <v>2568</v>
      </c>
      <c r="QRN209" s="2329" t="s">
        <v>2568</v>
      </c>
      <c r="QRO209" s="2329" t="s">
        <v>2568</v>
      </c>
      <c r="QRP209" s="2329" t="s">
        <v>2568</v>
      </c>
      <c r="QRQ209" s="2329" t="s">
        <v>2568</v>
      </c>
      <c r="QRR209" s="2329" t="s">
        <v>2568</v>
      </c>
      <c r="QRS209" s="2329" t="s">
        <v>2568</v>
      </c>
      <c r="QRT209" s="2329" t="s">
        <v>2568</v>
      </c>
      <c r="QRU209" s="2329" t="s">
        <v>2568</v>
      </c>
      <c r="QRV209" s="2329" t="s">
        <v>2568</v>
      </c>
      <c r="QRW209" s="2329" t="s">
        <v>2568</v>
      </c>
      <c r="QRX209" s="2329" t="s">
        <v>2568</v>
      </c>
      <c r="QRY209" s="2329" t="s">
        <v>2568</v>
      </c>
      <c r="QRZ209" s="2329" t="s">
        <v>2568</v>
      </c>
      <c r="QSA209" s="2329" t="s">
        <v>2568</v>
      </c>
      <c r="QSB209" s="2329" t="s">
        <v>2568</v>
      </c>
      <c r="QSC209" s="2329" t="s">
        <v>2568</v>
      </c>
      <c r="QSD209" s="2329" t="s">
        <v>2568</v>
      </c>
      <c r="QSE209" s="2329" t="s">
        <v>2568</v>
      </c>
      <c r="QSF209" s="2329" t="s">
        <v>2568</v>
      </c>
      <c r="QSG209" s="2329" t="s">
        <v>2568</v>
      </c>
      <c r="QSH209" s="2329" t="s">
        <v>2568</v>
      </c>
      <c r="QSI209" s="2329" t="s">
        <v>2568</v>
      </c>
      <c r="QSJ209" s="2329" t="s">
        <v>2568</v>
      </c>
      <c r="QSK209" s="2329" t="s">
        <v>2568</v>
      </c>
      <c r="QSL209" s="2329" t="s">
        <v>2568</v>
      </c>
      <c r="QSM209" s="2329" t="s">
        <v>2568</v>
      </c>
      <c r="QSN209" s="2329" t="s">
        <v>2568</v>
      </c>
      <c r="QSO209" s="2329" t="s">
        <v>2568</v>
      </c>
      <c r="QSP209" s="2329" t="s">
        <v>2568</v>
      </c>
      <c r="QSQ209" s="2329" t="s">
        <v>2568</v>
      </c>
      <c r="QSR209" s="2329" t="s">
        <v>2568</v>
      </c>
      <c r="QSS209" s="2329" t="s">
        <v>2568</v>
      </c>
      <c r="QST209" s="2329" t="s">
        <v>2568</v>
      </c>
      <c r="QSU209" s="2329" t="s">
        <v>2568</v>
      </c>
      <c r="QSV209" s="2329" t="s">
        <v>2568</v>
      </c>
      <c r="QSW209" s="2329" t="s">
        <v>2568</v>
      </c>
      <c r="QSX209" s="2329" t="s">
        <v>2568</v>
      </c>
      <c r="QSY209" s="2329" t="s">
        <v>2568</v>
      </c>
      <c r="QSZ209" s="2329" t="s">
        <v>2568</v>
      </c>
      <c r="QTA209" s="2329" t="s">
        <v>2568</v>
      </c>
      <c r="QTB209" s="2329" t="s">
        <v>2568</v>
      </c>
      <c r="QTC209" s="2329" t="s">
        <v>2568</v>
      </c>
      <c r="QTD209" s="2329" t="s">
        <v>2568</v>
      </c>
      <c r="QTE209" s="2329" t="s">
        <v>2568</v>
      </c>
      <c r="QTF209" s="2329" t="s">
        <v>2568</v>
      </c>
      <c r="QTG209" s="2329" t="s">
        <v>2568</v>
      </c>
      <c r="QTH209" s="2329" t="s">
        <v>2568</v>
      </c>
      <c r="QTI209" s="2329" t="s">
        <v>2568</v>
      </c>
      <c r="QTJ209" s="2329" t="s">
        <v>2568</v>
      </c>
      <c r="QTK209" s="2329" t="s">
        <v>2568</v>
      </c>
      <c r="QTL209" s="2329" t="s">
        <v>2568</v>
      </c>
      <c r="QTM209" s="2329" t="s">
        <v>2568</v>
      </c>
      <c r="QTN209" s="2329" t="s">
        <v>2568</v>
      </c>
      <c r="QTO209" s="2329" t="s">
        <v>2568</v>
      </c>
      <c r="QTP209" s="2329" t="s">
        <v>2568</v>
      </c>
      <c r="QTQ209" s="2329" t="s">
        <v>2568</v>
      </c>
      <c r="QTR209" s="2329" t="s">
        <v>2568</v>
      </c>
      <c r="QTS209" s="2329" t="s">
        <v>2568</v>
      </c>
      <c r="QTT209" s="2329" t="s">
        <v>2568</v>
      </c>
      <c r="QTU209" s="2329" t="s">
        <v>2568</v>
      </c>
      <c r="QTV209" s="2329" t="s">
        <v>2568</v>
      </c>
      <c r="QTW209" s="2329" t="s">
        <v>2568</v>
      </c>
      <c r="QTX209" s="2329" t="s">
        <v>2568</v>
      </c>
      <c r="QTY209" s="2329" t="s">
        <v>2568</v>
      </c>
      <c r="QTZ209" s="2329" t="s">
        <v>2568</v>
      </c>
      <c r="QUA209" s="2329" t="s">
        <v>2568</v>
      </c>
      <c r="QUB209" s="2329" t="s">
        <v>2568</v>
      </c>
      <c r="QUC209" s="2329" t="s">
        <v>2568</v>
      </c>
      <c r="QUD209" s="2329" t="s">
        <v>2568</v>
      </c>
      <c r="QUE209" s="2329" t="s">
        <v>2568</v>
      </c>
      <c r="QUF209" s="2329" t="s">
        <v>2568</v>
      </c>
      <c r="QUG209" s="2329" t="s">
        <v>2568</v>
      </c>
      <c r="QUH209" s="2329" t="s">
        <v>2568</v>
      </c>
      <c r="QUI209" s="2329" t="s">
        <v>2568</v>
      </c>
      <c r="QUJ209" s="2329" t="s">
        <v>2568</v>
      </c>
      <c r="QUK209" s="2329" t="s">
        <v>2568</v>
      </c>
      <c r="QUL209" s="2329" t="s">
        <v>2568</v>
      </c>
      <c r="QUM209" s="2329" t="s">
        <v>2568</v>
      </c>
      <c r="QUN209" s="2329" t="s">
        <v>2568</v>
      </c>
      <c r="QUO209" s="2329" t="s">
        <v>2568</v>
      </c>
      <c r="QUP209" s="2329" t="s">
        <v>2568</v>
      </c>
      <c r="QUQ209" s="2329" t="s">
        <v>2568</v>
      </c>
      <c r="QUR209" s="2329" t="s">
        <v>2568</v>
      </c>
      <c r="QUS209" s="2329" t="s">
        <v>2568</v>
      </c>
      <c r="QUT209" s="2329" t="s">
        <v>2568</v>
      </c>
      <c r="QUU209" s="2329" t="s">
        <v>2568</v>
      </c>
      <c r="QUV209" s="2329" t="s">
        <v>2568</v>
      </c>
      <c r="QUW209" s="2329" t="s">
        <v>2568</v>
      </c>
      <c r="QUX209" s="2329" t="s">
        <v>2568</v>
      </c>
      <c r="QUY209" s="2329" t="s">
        <v>2568</v>
      </c>
      <c r="QUZ209" s="2329" t="s">
        <v>2568</v>
      </c>
      <c r="QVA209" s="2329" t="s">
        <v>2568</v>
      </c>
      <c r="QVB209" s="2329" t="s">
        <v>2568</v>
      </c>
      <c r="QVC209" s="2329" t="s">
        <v>2568</v>
      </c>
      <c r="QVD209" s="2329" t="s">
        <v>2568</v>
      </c>
      <c r="QVE209" s="2329" t="s">
        <v>2568</v>
      </c>
      <c r="QVF209" s="2329" t="s">
        <v>2568</v>
      </c>
      <c r="QVG209" s="2329" t="s">
        <v>2568</v>
      </c>
      <c r="QVH209" s="2329" t="s">
        <v>2568</v>
      </c>
      <c r="QVI209" s="2329" t="s">
        <v>2568</v>
      </c>
      <c r="QVJ209" s="2329" t="s">
        <v>2568</v>
      </c>
      <c r="QVK209" s="2329" t="s">
        <v>2568</v>
      </c>
      <c r="QVL209" s="2329" t="s">
        <v>2568</v>
      </c>
      <c r="QVM209" s="2329" t="s">
        <v>2568</v>
      </c>
      <c r="QVN209" s="2329" t="s">
        <v>2568</v>
      </c>
      <c r="QVO209" s="2329" t="s">
        <v>2568</v>
      </c>
      <c r="QVP209" s="2329" t="s">
        <v>2568</v>
      </c>
      <c r="QVQ209" s="2329" t="s">
        <v>2568</v>
      </c>
      <c r="QVR209" s="2329" t="s">
        <v>2568</v>
      </c>
      <c r="QVS209" s="2329" t="s">
        <v>2568</v>
      </c>
      <c r="QVT209" s="2329" t="s">
        <v>2568</v>
      </c>
      <c r="QVU209" s="2329" t="s">
        <v>2568</v>
      </c>
      <c r="QVV209" s="2329" t="s">
        <v>2568</v>
      </c>
      <c r="QVW209" s="2329" t="s">
        <v>2568</v>
      </c>
      <c r="QVX209" s="2329" t="s">
        <v>2568</v>
      </c>
      <c r="QVY209" s="2329" t="s">
        <v>2568</v>
      </c>
      <c r="QVZ209" s="2329" t="s">
        <v>2568</v>
      </c>
      <c r="QWA209" s="2329" t="s">
        <v>2568</v>
      </c>
      <c r="QWB209" s="2329" t="s">
        <v>2568</v>
      </c>
      <c r="QWC209" s="2329" t="s">
        <v>2568</v>
      </c>
      <c r="QWD209" s="2329" t="s">
        <v>2568</v>
      </c>
      <c r="QWE209" s="2329" t="s">
        <v>2568</v>
      </c>
      <c r="QWF209" s="2329" t="s">
        <v>2568</v>
      </c>
      <c r="QWG209" s="2329" t="s">
        <v>2568</v>
      </c>
      <c r="QWH209" s="2329" t="s">
        <v>2568</v>
      </c>
      <c r="QWI209" s="2329" t="s">
        <v>2568</v>
      </c>
      <c r="QWJ209" s="2329" t="s">
        <v>2568</v>
      </c>
      <c r="QWK209" s="2329" t="s">
        <v>2568</v>
      </c>
      <c r="QWL209" s="2329" t="s">
        <v>2568</v>
      </c>
      <c r="QWM209" s="2329" t="s">
        <v>2568</v>
      </c>
      <c r="QWN209" s="2329" t="s">
        <v>2568</v>
      </c>
      <c r="QWO209" s="2329" t="s">
        <v>2568</v>
      </c>
      <c r="QWP209" s="2329" t="s">
        <v>2568</v>
      </c>
      <c r="QWQ209" s="2329" t="s">
        <v>2568</v>
      </c>
      <c r="QWR209" s="2329" t="s">
        <v>2568</v>
      </c>
      <c r="QWS209" s="2329" t="s">
        <v>2568</v>
      </c>
      <c r="QWT209" s="2329" t="s">
        <v>2568</v>
      </c>
      <c r="QWU209" s="2329" t="s">
        <v>2568</v>
      </c>
      <c r="QWV209" s="2329" t="s">
        <v>2568</v>
      </c>
      <c r="QWW209" s="2329" t="s">
        <v>2568</v>
      </c>
      <c r="QWX209" s="2329" t="s">
        <v>2568</v>
      </c>
      <c r="QWY209" s="2329" t="s">
        <v>2568</v>
      </c>
      <c r="QWZ209" s="2329" t="s">
        <v>2568</v>
      </c>
      <c r="QXA209" s="2329" t="s">
        <v>2568</v>
      </c>
      <c r="QXB209" s="2329" t="s">
        <v>2568</v>
      </c>
      <c r="QXC209" s="2329" t="s">
        <v>2568</v>
      </c>
      <c r="QXD209" s="2329" t="s">
        <v>2568</v>
      </c>
      <c r="QXE209" s="2329" t="s">
        <v>2568</v>
      </c>
      <c r="QXF209" s="2329" t="s">
        <v>2568</v>
      </c>
      <c r="QXG209" s="2329" t="s">
        <v>2568</v>
      </c>
      <c r="QXH209" s="2329" t="s">
        <v>2568</v>
      </c>
      <c r="QXI209" s="2329" t="s">
        <v>2568</v>
      </c>
      <c r="QXJ209" s="2329" t="s">
        <v>2568</v>
      </c>
      <c r="QXK209" s="2329" t="s">
        <v>2568</v>
      </c>
      <c r="QXL209" s="2329" t="s">
        <v>2568</v>
      </c>
      <c r="QXM209" s="2329" t="s">
        <v>2568</v>
      </c>
      <c r="QXN209" s="2329" t="s">
        <v>2568</v>
      </c>
      <c r="QXO209" s="2329" t="s">
        <v>2568</v>
      </c>
      <c r="QXP209" s="2329" t="s">
        <v>2568</v>
      </c>
      <c r="QXQ209" s="2329" t="s">
        <v>2568</v>
      </c>
      <c r="QXR209" s="2329" t="s">
        <v>2568</v>
      </c>
      <c r="QXS209" s="2329" t="s">
        <v>2568</v>
      </c>
      <c r="QXT209" s="2329" t="s">
        <v>2568</v>
      </c>
      <c r="QXU209" s="2329" t="s">
        <v>2568</v>
      </c>
      <c r="QXV209" s="2329" t="s">
        <v>2568</v>
      </c>
      <c r="QXW209" s="2329" t="s">
        <v>2568</v>
      </c>
      <c r="QXX209" s="2329" t="s">
        <v>2568</v>
      </c>
      <c r="QXY209" s="2329" t="s">
        <v>2568</v>
      </c>
      <c r="QXZ209" s="2329" t="s">
        <v>2568</v>
      </c>
      <c r="QYA209" s="2329" t="s">
        <v>2568</v>
      </c>
      <c r="QYB209" s="2329" t="s">
        <v>2568</v>
      </c>
      <c r="QYC209" s="2329" t="s">
        <v>2568</v>
      </c>
      <c r="QYD209" s="2329" t="s">
        <v>2568</v>
      </c>
      <c r="QYE209" s="2329" t="s">
        <v>2568</v>
      </c>
      <c r="QYF209" s="2329" t="s">
        <v>2568</v>
      </c>
      <c r="QYG209" s="2329" t="s">
        <v>2568</v>
      </c>
      <c r="QYH209" s="2329" t="s">
        <v>2568</v>
      </c>
      <c r="QYI209" s="2329" t="s">
        <v>2568</v>
      </c>
      <c r="QYJ209" s="2329" t="s">
        <v>2568</v>
      </c>
      <c r="QYK209" s="2329" t="s">
        <v>2568</v>
      </c>
      <c r="QYL209" s="2329" t="s">
        <v>2568</v>
      </c>
      <c r="QYM209" s="2329" t="s">
        <v>2568</v>
      </c>
      <c r="QYN209" s="2329" t="s">
        <v>2568</v>
      </c>
      <c r="QYO209" s="2329" t="s">
        <v>2568</v>
      </c>
      <c r="QYP209" s="2329" t="s">
        <v>2568</v>
      </c>
      <c r="QYQ209" s="2329" t="s">
        <v>2568</v>
      </c>
      <c r="QYR209" s="2329" t="s">
        <v>2568</v>
      </c>
      <c r="QYS209" s="2329" t="s">
        <v>2568</v>
      </c>
      <c r="QYT209" s="2329" t="s">
        <v>2568</v>
      </c>
      <c r="QYU209" s="2329" t="s">
        <v>2568</v>
      </c>
      <c r="QYV209" s="2329" t="s">
        <v>2568</v>
      </c>
      <c r="QYW209" s="2329" t="s">
        <v>2568</v>
      </c>
      <c r="QYX209" s="2329" t="s">
        <v>2568</v>
      </c>
      <c r="QYY209" s="2329" t="s">
        <v>2568</v>
      </c>
      <c r="QYZ209" s="2329" t="s">
        <v>2568</v>
      </c>
      <c r="QZA209" s="2329" t="s">
        <v>2568</v>
      </c>
      <c r="QZB209" s="2329" t="s">
        <v>2568</v>
      </c>
      <c r="QZC209" s="2329" t="s">
        <v>2568</v>
      </c>
      <c r="QZD209" s="2329" t="s">
        <v>2568</v>
      </c>
      <c r="QZE209" s="2329" t="s">
        <v>2568</v>
      </c>
      <c r="QZF209" s="2329" t="s">
        <v>2568</v>
      </c>
      <c r="QZG209" s="2329" t="s">
        <v>2568</v>
      </c>
      <c r="QZH209" s="2329" t="s">
        <v>2568</v>
      </c>
      <c r="QZI209" s="2329" t="s">
        <v>2568</v>
      </c>
      <c r="QZJ209" s="2329" t="s">
        <v>2568</v>
      </c>
      <c r="QZK209" s="2329" t="s">
        <v>2568</v>
      </c>
      <c r="QZL209" s="2329" t="s">
        <v>2568</v>
      </c>
      <c r="QZM209" s="2329" t="s">
        <v>2568</v>
      </c>
      <c r="QZN209" s="2329" t="s">
        <v>2568</v>
      </c>
      <c r="QZO209" s="2329" t="s">
        <v>2568</v>
      </c>
      <c r="QZP209" s="2329" t="s">
        <v>2568</v>
      </c>
      <c r="QZQ209" s="2329" t="s">
        <v>2568</v>
      </c>
      <c r="QZR209" s="2329" t="s">
        <v>2568</v>
      </c>
      <c r="QZS209" s="2329" t="s">
        <v>2568</v>
      </c>
      <c r="QZT209" s="2329" t="s">
        <v>2568</v>
      </c>
      <c r="QZU209" s="2329" t="s">
        <v>2568</v>
      </c>
      <c r="QZV209" s="2329" t="s">
        <v>2568</v>
      </c>
      <c r="QZW209" s="2329" t="s">
        <v>2568</v>
      </c>
      <c r="QZX209" s="2329" t="s">
        <v>2568</v>
      </c>
      <c r="QZY209" s="2329" t="s">
        <v>2568</v>
      </c>
      <c r="QZZ209" s="2329" t="s">
        <v>2568</v>
      </c>
      <c r="RAA209" s="2329" t="s">
        <v>2568</v>
      </c>
      <c r="RAB209" s="2329" t="s">
        <v>2568</v>
      </c>
      <c r="RAC209" s="2329" t="s">
        <v>2568</v>
      </c>
      <c r="RAD209" s="2329" t="s">
        <v>2568</v>
      </c>
      <c r="RAE209" s="2329" t="s">
        <v>2568</v>
      </c>
      <c r="RAF209" s="2329" t="s">
        <v>2568</v>
      </c>
      <c r="RAG209" s="2329" t="s">
        <v>2568</v>
      </c>
      <c r="RAH209" s="2329" t="s">
        <v>2568</v>
      </c>
      <c r="RAI209" s="2329" t="s">
        <v>2568</v>
      </c>
      <c r="RAJ209" s="2329" t="s">
        <v>2568</v>
      </c>
      <c r="RAK209" s="2329" t="s">
        <v>2568</v>
      </c>
      <c r="RAL209" s="2329" t="s">
        <v>2568</v>
      </c>
      <c r="RAM209" s="2329" t="s">
        <v>2568</v>
      </c>
      <c r="RAN209" s="2329" t="s">
        <v>2568</v>
      </c>
      <c r="RAO209" s="2329" t="s">
        <v>2568</v>
      </c>
      <c r="RAP209" s="2329" t="s">
        <v>2568</v>
      </c>
      <c r="RAQ209" s="2329" t="s">
        <v>2568</v>
      </c>
      <c r="RAR209" s="2329" t="s">
        <v>2568</v>
      </c>
      <c r="RAS209" s="2329" t="s">
        <v>2568</v>
      </c>
      <c r="RAT209" s="2329" t="s">
        <v>2568</v>
      </c>
      <c r="RAU209" s="2329" t="s">
        <v>2568</v>
      </c>
      <c r="RAV209" s="2329" t="s">
        <v>2568</v>
      </c>
      <c r="RAW209" s="2329" t="s">
        <v>2568</v>
      </c>
      <c r="RAX209" s="2329" t="s">
        <v>2568</v>
      </c>
      <c r="RAY209" s="2329" t="s">
        <v>2568</v>
      </c>
      <c r="RAZ209" s="2329" t="s">
        <v>2568</v>
      </c>
      <c r="RBA209" s="2329" t="s">
        <v>2568</v>
      </c>
      <c r="RBB209" s="2329" t="s">
        <v>2568</v>
      </c>
      <c r="RBC209" s="2329" t="s">
        <v>2568</v>
      </c>
      <c r="RBD209" s="2329" t="s">
        <v>2568</v>
      </c>
      <c r="RBE209" s="2329" t="s">
        <v>2568</v>
      </c>
      <c r="RBF209" s="2329" t="s">
        <v>2568</v>
      </c>
      <c r="RBG209" s="2329" t="s">
        <v>2568</v>
      </c>
      <c r="RBH209" s="2329" t="s">
        <v>2568</v>
      </c>
      <c r="RBI209" s="2329" t="s">
        <v>2568</v>
      </c>
      <c r="RBJ209" s="2329" t="s">
        <v>2568</v>
      </c>
      <c r="RBK209" s="2329" t="s">
        <v>2568</v>
      </c>
      <c r="RBL209" s="2329" t="s">
        <v>2568</v>
      </c>
      <c r="RBM209" s="2329" t="s">
        <v>2568</v>
      </c>
      <c r="RBN209" s="2329" t="s">
        <v>2568</v>
      </c>
      <c r="RBO209" s="2329" t="s">
        <v>2568</v>
      </c>
      <c r="RBP209" s="2329" t="s">
        <v>2568</v>
      </c>
      <c r="RBQ209" s="2329" t="s">
        <v>2568</v>
      </c>
      <c r="RBR209" s="2329" t="s">
        <v>2568</v>
      </c>
      <c r="RBS209" s="2329" t="s">
        <v>2568</v>
      </c>
      <c r="RBT209" s="2329" t="s">
        <v>2568</v>
      </c>
      <c r="RBU209" s="2329" t="s">
        <v>2568</v>
      </c>
      <c r="RBV209" s="2329" t="s">
        <v>2568</v>
      </c>
      <c r="RBW209" s="2329" t="s">
        <v>2568</v>
      </c>
      <c r="RBX209" s="2329" t="s">
        <v>2568</v>
      </c>
      <c r="RBY209" s="2329" t="s">
        <v>2568</v>
      </c>
      <c r="RBZ209" s="2329" t="s">
        <v>2568</v>
      </c>
      <c r="RCA209" s="2329" t="s">
        <v>2568</v>
      </c>
      <c r="RCB209" s="2329" t="s">
        <v>2568</v>
      </c>
      <c r="RCC209" s="2329" t="s">
        <v>2568</v>
      </c>
      <c r="RCD209" s="2329" t="s">
        <v>2568</v>
      </c>
      <c r="RCE209" s="2329" t="s">
        <v>2568</v>
      </c>
      <c r="RCF209" s="2329" t="s">
        <v>2568</v>
      </c>
      <c r="RCG209" s="2329" t="s">
        <v>2568</v>
      </c>
      <c r="RCH209" s="2329" t="s">
        <v>2568</v>
      </c>
      <c r="RCI209" s="2329" t="s">
        <v>2568</v>
      </c>
      <c r="RCJ209" s="2329" t="s">
        <v>2568</v>
      </c>
      <c r="RCK209" s="2329" t="s">
        <v>2568</v>
      </c>
      <c r="RCL209" s="2329" t="s">
        <v>2568</v>
      </c>
      <c r="RCM209" s="2329" t="s">
        <v>2568</v>
      </c>
      <c r="RCN209" s="2329" t="s">
        <v>2568</v>
      </c>
      <c r="RCO209" s="2329" t="s">
        <v>2568</v>
      </c>
      <c r="RCP209" s="2329" t="s">
        <v>2568</v>
      </c>
      <c r="RCQ209" s="2329" t="s">
        <v>2568</v>
      </c>
      <c r="RCR209" s="2329" t="s">
        <v>2568</v>
      </c>
      <c r="RCS209" s="2329" t="s">
        <v>2568</v>
      </c>
      <c r="RCT209" s="2329" t="s">
        <v>2568</v>
      </c>
      <c r="RCU209" s="2329" t="s">
        <v>2568</v>
      </c>
      <c r="RCV209" s="2329" t="s">
        <v>2568</v>
      </c>
      <c r="RCW209" s="2329" t="s">
        <v>2568</v>
      </c>
      <c r="RCX209" s="2329" t="s">
        <v>2568</v>
      </c>
      <c r="RCY209" s="2329" t="s">
        <v>2568</v>
      </c>
      <c r="RCZ209" s="2329" t="s">
        <v>2568</v>
      </c>
      <c r="RDA209" s="2329" t="s">
        <v>2568</v>
      </c>
      <c r="RDB209" s="2329" t="s">
        <v>2568</v>
      </c>
      <c r="RDC209" s="2329" t="s">
        <v>2568</v>
      </c>
      <c r="RDD209" s="2329" t="s">
        <v>2568</v>
      </c>
      <c r="RDE209" s="2329" t="s">
        <v>2568</v>
      </c>
      <c r="RDF209" s="2329" t="s">
        <v>2568</v>
      </c>
      <c r="RDG209" s="2329" t="s">
        <v>2568</v>
      </c>
      <c r="RDH209" s="2329" t="s">
        <v>2568</v>
      </c>
      <c r="RDI209" s="2329" t="s">
        <v>2568</v>
      </c>
      <c r="RDJ209" s="2329" t="s">
        <v>2568</v>
      </c>
      <c r="RDK209" s="2329" t="s">
        <v>2568</v>
      </c>
      <c r="RDL209" s="2329" t="s">
        <v>2568</v>
      </c>
      <c r="RDM209" s="2329" t="s">
        <v>2568</v>
      </c>
      <c r="RDN209" s="2329" t="s">
        <v>2568</v>
      </c>
      <c r="RDO209" s="2329" t="s">
        <v>2568</v>
      </c>
      <c r="RDP209" s="2329" t="s">
        <v>2568</v>
      </c>
      <c r="RDQ209" s="2329" t="s">
        <v>2568</v>
      </c>
      <c r="RDR209" s="2329" t="s">
        <v>2568</v>
      </c>
      <c r="RDS209" s="2329" t="s">
        <v>2568</v>
      </c>
      <c r="RDT209" s="2329" t="s">
        <v>2568</v>
      </c>
      <c r="RDU209" s="2329" t="s">
        <v>2568</v>
      </c>
      <c r="RDV209" s="2329" t="s">
        <v>2568</v>
      </c>
      <c r="RDW209" s="2329" t="s">
        <v>2568</v>
      </c>
      <c r="RDX209" s="2329" t="s">
        <v>2568</v>
      </c>
      <c r="RDY209" s="2329" t="s">
        <v>2568</v>
      </c>
      <c r="RDZ209" s="2329" t="s">
        <v>2568</v>
      </c>
      <c r="REA209" s="2329" t="s">
        <v>2568</v>
      </c>
      <c r="REB209" s="2329" t="s">
        <v>2568</v>
      </c>
      <c r="REC209" s="2329" t="s">
        <v>2568</v>
      </c>
      <c r="RED209" s="2329" t="s">
        <v>2568</v>
      </c>
      <c r="REE209" s="2329" t="s">
        <v>2568</v>
      </c>
      <c r="REF209" s="2329" t="s">
        <v>2568</v>
      </c>
      <c r="REG209" s="2329" t="s">
        <v>2568</v>
      </c>
      <c r="REH209" s="2329" t="s">
        <v>2568</v>
      </c>
      <c r="REI209" s="2329" t="s">
        <v>2568</v>
      </c>
      <c r="REJ209" s="2329" t="s">
        <v>2568</v>
      </c>
      <c r="REK209" s="2329" t="s">
        <v>2568</v>
      </c>
      <c r="REL209" s="2329" t="s">
        <v>2568</v>
      </c>
      <c r="REM209" s="2329" t="s">
        <v>2568</v>
      </c>
      <c r="REN209" s="2329" t="s">
        <v>2568</v>
      </c>
      <c r="REO209" s="2329" t="s">
        <v>2568</v>
      </c>
      <c r="REP209" s="2329" t="s">
        <v>2568</v>
      </c>
      <c r="REQ209" s="2329" t="s">
        <v>2568</v>
      </c>
      <c r="RER209" s="2329" t="s">
        <v>2568</v>
      </c>
      <c r="RES209" s="2329" t="s">
        <v>2568</v>
      </c>
      <c r="RET209" s="2329" t="s">
        <v>2568</v>
      </c>
      <c r="REU209" s="2329" t="s">
        <v>2568</v>
      </c>
      <c r="REV209" s="2329" t="s">
        <v>2568</v>
      </c>
      <c r="REW209" s="2329" t="s">
        <v>2568</v>
      </c>
      <c r="REX209" s="2329" t="s">
        <v>2568</v>
      </c>
      <c r="REY209" s="2329" t="s">
        <v>2568</v>
      </c>
      <c r="REZ209" s="2329" t="s">
        <v>2568</v>
      </c>
      <c r="RFA209" s="2329" t="s">
        <v>2568</v>
      </c>
      <c r="RFB209" s="2329" t="s">
        <v>2568</v>
      </c>
      <c r="RFC209" s="2329" t="s">
        <v>2568</v>
      </c>
      <c r="RFD209" s="2329" t="s">
        <v>2568</v>
      </c>
      <c r="RFE209" s="2329" t="s">
        <v>2568</v>
      </c>
      <c r="RFF209" s="2329" t="s">
        <v>2568</v>
      </c>
      <c r="RFG209" s="2329" t="s">
        <v>2568</v>
      </c>
      <c r="RFH209" s="2329" t="s">
        <v>2568</v>
      </c>
      <c r="RFI209" s="2329" t="s">
        <v>2568</v>
      </c>
      <c r="RFJ209" s="2329" t="s">
        <v>2568</v>
      </c>
      <c r="RFK209" s="2329" t="s">
        <v>2568</v>
      </c>
      <c r="RFL209" s="2329" t="s">
        <v>2568</v>
      </c>
      <c r="RFM209" s="2329" t="s">
        <v>2568</v>
      </c>
      <c r="RFN209" s="2329" t="s">
        <v>2568</v>
      </c>
      <c r="RFO209" s="2329" t="s">
        <v>2568</v>
      </c>
      <c r="RFP209" s="2329" t="s">
        <v>2568</v>
      </c>
      <c r="RFQ209" s="2329" t="s">
        <v>2568</v>
      </c>
      <c r="RFR209" s="2329" t="s">
        <v>2568</v>
      </c>
      <c r="RFS209" s="2329" t="s">
        <v>2568</v>
      </c>
      <c r="RFT209" s="2329" t="s">
        <v>2568</v>
      </c>
      <c r="RFU209" s="2329" t="s">
        <v>2568</v>
      </c>
      <c r="RFV209" s="2329" t="s">
        <v>2568</v>
      </c>
      <c r="RFW209" s="2329" t="s">
        <v>2568</v>
      </c>
      <c r="RFX209" s="2329" t="s">
        <v>2568</v>
      </c>
      <c r="RFY209" s="2329" t="s">
        <v>2568</v>
      </c>
      <c r="RFZ209" s="2329" t="s">
        <v>2568</v>
      </c>
      <c r="RGA209" s="2329" t="s">
        <v>2568</v>
      </c>
      <c r="RGB209" s="2329" t="s">
        <v>2568</v>
      </c>
      <c r="RGC209" s="2329" t="s">
        <v>2568</v>
      </c>
      <c r="RGD209" s="2329" t="s">
        <v>2568</v>
      </c>
      <c r="RGE209" s="2329" t="s">
        <v>2568</v>
      </c>
      <c r="RGF209" s="2329" t="s">
        <v>2568</v>
      </c>
      <c r="RGG209" s="2329" t="s">
        <v>2568</v>
      </c>
      <c r="RGH209" s="2329" t="s">
        <v>2568</v>
      </c>
      <c r="RGI209" s="2329" t="s">
        <v>2568</v>
      </c>
      <c r="RGJ209" s="2329" t="s">
        <v>2568</v>
      </c>
      <c r="RGK209" s="2329" t="s">
        <v>2568</v>
      </c>
      <c r="RGL209" s="2329" t="s">
        <v>2568</v>
      </c>
      <c r="RGM209" s="2329" t="s">
        <v>2568</v>
      </c>
      <c r="RGN209" s="2329" t="s">
        <v>2568</v>
      </c>
      <c r="RGO209" s="2329" t="s">
        <v>2568</v>
      </c>
      <c r="RGP209" s="2329" t="s">
        <v>2568</v>
      </c>
      <c r="RGQ209" s="2329" t="s">
        <v>2568</v>
      </c>
      <c r="RGR209" s="2329" t="s">
        <v>2568</v>
      </c>
      <c r="RGS209" s="2329" t="s">
        <v>2568</v>
      </c>
      <c r="RGT209" s="2329" t="s">
        <v>2568</v>
      </c>
      <c r="RGU209" s="2329" t="s">
        <v>2568</v>
      </c>
      <c r="RGV209" s="2329" t="s">
        <v>2568</v>
      </c>
      <c r="RGW209" s="2329" t="s">
        <v>2568</v>
      </c>
      <c r="RGX209" s="2329" t="s">
        <v>2568</v>
      </c>
      <c r="RGY209" s="2329" t="s">
        <v>2568</v>
      </c>
      <c r="RGZ209" s="2329" t="s">
        <v>2568</v>
      </c>
      <c r="RHA209" s="2329" t="s">
        <v>2568</v>
      </c>
      <c r="RHB209" s="2329" t="s">
        <v>2568</v>
      </c>
      <c r="RHC209" s="2329" t="s">
        <v>2568</v>
      </c>
      <c r="RHD209" s="2329" t="s">
        <v>2568</v>
      </c>
      <c r="RHE209" s="2329" t="s">
        <v>2568</v>
      </c>
      <c r="RHF209" s="2329" t="s">
        <v>2568</v>
      </c>
      <c r="RHG209" s="2329" t="s">
        <v>2568</v>
      </c>
      <c r="RHH209" s="2329" t="s">
        <v>2568</v>
      </c>
      <c r="RHI209" s="2329" t="s">
        <v>2568</v>
      </c>
      <c r="RHJ209" s="2329" t="s">
        <v>2568</v>
      </c>
      <c r="RHK209" s="2329" t="s">
        <v>2568</v>
      </c>
      <c r="RHL209" s="2329" t="s">
        <v>2568</v>
      </c>
      <c r="RHM209" s="2329" t="s">
        <v>2568</v>
      </c>
      <c r="RHN209" s="2329" t="s">
        <v>2568</v>
      </c>
      <c r="RHO209" s="2329" t="s">
        <v>2568</v>
      </c>
      <c r="RHP209" s="2329" t="s">
        <v>2568</v>
      </c>
      <c r="RHQ209" s="2329" t="s">
        <v>2568</v>
      </c>
      <c r="RHR209" s="2329" t="s">
        <v>2568</v>
      </c>
      <c r="RHS209" s="2329" t="s">
        <v>2568</v>
      </c>
      <c r="RHT209" s="2329" t="s">
        <v>2568</v>
      </c>
      <c r="RHU209" s="2329" t="s">
        <v>2568</v>
      </c>
      <c r="RHV209" s="2329" t="s">
        <v>2568</v>
      </c>
      <c r="RHW209" s="2329" t="s">
        <v>2568</v>
      </c>
      <c r="RHX209" s="2329" t="s">
        <v>2568</v>
      </c>
      <c r="RHY209" s="2329" t="s">
        <v>2568</v>
      </c>
      <c r="RHZ209" s="2329" t="s">
        <v>2568</v>
      </c>
      <c r="RIA209" s="2329" t="s">
        <v>2568</v>
      </c>
      <c r="RIB209" s="2329" t="s">
        <v>2568</v>
      </c>
      <c r="RIC209" s="2329" t="s">
        <v>2568</v>
      </c>
      <c r="RID209" s="2329" t="s">
        <v>2568</v>
      </c>
      <c r="RIE209" s="2329" t="s">
        <v>2568</v>
      </c>
      <c r="RIF209" s="2329" t="s">
        <v>2568</v>
      </c>
      <c r="RIG209" s="2329" t="s">
        <v>2568</v>
      </c>
      <c r="RIH209" s="2329" t="s">
        <v>2568</v>
      </c>
      <c r="RII209" s="2329" t="s">
        <v>2568</v>
      </c>
      <c r="RIJ209" s="2329" t="s">
        <v>2568</v>
      </c>
      <c r="RIK209" s="2329" t="s">
        <v>2568</v>
      </c>
      <c r="RIL209" s="2329" t="s">
        <v>2568</v>
      </c>
      <c r="RIM209" s="2329" t="s">
        <v>2568</v>
      </c>
      <c r="RIN209" s="2329" t="s">
        <v>2568</v>
      </c>
      <c r="RIO209" s="2329" t="s">
        <v>2568</v>
      </c>
      <c r="RIP209" s="2329" t="s">
        <v>2568</v>
      </c>
      <c r="RIQ209" s="2329" t="s">
        <v>2568</v>
      </c>
      <c r="RIR209" s="2329" t="s">
        <v>2568</v>
      </c>
      <c r="RIS209" s="2329" t="s">
        <v>2568</v>
      </c>
      <c r="RIT209" s="2329" t="s">
        <v>2568</v>
      </c>
      <c r="RIU209" s="2329" t="s">
        <v>2568</v>
      </c>
      <c r="RIV209" s="2329" t="s">
        <v>2568</v>
      </c>
      <c r="RIW209" s="2329" t="s">
        <v>2568</v>
      </c>
      <c r="RIX209" s="2329" t="s">
        <v>2568</v>
      </c>
      <c r="RIY209" s="2329" t="s">
        <v>2568</v>
      </c>
      <c r="RIZ209" s="2329" t="s">
        <v>2568</v>
      </c>
      <c r="RJA209" s="2329" t="s">
        <v>2568</v>
      </c>
      <c r="RJB209" s="2329" t="s">
        <v>2568</v>
      </c>
      <c r="RJC209" s="2329" t="s">
        <v>2568</v>
      </c>
      <c r="RJD209" s="2329" t="s">
        <v>2568</v>
      </c>
      <c r="RJE209" s="2329" t="s">
        <v>2568</v>
      </c>
      <c r="RJF209" s="2329" t="s">
        <v>2568</v>
      </c>
      <c r="RJG209" s="2329" t="s">
        <v>2568</v>
      </c>
      <c r="RJH209" s="2329" t="s">
        <v>2568</v>
      </c>
      <c r="RJI209" s="2329" t="s">
        <v>2568</v>
      </c>
      <c r="RJJ209" s="2329" t="s">
        <v>2568</v>
      </c>
      <c r="RJK209" s="2329" t="s">
        <v>2568</v>
      </c>
      <c r="RJL209" s="2329" t="s">
        <v>2568</v>
      </c>
      <c r="RJM209" s="2329" t="s">
        <v>2568</v>
      </c>
      <c r="RJN209" s="2329" t="s">
        <v>2568</v>
      </c>
      <c r="RJO209" s="2329" t="s">
        <v>2568</v>
      </c>
      <c r="RJP209" s="2329" t="s">
        <v>2568</v>
      </c>
      <c r="RJQ209" s="2329" t="s">
        <v>2568</v>
      </c>
      <c r="RJR209" s="2329" t="s">
        <v>2568</v>
      </c>
      <c r="RJS209" s="2329" t="s">
        <v>2568</v>
      </c>
      <c r="RJT209" s="2329" t="s">
        <v>2568</v>
      </c>
      <c r="RJU209" s="2329" t="s">
        <v>2568</v>
      </c>
      <c r="RJV209" s="2329" t="s">
        <v>2568</v>
      </c>
      <c r="RJW209" s="2329" t="s">
        <v>2568</v>
      </c>
      <c r="RJX209" s="2329" t="s">
        <v>2568</v>
      </c>
      <c r="RJY209" s="2329" t="s">
        <v>2568</v>
      </c>
      <c r="RJZ209" s="2329" t="s">
        <v>2568</v>
      </c>
      <c r="RKA209" s="2329" t="s">
        <v>2568</v>
      </c>
      <c r="RKB209" s="2329" t="s">
        <v>2568</v>
      </c>
      <c r="RKC209" s="2329" t="s">
        <v>2568</v>
      </c>
      <c r="RKD209" s="2329" t="s">
        <v>2568</v>
      </c>
      <c r="RKE209" s="2329" t="s">
        <v>2568</v>
      </c>
      <c r="RKF209" s="2329" t="s">
        <v>2568</v>
      </c>
      <c r="RKG209" s="2329" t="s">
        <v>2568</v>
      </c>
      <c r="RKH209" s="2329" t="s">
        <v>2568</v>
      </c>
      <c r="RKI209" s="2329" t="s">
        <v>2568</v>
      </c>
      <c r="RKJ209" s="2329" t="s">
        <v>2568</v>
      </c>
      <c r="RKK209" s="2329" t="s">
        <v>2568</v>
      </c>
      <c r="RKL209" s="2329" t="s">
        <v>2568</v>
      </c>
      <c r="RKM209" s="2329" t="s">
        <v>2568</v>
      </c>
      <c r="RKN209" s="2329" t="s">
        <v>2568</v>
      </c>
      <c r="RKO209" s="2329" t="s">
        <v>2568</v>
      </c>
      <c r="RKP209" s="2329" t="s">
        <v>2568</v>
      </c>
      <c r="RKQ209" s="2329" t="s">
        <v>2568</v>
      </c>
      <c r="RKR209" s="2329" t="s">
        <v>2568</v>
      </c>
      <c r="RKS209" s="2329" t="s">
        <v>2568</v>
      </c>
      <c r="RKT209" s="2329" t="s">
        <v>2568</v>
      </c>
      <c r="RKU209" s="2329" t="s">
        <v>2568</v>
      </c>
      <c r="RKV209" s="2329" t="s">
        <v>2568</v>
      </c>
      <c r="RKW209" s="2329" t="s">
        <v>2568</v>
      </c>
      <c r="RKX209" s="2329" t="s">
        <v>2568</v>
      </c>
      <c r="RKY209" s="2329" t="s">
        <v>2568</v>
      </c>
      <c r="RKZ209" s="2329" t="s">
        <v>2568</v>
      </c>
      <c r="RLA209" s="2329" t="s">
        <v>2568</v>
      </c>
      <c r="RLB209" s="2329" t="s">
        <v>2568</v>
      </c>
      <c r="RLC209" s="2329" t="s">
        <v>2568</v>
      </c>
      <c r="RLD209" s="2329" t="s">
        <v>2568</v>
      </c>
      <c r="RLE209" s="2329" t="s">
        <v>2568</v>
      </c>
      <c r="RLF209" s="2329" t="s">
        <v>2568</v>
      </c>
      <c r="RLG209" s="2329" t="s">
        <v>2568</v>
      </c>
      <c r="RLH209" s="2329" t="s">
        <v>2568</v>
      </c>
      <c r="RLI209" s="2329" t="s">
        <v>2568</v>
      </c>
      <c r="RLJ209" s="2329" t="s">
        <v>2568</v>
      </c>
      <c r="RLK209" s="2329" t="s">
        <v>2568</v>
      </c>
      <c r="RLL209" s="2329" t="s">
        <v>2568</v>
      </c>
      <c r="RLM209" s="2329" t="s">
        <v>2568</v>
      </c>
      <c r="RLN209" s="2329" t="s">
        <v>2568</v>
      </c>
      <c r="RLO209" s="2329" t="s">
        <v>2568</v>
      </c>
      <c r="RLP209" s="2329" t="s">
        <v>2568</v>
      </c>
      <c r="RLQ209" s="2329" t="s">
        <v>2568</v>
      </c>
      <c r="RLR209" s="2329" t="s">
        <v>2568</v>
      </c>
      <c r="RLS209" s="2329" t="s">
        <v>2568</v>
      </c>
      <c r="RLT209" s="2329" t="s">
        <v>2568</v>
      </c>
      <c r="RLU209" s="2329" t="s">
        <v>2568</v>
      </c>
      <c r="RLV209" s="2329" t="s">
        <v>2568</v>
      </c>
      <c r="RLW209" s="2329" t="s">
        <v>2568</v>
      </c>
      <c r="RLX209" s="2329" t="s">
        <v>2568</v>
      </c>
      <c r="RLY209" s="2329" t="s">
        <v>2568</v>
      </c>
      <c r="RLZ209" s="2329" t="s">
        <v>2568</v>
      </c>
      <c r="RMA209" s="2329" t="s">
        <v>2568</v>
      </c>
      <c r="RMB209" s="2329" t="s">
        <v>2568</v>
      </c>
      <c r="RMC209" s="2329" t="s">
        <v>2568</v>
      </c>
      <c r="RMD209" s="2329" t="s">
        <v>2568</v>
      </c>
      <c r="RME209" s="2329" t="s">
        <v>2568</v>
      </c>
      <c r="RMF209" s="2329" t="s">
        <v>2568</v>
      </c>
      <c r="RMG209" s="2329" t="s">
        <v>2568</v>
      </c>
      <c r="RMH209" s="2329" t="s">
        <v>2568</v>
      </c>
      <c r="RMI209" s="2329" t="s">
        <v>2568</v>
      </c>
      <c r="RMJ209" s="2329" t="s">
        <v>2568</v>
      </c>
      <c r="RMK209" s="2329" t="s">
        <v>2568</v>
      </c>
      <c r="RML209" s="2329" t="s">
        <v>2568</v>
      </c>
      <c r="RMM209" s="2329" t="s">
        <v>2568</v>
      </c>
      <c r="RMN209" s="2329" t="s">
        <v>2568</v>
      </c>
      <c r="RMO209" s="2329" t="s">
        <v>2568</v>
      </c>
      <c r="RMP209" s="2329" t="s">
        <v>2568</v>
      </c>
      <c r="RMQ209" s="2329" t="s">
        <v>2568</v>
      </c>
      <c r="RMR209" s="2329" t="s">
        <v>2568</v>
      </c>
      <c r="RMS209" s="2329" t="s">
        <v>2568</v>
      </c>
      <c r="RMT209" s="2329" t="s">
        <v>2568</v>
      </c>
      <c r="RMU209" s="2329" t="s">
        <v>2568</v>
      </c>
      <c r="RMV209" s="2329" t="s">
        <v>2568</v>
      </c>
      <c r="RMW209" s="2329" t="s">
        <v>2568</v>
      </c>
      <c r="RMX209" s="2329" t="s">
        <v>2568</v>
      </c>
      <c r="RMY209" s="2329" t="s">
        <v>2568</v>
      </c>
      <c r="RMZ209" s="2329" t="s">
        <v>2568</v>
      </c>
      <c r="RNA209" s="2329" t="s">
        <v>2568</v>
      </c>
      <c r="RNB209" s="2329" t="s">
        <v>2568</v>
      </c>
      <c r="RNC209" s="2329" t="s">
        <v>2568</v>
      </c>
      <c r="RND209" s="2329" t="s">
        <v>2568</v>
      </c>
      <c r="RNE209" s="2329" t="s">
        <v>2568</v>
      </c>
      <c r="RNF209" s="2329" t="s">
        <v>2568</v>
      </c>
      <c r="RNG209" s="2329" t="s">
        <v>2568</v>
      </c>
      <c r="RNH209" s="2329" t="s">
        <v>2568</v>
      </c>
      <c r="RNI209" s="2329" t="s">
        <v>2568</v>
      </c>
      <c r="RNJ209" s="2329" t="s">
        <v>2568</v>
      </c>
      <c r="RNK209" s="2329" t="s">
        <v>2568</v>
      </c>
      <c r="RNL209" s="2329" t="s">
        <v>2568</v>
      </c>
      <c r="RNM209" s="2329" t="s">
        <v>2568</v>
      </c>
      <c r="RNN209" s="2329" t="s">
        <v>2568</v>
      </c>
      <c r="RNO209" s="2329" t="s">
        <v>2568</v>
      </c>
      <c r="RNP209" s="2329" t="s">
        <v>2568</v>
      </c>
      <c r="RNQ209" s="2329" t="s">
        <v>2568</v>
      </c>
      <c r="RNR209" s="2329" t="s">
        <v>2568</v>
      </c>
      <c r="RNS209" s="2329" t="s">
        <v>2568</v>
      </c>
      <c r="RNT209" s="2329" t="s">
        <v>2568</v>
      </c>
      <c r="RNU209" s="2329" t="s">
        <v>2568</v>
      </c>
      <c r="RNV209" s="2329" t="s">
        <v>2568</v>
      </c>
      <c r="RNW209" s="2329" t="s">
        <v>2568</v>
      </c>
      <c r="RNX209" s="2329" t="s">
        <v>2568</v>
      </c>
      <c r="RNY209" s="2329" t="s">
        <v>2568</v>
      </c>
      <c r="RNZ209" s="2329" t="s">
        <v>2568</v>
      </c>
      <c r="ROA209" s="2329" t="s">
        <v>2568</v>
      </c>
      <c r="ROB209" s="2329" t="s">
        <v>2568</v>
      </c>
      <c r="ROC209" s="2329" t="s">
        <v>2568</v>
      </c>
      <c r="ROD209" s="2329" t="s">
        <v>2568</v>
      </c>
      <c r="ROE209" s="2329" t="s">
        <v>2568</v>
      </c>
      <c r="ROF209" s="2329" t="s">
        <v>2568</v>
      </c>
      <c r="ROG209" s="2329" t="s">
        <v>2568</v>
      </c>
      <c r="ROH209" s="2329" t="s">
        <v>2568</v>
      </c>
      <c r="ROI209" s="2329" t="s">
        <v>2568</v>
      </c>
      <c r="ROJ209" s="2329" t="s">
        <v>2568</v>
      </c>
      <c r="ROK209" s="2329" t="s">
        <v>2568</v>
      </c>
      <c r="ROL209" s="2329" t="s">
        <v>2568</v>
      </c>
      <c r="ROM209" s="2329" t="s">
        <v>2568</v>
      </c>
      <c r="RON209" s="2329" t="s">
        <v>2568</v>
      </c>
      <c r="ROO209" s="2329" t="s">
        <v>2568</v>
      </c>
      <c r="ROP209" s="2329" t="s">
        <v>2568</v>
      </c>
      <c r="ROQ209" s="2329" t="s">
        <v>2568</v>
      </c>
      <c r="ROR209" s="2329" t="s">
        <v>2568</v>
      </c>
      <c r="ROS209" s="2329" t="s">
        <v>2568</v>
      </c>
      <c r="ROT209" s="2329" t="s">
        <v>2568</v>
      </c>
      <c r="ROU209" s="2329" t="s">
        <v>2568</v>
      </c>
      <c r="ROV209" s="2329" t="s">
        <v>2568</v>
      </c>
      <c r="ROW209" s="2329" t="s">
        <v>2568</v>
      </c>
      <c r="ROX209" s="2329" t="s">
        <v>2568</v>
      </c>
      <c r="ROY209" s="2329" t="s">
        <v>2568</v>
      </c>
      <c r="ROZ209" s="2329" t="s">
        <v>2568</v>
      </c>
      <c r="RPA209" s="2329" t="s">
        <v>2568</v>
      </c>
      <c r="RPB209" s="2329" t="s">
        <v>2568</v>
      </c>
      <c r="RPC209" s="2329" t="s">
        <v>2568</v>
      </c>
      <c r="RPD209" s="2329" t="s">
        <v>2568</v>
      </c>
      <c r="RPE209" s="2329" t="s">
        <v>2568</v>
      </c>
      <c r="RPF209" s="2329" t="s">
        <v>2568</v>
      </c>
      <c r="RPG209" s="2329" t="s">
        <v>2568</v>
      </c>
      <c r="RPH209" s="2329" t="s">
        <v>2568</v>
      </c>
      <c r="RPI209" s="2329" t="s">
        <v>2568</v>
      </c>
      <c r="RPJ209" s="2329" t="s">
        <v>2568</v>
      </c>
      <c r="RPK209" s="2329" t="s">
        <v>2568</v>
      </c>
      <c r="RPL209" s="2329" t="s">
        <v>2568</v>
      </c>
      <c r="RPM209" s="2329" t="s">
        <v>2568</v>
      </c>
      <c r="RPN209" s="2329" t="s">
        <v>2568</v>
      </c>
      <c r="RPO209" s="2329" t="s">
        <v>2568</v>
      </c>
      <c r="RPP209" s="2329" t="s">
        <v>2568</v>
      </c>
      <c r="RPQ209" s="2329" t="s">
        <v>2568</v>
      </c>
      <c r="RPR209" s="2329" t="s">
        <v>2568</v>
      </c>
      <c r="RPS209" s="2329" t="s">
        <v>2568</v>
      </c>
      <c r="RPT209" s="2329" t="s">
        <v>2568</v>
      </c>
      <c r="RPU209" s="2329" t="s">
        <v>2568</v>
      </c>
      <c r="RPV209" s="2329" t="s">
        <v>2568</v>
      </c>
      <c r="RPW209" s="2329" t="s">
        <v>2568</v>
      </c>
      <c r="RPX209" s="2329" t="s">
        <v>2568</v>
      </c>
      <c r="RPY209" s="2329" t="s">
        <v>2568</v>
      </c>
      <c r="RPZ209" s="2329" t="s">
        <v>2568</v>
      </c>
      <c r="RQA209" s="2329" t="s">
        <v>2568</v>
      </c>
      <c r="RQB209" s="2329" t="s">
        <v>2568</v>
      </c>
      <c r="RQC209" s="2329" t="s">
        <v>2568</v>
      </c>
      <c r="RQD209" s="2329" t="s">
        <v>2568</v>
      </c>
      <c r="RQE209" s="2329" t="s">
        <v>2568</v>
      </c>
      <c r="RQF209" s="2329" t="s">
        <v>2568</v>
      </c>
      <c r="RQG209" s="2329" t="s">
        <v>2568</v>
      </c>
      <c r="RQH209" s="2329" t="s">
        <v>2568</v>
      </c>
      <c r="RQI209" s="2329" t="s">
        <v>2568</v>
      </c>
      <c r="RQJ209" s="2329" t="s">
        <v>2568</v>
      </c>
      <c r="RQK209" s="2329" t="s">
        <v>2568</v>
      </c>
      <c r="RQL209" s="2329" t="s">
        <v>2568</v>
      </c>
      <c r="RQM209" s="2329" t="s">
        <v>2568</v>
      </c>
      <c r="RQN209" s="2329" t="s">
        <v>2568</v>
      </c>
      <c r="RQO209" s="2329" t="s">
        <v>2568</v>
      </c>
      <c r="RQP209" s="2329" t="s">
        <v>2568</v>
      </c>
      <c r="RQQ209" s="2329" t="s">
        <v>2568</v>
      </c>
      <c r="RQR209" s="2329" t="s">
        <v>2568</v>
      </c>
      <c r="RQS209" s="2329" t="s">
        <v>2568</v>
      </c>
      <c r="RQT209" s="2329" t="s">
        <v>2568</v>
      </c>
      <c r="RQU209" s="2329" t="s">
        <v>2568</v>
      </c>
      <c r="RQV209" s="2329" t="s">
        <v>2568</v>
      </c>
      <c r="RQW209" s="2329" t="s">
        <v>2568</v>
      </c>
      <c r="RQX209" s="2329" t="s">
        <v>2568</v>
      </c>
      <c r="RQY209" s="2329" t="s">
        <v>2568</v>
      </c>
      <c r="RQZ209" s="2329" t="s">
        <v>2568</v>
      </c>
      <c r="RRA209" s="2329" t="s">
        <v>2568</v>
      </c>
      <c r="RRB209" s="2329" t="s">
        <v>2568</v>
      </c>
      <c r="RRC209" s="2329" t="s">
        <v>2568</v>
      </c>
      <c r="RRD209" s="2329" t="s">
        <v>2568</v>
      </c>
      <c r="RRE209" s="2329" t="s">
        <v>2568</v>
      </c>
      <c r="RRF209" s="2329" t="s">
        <v>2568</v>
      </c>
      <c r="RRG209" s="2329" t="s">
        <v>2568</v>
      </c>
      <c r="RRH209" s="2329" t="s">
        <v>2568</v>
      </c>
      <c r="RRI209" s="2329" t="s">
        <v>2568</v>
      </c>
      <c r="RRJ209" s="2329" t="s">
        <v>2568</v>
      </c>
      <c r="RRK209" s="2329" t="s">
        <v>2568</v>
      </c>
      <c r="RRL209" s="2329" t="s">
        <v>2568</v>
      </c>
      <c r="RRM209" s="2329" t="s">
        <v>2568</v>
      </c>
      <c r="RRN209" s="2329" t="s">
        <v>2568</v>
      </c>
      <c r="RRO209" s="2329" t="s">
        <v>2568</v>
      </c>
      <c r="RRP209" s="2329" t="s">
        <v>2568</v>
      </c>
      <c r="RRQ209" s="2329" t="s">
        <v>2568</v>
      </c>
      <c r="RRR209" s="2329" t="s">
        <v>2568</v>
      </c>
      <c r="RRS209" s="2329" t="s">
        <v>2568</v>
      </c>
      <c r="RRT209" s="2329" t="s">
        <v>2568</v>
      </c>
      <c r="RRU209" s="2329" t="s">
        <v>2568</v>
      </c>
      <c r="RRV209" s="2329" t="s">
        <v>2568</v>
      </c>
      <c r="RRW209" s="2329" t="s">
        <v>2568</v>
      </c>
      <c r="RRX209" s="2329" t="s">
        <v>2568</v>
      </c>
      <c r="RRY209" s="2329" t="s">
        <v>2568</v>
      </c>
      <c r="RRZ209" s="2329" t="s">
        <v>2568</v>
      </c>
      <c r="RSA209" s="2329" t="s">
        <v>2568</v>
      </c>
      <c r="RSB209" s="2329" t="s">
        <v>2568</v>
      </c>
      <c r="RSC209" s="2329" t="s">
        <v>2568</v>
      </c>
      <c r="RSD209" s="2329" t="s">
        <v>2568</v>
      </c>
      <c r="RSE209" s="2329" t="s">
        <v>2568</v>
      </c>
      <c r="RSF209" s="2329" t="s">
        <v>2568</v>
      </c>
      <c r="RSG209" s="2329" t="s">
        <v>2568</v>
      </c>
      <c r="RSH209" s="2329" t="s">
        <v>2568</v>
      </c>
      <c r="RSI209" s="2329" t="s">
        <v>2568</v>
      </c>
      <c r="RSJ209" s="2329" t="s">
        <v>2568</v>
      </c>
      <c r="RSK209" s="2329" t="s">
        <v>2568</v>
      </c>
      <c r="RSL209" s="2329" t="s">
        <v>2568</v>
      </c>
      <c r="RSM209" s="2329" t="s">
        <v>2568</v>
      </c>
      <c r="RSN209" s="2329" t="s">
        <v>2568</v>
      </c>
      <c r="RSO209" s="2329" t="s">
        <v>2568</v>
      </c>
      <c r="RSP209" s="2329" t="s">
        <v>2568</v>
      </c>
      <c r="RSQ209" s="2329" t="s">
        <v>2568</v>
      </c>
      <c r="RSR209" s="2329" t="s">
        <v>2568</v>
      </c>
      <c r="RSS209" s="2329" t="s">
        <v>2568</v>
      </c>
      <c r="RST209" s="2329" t="s">
        <v>2568</v>
      </c>
      <c r="RSU209" s="2329" t="s">
        <v>2568</v>
      </c>
      <c r="RSV209" s="2329" t="s">
        <v>2568</v>
      </c>
      <c r="RSW209" s="2329" t="s">
        <v>2568</v>
      </c>
      <c r="RSX209" s="2329" t="s">
        <v>2568</v>
      </c>
      <c r="RSY209" s="2329" t="s">
        <v>2568</v>
      </c>
      <c r="RSZ209" s="2329" t="s">
        <v>2568</v>
      </c>
      <c r="RTA209" s="2329" t="s">
        <v>2568</v>
      </c>
      <c r="RTB209" s="2329" t="s">
        <v>2568</v>
      </c>
      <c r="RTC209" s="2329" t="s">
        <v>2568</v>
      </c>
      <c r="RTD209" s="2329" t="s">
        <v>2568</v>
      </c>
      <c r="RTE209" s="2329" t="s">
        <v>2568</v>
      </c>
      <c r="RTF209" s="2329" t="s">
        <v>2568</v>
      </c>
      <c r="RTG209" s="2329" t="s">
        <v>2568</v>
      </c>
      <c r="RTH209" s="2329" t="s">
        <v>2568</v>
      </c>
      <c r="RTI209" s="2329" t="s">
        <v>2568</v>
      </c>
      <c r="RTJ209" s="2329" t="s">
        <v>2568</v>
      </c>
      <c r="RTK209" s="2329" t="s">
        <v>2568</v>
      </c>
      <c r="RTL209" s="2329" t="s">
        <v>2568</v>
      </c>
      <c r="RTM209" s="2329" t="s">
        <v>2568</v>
      </c>
      <c r="RTN209" s="2329" t="s">
        <v>2568</v>
      </c>
      <c r="RTO209" s="2329" t="s">
        <v>2568</v>
      </c>
      <c r="RTP209" s="2329" t="s">
        <v>2568</v>
      </c>
      <c r="RTQ209" s="2329" t="s">
        <v>2568</v>
      </c>
      <c r="RTR209" s="2329" t="s">
        <v>2568</v>
      </c>
      <c r="RTS209" s="2329" t="s">
        <v>2568</v>
      </c>
      <c r="RTT209" s="2329" t="s">
        <v>2568</v>
      </c>
      <c r="RTU209" s="2329" t="s">
        <v>2568</v>
      </c>
      <c r="RTV209" s="2329" t="s">
        <v>2568</v>
      </c>
      <c r="RTW209" s="2329" t="s">
        <v>2568</v>
      </c>
      <c r="RTX209" s="2329" t="s">
        <v>2568</v>
      </c>
      <c r="RTY209" s="2329" t="s">
        <v>2568</v>
      </c>
      <c r="RTZ209" s="2329" t="s">
        <v>2568</v>
      </c>
      <c r="RUA209" s="2329" t="s">
        <v>2568</v>
      </c>
      <c r="RUB209" s="2329" t="s">
        <v>2568</v>
      </c>
      <c r="RUC209" s="2329" t="s">
        <v>2568</v>
      </c>
      <c r="RUD209" s="2329" t="s">
        <v>2568</v>
      </c>
      <c r="RUE209" s="2329" t="s">
        <v>2568</v>
      </c>
      <c r="RUF209" s="2329" t="s">
        <v>2568</v>
      </c>
      <c r="RUG209" s="2329" t="s">
        <v>2568</v>
      </c>
      <c r="RUH209" s="2329" t="s">
        <v>2568</v>
      </c>
      <c r="RUI209" s="2329" t="s">
        <v>2568</v>
      </c>
      <c r="RUJ209" s="2329" t="s">
        <v>2568</v>
      </c>
      <c r="RUK209" s="2329" t="s">
        <v>2568</v>
      </c>
      <c r="RUL209" s="2329" t="s">
        <v>2568</v>
      </c>
      <c r="RUM209" s="2329" t="s">
        <v>2568</v>
      </c>
      <c r="RUN209" s="2329" t="s">
        <v>2568</v>
      </c>
      <c r="RUO209" s="2329" t="s">
        <v>2568</v>
      </c>
      <c r="RUP209" s="2329" t="s">
        <v>2568</v>
      </c>
      <c r="RUQ209" s="2329" t="s">
        <v>2568</v>
      </c>
      <c r="RUR209" s="2329" t="s">
        <v>2568</v>
      </c>
      <c r="RUS209" s="2329" t="s">
        <v>2568</v>
      </c>
      <c r="RUT209" s="2329" t="s">
        <v>2568</v>
      </c>
      <c r="RUU209" s="2329" t="s">
        <v>2568</v>
      </c>
      <c r="RUV209" s="2329" t="s">
        <v>2568</v>
      </c>
      <c r="RUW209" s="2329" t="s">
        <v>2568</v>
      </c>
      <c r="RUX209" s="2329" t="s">
        <v>2568</v>
      </c>
      <c r="RUY209" s="2329" t="s">
        <v>2568</v>
      </c>
      <c r="RUZ209" s="2329" t="s">
        <v>2568</v>
      </c>
      <c r="RVA209" s="2329" t="s">
        <v>2568</v>
      </c>
      <c r="RVB209" s="2329" t="s">
        <v>2568</v>
      </c>
      <c r="RVC209" s="2329" t="s">
        <v>2568</v>
      </c>
      <c r="RVD209" s="2329" t="s">
        <v>2568</v>
      </c>
      <c r="RVE209" s="2329" t="s">
        <v>2568</v>
      </c>
      <c r="RVF209" s="2329" t="s">
        <v>2568</v>
      </c>
      <c r="RVG209" s="2329" t="s">
        <v>2568</v>
      </c>
      <c r="RVH209" s="2329" t="s">
        <v>2568</v>
      </c>
      <c r="RVI209" s="2329" t="s">
        <v>2568</v>
      </c>
      <c r="RVJ209" s="2329" t="s">
        <v>2568</v>
      </c>
      <c r="RVK209" s="2329" t="s">
        <v>2568</v>
      </c>
      <c r="RVL209" s="2329" t="s">
        <v>2568</v>
      </c>
      <c r="RVM209" s="2329" t="s">
        <v>2568</v>
      </c>
      <c r="RVN209" s="2329" t="s">
        <v>2568</v>
      </c>
      <c r="RVO209" s="2329" t="s">
        <v>2568</v>
      </c>
      <c r="RVP209" s="2329" t="s">
        <v>2568</v>
      </c>
      <c r="RVQ209" s="2329" t="s">
        <v>2568</v>
      </c>
      <c r="RVR209" s="2329" t="s">
        <v>2568</v>
      </c>
      <c r="RVS209" s="2329" t="s">
        <v>2568</v>
      </c>
      <c r="RVT209" s="2329" t="s">
        <v>2568</v>
      </c>
      <c r="RVU209" s="2329" t="s">
        <v>2568</v>
      </c>
      <c r="RVV209" s="2329" t="s">
        <v>2568</v>
      </c>
      <c r="RVW209" s="2329" t="s">
        <v>2568</v>
      </c>
      <c r="RVX209" s="2329" t="s">
        <v>2568</v>
      </c>
      <c r="RVY209" s="2329" t="s">
        <v>2568</v>
      </c>
      <c r="RVZ209" s="2329" t="s">
        <v>2568</v>
      </c>
      <c r="RWA209" s="2329" t="s">
        <v>2568</v>
      </c>
      <c r="RWB209" s="2329" t="s">
        <v>2568</v>
      </c>
      <c r="RWC209" s="2329" t="s">
        <v>2568</v>
      </c>
      <c r="RWD209" s="2329" t="s">
        <v>2568</v>
      </c>
      <c r="RWE209" s="2329" t="s">
        <v>2568</v>
      </c>
      <c r="RWF209" s="2329" t="s">
        <v>2568</v>
      </c>
      <c r="RWG209" s="2329" t="s">
        <v>2568</v>
      </c>
      <c r="RWH209" s="2329" t="s">
        <v>2568</v>
      </c>
      <c r="RWI209" s="2329" t="s">
        <v>2568</v>
      </c>
      <c r="RWJ209" s="2329" t="s">
        <v>2568</v>
      </c>
      <c r="RWK209" s="2329" t="s">
        <v>2568</v>
      </c>
      <c r="RWL209" s="2329" t="s">
        <v>2568</v>
      </c>
      <c r="RWM209" s="2329" t="s">
        <v>2568</v>
      </c>
      <c r="RWN209" s="2329" t="s">
        <v>2568</v>
      </c>
      <c r="RWO209" s="2329" t="s">
        <v>2568</v>
      </c>
      <c r="RWP209" s="2329" t="s">
        <v>2568</v>
      </c>
      <c r="RWQ209" s="2329" t="s">
        <v>2568</v>
      </c>
      <c r="RWR209" s="2329" t="s">
        <v>2568</v>
      </c>
      <c r="RWS209" s="2329" t="s">
        <v>2568</v>
      </c>
      <c r="RWT209" s="2329" t="s">
        <v>2568</v>
      </c>
      <c r="RWU209" s="2329" t="s">
        <v>2568</v>
      </c>
      <c r="RWV209" s="2329" t="s">
        <v>2568</v>
      </c>
      <c r="RWW209" s="2329" t="s">
        <v>2568</v>
      </c>
      <c r="RWX209" s="2329" t="s">
        <v>2568</v>
      </c>
      <c r="RWY209" s="2329" t="s">
        <v>2568</v>
      </c>
      <c r="RWZ209" s="2329" t="s">
        <v>2568</v>
      </c>
      <c r="RXA209" s="2329" t="s">
        <v>2568</v>
      </c>
      <c r="RXB209" s="2329" t="s">
        <v>2568</v>
      </c>
      <c r="RXC209" s="2329" t="s">
        <v>2568</v>
      </c>
      <c r="RXD209" s="2329" t="s">
        <v>2568</v>
      </c>
      <c r="RXE209" s="2329" t="s">
        <v>2568</v>
      </c>
      <c r="RXF209" s="2329" t="s">
        <v>2568</v>
      </c>
      <c r="RXG209" s="2329" t="s">
        <v>2568</v>
      </c>
      <c r="RXH209" s="2329" t="s">
        <v>2568</v>
      </c>
      <c r="RXI209" s="2329" t="s">
        <v>2568</v>
      </c>
      <c r="RXJ209" s="2329" t="s">
        <v>2568</v>
      </c>
      <c r="RXK209" s="2329" t="s">
        <v>2568</v>
      </c>
      <c r="RXL209" s="2329" t="s">
        <v>2568</v>
      </c>
      <c r="RXM209" s="2329" t="s">
        <v>2568</v>
      </c>
      <c r="RXN209" s="2329" t="s">
        <v>2568</v>
      </c>
      <c r="RXO209" s="2329" t="s">
        <v>2568</v>
      </c>
      <c r="RXP209" s="2329" t="s">
        <v>2568</v>
      </c>
      <c r="RXQ209" s="2329" t="s">
        <v>2568</v>
      </c>
      <c r="RXR209" s="2329" t="s">
        <v>2568</v>
      </c>
      <c r="RXS209" s="2329" t="s">
        <v>2568</v>
      </c>
      <c r="RXT209" s="2329" t="s">
        <v>2568</v>
      </c>
      <c r="RXU209" s="2329" t="s">
        <v>2568</v>
      </c>
      <c r="RXV209" s="2329" t="s">
        <v>2568</v>
      </c>
      <c r="RXW209" s="2329" t="s">
        <v>2568</v>
      </c>
      <c r="RXX209" s="2329" t="s">
        <v>2568</v>
      </c>
      <c r="RXY209" s="2329" t="s">
        <v>2568</v>
      </c>
      <c r="RXZ209" s="2329" t="s">
        <v>2568</v>
      </c>
      <c r="RYA209" s="2329" t="s">
        <v>2568</v>
      </c>
      <c r="RYB209" s="2329" t="s">
        <v>2568</v>
      </c>
      <c r="RYC209" s="2329" t="s">
        <v>2568</v>
      </c>
      <c r="RYD209" s="2329" t="s">
        <v>2568</v>
      </c>
      <c r="RYE209" s="2329" t="s">
        <v>2568</v>
      </c>
      <c r="RYF209" s="2329" t="s">
        <v>2568</v>
      </c>
      <c r="RYG209" s="2329" t="s">
        <v>2568</v>
      </c>
      <c r="RYH209" s="2329" t="s">
        <v>2568</v>
      </c>
      <c r="RYI209" s="2329" t="s">
        <v>2568</v>
      </c>
      <c r="RYJ209" s="2329" t="s">
        <v>2568</v>
      </c>
      <c r="RYK209" s="2329" t="s">
        <v>2568</v>
      </c>
      <c r="RYL209" s="2329" t="s">
        <v>2568</v>
      </c>
      <c r="RYM209" s="2329" t="s">
        <v>2568</v>
      </c>
      <c r="RYN209" s="2329" t="s">
        <v>2568</v>
      </c>
      <c r="RYO209" s="2329" t="s">
        <v>2568</v>
      </c>
      <c r="RYP209" s="2329" t="s">
        <v>2568</v>
      </c>
      <c r="RYQ209" s="2329" t="s">
        <v>2568</v>
      </c>
      <c r="RYR209" s="2329" t="s">
        <v>2568</v>
      </c>
      <c r="RYS209" s="2329" t="s">
        <v>2568</v>
      </c>
      <c r="RYT209" s="2329" t="s">
        <v>2568</v>
      </c>
      <c r="RYU209" s="2329" t="s">
        <v>2568</v>
      </c>
      <c r="RYV209" s="2329" t="s">
        <v>2568</v>
      </c>
      <c r="RYW209" s="2329" t="s">
        <v>2568</v>
      </c>
      <c r="RYX209" s="2329" t="s">
        <v>2568</v>
      </c>
      <c r="RYY209" s="2329" t="s">
        <v>2568</v>
      </c>
      <c r="RYZ209" s="2329" t="s">
        <v>2568</v>
      </c>
      <c r="RZA209" s="2329" t="s">
        <v>2568</v>
      </c>
      <c r="RZB209" s="2329" t="s">
        <v>2568</v>
      </c>
      <c r="RZC209" s="2329" t="s">
        <v>2568</v>
      </c>
      <c r="RZD209" s="2329" t="s">
        <v>2568</v>
      </c>
      <c r="RZE209" s="2329" t="s">
        <v>2568</v>
      </c>
      <c r="RZF209" s="2329" t="s">
        <v>2568</v>
      </c>
      <c r="RZG209" s="2329" t="s">
        <v>2568</v>
      </c>
      <c r="RZH209" s="2329" t="s">
        <v>2568</v>
      </c>
      <c r="RZI209" s="2329" t="s">
        <v>2568</v>
      </c>
      <c r="RZJ209" s="2329" t="s">
        <v>2568</v>
      </c>
      <c r="RZK209" s="2329" t="s">
        <v>2568</v>
      </c>
      <c r="RZL209" s="2329" t="s">
        <v>2568</v>
      </c>
      <c r="RZM209" s="2329" t="s">
        <v>2568</v>
      </c>
      <c r="RZN209" s="2329" t="s">
        <v>2568</v>
      </c>
      <c r="RZO209" s="2329" t="s">
        <v>2568</v>
      </c>
      <c r="RZP209" s="2329" t="s">
        <v>2568</v>
      </c>
      <c r="RZQ209" s="2329" t="s">
        <v>2568</v>
      </c>
      <c r="RZR209" s="2329" t="s">
        <v>2568</v>
      </c>
      <c r="RZS209" s="2329" t="s">
        <v>2568</v>
      </c>
      <c r="RZT209" s="2329" t="s">
        <v>2568</v>
      </c>
      <c r="RZU209" s="2329" t="s">
        <v>2568</v>
      </c>
      <c r="RZV209" s="2329" t="s">
        <v>2568</v>
      </c>
      <c r="RZW209" s="2329" t="s">
        <v>2568</v>
      </c>
      <c r="RZX209" s="2329" t="s">
        <v>2568</v>
      </c>
      <c r="RZY209" s="2329" t="s">
        <v>2568</v>
      </c>
      <c r="RZZ209" s="2329" t="s">
        <v>2568</v>
      </c>
      <c r="SAA209" s="2329" t="s">
        <v>2568</v>
      </c>
      <c r="SAB209" s="2329" t="s">
        <v>2568</v>
      </c>
      <c r="SAC209" s="2329" t="s">
        <v>2568</v>
      </c>
      <c r="SAD209" s="2329" t="s">
        <v>2568</v>
      </c>
      <c r="SAE209" s="2329" t="s">
        <v>2568</v>
      </c>
      <c r="SAF209" s="2329" t="s">
        <v>2568</v>
      </c>
      <c r="SAG209" s="2329" t="s">
        <v>2568</v>
      </c>
      <c r="SAH209" s="2329" t="s">
        <v>2568</v>
      </c>
      <c r="SAI209" s="2329" t="s">
        <v>2568</v>
      </c>
      <c r="SAJ209" s="2329" t="s">
        <v>2568</v>
      </c>
      <c r="SAK209" s="2329" t="s">
        <v>2568</v>
      </c>
      <c r="SAL209" s="2329" t="s">
        <v>2568</v>
      </c>
      <c r="SAM209" s="2329" t="s">
        <v>2568</v>
      </c>
      <c r="SAN209" s="2329" t="s">
        <v>2568</v>
      </c>
      <c r="SAO209" s="2329" t="s">
        <v>2568</v>
      </c>
      <c r="SAP209" s="2329" t="s">
        <v>2568</v>
      </c>
      <c r="SAQ209" s="2329" t="s">
        <v>2568</v>
      </c>
      <c r="SAR209" s="2329" t="s">
        <v>2568</v>
      </c>
      <c r="SAS209" s="2329" t="s">
        <v>2568</v>
      </c>
      <c r="SAT209" s="2329" t="s">
        <v>2568</v>
      </c>
      <c r="SAU209" s="2329" t="s">
        <v>2568</v>
      </c>
      <c r="SAV209" s="2329" t="s">
        <v>2568</v>
      </c>
      <c r="SAW209" s="2329" t="s">
        <v>2568</v>
      </c>
      <c r="SAX209" s="2329" t="s">
        <v>2568</v>
      </c>
      <c r="SAY209" s="2329" t="s">
        <v>2568</v>
      </c>
      <c r="SAZ209" s="2329" t="s">
        <v>2568</v>
      </c>
      <c r="SBA209" s="2329" t="s">
        <v>2568</v>
      </c>
      <c r="SBB209" s="2329" t="s">
        <v>2568</v>
      </c>
      <c r="SBC209" s="2329" t="s">
        <v>2568</v>
      </c>
      <c r="SBD209" s="2329" t="s">
        <v>2568</v>
      </c>
      <c r="SBE209" s="2329" t="s">
        <v>2568</v>
      </c>
      <c r="SBF209" s="2329" t="s">
        <v>2568</v>
      </c>
      <c r="SBG209" s="2329" t="s">
        <v>2568</v>
      </c>
      <c r="SBH209" s="2329" t="s">
        <v>2568</v>
      </c>
      <c r="SBI209" s="2329" t="s">
        <v>2568</v>
      </c>
      <c r="SBJ209" s="2329" t="s">
        <v>2568</v>
      </c>
      <c r="SBK209" s="2329" t="s">
        <v>2568</v>
      </c>
      <c r="SBL209" s="2329" t="s">
        <v>2568</v>
      </c>
      <c r="SBM209" s="2329" t="s">
        <v>2568</v>
      </c>
      <c r="SBN209" s="2329" t="s">
        <v>2568</v>
      </c>
      <c r="SBO209" s="2329" t="s">
        <v>2568</v>
      </c>
      <c r="SBP209" s="2329" t="s">
        <v>2568</v>
      </c>
      <c r="SBQ209" s="2329" t="s">
        <v>2568</v>
      </c>
      <c r="SBR209" s="2329" t="s">
        <v>2568</v>
      </c>
      <c r="SBS209" s="2329" t="s">
        <v>2568</v>
      </c>
      <c r="SBT209" s="2329" t="s">
        <v>2568</v>
      </c>
      <c r="SBU209" s="2329" t="s">
        <v>2568</v>
      </c>
      <c r="SBV209" s="2329" t="s">
        <v>2568</v>
      </c>
      <c r="SBW209" s="2329" t="s">
        <v>2568</v>
      </c>
      <c r="SBX209" s="2329" t="s">
        <v>2568</v>
      </c>
      <c r="SBY209" s="2329" t="s">
        <v>2568</v>
      </c>
      <c r="SBZ209" s="2329" t="s">
        <v>2568</v>
      </c>
      <c r="SCA209" s="2329" t="s">
        <v>2568</v>
      </c>
      <c r="SCB209" s="2329" t="s">
        <v>2568</v>
      </c>
      <c r="SCC209" s="2329" t="s">
        <v>2568</v>
      </c>
      <c r="SCD209" s="2329" t="s">
        <v>2568</v>
      </c>
      <c r="SCE209" s="2329" t="s">
        <v>2568</v>
      </c>
      <c r="SCF209" s="2329" t="s">
        <v>2568</v>
      </c>
      <c r="SCG209" s="2329" t="s">
        <v>2568</v>
      </c>
      <c r="SCH209" s="2329" t="s">
        <v>2568</v>
      </c>
      <c r="SCI209" s="2329" t="s">
        <v>2568</v>
      </c>
      <c r="SCJ209" s="2329" t="s">
        <v>2568</v>
      </c>
      <c r="SCK209" s="2329" t="s">
        <v>2568</v>
      </c>
      <c r="SCL209" s="2329" t="s">
        <v>2568</v>
      </c>
      <c r="SCM209" s="2329" t="s">
        <v>2568</v>
      </c>
      <c r="SCN209" s="2329" t="s">
        <v>2568</v>
      </c>
      <c r="SCO209" s="2329" t="s">
        <v>2568</v>
      </c>
      <c r="SCP209" s="2329" t="s">
        <v>2568</v>
      </c>
      <c r="SCQ209" s="2329" t="s">
        <v>2568</v>
      </c>
      <c r="SCR209" s="2329" t="s">
        <v>2568</v>
      </c>
      <c r="SCS209" s="2329" t="s">
        <v>2568</v>
      </c>
      <c r="SCT209" s="2329" t="s">
        <v>2568</v>
      </c>
      <c r="SCU209" s="2329" t="s">
        <v>2568</v>
      </c>
      <c r="SCV209" s="2329" t="s">
        <v>2568</v>
      </c>
      <c r="SCW209" s="2329" t="s">
        <v>2568</v>
      </c>
      <c r="SCX209" s="2329" t="s">
        <v>2568</v>
      </c>
      <c r="SCY209" s="2329" t="s">
        <v>2568</v>
      </c>
      <c r="SCZ209" s="2329" t="s">
        <v>2568</v>
      </c>
      <c r="SDA209" s="2329" t="s">
        <v>2568</v>
      </c>
      <c r="SDB209" s="2329" t="s">
        <v>2568</v>
      </c>
      <c r="SDC209" s="2329" t="s">
        <v>2568</v>
      </c>
      <c r="SDD209" s="2329" t="s">
        <v>2568</v>
      </c>
      <c r="SDE209" s="2329" t="s">
        <v>2568</v>
      </c>
      <c r="SDF209" s="2329" t="s">
        <v>2568</v>
      </c>
      <c r="SDG209" s="2329" t="s">
        <v>2568</v>
      </c>
      <c r="SDH209" s="2329" t="s">
        <v>2568</v>
      </c>
      <c r="SDI209" s="2329" t="s">
        <v>2568</v>
      </c>
      <c r="SDJ209" s="2329" t="s">
        <v>2568</v>
      </c>
      <c r="SDK209" s="2329" t="s">
        <v>2568</v>
      </c>
      <c r="SDL209" s="2329" t="s">
        <v>2568</v>
      </c>
      <c r="SDM209" s="2329" t="s">
        <v>2568</v>
      </c>
      <c r="SDN209" s="2329" t="s">
        <v>2568</v>
      </c>
      <c r="SDO209" s="2329" t="s">
        <v>2568</v>
      </c>
      <c r="SDP209" s="2329" t="s">
        <v>2568</v>
      </c>
      <c r="SDQ209" s="2329" t="s">
        <v>2568</v>
      </c>
      <c r="SDR209" s="2329" t="s">
        <v>2568</v>
      </c>
      <c r="SDS209" s="2329" t="s">
        <v>2568</v>
      </c>
      <c r="SDT209" s="2329" t="s">
        <v>2568</v>
      </c>
      <c r="SDU209" s="2329" t="s">
        <v>2568</v>
      </c>
      <c r="SDV209" s="2329" t="s">
        <v>2568</v>
      </c>
      <c r="SDW209" s="2329" t="s">
        <v>2568</v>
      </c>
      <c r="SDX209" s="2329" t="s">
        <v>2568</v>
      </c>
      <c r="SDY209" s="2329" t="s">
        <v>2568</v>
      </c>
      <c r="SDZ209" s="2329" t="s">
        <v>2568</v>
      </c>
      <c r="SEA209" s="2329" t="s">
        <v>2568</v>
      </c>
      <c r="SEB209" s="2329" t="s">
        <v>2568</v>
      </c>
      <c r="SEC209" s="2329" t="s">
        <v>2568</v>
      </c>
      <c r="SED209" s="2329" t="s">
        <v>2568</v>
      </c>
      <c r="SEE209" s="2329" t="s">
        <v>2568</v>
      </c>
      <c r="SEF209" s="2329" t="s">
        <v>2568</v>
      </c>
      <c r="SEG209" s="2329" t="s">
        <v>2568</v>
      </c>
      <c r="SEH209" s="2329" t="s">
        <v>2568</v>
      </c>
      <c r="SEI209" s="2329" t="s">
        <v>2568</v>
      </c>
      <c r="SEJ209" s="2329" t="s">
        <v>2568</v>
      </c>
      <c r="SEK209" s="2329" t="s">
        <v>2568</v>
      </c>
      <c r="SEL209" s="2329" t="s">
        <v>2568</v>
      </c>
      <c r="SEM209" s="2329" t="s">
        <v>2568</v>
      </c>
      <c r="SEN209" s="2329" t="s">
        <v>2568</v>
      </c>
      <c r="SEO209" s="2329" t="s">
        <v>2568</v>
      </c>
      <c r="SEP209" s="2329" t="s">
        <v>2568</v>
      </c>
      <c r="SEQ209" s="2329" t="s">
        <v>2568</v>
      </c>
      <c r="SER209" s="2329" t="s">
        <v>2568</v>
      </c>
      <c r="SES209" s="2329" t="s">
        <v>2568</v>
      </c>
      <c r="SET209" s="2329" t="s">
        <v>2568</v>
      </c>
      <c r="SEU209" s="2329" t="s">
        <v>2568</v>
      </c>
      <c r="SEV209" s="2329" t="s">
        <v>2568</v>
      </c>
      <c r="SEW209" s="2329" t="s">
        <v>2568</v>
      </c>
      <c r="SEX209" s="2329" t="s">
        <v>2568</v>
      </c>
      <c r="SEY209" s="2329" t="s">
        <v>2568</v>
      </c>
      <c r="SEZ209" s="2329" t="s">
        <v>2568</v>
      </c>
      <c r="SFA209" s="2329" t="s">
        <v>2568</v>
      </c>
      <c r="SFB209" s="2329" t="s">
        <v>2568</v>
      </c>
      <c r="SFC209" s="2329" t="s">
        <v>2568</v>
      </c>
      <c r="SFD209" s="2329" t="s">
        <v>2568</v>
      </c>
      <c r="SFE209" s="2329" t="s">
        <v>2568</v>
      </c>
      <c r="SFF209" s="2329" t="s">
        <v>2568</v>
      </c>
      <c r="SFG209" s="2329" t="s">
        <v>2568</v>
      </c>
      <c r="SFH209" s="2329" t="s">
        <v>2568</v>
      </c>
      <c r="SFI209" s="2329" t="s">
        <v>2568</v>
      </c>
      <c r="SFJ209" s="2329" t="s">
        <v>2568</v>
      </c>
      <c r="SFK209" s="2329" t="s">
        <v>2568</v>
      </c>
      <c r="SFL209" s="2329" t="s">
        <v>2568</v>
      </c>
      <c r="SFM209" s="2329" t="s">
        <v>2568</v>
      </c>
      <c r="SFN209" s="2329" t="s">
        <v>2568</v>
      </c>
      <c r="SFO209" s="2329" t="s">
        <v>2568</v>
      </c>
      <c r="SFP209" s="2329" t="s">
        <v>2568</v>
      </c>
      <c r="SFQ209" s="2329" t="s">
        <v>2568</v>
      </c>
      <c r="SFR209" s="2329" t="s">
        <v>2568</v>
      </c>
      <c r="SFS209" s="2329" t="s">
        <v>2568</v>
      </c>
      <c r="SFT209" s="2329" t="s">
        <v>2568</v>
      </c>
      <c r="SFU209" s="2329" t="s">
        <v>2568</v>
      </c>
      <c r="SFV209" s="2329" t="s">
        <v>2568</v>
      </c>
      <c r="SFW209" s="2329" t="s">
        <v>2568</v>
      </c>
      <c r="SFX209" s="2329" t="s">
        <v>2568</v>
      </c>
      <c r="SFY209" s="2329" t="s">
        <v>2568</v>
      </c>
      <c r="SFZ209" s="2329" t="s">
        <v>2568</v>
      </c>
      <c r="SGA209" s="2329" t="s">
        <v>2568</v>
      </c>
      <c r="SGB209" s="2329" t="s">
        <v>2568</v>
      </c>
      <c r="SGC209" s="2329" t="s">
        <v>2568</v>
      </c>
      <c r="SGD209" s="2329" t="s">
        <v>2568</v>
      </c>
      <c r="SGE209" s="2329" t="s">
        <v>2568</v>
      </c>
      <c r="SGF209" s="2329" t="s">
        <v>2568</v>
      </c>
      <c r="SGG209" s="2329" t="s">
        <v>2568</v>
      </c>
      <c r="SGH209" s="2329" t="s">
        <v>2568</v>
      </c>
      <c r="SGI209" s="2329" t="s">
        <v>2568</v>
      </c>
      <c r="SGJ209" s="2329" t="s">
        <v>2568</v>
      </c>
      <c r="SGK209" s="2329" t="s">
        <v>2568</v>
      </c>
      <c r="SGL209" s="2329" t="s">
        <v>2568</v>
      </c>
      <c r="SGM209" s="2329" t="s">
        <v>2568</v>
      </c>
      <c r="SGN209" s="2329" t="s">
        <v>2568</v>
      </c>
      <c r="SGO209" s="2329" t="s">
        <v>2568</v>
      </c>
      <c r="SGP209" s="2329" t="s">
        <v>2568</v>
      </c>
      <c r="SGQ209" s="2329" t="s">
        <v>2568</v>
      </c>
      <c r="SGR209" s="2329" t="s">
        <v>2568</v>
      </c>
      <c r="SGS209" s="2329" t="s">
        <v>2568</v>
      </c>
      <c r="SGT209" s="2329" t="s">
        <v>2568</v>
      </c>
      <c r="SGU209" s="2329" t="s">
        <v>2568</v>
      </c>
      <c r="SGV209" s="2329" t="s">
        <v>2568</v>
      </c>
      <c r="SGW209" s="2329" t="s">
        <v>2568</v>
      </c>
      <c r="SGX209" s="2329" t="s">
        <v>2568</v>
      </c>
      <c r="SGY209" s="2329" t="s">
        <v>2568</v>
      </c>
      <c r="SGZ209" s="2329" t="s">
        <v>2568</v>
      </c>
      <c r="SHA209" s="2329" t="s">
        <v>2568</v>
      </c>
      <c r="SHB209" s="2329" t="s">
        <v>2568</v>
      </c>
      <c r="SHC209" s="2329" t="s">
        <v>2568</v>
      </c>
      <c r="SHD209" s="2329" t="s">
        <v>2568</v>
      </c>
      <c r="SHE209" s="2329" t="s">
        <v>2568</v>
      </c>
      <c r="SHF209" s="2329" t="s">
        <v>2568</v>
      </c>
      <c r="SHG209" s="2329" t="s">
        <v>2568</v>
      </c>
      <c r="SHH209" s="2329" t="s">
        <v>2568</v>
      </c>
      <c r="SHI209" s="2329" t="s">
        <v>2568</v>
      </c>
      <c r="SHJ209" s="2329" t="s">
        <v>2568</v>
      </c>
      <c r="SHK209" s="2329" t="s">
        <v>2568</v>
      </c>
      <c r="SHL209" s="2329" t="s">
        <v>2568</v>
      </c>
      <c r="SHM209" s="2329" t="s">
        <v>2568</v>
      </c>
      <c r="SHN209" s="2329" t="s">
        <v>2568</v>
      </c>
      <c r="SHO209" s="2329" t="s">
        <v>2568</v>
      </c>
      <c r="SHP209" s="2329" t="s">
        <v>2568</v>
      </c>
      <c r="SHQ209" s="2329" t="s">
        <v>2568</v>
      </c>
      <c r="SHR209" s="2329" t="s">
        <v>2568</v>
      </c>
      <c r="SHS209" s="2329" t="s">
        <v>2568</v>
      </c>
      <c r="SHT209" s="2329" t="s">
        <v>2568</v>
      </c>
      <c r="SHU209" s="2329" t="s">
        <v>2568</v>
      </c>
      <c r="SHV209" s="2329" t="s">
        <v>2568</v>
      </c>
      <c r="SHW209" s="2329" t="s">
        <v>2568</v>
      </c>
      <c r="SHX209" s="2329" t="s">
        <v>2568</v>
      </c>
      <c r="SHY209" s="2329" t="s">
        <v>2568</v>
      </c>
      <c r="SHZ209" s="2329" t="s">
        <v>2568</v>
      </c>
      <c r="SIA209" s="2329" t="s">
        <v>2568</v>
      </c>
      <c r="SIB209" s="2329" t="s">
        <v>2568</v>
      </c>
      <c r="SIC209" s="2329" t="s">
        <v>2568</v>
      </c>
      <c r="SID209" s="2329" t="s">
        <v>2568</v>
      </c>
      <c r="SIE209" s="2329" t="s">
        <v>2568</v>
      </c>
      <c r="SIF209" s="2329" t="s">
        <v>2568</v>
      </c>
      <c r="SIG209" s="2329" t="s">
        <v>2568</v>
      </c>
      <c r="SIH209" s="2329" t="s">
        <v>2568</v>
      </c>
      <c r="SII209" s="2329" t="s">
        <v>2568</v>
      </c>
      <c r="SIJ209" s="2329" t="s">
        <v>2568</v>
      </c>
      <c r="SIK209" s="2329" t="s">
        <v>2568</v>
      </c>
      <c r="SIL209" s="2329" t="s">
        <v>2568</v>
      </c>
      <c r="SIM209" s="2329" t="s">
        <v>2568</v>
      </c>
      <c r="SIN209" s="2329" t="s">
        <v>2568</v>
      </c>
      <c r="SIO209" s="2329" t="s">
        <v>2568</v>
      </c>
      <c r="SIP209" s="2329" t="s">
        <v>2568</v>
      </c>
      <c r="SIQ209" s="2329" t="s">
        <v>2568</v>
      </c>
      <c r="SIR209" s="2329" t="s">
        <v>2568</v>
      </c>
      <c r="SIS209" s="2329" t="s">
        <v>2568</v>
      </c>
      <c r="SIT209" s="2329" t="s">
        <v>2568</v>
      </c>
      <c r="SIU209" s="2329" t="s">
        <v>2568</v>
      </c>
      <c r="SIV209" s="2329" t="s">
        <v>2568</v>
      </c>
      <c r="SIW209" s="2329" t="s">
        <v>2568</v>
      </c>
      <c r="SIX209" s="2329" t="s">
        <v>2568</v>
      </c>
      <c r="SIY209" s="2329" t="s">
        <v>2568</v>
      </c>
      <c r="SIZ209" s="2329" t="s">
        <v>2568</v>
      </c>
      <c r="SJA209" s="2329" t="s">
        <v>2568</v>
      </c>
      <c r="SJB209" s="2329" t="s">
        <v>2568</v>
      </c>
      <c r="SJC209" s="2329" t="s">
        <v>2568</v>
      </c>
      <c r="SJD209" s="2329" t="s">
        <v>2568</v>
      </c>
      <c r="SJE209" s="2329" t="s">
        <v>2568</v>
      </c>
      <c r="SJF209" s="2329" t="s">
        <v>2568</v>
      </c>
      <c r="SJG209" s="2329" t="s">
        <v>2568</v>
      </c>
      <c r="SJH209" s="2329" t="s">
        <v>2568</v>
      </c>
      <c r="SJI209" s="2329" t="s">
        <v>2568</v>
      </c>
      <c r="SJJ209" s="2329" t="s">
        <v>2568</v>
      </c>
      <c r="SJK209" s="2329" t="s">
        <v>2568</v>
      </c>
      <c r="SJL209" s="2329" t="s">
        <v>2568</v>
      </c>
      <c r="SJM209" s="2329" t="s">
        <v>2568</v>
      </c>
      <c r="SJN209" s="2329" t="s">
        <v>2568</v>
      </c>
      <c r="SJO209" s="2329" t="s">
        <v>2568</v>
      </c>
      <c r="SJP209" s="2329" t="s">
        <v>2568</v>
      </c>
      <c r="SJQ209" s="2329" t="s">
        <v>2568</v>
      </c>
      <c r="SJR209" s="2329" t="s">
        <v>2568</v>
      </c>
      <c r="SJS209" s="2329" t="s">
        <v>2568</v>
      </c>
      <c r="SJT209" s="2329" t="s">
        <v>2568</v>
      </c>
      <c r="SJU209" s="2329" t="s">
        <v>2568</v>
      </c>
      <c r="SJV209" s="2329" t="s">
        <v>2568</v>
      </c>
      <c r="SJW209" s="2329" t="s">
        <v>2568</v>
      </c>
      <c r="SJX209" s="2329" t="s">
        <v>2568</v>
      </c>
      <c r="SJY209" s="2329" t="s">
        <v>2568</v>
      </c>
      <c r="SJZ209" s="2329" t="s">
        <v>2568</v>
      </c>
      <c r="SKA209" s="2329" t="s">
        <v>2568</v>
      </c>
      <c r="SKB209" s="2329" t="s">
        <v>2568</v>
      </c>
      <c r="SKC209" s="2329" t="s">
        <v>2568</v>
      </c>
      <c r="SKD209" s="2329" t="s">
        <v>2568</v>
      </c>
      <c r="SKE209" s="2329" t="s">
        <v>2568</v>
      </c>
      <c r="SKF209" s="2329" t="s">
        <v>2568</v>
      </c>
      <c r="SKG209" s="2329" t="s">
        <v>2568</v>
      </c>
      <c r="SKH209" s="2329" t="s">
        <v>2568</v>
      </c>
      <c r="SKI209" s="2329" t="s">
        <v>2568</v>
      </c>
      <c r="SKJ209" s="2329" t="s">
        <v>2568</v>
      </c>
      <c r="SKK209" s="2329" t="s">
        <v>2568</v>
      </c>
      <c r="SKL209" s="2329" t="s">
        <v>2568</v>
      </c>
      <c r="SKM209" s="2329" t="s">
        <v>2568</v>
      </c>
      <c r="SKN209" s="2329" t="s">
        <v>2568</v>
      </c>
      <c r="SKO209" s="2329" t="s">
        <v>2568</v>
      </c>
      <c r="SKP209" s="2329" t="s">
        <v>2568</v>
      </c>
      <c r="SKQ209" s="2329" t="s">
        <v>2568</v>
      </c>
      <c r="SKR209" s="2329" t="s">
        <v>2568</v>
      </c>
      <c r="SKS209" s="2329" t="s">
        <v>2568</v>
      </c>
      <c r="SKT209" s="2329" t="s">
        <v>2568</v>
      </c>
      <c r="SKU209" s="2329" t="s">
        <v>2568</v>
      </c>
      <c r="SKV209" s="2329" t="s">
        <v>2568</v>
      </c>
      <c r="SKW209" s="2329" t="s">
        <v>2568</v>
      </c>
      <c r="SKX209" s="2329" t="s">
        <v>2568</v>
      </c>
      <c r="SKY209" s="2329" t="s">
        <v>2568</v>
      </c>
      <c r="SKZ209" s="2329" t="s">
        <v>2568</v>
      </c>
      <c r="SLA209" s="2329" t="s">
        <v>2568</v>
      </c>
      <c r="SLB209" s="2329" t="s">
        <v>2568</v>
      </c>
      <c r="SLC209" s="2329" t="s">
        <v>2568</v>
      </c>
      <c r="SLD209" s="2329" t="s">
        <v>2568</v>
      </c>
      <c r="SLE209" s="2329" t="s">
        <v>2568</v>
      </c>
      <c r="SLF209" s="2329" t="s">
        <v>2568</v>
      </c>
      <c r="SLG209" s="2329" t="s">
        <v>2568</v>
      </c>
      <c r="SLH209" s="2329" t="s">
        <v>2568</v>
      </c>
      <c r="SLI209" s="2329" t="s">
        <v>2568</v>
      </c>
      <c r="SLJ209" s="2329" t="s">
        <v>2568</v>
      </c>
      <c r="SLK209" s="2329" t="s">
        <v>2568</v>
      </c>
      <c r="SLL209" s="2329" t="s">
        <v>2568</v>
      </c>
      <c r="SLM209" s="2329" t="s">
        <v>2568</v>
      </c>
      <c r="SLN209" s="2329" t="s">
        <v>2568</v>
      </c>
      <c r="SLO209" s="2329" t="s">
        <v>2568</v>
      </c>
      <c r="SLP209" s="2329" t="s">
        <v>2568</v>
      </c>
      <c r="SLQ209" s="2329" t="s">
        <v>2568</v>
      </c>
      <c r="SLR209" s="2329" t="s">
        <v>2568</v>
      </c>
      <c r="SLS209" s="2329" t="s">
        <v>2568</v>
      </c>
      <c r="SLT209" s="2329" t="s">
        <v>2568</v>
      </c>
      <c r="SLU209" s="2329" t="s">
        <v>2568</v>
      </c>
      <c r="SLV209" s="2329" t="s">
        <v>2568</v>
      </c>
      <c r="SLW209" s="2329" t="s">
        <v>2568</v>
      </c>
      <c r="SLX209" s="2329" t="s">
        <v>2568</v>
      </c>
      <c r="SLY209" s="2329" t="s">
        <v>2568</v>
      </c>
      <c r="SLZ209" s="2329" t="s">
        <v>2568</v>
      </c>
      <c r="SMA209" s="2329" t="s">
        <v>2568</v>
      </c>
      <c r="SMB209" s="2329" t="s">
        <v>2568</v>
      </c>
      <c r="SMC209" s="2329" t="s">
        <v>2568</v>
      </c>
      <c r="SMD209" s="2329" t="s">
        <v>2568</v>
      </c>
      <c r="SME209" s="2329" t="s">
        <v>2568</v>
      </c>
      <c r="SMF209" s="2329" t="s">
        <v>2568</v>
      </c>
      <c r="SMG209" s="2329" t="s">
        <v>2568</v>
      </c>
      <c r="SMH209" s="2329" t="s">
        <v>2568</v>
      </c>
      <c r="SMI209" s="2329" t="s">
        <v>2568</v>
      </c>
      <c r="SMJ209" s="2329" t="s">
        <v>2568</v>
      </c>
      <c r="SMK209" s="2329" t="s">
        <v>2568</v>
      </c>
      <c r="SML209" s="2329" t="s">
        <v>2568</v>
      </c>
      <c r="SMM209" s="2329" t="s">
        <v>2568</v>
      </c>
      <c r="SMN209" s="2329" t="s">
        <v>2568</v>
      </c>
      <c r="SMO209" s="2329" t="s">
        <v>2568</v>
      </c>
      <c r="SMP209" s="2329" t="s">
        <v>2568</v>
      </c>
      <c r="SMQ209" s="2329" t="s">
        <v>2568</v>
      </c>
      <c r="SMR209" s="2329" t="s">
        <v>2568</v>
      </c>
      <c r="SMS209" s="2329" t="s">
        <v>2568</v>
      </c>
      <c r="SMT209" s="2329" t="s">
        <v>2568</v>
      </c>
      <c r="SMU209" s="2329" t="s">
        <v>2568</v>
      </c>
      <c r="SMV209" s="2329" t="s">
        <v>2568</v>
      </c>
      <c r="SMW209" s="2329" t="s">
        <v>2568</v>
      </c>
      <c r="SMX209" s="2329" t="s">
        <v>2568</v>
      </c>
      <c r="SMY209" s="2329" t="s">
        <v>2568</v>
      </c>
      <c r="SMZ209" s="2329" t="s">
        <v>2568</v>
      </c>
      <c r="SNA209" s="2329" t="s">
        <v>2568</v>
      </c>
      <c r="SNB209" s="2329" t="s">
        <v>2568</v>
      </c>
      <c r="SNC209" s="2329" t="s">
        <v>2568</v>
      </c>
      <c r="SND209" s="2329" t="s">
        <v>2568</v>
      </c>
      <c r="SNE209" s="2329" t="s">
        <v>2568</v>
      </c>
      <c r="SNF209" s="2329" t="s">
        <v>2568</v>
      </c>
      <c r="SNG209" s="2329" t="s">
        <v>2568</v>
      </c>
      <c r="SNH209" s="2329" t="s">
        <v>2568</v>
      </c>
      <c r="SNI209" s="2329" t="s">
        <v>2568</v>
      </c>
      <c r="SNJ209" s="2329" t="s">
        <v>2568</v>
      </c>
      <c r="SNK209" s="2329" t="s">
        <v>2568</v>
      </c>
      <c r="SNL209" s="2329" t="s">
        <v>2568</v>
      </c>
      <c r="SNM209" s="2329" t="s">
        <v>2568</v>
      </c>
      <c r="SNN209" s="2329" t="s">
        <v>2568</v>
      </c>
      <c r="SNO209" s="2329" t="s">
        <v>2568</v>
      </c>
      <c r="SNP209" s="2329" t="s">
        <v>2568</v>
      </c>
      <c r="SNQ209" s="2329" t="s">
        <v>2568</v>
      </c>
      <c r="SNR209" s="2329" t="s">
        <v>2568</v>
      </c>
      <c r="SNS209" s="2329" t="s">
        <v>2568</v>
      </c>
      <c r="SNT209" s="2329" t="s">
        <v>2568</v>
      </c>
      <c r="SNU209" s="2329" t="s">
        <v>2568</v>
      </c>
      <c r="SNV209" s="2329" t="s">
        <v>2568</v>
      </c>
      <c r="SNW209" s="2329" t="s">
        <v>2568</v>
      </c>
      <c r="SNX209" s="2329" t="s">
        <v>2568</v>
      </c>
      <c r="SNY209" s="2329" t="s">
        <v>2568</v>
      </c>
      <c r="SNZ209" s="2329" t="s">
        <v>2568</v>
      </c>
      <c r="SOA209" s="2329" t="s">
        <v>2568</v>
      </c>
      <c r="SOB209" s="2329" t="s">
        <v>2568</v>
      </c>
      <c r="SOC209" s="2329" t="s">
        <v>2568</v>
      </c>
      <c r="SOD209" s="2329" t="s">
        <v>2568</v>
      </c>
      <c r="SOE209" s="2329" t="s">
        <v>2568</v>
      </c>
      <c r="SOF209" s="2329" t="s">
        <v>2568</v>
      </c>
      <c r="SOG209" s="2329" t="s">
        <v>2568</v>
      </c>
      <c r="SOH209" s="2329" t="s">
        <v>2568</v>
      </c>
      <c r="SOI209" s="2329" t="s">
        <v>2568</v>
      </c>
      <c r="SOJ209" s="2329" t="s">
        <v>2568</v>
      </c>
      <c r="SOK209" s="2329" t="s">
        <v>2568</v>
      </c>
      <c r="SOL209" s="2329" t="s">
        <v>2568</v>
      </c>
      <c r="SOM209" s="2329" t="s">
        <v>2568</v>
      </c>
      <c r="SON209" s="2329" t="s">
        <v>2568</v>
      </c>
      <c r="SOO209" s="2329" t="s">
        <v>2568</v>
      </c>
      <c r="SOP209" s="2329" t="s">
        <v>2568</v>
      </c>
      <c r="SOQ209" s="2329" t="s">
        <v>2568</v>
      </c>
      <c r="SOR209" s="2329" t="s">
        <v>2568</v>
      </c>
      <c r="SOS209" s="2329" t="s">
        <v>2568</v>
      </c>
      <c r="SOT209" s="2329" t="s">
        <v>2568</v>
      </c>
      <c r="SOU209" s="2329" t="s">
        <v>2568</v>
      </c>
      <c r="SOV209" s="2329" t="s">
        <v>2568</v>
      </c>
      <c r="SOW209" s="2329" t="s">
        <v>2568</v>
      </c>
      <c r="SOX209" s="2329" t="s">
        <v>2568</v>
      </c>
      <c r="SOY209" s="2329" t="s">
        <v>2568</v>
      </c>
      <c r="SOZ209" s="2329" t="s">
        <v>2568</v>
      </c>
      <c r="SPA209" s="2329" t="s">
        <v>2568</v>
      </c>
      <c r="SPB209" s="2329" t="s">
        <v>2568</v>
      </c>
      <c r="SPC209" s="2329" t="s">
        <v>2568</v>
      </c>
      <c r="SPD209" s="2329" t="s">
        <v>2568</v>
      </c>
      <c r="SPE209" s="2329" t="s">
        <v>2568</v>
      </c>
      <c r="SPF209" s="2329" t="s">
        <v>2568</v>
      </c>
      <c r="SPG209" s="2329" t="s">
        <v>2568</v>
      </c>
      <c r="SPH209" s="2329" t="s">
        <v>2568</v>
      </c>
      <c r="SPI209" s="2329" t="s">
        <v>2568</v>
      </c>
      <c r="SPJ209" s="2329" t="s">
        <v>2568</v>
      </c>
      <c r="SPK209" s="2329" t="s">
        <v>2568</v>
      </c>
      <c r="SPL209" s="2329" t="s">
        <v>2568</v>
      </c>
      <c r="SPM209" s="2329" t="s">
        <v>2568</v>
      </c>
      <c r="SPN209" s="2329" t="s">
        <v>2568</v>
      </c>
      <c r="SPO209" s="2329" t="s">
        <v>2568</v>
      </c>
      <c r="SPP209" s="2329" t="s">
        <v>2568</v>
      </c>
      <c r="SPQ209" s="2329" t="s">
        <v>2568</v>
      </c>
      <c r="SPR209" s="2329" t="s">
        <v>2568</v>
      </c>
      <c r="SPS209" s="2329" t="s">
        <v>2568</v>
      </c>
      <c r="SPT209" s="2329" t="s">
        <v>2568</v>
      </c>
      <c r="SPU209" s="2329" t="s">
        <v>2568</v>
      </c>
      <c r="SPV209" s="2329" t="s">
        <v>2568</v>
      </c>
      <c r="SPW209" s="2329" t="s">
        <v>2568</v>
      </c>
      <c r="SPX209" s="2329" t="s">
        <v>2568</v>
      </c>
      <c r="SPY209" s="2329" t="s">
        <v>2568</v>
      </c>
      <c r="SPZ209" s="2329" t="s">
        <v>2568</v>
      </c>
      <c r="SQA209" s="2329" t="s">
        <v>2568</v>
      </c>
      <c r="SQB209" s="2329" t="s">
        <v>2568</v>
      </c>
      <c r="SQC209" s="2329" t="s">
        <v>2568</v>
      </c>
      <c r="SQD209" s="2329" t="s">
        <v>2568</v>
      </c>
      <c r="SQE209" s="2329" t="s">
        <v>2568</v>
      </c>
      <c r="SQF209" s="2329" t="s">
        <v>2568</v>
      </c>
      <c r="SQG209" s="2329" t="s">
        <v>2568</v>
      </c>
      <c r="SQH209" s="2329" t="s">
        <v>2568</v>
      </c>
      <c r="SQI209" s="2329" t="s">
        <v>2568</v>
      </c>
      <c r="SQJ209" s="2329" t="s">
        <v>2568</v>
      </c>
      <c r="SQK209" s="2329" t="s">
        <v>2568</v>
      </c>
      <c r="SQL209" s="2329" t="s">
        <v>2568</v>
      </c>
      <c r="SQM209" s="2329" t="s">
        <v>2568</v>
      </c>
      <c r="SQN209" s="2329" t="s">
        <v>2568</v>
      </c>
      <c r="SQO209" s="2329" t="s">
        <v>2568</v>
      </c>
      <c r="SQP209" s="2329" t="s">
        <v>2568</v>
      </c>
      <c r="SQQ209" s="2329" t="s">
        <v>2568</v>
      </c>
      <c r="SQR209" s="2329" t="s">
        <v>2568</v>
      </c>
      <c r="SQS209" s="2329" t="s">
        <v>2568</v>
      </c>
      <c r="SQT209" s="2329" t="s">
        <v>2568</v>
      </c>
      <c r="SQU209" s="2329" t="s">
        <v>2568</v>
      </c>
      <c r="SQV209" s="2329" t="s">
        <v>2568</v>
      </c>
      <c r="SQW209" s="2329" t="s">
        <v>2568</v>
      </c>
      <c r="SQX209" s="2329" t="s">
        <v>2568</v>
      </c>
      <c r="SQY209" s="2329" t="s">
        <v>2568</v>
      </c>
      <c r="SQZ209" s="2329" t="s">
        <v>2568</v>
      </c>
      <c r="SRA209" s="2329" t="s">
        <v>2568</v>
      </c>
      <c r="SRB209" s="2329" t="s">
        <v>2568</v>
      </c>
      <c r="SRC209" s="2329" t="s">
        <v>2568</v>
      </c>
      <c r="SRD209" s="2329" t="s">
        <v>2568</v>
      </c>
      <c r="SRE209" s="2329" t="s">
        <v>2568</v>
      </c>
      <c r="SRF209" s="2329" t="s">
        <v>2568</v>
      </c>
      <c r="SRG209" s="2329" t="s">
        <v>2568</v>
      </c>
      <c r="SRH209" s="2329" t="s">
        <v>2568</v>
      </c>
      <c r="SRI209" s="2329" t="s">
        <v>2568</v>
      </c>
      <c r="SRJ209" s="2329" t="s">
        <v>2568</v>
      </c>
      <c r="SRK209" s="2329" t="s">
        <v>2568</v>
      </c>
      <c r="SRL209" s="2329" t="s">
        <v>2568</v>
      </c>
      <c r="SRM209" s="2329" t="s">
        <v>2568</v>
      </c>
      <c r="SRN209" s="2329" t="s">
        <v>2568</v>
      </c>
      <c r="SRO209" s="2329" t="s">
        <v>2568</v>
      </c>
      <c r="SRP209" s="2329" t="s">
        <v>2568</v>
      </c>
      <c r="SRQ209" s="2329" t="s">
        <v>2568</v>
      </c>
      <c r="SRR209" s="2329" t="s">
        <v>2568</v>
      </c>
      <c r="SRS209" s="2329" t="s">
        <v>2568</v>
      </c>
      <c r="SRT209" s="2329" t="s">
        <v>2568</v>
      </c>
      <c r="SRU209" s="2329" t="s">
        <v>2568</v>
      </c>
      <c r="SRV209" s="2329" t="s">
        <v>2568</v>
      </c>
      <c r="SRW209" s="2329" t="s">
        <v>2568</v>
      </c>
      <c r="SRX209" s="2329" t="s">
        <v>2568</v>
      </c>
      <c r="SRY209" s="2329" t="s">
        <v>2568</v>
      </c>
      <c r="SRZ209" s="2329" t="s">
        <v>2568</v>
      </c>
      <c r="SSA209" s="2329" t="s">
        <v>2568</v>
      </c>
      <c r="SSB209" s="2329" t="s">
        <v>2568</v>
      </c>
      <c r="SSC209" s="2329" t="s">
        <v>2568</v>
      </c>
      <c r="SSD209" s="2329" t="s">
        <v>2568</v>
      </c>
      <c r="SSE209" s="2329" t="s">
        <v>2568</v>
      </c>
      <c r="SSF209" s="2329" t="s">
        <v>2568</v>
      </c>
      <c r="SSG209" s="2329" t="s">
        <v>2568</v>
      </c>
      <c r="SSH209" s="2329" t="s">
        <v>2568</v>
      </c>
      <c r="SSI209" s="2329" t="s">
        <v>2568</v>
      </c>
      <c r="SSJ209" s="2329" t="s">
        <v>2568</v>
      </c>
      <c r="SSK209" s="2329" t="s">
        <v>2568</v>
      </c>
      <c r="SSL209" s="2329" t="s">
        <v>2568</v>
      </c>
      <c r="SSM209" s="2329" t="s">
        <v>2568</v>
      </c>
      <c r="SSN209" s="2329" t="s">
        <v>2568</v>
      </c>
      <c r="SSO209" s="2329" t="s">
        <v>2568</v>
      </c>
      <c r="SSP209" s="2329" t="s">
        <v>2568</v>
      </c>
      <c r="SSQ209" s="2329" t="s">
        <v>2568</v>
      </c>
      <c r="SSR209" s="2329" t="s">
        <v>2568</v>
      </c>
      <c r="SSS209" s="2329" t="s">
        <v>2568</v>
      </c>
      <c r="SST209" s="2329" t="s">
        <v>2568</v>
      </c>
      <c r="SSU209" s="2329" t="s">
        <v>2568</v>
      </c>
      <c r="SSV209" s="2329" t="s">
        <v>2568</v>
      </c>
      <c r="SSW209" s="2329" t="s">
        <v>2568</v>
      </c>
      <c r="SSX209" s="2329" t="s">
        <v>2568</v>
      </c>
      <c r="SSY209" s="2329" t="s">
        <v>2568</v>
      </c>
      <c r="SSZ209" s="2329" t="s">
        <v>2568</v>
      </c>
      <c r="STA209" s="2329" t="s">
        <v>2568</v>
      </c>
      <c r="STB209" s="2329" t="s">
        <v>2568</v>
      </c>
      <c r="STC209" s="2329" t="s">
        <v>2568</v>
      </c>
      <c r="STD209" s="2329" t="s">
        <v>2568</v>
      </c>
      <c r="STE209" s="2329" t="s">
        <v>2568</v>
      </c>
      <c r="STF209" s="2329" t="s">
        <v>2568</v>
      </c>
      <c r="STG209" s="2329" t="s">
        <v>2568</v>
      </c>
      <c r="STH209" s="2329" t="s">
        <v>2568</v>
      </c>
      <c r="STI209" s="2329" t="s">
        <v>2568</v>
      </c>
      <c r="STJ209" s="2329" t="s">
        <v>2568</v>
      </c>
      <c r="STK209" s="2329" t="s">
        <v>2568</v>
      </c>
      <c r="STL209" s="2329" t="s">
        <v>2568</v>
      </c>
      <c r="STM209" s="2329" t="s">
        <v>2568</v>
      </c>
      <c r="STN209" s="2329" t="s">
        <v>2568</v>
      </c>
      <c r="STO209" s="2329" t="s">
        <v>2568</v>
      </c>
      <c r="STP209" s="2329" t="s">
        <v>2568</v>
      </c>
      <c r="STQ209" s="2329" t="s">
        <v>2568</v>
      </c>
      <c r="STR209" s="2329" t="s">
        <v>2568</v>
      </c>
      <c r="STS209" s="2329" t="s">
        <v>2568</v>
      </c>
      <c r="STT209" s="2329" t="s">
        <v>2568</v>
      </c>
      <c r="STU209" s="2329" t="s">
        <v>2568</v>
      </c>
      <c r="STV209" s="2329" t="s">
        <v>2568</v>
      </c>
      <c r="STW209" s="2329" t="s">
        <v>2568</v>
      </c>
      <c r="STX209" s="2329" t="s">
        <v>2568</v>
      </c>
      <c r="STY209" s="2329" t="s">
        <v>2568</v>
      </c>
      <c r="STZ209" s="2329" t="s">
        <v>2568</v>
      </c>
      <c r="SUA209" s="2329" t="s">
        <v>2568</v>
      </c>
      <c r="SUB209" s="2329" t="s">
        <v>2568</v>
      </c>
      <c r="SUC209" s="2329" t="s">
        <v>2568</v>
      </c>
      <c r="SUD209" s="2329" t="s">
        <v>2568</v>
      </c>
      <c r="SUE209" s="2329" t="s">
        <v>2568</v>
      </c>
      <c r="SUF209" s="2329" t="s">
        <v>2568</v>
      </c>
      <c r="SUG209" s="2329" t="s">
        <v>2568</v>
      </c>
      <c r="SUH209" s="2329" t="s">
        <v>2568</v>
      </c>
      <c r="SUI209" s="2329" t="s">
        <v>2568</v>
      </c>
      <c r="SUJ209" s="2329" t="s">
        <v>2568</v>
      </c>
      <c r="SUK209" s="2329" t="s">
        <v>2568</v>
      </c>
      <c r="SUL209" s="2329" t="s">
        <v>2568</v>
      </c>
      <c r="SUM209" s="2329" t="s">
        <v>2568</v>
      </c>
      <c r="SUN209" s="2329" t="s">
        <v>2568</v>
      </c>
      <c r="SUO209" s="2329" t="s">
        <v>2568</v>
      </c>
      <c r="SUP209" s="2329" t="s">
        <v>2568</v>
      </c>
      <c r="SUQ209" s="2329" t="s">
        <v>2568</v>
      </c>
      <c r="SUR209" s="2329" t="s">
        <v>2568</v>
      </c>
      <c r="SUS209" s="2329" t="s">
        <v>2568</v>
      </c>
      <c r="SUT209" s="2329" t="s">
        <v>2568</v>
      </c>
      <c r="SUU209" s="2329" t="s">
        <v>2568</v>
      </c>
      <c r="SUV209" s="2329" t="s">
        <v>2568</v>
      </c>
      <c r="SUW209" s="2329" t="s">
        <v>2568</v>
      </c>
      <c r="SUX209" s="2329" t="s">
        <v>2568</v>
      </c>
      <c r="SUY209" s="2329" t="s">
        <v>2568</v>
      </c>
      <c r="SUZ209" s="2329" t="s">
        <v>2568</v>
      </c>
      <c r="SVA209" s="2329" t="s">
        <v>2568</v>
      </c>
      <c r="SVB209" s="2329" t="s">
        <v>2568</v>
      </c>
      <c r="SVC209" s="2329" t="s">
        <v>2568</v>
      </c>
      <c r="SVD209" s="2329" t="s">
        <v>2568</v>
      </c>
      <c r="SVE209" s="2329" t="s">
        <v>2568</v>
      </c>
      <c r="SVF209" s="2329" t="s">
        <v>2568</v>
      </c>
      <c r="SVG209" s="2329" t="s">
        <v>2568</v>
      </c>
      <c r="SVH209" s="2329" t="s">
        <v>2568</v>
      </c>
      <c r="SVI209" s="2329" t="s">
        <v>2568</v>
      </c>
      <c r="SVJ209" s="2329" t="s">
        <v>2568</v>
      </c>
      <c r="SVK209" s="2329" t="s">
        <v>2568</v>
      </c>
      <c r="SVL209" s="2329" t="s">
        <v>2568</v>
      </c>
      <c r="SVM209" s="2329" t="s">
        <v>2568</v>
      </c>
      <c r="SVN209" s="2329" t="s">
        <v>2568</v>
      </c>
      <c r="SVO209" s="2329" t="s">
        <v>2568</v>
      </c>
      <c r="SVP209" s="2329" t="s">
        <v>2568</v>
      </c>
      <c r="SVQ209" s="2329" t="s">
        <v>2568</v>
      </c>
      <c r="SVR209" s="2329" t="s">
        <v>2568</v>
      </c>
      <c r="SVS209" s="2329" t="s">
        <v>2568</v>
      </c>
      <c r="SVT209" s="2329" t="s">
        <v>2568</v>
      </c>
      <c r="SVU209" s="2329" t="s">
        <v>2568</v>
      </c>
      <c r="SVV209" s="2329" t="s">
        <v>2568</v>
      </c>
      <c r="SVW209" s="2329" t="s">
        <v>2568</v>
      </c>
      <c r="SVX209" s="2329" t="s">
        <v>2568</v>
      </c>
      <c r="SVY209" s="2329" t="s">
        <v>2568</v>
      </c>
      <c r="SVZ209" s="2329" t="s">
        <v>2568</v>
      </c>
      <c r="SWA209" s="2329" t="s">
        <v>2568</v>
      </c>
      <c r="SWB209" s="2329" t="s">
        <v>2568</v>
      </c>
      <c r="SWC209" s="2329" t="s">
        <v>2568</v>
      </c>
      <c r="SWD209" s="2329" t="s">
        <v>2568</v>
      </c>
      <c r="SWE209" s="2329" t="s">
        <v>2568</v>
      </c>
      <c r="SWF209" s="2329" t="s">
        <v>2568</v>
      </c>
      <c r="SWG209" s="2329" t="s">
        <v>2568</v>
      </c>
      <c r="SWH209" s="2329" t="s">
        <v>2568</v>
      </c>
      <c r="SWI209" s="2329" t="s">
        <v>2568</v>
      </c>
      <c r="SWJ209" s="2329" t="s">
        <v>2568</v>
      </c>
      <c r="SWK209" s="2329" t="s">
        <v>2568</v>
      </c>
      <c r="SWL209" s="2329" t="s">
        <v>2568</v>
      </c>
      <c r="SWM209" s="2329" t="s">
        <v>2568</v>
      </c>
      <c r="SWN209" s="2329" t="s">
        <v>2568</v>
      </c>
      <c r="SWO209" s="2329" t="s">
        <v>2568</v>
      </c>
      <c r="SWP209" s="2329" t="s">
        <v>2568</v>
      </c>
      <c r="SWQ209" s="2329" t="s">
        <v>2568</v>
      </c>
      <c r="SWR209" s="2329" t="s">
        <v>2568</v>
      </c>
      <c r="SWS209" s="2329" t="s">
        <v>2568</v>
      </c>
      <c r="SWT209" s="2329" t="s">
        <v>2568</v>
      </c>
      <c r="SWU209" s="2329" t="s">
        <v>2568</v>
      </c>
      <c r="SWV209" s="2329" t="s">
        <v>2568</v>
      </c>
      <c r="SWW209" s="2329" t="s">
        <v>2568</v>
      </c>
      <c r="SWX209" s="2329" t="s">
        <v>2568</v>
      </c>
      <c r="SWY209" s="2329" t="s">
        <v>2568</v>
      </c>
      <c r="SWZ209" s="2329" t="s">
        <v>2568</v>
      </c>
      <c r="SXA209" s="2329" t="s">
        <v>2568</v>
      </c>
      <c r="SXB209" s="2329" t="s">
        <v>2568</v>
      </c>
      <c r="SXC209" s="2329" t="s">
        <v>2568</v>
      </c>
      <c r="SXD209" s="2329" t="s">
        <v>2568</v>
      </c>
      <c r="SXE209" s="2329" t="s">
        <v>2568</v>
      </c>
      <c r="SXF209" s="2329" t="s">
        <v>2568</v>
      </c>
      <c r="SXG209" s="2329" t="s">
        <v>2568</v>
      </c>
      <c r="SXH209" s="2329" t="s">
        <v>2568</v>
      </c>
      <c r="SXI209" s="2329" t="s">
        <v>2568</v>
      </c>
      <c r="SXJ209" s="2329" t="s">
        <v>2568</v>
      </c>
      <c r="SXK209" s="2329" t="s">
        <v>2568</v>
      </c>
      <c r="SXL209" s="2329" t="s">
        <v>2568</v>
      </c>
      <c r="SXM209" s="2329" t="s">
        <v>2568</v>
      </c>
      <c r="SXN209" s="2329" t="s">
        <v>2568</v>
      </c>
      <c r="SXO209" s="2329" t="s">
        <v>2568</v>
      </c>
      <c r="SXP209" s="2329" t="s">
        <v>2568</v>
      </c>
      <c r="SXQ209" s="2329" t="s">
        <v>2568</v>
      </c>
      <c r="SXR209" s="2329" t="s">
        <v>2568</v>
      </c>
      <c r="SXS209" s="2329" t="s">
        <v>2568</v>
      </c>
      <c r="SXT209" s="2329" t="s">
        <v>2568</v>
      </c>
      <c r="SXU209" s="2329" t="s">
        <v>2568</v>
      </c>
      <c r="SXV209" s="2329" t="s">
        <v>2568</v>
      </c>
      <c r="SXW209" s="2329" t="s">
        <v>2568</v>
      </c>
      <c r="SXX209" s="2329" t="s">
        <v>2568</v>
      </c>
      <c r="SXY209" s="2329" t="s">
        <v>2568</v>
      </c>
      <c r="SXZ209" s="2329" t="s">
        <v>2568</v>
      </c>
      <c r="SYA209" s="2329" t="s">
        <v>2568</v>
      </c>
      <c r="SYB209" s="2329" t="s">
        <v>2568</v>
      </c>
      <c r="SYC209" s="2329" t="s">
        <v>2568</v>
      </c>
      <c r="SYD209" s="2329" t="s">
        <v>2568</v>
      </c>
      <c r="SYE209" s="2329" t="s">
        <v>2568</v>
      </c>
      <c r="SYF209" s="2329" t="s">
        <v>2568</v>
      </c>
      <c r="SYG209" s="2329" t="s">
        <v>2568</v>
      </c>
      <c r="SYH209" s="2329" t="s">
        <v>2568</v>
      </c>
      <c r="SYI209" s="2329" t="s">
        <v>2568</v>
      </c>
      <c r="SYJ209" s="2329" t="s">
        <v>2568</v>
      </c>
      <c r="SYK209" s="2329" t="s">
        <v>2568</v>
      </c>
      <c r="SYL209" s="2329" t="s">
        <v>2568</v>
      </c>
      <c r="SYM209" s="2329" t="s">
        <v>2568</v>
      </c>
      <c r="SYN209" s="2329" t="s">
        <v>2568</v>
      </c>
      <c r="SYO209" s="2329" t="s">
        <v>2568</v>
      </c>
      <c r="SYP209" s="2329" t="s">
        <v>2568</v>
      </c>
      <c r="SYQ209" s="2329" t="s">
        <v>2568</v>
      </c>
      <c r="SYR209" s="2329" t="s">
        <v>2568</v>
      </c>
      <c r="SYS209" s="2329" t="s">
        <v>2568</v>
      </c>
      <c r="SYT209" s="2329" t="s">
        <v>2568</v>
      </c>
      <c r="SYU209" s="2329" t="s">
        <v>2568</v>
      </c>
      <c r="SYV209" s="2329" t="s">
        <v>2568</v>
      </c>
      <c r="SYW209" s="2329" t="s">
        <v>2568</v>
      </c>
      <c r="SYX209" s="2329" t="s">
        <v>2568</v>
      </c>
      <c r="SYY209" s="2329" t="s">
        <v>2568</v>
      </c>
      <c r="SYZ209" s="2329" t="s">
        <v>2568</v>
      </c>
      <c r="SZA209" s="2329" t="s">
        <v>2568</v>
      </c>
      <c r="SZB209" s="2329" t="s">
        <v>2568</v>
      </c>
      <c r="SZC209" s="2329" t="s">
        <v>2568</v>
      </c>
      <c r="SZD209" s="2329" t="s">
        <v>2568</v>
      </c>
      <c r="SZE209" s="2329" t="s">
        <v>2568</v>
      </c>
      <c r="SZF209" s="2329" t="s">
        <v>2568</v>
      </c>
      <c r="SZG209" s="2329" t="s">
        <v>2568</v>
      </c>
      <c r="SZH209" s="2329" t="s">
        <v>2568</v>
      </c>
      <c r="SZI209" s="2329" t="s">
        <v>2568</v>
      </c>
      <c r="SZJ209" s="2329" t="s">
        <v>2568</v>
      </c>
      <c r="SZK209" s="2329" t="s">
        <v>2568</v>
      </c>
      <c r="SZL209" s="2329" t="s">
        <v>2568</v>
      </c>
      <c r="SZM209" s="2329" t="s">
        <v>2568</v>
      </c>
      <c r="SZN209" s="2329" t="s">
        <v>2568</v>
      </c>
      <c r="SZO209" s="2329" t="s">
        <v>2568</v>
      </c>
      <c r="SZP209" s="2329" t="s">
        <v>2568</v>
      </c>
      <c r="SZQ209" s="2329" t="s">
        <v>2568</v>
      </c>
      <c r="SZR209" s="2329" t="s">
        <v>2568</v>
      </c>
      <c r="SZS209" s="2329" t="s">
        <v>2568</v>
      </c>
      <c r="SZT209" s="2329" t="s">
        <v>2568</v>
      </c>
      <c r="SZU209" s="2329" t="s">
        <v>2568</v>
      </c>
      <c r="SZV209" s="2329" t="s">
        <v>2568</v>
      </c>
      <c r="SZW209" s="2329" t="s">
        <v>2568</v>
      </c>
      <c r="SZX209" s="2329" t="s">
        <v>2568</v>
      </c>
      <c r="SZY209" s="2329" t="s">
        <v>2568</v>
      </c>
      <c r="SZZ209" s="2329" t="s">
        <v>2568</v>
      </c>
      <c r="TAA209" s="2329" t="s">
        <v>2568</v>
      </c>
      <c r="TAB209" s="2329" t="s">
        <v>2568</v>
      </c>
      <c r="TAC209" s="2329" t="s">
        <v>2568</v>
      </c>
      <c r="TAD209" s="2329" t="s">
        <v>2568</v>
      </c>
      <c r="TAE209" s="2329" t="s">
        <v>2568</v>
      </c>
      <c r="TAF209" s="2329" t="s">
        <v>2568</v>
      </c>
      <c r="TAG209" s="2329" t="s">
        <v>2568</v>
      </c>
      <c r="TAH209" s="2329" t="s">
        <v>2568</v>
      </c>
      <c r="TAI209" s="2329" t="s">
        <v>2568</v>
      </c>
      <c r="TAJ209" s="2329" t="s">
        <v>2568</v>
      </c>
      <c r="TAK209" s="2329" t="s">
        <v>2568</v>
      </c>
      <c r="TAL209" s="2329" t="s">
        <v>2568</v>
      </c>
      <c r="TAM209" s="2329" t="s">
        <v>2568</v>
      </c>
      <c r="TAN209" s="2329" t="s">
        <v>2568</v>
      </c>
      <c r="TAO209" s="2329" t="s">
        <v>2568</v>
      </c>
      <c r="TAP209" s="2329" t="s">
        <v>2568</v>
      </c>
      <c r="TAQ209" s="2329" t="s">
        <v>2568</v>
      </c>
      <c r="TAR209" s="2329" t="s">
        <v>2568</v>
      </c>
      <c r="TAS209" s="2329" t="s">
        <v>2568</v>
      </c>
      <c r="TAT209" s="2329" t="s">
        <v>2568</v>
      </c>
      <c r="TAU209" s="2329" t="s">
        <v>2568</v>
      </c>
      <c r="TAV209" s="2329" t="s">
        <v>2568</v>
      </c>
      <c r="TAW209" s="2329" t="s">
        <v>2568</v>
      </c>
      <c r="TAX209" s="2329" t="s">
        <v>2568</v>
      </c>
      <c r="TAY209" s="2329" t="s">
        <v>2568</v>
      </c>
      <c r="TAZ209" s="2329" t="s">
        <v>2568</v>
      </c>
      <c r="TBA209" s="2329" t="s">
        <v>2568</v>
      </c>
      <c r="TBB209" s="2329" t="s">
        <v>2568</v>
      </c>
      <c r="TBC209" s="2329" t="s">
        <v>2568</v>
      </c>
      <c r="TBD209" s="2329" t="s">
        <v>2568</v>
      </c>
      <c r="TBE209" s="2329" t="s">
        <v>2568</v>
      </c>
      <c r="TBF209" s="2329" t="s">
        <v>2568</v>
      </c>
      <c r="TBG209" s="2329" t="s">
        <v>2568</v>
      </c>
      <c r="TBH209" s="2329" t="s">
        <v>2568</v>
      </c>
      <c r="TBI209" s="2329" t="s">
        <v>2568</v>
      </c>
      <c r="TBJ209" s="2329" t="s">
        <v>2568</v>
      </c>
      <c r="TBK209" s="2329" t="s">
        <v>2568</v>
      </c>
      <c r="TBL209" s="2329" t="s">
        <v>2568</v>
      </c>
      <c r="TBM209" s="2329" t="s">
        <v>2568</v>
      </c>
      <c r="TBN209" s="2329" t="s">
        <v>2568</v>
      </c>
      <c r="TBO209" s="2329" t="s">
        <v>2568</v>
      </c>
      <c r="TBP209" s="2329" t="s">
        <v>2568</v>
      </c>
      <c r="TBQ209" s="2329" t="s">
        <v>2568</v>
      </c>
      <c r="TBR209" s="2329" t="s">
        <v>2568</v>
      </c>
      <c r="TBS209" s="2329" t="s">
        <v>2568</v>
      </c>
      <c r="TBT209" s="2329" t="s">
        <v>2568</v>
      </c>
      <c r="TBU209" s="2329" t="s">
        <v>2568</v>
      </c>
      <c r="TBV209" s="2329" t="s">
        <v>2568</v>
      </c>
      <c r="TBW209" s="2329" t="s">
        <v>2568</v>
      </c>
      <c r="TBX209" s="2329" t="s">
        <v>2568</v>
      </c>
      <c r="TBY209" s="2329" t="s">
        <v>2568</v>
      </c>
      <c r="TBZ209" s="2329" t="s">
        <v>2568</v>
      </c>
      <c r="TCA209" s="2329" t="s">
        <v>2568</v>
      </c>
      <c r="TCB209" s="2329" t="s">
        <v>2568</v>
      </c>
      <c r="TCC209" s="2329" t="s">
        <v>2568</v>
      </c>
      <c r="TCD209" s="2329" t="s">
        <v>2568</v>
      </c>
      <c r="TCE209" s="2329" t="s">
        <v>2568</v>
      </c>
      <c r="TCF209" s="2329" t="s">
        <v>2568</v>
      </c>
      <c r="TCG209" s="2329" t="s">
        <v>2568</v>
      </c>
      <c r="TCH209" s="2329" t="s">
        <v>2568</v>
      </c>
      <c r="TCI209" s="2329" t="s">
        <v>2568</v>
      </c>
      <c r="TCJ209" s="2329" t="s">
        <v>2568</v>
      </c>
      <c r="TCK209" s="2329" t="s">
        <v>2568</v>
      </c>
      <c r="TCL209" s="2329" t="s">
        <v>2568</v>
      </c>
      <c r="TCM209" s="2329" t="s">
        <v>2568</v>
      </c>
      <c r="TCN209" s="2329" t="s">
        <v>2568</v>
      </c>
      <c r="TCO209" s="2329" t="s">
        <v>2568</v>
      </c>
      <c r="TCP209" s="2329" t="s">
        <v>2568</v>
      </c>
      <c r="TCQ209" s="2329" t="s">
        <v>2568</v>
      </c>
      <c r="TCR209" s="2329" t="s">
        <v>2568</v>
      </c>
      <c r="TCS209" s="2329" t="s">
        <v>2568</v>
      </c>
      <c r="TCT209" s="2329" t="s">
        <v>2568</v>
      </c>
      <c r="TCU209" s="2329" t="s">
        <v>2568</v>
      </c>
      <c r="TCV209" s="2329" t="s">
        <v>2568</v>
      </c>
      <c r="TCW209" s="2329" t="s">
        <v>2568</v>
      </c>
      <c r="TCX209" s="2329" t="s">
        <v>2568</v>
      </c>
      <c r="TCY209" s="2329" t="s">
        <v>2568</v>
      </c>
      <c r="TCZ209" s="2329" t="s">
        <v>2568</v>
      </c>
      <c r="TDA209" s="2329" t="s">
        <v>2568</v>
      </c>
      <c r="TDB209" s="2329" t="s">
        <v>2568</v>
      </c>
      <c r="TDC209" s="2329" t="s">
        <v>2568</v>
      </c>
      <c r="TDD209" s="2329" t="s">
        <v>2568</v>
      </c>
      <c r="TDE209" s="2329" t="s">
        <v>2568</v>
      </c>
      <c r="TDF209" s="2329" t="s">
        <v>2568</v>
      </c>
      <c r="TDG209" s="2329" t="s">
        <v>2568</v>
      </c>
      <c r="TDH209" s="2329" t="s">
        <v>2568</v>
      </c>
      <c r="TDI209" s="2329" t="s">
        <v>2568</v>
      </c>
      <c r="TDJ209" s="2329" t="s">
        <v>2568</v>
      </c>
      <c r="TDK209" s="2329" t="s">
        <v>2568</v>
      </c>
      <c r="TDL209" s="2329" t="s">
        <v>2568</v>
      </c>
      <c r="TDM209" s="2329" t="s">
        <v>2568</v>
      </c>
      <c r="TDN209" s="2329" t="s">
        <v>2568</v>
      </c>
      <c r="TDO209" s="2329" t="s">
        <v>2568</v>
      </c>
      <c r="TDP209" s="2329" t="s">
        <v>2568</v>
      </c>
      <c r="TDQ209" s="2329" t="s">
        <v>2568</v>
      </c>
      <c r="TDR209" s="2329" t="s">
        <v>2568</v>
      </c>
      <c r="TDS209" s="2329" t="s">
        <v>2568</v>
      </c>
      <c r="TDT209" s="2329" t="s">
        <v>2568</v>
      </c>
      <c r="TDU209" s="2329" t="s">
        <v>2568</v>
      </c>
      <c r="TDV209" s="2329" t="s">
        <v>2568</v>
      </c>
      <c r="TDW209" s="2329" t="s">
        <v>2568</v>
      </c>
      <c r="TDX209" s="2329" t="s">
        <v>2568</v>
      </c>
      <c r="TDY209" s="2329" t="s">
        <v>2568</v>
      </c>
      <c r="TDZ209" s="2329" t="s">
        <v>2568</v>
      </c>
      <c r="TEA209" s="2329" t="s">
        <v>2568</v>
      </c>
      <c r="TEB209" s="2329" t="s">
        <v>2568</v>
      </c>
      <c r="TEC209" s="2329" t="s">
        <v>2568</v>
      </c>
      <c r="TED209" s="2329" t="s">
        <v>2568</v>
      </c>
      <c r="TEE209" s="2329" t="s">
        <v>2568</v>
      </c>
      <c r="TEF209" s="2329" t="s">
        <v>2568</v>
      </c>
      <c r="TEG209" s="2329" t="s">
        <v>2568</v>
      </c>
      <c r="TEH209" s="2329" t="s">
        <v>2568</v>
      </c>
      <c r="TEI209" s="2329" t="s">
        <v>2568</v>
      </c>
      <c r="TEJ209" s="2329" t="s">
        <v>2568</v>
      </c>
      <c r="TEK209" s="2329" t="s">
        <v>2568</v>
      </c>
      <c r="TEL209" s="2329" t="s">
        <v>2568</v>
      </c>
      <c r="TEM209" s="2329" t="s">
        <v>2568</v>
      </c>
      <c r="TEN209" s="2329" t="s">
        <v>2568</v>
      </c>
      <c r="TEO209" s="2329" t="s">
        <v>2568</v>
      </c>
      <c r="TEP209" s="2329" t="s">
        <v>2568</v>
      </c>
      <c r="TEQ209" s="2329" t="s">
        <v>2568</v>
      </c>
      <c r="TER209" s="2329" t="s">
        <v>2568</v>
      </c>
      <c r="TES209" s="2329" t="s">
        <v>2568</v>
      </c>
      <c r="TET209" s="2329" t="s">
        <v>2568</v>
      </c>
      <c r="TEU209" s="2329" t="s">
        <v>2568</v>
      </c>
      <c r="TEV209" s="2329" t="s">
        <v>2568</v>
      </c>
      <c r="TEW209" s="2329" t="s">
        <v>2568</v>
      </c>
      <c r="TEX209" s="2329" t="s">
        <v>2568</v>
      </c>
      <c r="TEY209" s="2329" t="s">
        <v>2568</v>
      </c>
      <c r="TEZ209" s="2329" t="s">
        <v>2568</v>
      </c>
      <c r="TFA209" s="2329" t="s">
        <v>2568</v>
      </c>
      <c r="TFB209" s="2329" t="s">
        <v>2568</v>
      </c>
      <c r="TFC209" s="2329" t="s">
        <v>2568</v>
      </c>
      <c r="TFD209" s="2329" t="s">
        <v>2568</v>
      </c>
      <c r="TFE209" s="2329" t="s">
        <v>2568</v>
      </c>
      <c r="TFF209" s="2329" t="s">
        <v>2568</v>
      </c>
      <c r="TFG209" s="2329" t="s">
        <v>2568</v>
      </c>
      <c r="TFH209" s="2329" t="s">
        <v>2568</v>
      </c>
      <c r="TFI209" s="2329" t="s">
        <v>2568</v>
      </c>
      <c r="TFJ209" s="2329" t="s">
        <v>2568</v>
      </c>
      <c r="TFK209" s="2329" t="s">
        <v>2568</v>
      </c>
      <c r="TFL209" s="2329" t="s">
        <v>2568</v>
      </c>
      <c r="TFM209" s="2329" t="s">
        <v>2568</v>
      </c>
      <c r="TFN209" s="2329" t="s">
        <v>2568</v>
      </c>
      <c r="TFO209" s="2329" t="s">
        <v>2568</v>
      </c>
      <c r="TFP209" s="2329" t="s">
        <v>2568</v>
      </c>
      <c r="TFQ209" s="2329" t="s">
        <v>2568</v>
      </c>
      <c r="TFR209" s="2329" t="s">
        <v>2568</v>
      </c>
      <c r="TFS209" s="2329" t="s">
        <v>2568</v>
      </c>
      <c r="TFT209" s="2329" t="s">
        <v>2568</v>
      </c>
      <c r="TFU209" s="2329" t="s">
        <v>2568</v>
      </c>
      <c r="TFV209" s="2329" t="s">
        <v>2568</v>
      </c>
      <c r="TFW209" s="2329" t="s">
        <v>2568</v>
      </c>
      <c r="TFX209" s="2329" t="s">
        <v>2568</v>
      </c>
      <c r="TFY209" s="2329" t="s">
        <v>2568</v>
      </c>
      <c r="TFZ209" s="2329" t="s">
        <v>2568</v>
      </c>
      <c r="TGA209" s="2329" t="s">
        <v>2568</v>
      </c>
      <c r="TGB209" s="2329" t="s">
        <v>2568</v>
      </c>
      <c r="TGC209" s="2329" t="s">
        <v>2568</v>
      </c>
      <c r="TGD209" s="2329" t="s">
        <v>2568</v>
      </c>
      <c r="TGE209" s="2329" t="s">
        <v>2568</v>
      </c>
      <c r="TGF209" s="2329" t="s">
        <v>2568</v>
      </c>
      <c r="TGG209" s="2329" t="s">
        <v>2568</v>
      </c>
      <c r="TGH209" s="2329" t="s">
        <v>2568</v>
      </c>
      <c r="TGI209" s="2329" t="s">
        <v>2568</v>
      </c>
      <c r="TGJ209" s="2329" t="s">
        <v>2568</v>
      </c>
      <c r="TGK209" s="2329" t="s">
        <v>2568</v>
      </c>
      <c r="TGL209" s="2329" t="s">
        <v>2568</v>
      </c>
      <c r="TGM209" s="2329" t="s">
        <v>2568</v>
      </c>
      <c r="TGN209" s="2329" t="s">
        <v>2568</v>
      </c>
      <c r="TGO209" s="2329" t="s">
        <v>2568</v>
      </c>
      <c r="TGP209" s="2329" t="s">
        <v>2568</v>
      </c>
      <c r="TGQ209" s="2329" t="s">
        <v>2568</v>
      </c>
      <c r="TGR209" s="2329" t="s">
        <v>2568</v>
      </c>
      <c r="TGS209" s="2329" t="s">
        <v>2568</v>
      </c>
      <c r="TGT209" s="2329" t="s">
        <v>2568</v>
      </c>
      <c r="TGU209" s="2329" t="s">
        <v>2568</v>
      </c>
      <c r="TGV209" s="2329" t="s">
        <v>2568</v>
      </c>
      <c r="TGW209" s="2329" t="s">
        <v>2568</v>
      </c>
      <c r="TGX209" s="2329" t="s">
        <v>2568</v>
      </c>
      <c r="TGY209" s="2329" t="s">
        <v>2568</v>
      </c>
      <c r="TGZ209" s="2329" t="s">
        <v>2568</v>
      </c>
      <c r="THA209" s="2329" t="s">
        <v>2568</v>
      </c>
      <c r="THB209" s="2329" t="s">
        <v>2568</v>
      </c>
      <c r="THC209" s="2329" t="s">
        <v>2568</v>
      </c>
      <c r="THD209" s="2329" t="s">
        <v>2568</v>
      </c>
      <c r="THE209" s="2329" t="s">
        <v>2568</v>
      </c>
      <c r="THF209" s="2329" t="s">
        <v>2568</v>
      </c>
      <c r="THG209" s="2329" t="s">
        <v>2568</v>
      </c>
      <c r="THH209" s="2329" t="s">
        <v>2568</v>
      </c>
      <c r="THI209" s="2329" t="s">
        <v>2568</v>
      </c>
      <c r="THJ209" s="2329" t="s">
        <v>2568</v>
      </c>
      <c r="THK209" s="2329" t="s">
        <v>2568</v>
      </c>
      <c r="THL209" s="2329" t="s">
        <v>2568</v>
      </c>
      <c r="THM209" s="2329" t="s">
        <v>2568</v>
      </c>
      <c r="THN209" s="2329" t="s">
        <v>2568</v>
      </c>
      <c r="THO209" s="2329" t="s">
        <v>2568</v>
      </c>
      <c r="THP209" s="2329" t="s">
        <v>2568</v>
      </c>
      <c r="THQ209" s="2329" t="s">
        <v>2568</v>
      </c>
      <c r="THR209" s="2329" t="s">
        <v>2568</v>
      </c>
      <c r="THS209" s="2329" t="s">
        <v>2568</v>
      </c>
      <c r="THT209" s="2329" t="s">
        <v>2568</v>
      </c>
      <c r="THU209" s="2329" t="s">
        <v>2568</v>
      </c>
      <c r="THV209" s="2329" t="s">
        <v>2568</v>
      </c>
      <c r="THW209" s="2329" t="s">
        <v>2568</v>
      </c>
      <c r="THX209" s="2329" t="s">
        <v>2568</v>
      </c>
      <c r="THY209" s="2329" t="s">
        <v>2568</v>
      </c>
      <c r="THZ209" s="2329" t="s">
        <v>2568</v>
      </c>
      <c r="TIA209" s="2329" t="s">
        <v>2568</v>
      </c>
      <c r="TIB209" s="2329" t="s">
        <v>2568</v>
      </c>
      <c r="TIC209" s="2329" t="s">
        <v>2568</v>
      </c>
      <c r="TID209" s="2329" t="s">
        <v>2568</v>
      </c>
      <c r="TIE209" s="2329" t="s">
        <v>2568</v>
      </c>
      <c r="TIF209" s="2329" t="s">
        <v>2568</v>
      </c>
      <c r="TIG209" s="2329" t="s">
        <v>2568</v>
      </c>
      <c r="TIH209" s="2329" t="s">
        <v>2568</v>
      </c>
      <c r="TII209" s="2329" t="s">
        <v>2568</v>
      </c>
      <c r="TIJ209" s="2329" t="s">
        <v>2568</v>
      </c>
      <c r="TIK209" s="2329" t="s">
        <v>2568</v>
      </c>
      <c r="TIL209" s="2329" t="s">
        <v>2568</v>
      </c>
      <c r="TIM209" s="2329" t="s">
        <v>2568</v>
      </c>
      <c r="TIN209" s="2329" t="s">
        <v>2568</v>
      </c>
      <c r="TIO209" s="2329" t="s">
        <v>2568</v>
      </c>
      <c r="TIP209" s="2329" t="s">
        <v>2568</v>
      </c>
      <c r="TIQ209" s="2329" t="s">
        <v>2568</v>
      </c>
      <c r="TIR209" s="2329" t="s">
        <v>2568</v>
      </c>
      <c r="TIS209" s="2329" t="s">
        <v>2568</v>
      </c>
      <c r="TIT209" s="2329" t="s">
        <v>2568</v>
      </c>
      <c r="TIU209" s="2329" t="s">
        <v>2568</v>
      </c>
      <c r="TIV209" s="2329" t="s">
        <v>2568</v>
      </c>
      <c r="TIW209" s="2329" t="s">
        <v>2568</v>
      </c>
      <c r="TIX209" s="2329" t="s">
        <v>2568</v>
      </c>
      <c r="TIY209" s="2329" t="s">
        <v>2568</v>
      </c>
      <c r="TIZ209" s="2329" t="s">
        <v>2568</v>
      </c>
      <c r="TJA209" s="2329" t="s">
        <v>2568</v>
      </c>
      <c r="TJB209" s="2329" t="s">
        <v>2568</v>
      </c>
      <c r="TJC209" s="2329" t="s">
        <v>2568</v>
      </c>
      <c r="TJD209" s="2329" t="s">
        <v>2568</v>
      </c>
      <c r="TJE209" s="2329" t="s">
        <v>2568</v>
      </c>
      <c r="TJF209" s="2329" t="s">
        <v>2568</v>
      </c>
      <c r="TJG209" s="2329" t="s">
        <v>2568</v>
      </c>
      <c r="TJH209" s="2329" t="s">
        <v>2568</v>
      </c>
      <c r="TJI209" s="2329" t="s">
        <v>2568</v>
      </c>
      <c r="TJJ209" s="2329" t="s">
        <v>2568</v>
      </c>
      <c r="TJK209" s="2329" t="s">
        <v>2568</v>
      </c>
      <c r="TJL209" s="2329" t="s">
        <v>2568</v>
      </c>
      <c r="TJM209" s="2329" t="s">
        <v>2568</v>
      </c>
      <c r="TJN209" s="2329" t="s">
        <v>2568</v>
      </c>
      <c r="TJO209" s="2329" t="s">
        <v>2568</v>
      </c>
      <c r="TJP209" s="2329" t="s">
        <v>2568</v>
      </c>
      <c r="TJQ209" s="2329" t="s">
        <v>2568</v>
      </c>
      <c r="TJR209" s="2329" t="s">
        <v>2568</v>
      </c>
      <c r="TJS209" s="2329" t="s">
        <v>2568</v>
      </c>
      <c r="TJT209" s="2329" t="s">
        <v>2568</v>
      </c>
      <c r="TJU209" s="2329" t="s">
        <v>2568</v>
      </c>
      <c r="TJV209" s="2329" t="s">
        <v>2568</v>
      </c>
      <c r="TJW209" s="2329" t="s">
        <v>2568</v>
      </c>
      <c r="TJX209" s="2329" t="s">
        <v>2568</v>
      </c>
      <c r="TJY209" s="2329" t="s">
        <v>2568</v>
      </c>
      <c r="TJZ209" s="2329" t="s">
        <v>2568</v>
      </c>
      <c r="TKA209" s="2329" t="s">
        <v>2568</v>
      </c>
      <c r="TKB209" s="2329" t="s">
        <v>2568</v>
      </c>
      <c r="TKC209" s="2329" t="s">
        <v>2568</v>
      </c>
      <c r="TKD209" s="2329" t="s">
        <v>2568</v>
      </c>
      <c r="TKE209" s="2329" t="s">
        <v>2568</v>
      </c>
      <c r="TKF209" s="2329" t="s">
        <v>2568</v>
      </c>
      <c r="TKG209" s="2329" t="s">
        <v>2568</v>
      </c>
      <c r="TKH209" s="2329" t="s">
        <v>2568</v>
      </c>
      <c r="TKI209" s="2329" t="s">
        <v>2568</v>
      </c>
      <c r="TKJ209" s="2329" t="s">
        <v>2568</v>
      </c>
      <c r="TKK209" s="2329" t="s">
        <v>2568</v>
      </c>
      <c r="TKL209" s="2329" t="s">
        <v>2568</v>
      </c>
      <c r="TKM209" s="2329" t="s">
        <v>2568</v>
      </c>
      <c r="TKN209" s="2329" t="s">
        <v>2568</v>
      </c>
      <c r="TKO209" s="2329" t="s">
        <v>2568</v>
      </c>
      <c r="TKP209" s="2329" t="s">
        <v>2568</v>
      </c>
      <c r="TKQ209" s="2329" t="s">
        <v>2568</v>
      </c>
      <c r="TKR209" s="2329" t="s">
        <v>2568</v>
      </c>
      <c r="TKS209" s="2329" t="s">
        <v>2568</v>
      </c>
      <c r="TKT209" s="2329" t="s">
        <v>2568</v>
      </c>
      <c r="TKU209" s="2329" t="s">
        <v>2568</v>
      </c>
      <c r="TKV209" s="2329" t="s">
        <v>2568</v>
      </c>
      <c r="TKW209" s="2329" t="s">
        <v>2568</v>
      </c>
      <c r="TKX209" s="2329" t="s">
        <v>2568</v>
      </c>
      <c r="TKY209" s="2329" t="s">
        <v>2568</v>
      </c>
      <c r="TKZ209" s="2329" t="s">
        <v>2568</v>
      </c>
      <c r="TLA209" s="2329" t="s">
        <v>2568</v>
      </c>
      <c r="TLB209" s="2329" t="s">
        <v>2568</v>
      </c>
      <c r="TLC209" s="2329" t="s">
        <v>2568</v>
      </c>
      <c r="TLD209" s="2329" t="s">
        <v>2568</v>
      </c>
      <c r="TLE209" s="2329" t="s">
        <v>2568</v>
      </c>
      <c r="TLF209" s="2329" t="s">
        <v>2568</v>
      </c>
      <c r="TLG209" s="2329" t="s">
        <v>2568</v>
      </c>
      <c r="TLH209" s="2329" t="s">
        <v>2568</v>
      </c>
      <c r="TLI209" s="2329" t="s">
        <v>2568</v>
      </c>
      <c r="TLJ209" s="2329" t="s">
        <v>2568</v>
      </c>
      <c r="TLK209" s="2329" t="s">
        <v>2568</v>
      </c>
      <c r="TLL209" s="2329" t="s">
        <v>2568</v>
      </c>
      <c r="TLM209" s="2329" t="s">
        <v>2568</v>
      </c>
      <c r="TLN209" s="2329" t="s">
        <v>2568</v>
      </c>
      <c r="TLO209" s="2329" t="s">
        <v>2568</v>
      </c>
      <c r="TLP209" s="2329" t="s">
        <v>2568</v>
      </c>
      <c r="TLQ209" s="2329" t="s">
        <v>2568</v>
      </c>
      <c r="TLR209" s="2329" t="s">
        <v>2568</v>
      </c>
      <c r="TLS209" s="2329" t="s">
        <v>2568</v>
      </c>
      <c r="TLT209" s="2329" t="s">
        <v>2568</v>
      </c>
      <c r="TLU209" s="2329" t="s">
        <v>2568</v>
      </c>
      <c r="TLV209" s="2329" t="s">
        <v>2568</v>
      </c>
      <c r="TLW209" s="2329" t="s">
        <v>2568</v>
      </c>
      <c r="TLX209" s="2329" t="s">
        <v>2568</v>
      </c>
      <c r="TLY209" s="2329" t="s">
        <v>2568</v>
      </c>
      <c r="TLZ209" s="2329" t="s">
        <v>2568</v>
      </c>
      <c r="TMA209" s="2329" t="s">
        <v>2568</v>
      </c>
      <c r="TMB209" s="2329" t="s">
        <v>2568</v>
      </c>
      <c r="TMC209" s="2329" t="s">
        <v>2568</v>
      </c>
      <c r="TMD209" s="2329" t="s">
        <v>2568</v>
      </c>
      <c r="TME209" s="2329" t="s">
        <v>2568</v>
      </c>
      <c r="TMF209" s="2329" t="s">
        <v>2568</v>
      </c>
      <c r="TMG209" s="2329" t="s">
        <v>2568</v>
      </c>
      <c r="TMH209" s="2329" t="s">
        <v>2568</v>
      </c>
      <c r="TMI209" s="2329" t="s">
        <v>2568</v>
      </c>
      <c r="TMJ209" s="2329" t="s">
        <v>2568</v>
      </c>
      <c r="TMK209" s="2329" t="s">
        <v>2568</v>
      </c>
      <c r="TML209" s="2329" t="s">
        <v>2568</v>
      </c>
      <c r="TMM209" s="2329" t="s">
        <v>2568</v>
      </c>
      <c r="TMN209" s="2329" t="s">
        <v>2568</v>
      </c>
      <c r="TMO209" s="2329" t="s">
        <v>2568</v>
      </c>
      <c r="TMP209" s="2329" t="s">
        <v>2568</v>
      </c>
      <c r="TMQ209" s="2329" t="s">
        <v>2568</v>
      </c>
      <c r="TMR209" s="2329" t="s">
        <v>2568</v>
      </c>
      <c r="TMS209" s="2329" t="s">
        <v>2568</v>
      </c>
      <c r="TMT209" s="2329" t="s">
        <v>2568</v>
      </c>
      <c r="TMU209" s="2329" t="s">
        <v>2568</v>
      </c>
      <c r="TMV209" s="2329" t="s">
        <v>2568</v>
      </c>
      <c r="TMW209" s="2329" t="s">
        <v>2568</v>
      </c>
      <c r="TMX209" s="2329" t="s">
        <v>2568</v>
      </c>
      <c r="TMY209" s="2329" t="s">
        <v>2568</v>
      </c>
      <c r="TMZ209" s="2329" t="s">
        <v>2568</v>
      </c>
      <c r="TNA209" s="2329" t="s">
        <v>2568</v>
      </c>
      <c r="TNB209" s="2329" t="s">
        <v>2568</v>
      </c>
      <c r="TNC209" s="2329" t="s">
        <v>2568</v>
      </c>
      <c r="TND209" s="2329" t="s">
        <v>2568</v>
      </c>
      <c r="TNE209" s="2329" t="s">
        <v>2568</v>
      </c>
      <c r="TNF209" s="2329" t="s">
        <v>2568</v>
      </c>
      <c r="TNG209" s="2329" t="s">
        <v>2568</v>
      </c>
      <c r="TNH209" s="2329" t="s">
        <v>2568</v>
      </c>
      <c r="TNI209" s="2329" t="s">
        <v>2568</v>
      </c>
      <c r="TNJ209" s="2329" t="s">
        <v>2568</v>
      </c>
      <c r="TNK209" s="2329" t="s">
        <v>2568</v>
      </c>
      <c r="TNL209" s="2329" t="s">
        <v>2568</v>
      </c>
      <c r="TNM209" s="2329" t="s">
        <v>2568</v>
      </c>
      <c r="TNN209" s="2329" t="s">
        <v>2568</v>
      </c>
      <c r="TNO209" s="2329" t="s">
        <v>2568</v>
      </c>
      <c r="TNP209" s="2329" t="s">
        <v>2568</v>
      </c>
      <c r="TNQ209" s="2329" t="s">
        <v>2568</v>
      </c>
      <c r="TNR209" s="2329" t="s">
        <v>2568</v>
      </c>
      <c r="TNS209" s="2329" t="s">
        <v>2568</v>
      </c>
      <c r="TNT209" s="2329" t="s">
        <v>2568</v>
      </c>
      <c r="TNU209" s="2329" t="s">
        <v>2568</v>
      </c>
      <c r="TNV209" s="2329" t="s">
        <v>2568</v>
      </c>
      <c r="TNW209" s="2329" t="s">
        <v>2568</v>
      </c>
      <c r="TNX209" s="2329" t="s">
        <v>2568</v>
      </c>
      <c r="TNY209" s="2329" t="s">
        <v>2568</v>
      </c>
      <c r="TNZ209" s="2329" t="s">
        <v>2568</v>
      </c>
      <c r="TOA209" s="2329" t="s">
        <v>2568</v>
      </c>
      <c r="TOB209" s="2329" t="s">
        <v>2568</v>
      </c>
      <c r="TOC209" s="2329" t="s">
        <v>2568</v>
      </c>
      <c r="TOD209" s="2329" t="s">
        <v>2568</v>
      </c>
      <c r="TOE209" s="2329" t="s">
        <v>2568</v>
      </c>
      <c r="TOF209" s="2329" t="s">
        <v>2568</v>
      </c>
      <c r="TOG209" s="2329" t="s">
        <v>2568</v>
      </c>
      <c r="TOH209" s="2329" t="s">
        <v>2568</v>
      </c>
      <c r="TOI209" s="2329" t="s">
        <v>2568</v>
      </c>
      <c r="TOJ209" s="2329" t="s">
        <v>2568</v>
      </c>
      <c r="TOK209" s="2329" t="s">
        <v>2568</v>
      </c>
      <c r="TOL209" s="2329" t="s">
        <v>2568</v>
      </c>
      <c r="TOM209" s="2329" t="s">
        <v>2568</v>
      </c>
      <c r="TON209" s="2329" t="s">
        <v>2568</v>
      </c>
      <c r="TOO209" s="2329" t="s">
        <v>2568</v>
      </c>
      <c r="TOP209" s="2329" t="s">
        <v>2568</v>
      </c>
      <c r="TOQ209" s="2329" t="s">
        <v>2568</v>
      </c>
      <c r="TOR209" s="2329" t="s">
        <v>2568</v>
      </c>
      <c r="TOS209" s="2329" t="s">
        <v>2568</v>
      </c>
      <c r="TOT209" s="2329" t="s">
        <v>2568</v>
      </c>
      <c r="TOU209" s="2329" t="s">
        <v>2568</v>
      </c>
      <c r="TOV209" s="2329" t="s">
        <v>2568</v>
      </c>
      <c r="TOW209" s="2329" t="s">
        <v>2568</v>
      </c>
      <c r="TOX209" s="2329" t="s">
        <v>2568</v>
      </c>
      <c r="TOY209" s="2329" t="s">
        <v>2568</v>
      </c>
      <c r="TOZ209" s="2329" t="s">
        <v>2568</v>
      </c>
      <c r="TPA209" s="2329" t="s">
        <v>2568</v>
      </c>
      <c r="TPB209" s="2329" t="s">
        <v>2568</v>
      </c>
      <c r="TPC209" s="2329" t="s">
        <v>2568</v>
      </c>
      <c r="TPD209" s="2329" t="s">
        <v>2568</v>
      </c>
      <c r="TPE209" s="2329" t="s">
        <v>2568</v>
      </c>
      <c r="TPF209" s="2329" t="s">
        <v>2568</v>
      </c>
      <c r="TPG209" s="2329" t="s">
        <v>2568</v>
      </c>
      <c r="TPH209" s="2329" t="s">
        <v>2568</v>
      </c>
      <c r="TPI209" s="2329" t="s">
        <v>2568</v>
      </c>
      <c r="TPJ209" s="2329" t="s">
        <v>2568</v>
      </c>
      <c r="TPK209" s="2329" t="s">
        <v>2568</v>
      </c>
      <c r="TPL209" s="2329" t="s">
        <v>2568</v>
      </c>
      <c r="TPM209" s="2329" t="s">
        <v>2568</v>
      </c>
      <c r="TPN209" s="2329" t="s">
        <v>2568</v>
      </c>
      <c r="TPO209" s="2329" t="s">
        <v>2568</v>
      </c>
      <c r="TPP209" s="2329" t="s">
        <v>2568</v>
      </c>
      <c r="TPQ209" s="2329" t="s">
        <v>2568</v>
      </c>
      <c r="TPR209" s="2329" t="s">
        <v>2568</v>
      </c>
      <c r="TPS209" s="2329" t="s">
        <v>2568</v>
      </c>
      <c r="TPT209" s="2329" t="s">
        <v>2568</v>
      </c>
      <c r="TPU209" s="2329" t="s">
        <v>2568</v>
      </c>
      <c r="TPV209" s="2329" t="s">
        <v>2568</v>
      </c>
      <c r="TPW209" s="2329" t="s">
        <v>2568</v>
      </c>
      <c r="TPX209" s="2329" t="s">
        <v>2568</v>
      </c>
      <c r="TPY209" s="2329" t="s">
        <v>2568</v>
      </c>
      <c r="TPZ209" s="2329" t="s">
        <v>2568</v>
      </c>
      <c r="TQA209" s="2329" t="s">
        <v>2568</v>
      </c>
      <c r="TQB209" s="2329" t="s">
        <v>2568</v>
      </c>
      <c r="TQC209" s="2329" t="s">
        <v>2568</v>
      </c>
      <c r="TQD209" s="2329" t="s">
        <v>2568</v>
      </c>
      <c r="TQE209" s="2329" t="s">
        <v>2568</v>
      </c>
      <c r="TQF209" s="2329" t="s">
        <v>2568</v>
      </c>
      <c r="TQG209" s="2329" t="s">
        <v>2568</v>
      </c>
      <c r="TQH209" s="2329" t="s">
        <v>2568</v>
      </c>
      <c r="TQI209" s="2329" t="s">
        <v>2568</v>
      </c>
      <c r="TQJ209" s="2329" t="s">
        <v>2568</v>
      </c>
      <c r="TQK209" s="2329" t="s">
        <v>2568</v>
      </c>
      <c r="TQL209" s="2329" t="s">
        <v>2568</v>
      </c>
      <c r="TQM209" s="2329" t="s">
        <v>2568</v>
      </c>
      <c r="TQN209" s="2329" t="s">
        <v>2568</v>
      </c>
      <c r="TQO209" s="2329" t="s">
        <v>2568</v>
      </c>
      <c r="TQP209" s="2329" t="s">
        <v>2568</v>
      </c>
      <c r="TQQ209" s="2329" t="s">
        <v>2568</v>
      </c>
      <c r="TQR209" s="2329" t="s">
        <v>2568</v>
      </c>
      <c r="TQS209" s="2329" t="s">
        <v>2568</v>
      </c>
      <c r="TQT209" s="2329" t="s">
        <v>2568</v>
      </c>
      <c r="TQU209" s="2329" t="s">
        <v>2568</v>
      </c>
      <c r="TQV209" s="2329" t="s">
        <v>2568</v>
      </c>
      <c r="TQW209" s="2329" t="s">
        <v>2568</v>
      </c>
      <c r="TQX209" s="2329" t="s">
        <v>2568</v>
      </c>
      <c r="TQY209" s="2329" t="s">
        <v>2568</v>
      </c>
      <c r="TQZ209" s="2329" t="s">
        <v>2568</v>
      </c>
      <c r="TRA209" s="2329" t="s">
        <v>2568</v>
      </c>
      <c r="TRB209" s="2329" t="s">
        <v>2568</v>
      </c>
      <c r="TRC209" s="2329" t="s">
        <v>2568</v>
      </c>
      <c r="TRD209" s="2329" t="s">
        <v>2568</v>
      </c>
      <c r="TRE209" s="2329" t="s">
        <v>2568</v>
      </c>
      <c r="TRF209" s="2329" t="s">
        <v>2568</v>
      </c>
      <c r="TRG209" s="2329" t="s">
        <v>2568</v>
      </c>
      <c r="TRH209" s="2329" t="s">
        <v>2568</v>
      </c>
      <c r="TRI209" s="2329" t="s">
        <v>2568</v>
      </c>
      <c r="TRJ209" s="2329" t="s">
        <v>2568</v>
      </c>
      <c r="TRK209" s="2329" t="s">
        <v>2568</v>
      </c>
      <c r="TRL209" s="2329" t="s">
        <v>2568</v>
      </c>
      <c r="TRM209" s="2329" t="s">
        <v>2568</v>
      </c>
      <c r="TRN209" s="2329" t="s">
        <v>2568</v>
      </c>
      <c r="TRO209" s="2329" t="s">
        <v>2568</v>
      </c>
      <c r="TRP209" s="2329" t="s">
        <v>2568</v>
      </c>
      <c r="TRQ209" s="2329" t="s">
        <v>2568</v>
      </c>
      <c r="TRR209" s="2329" t="s">
        <v>2568</v>
      </c>
      <c r="TRS209" s="2329" t="s">
        <v>2568</v>
      </c>
      <c r="TRT209" s="2329" t="s">
        <v>2568</v>
      </c>
      <c r="TRU209" s="2329" t="s">
        <v>2568</v>
      </c>
      <c r="TRV209" s="2329" t="s">
        <v>2568</v>
      </c>
      <c r="TRW209" s="2329" t="s">
        <v>2568</v>
      </c>
      <c r="TRX209" s="2329" t="s">
        <v>2568</v>
      </c>
      <c r="TRY209" s="2329" t="s">
        <v>2568</v>
      </c>
      <c r="TRZ209" s="2329" t="s">
        <v>2568</v>
      </c>
      <c r="TSA209" s="2329" t="s">
        <v>2568</v>
      </c>
      <c r="TSB209" s="2329" t="s">
        <v>2568</v>
      </c>
      <c r="TSC209" s="2329" t="s">
        <v>2568</v>
      </c>
      <c r="TSD209" s="2329" t="s">
        <v>2568</v>
      </c>
      <c r="TSE209" s="2329" t="s">
        <v>2568</v>
      </c>
      <c r="TSF209" s="2329" t="s">
        <v>2568</v>
      </c>
      <c r="TSG209" s="2329" t="s">
        <v>2568</v>
      </c>
      <c r="TSH209" s="2329" t="s">
        <v>2568</v>
      </c>
      <c r="TSI209" s="2329" t="s">
        <v>2568</v>
      </c>
      <c r="TSJ209" s="2329" t="s">
        <v>2568</v>
      </c>
      <c r="TSK209" s="2329" t="s">
        <v>2568</v>
      </c>
      <c r="TSL209" s="2329" t="s">
        <v>2568</v>
      </c>
      <c r="TSM209" s="2329" t="s">
        <v>2568</v>
      </c>
      <c r="TSN209" s="2329" t="s">
        <v>2568</v>
      </c>
      <c r="TSO209" s="2329" t="s">
        <v>2568</v>
      </c>
      <c r="TSP209" s="2329" t="s">
        <v>2568</v>
      </c>
      <c r="TSQ209" s="2329" t="s">
        <v>2568</v>
      </c>
      <c r="TSR209" s="2329" t="s">
        <v>2568</v>
      </c>
      <c r="TSS209" s="2329" t="s">
        <v>2568</v>
      </c>
      <c r="TST209" s="2329" t="s">
        <v>2568</v>
      </c>
      <c r="TSU209" s="2329" t="s">
        <v>2568</v>
      </c>
      <c r="TSV209" s="2329" t="s">
        <v>2568</v>
      </c>
      <c r="TSW209" s="2329" t="s">
        <v>2568</v>
      </c>
      <c r="TSX209" s="2329" t="s">
        <v>2568</v>
      </c>
      <c r="TSY209" s="2329" t="s">
        <v>2568</v>
      </c>
      <c r="TSZ209" s="2329" t="s">
        <v>2568</v>
      </c>
      <c r="TTA209" s="2329" t="s">
        <v>2568</v>
      </c>
      <c r="TTB209" s="2329" t="s">
        <v>2568</v>
      </c>
      <c r="TTC209" s="2329" t="s">
        <v>2568</v>
      </c>
      <c r="TTD209" s="2329" t="s">
        <v>2568</v>
      </c>
      <c r="TTE209" s="2329" t="s">
        <v>2568</v>
      </c>
      <c r="TTF209" s="2329" t="s">
        <v>2568</v>
      </c>
      <c r="TTG209" s="2329" t="s">
        <v>2568</v>
      </c>
      <c r="TTH209" s="2329" t="s">
        <v>2568</v>
      </c>
      <c r="TTI209" s="2329" t="s">
        <v>2568</v>
      </c>
      <c r="TTJ209" s="2329" t="s">
        <v>2568</v>
      </c>
      <c r="TTK209" s="2329" t="s">
        <v>2568</v>
      </c>
      <c r="TTL209" s="2329" t="s">
        <v>2568</v>
      </c>
      <c r="TTM209" s="2329" t="s">
        <v>2568</v>
      </c>
      <c r="TTN209" s="2329" t="s">
        <v>2568</v>
      </c>
      <c r="TTO209" s="2329" t="s">
        <v>2568</v>
      </c>
      <c r="TTP209" s="2329" t="s">
        <v>2568</v>
      </c>
      <c r="TTQ209" s="2329" t="s">
        <v>2568</v>
      </c>
      <c r="TTR209" s="2329" t="s">
        <v>2568</v>
      </c>
      <c r="TTS209" s="2329" t="s">
        <v>2568</v>
      </c>
      <c r="TTT209" s="2329" t="s">
        <v>2568</v>
      </c>
      <c r="TTU209" s="2329" t="s">
        <v>2568</v>
      </c>
      <c r="TTV209" s="2329" t="s">
        <v>2568</v>
      </c>
      <c r="TTW209" s="2329" t="s">
        <v>2568</v>
      </c>
      <c r="TTX209" s="2329" t="s">
        <v>2568</v>
      </c>
      <c r="TTY209" s="2329" t="s">
        <v>2568</v>
      </c>
      <c r="TTZ209" s="2329" t="s">
        <v>2568</v>
      </c>
      <c r="TUA209" s="2329" t="s">
        <v>2568</v>
      </c>
      <c r="TUB209" s="2329" t="s">
        <v>2568</v>
      </c>
      <c r="TUC209" s="2329" t="s">
        <v>2568</v>
      </c>
      <c r="TUD209" s="2329" t="s">
        <v>2568</v>
      </c>
      <c r="TUE209" s="2329" t="s">
        <v>2568</v>
      </c>
      <c r="TUF209" s="2329" t="s">
        <v>2568</v>
      </c>
      <c r="TUG209" s="2329" t="s">
        <v>2568</v>
      </c>
      <c r="TUH209" s="2329" t="s">
        <v>2568</v>
      </c>
      <c r="TUI209" s="2329" t="s">
        <v>2568</v>
      </c>
      <c r="TUJ209" s="2329" t="s">
        <v>2568</v>
      </c>
      <c r="TUK209" s="2329" t="s">
        <v>2568</v>
      </c>
      <c r="TUL209" s="2329" t="s">
        <v>2568</v>
      </c>
      <c r="TUM209" s="2329" t="s">
        <v>2568</v>
      </c>
      <c r="TUN209" s="2329" t="s">
        <v>2568</v>
      </c>
      <c r="TUO209" s="2329" t="s">
        <v>2568</v>
      </c>
      <c r="TUP209" s="2329" t="s">
        <v>2568</v>
      </c>
      <c r="TUQ209" s="2329" t="s">
        <v>2568</v>
      </c>
      <c r="TUR209" s="2329" t="s">
        <v>2568</v>
      </c>
      <c r="TUS209" s="2329" t="s">
        <v>2568</v>
      </c>
      <c r="TUT209" s="2329" t="s">
        <v>2568</v>
      </c>
      <c r="TUU209" s="2329" t="s">
        <v>2568</v>
      </c>
      <c r="TUV209" s="2329" t="s">
        <v>2568</v>
      </c>
      <c r="TUW209" s="2329" t="s">
        <v>2568</v>
      </c>
      <c r="TUX209" s="2329" t="s">
        <v>2568</v>
      </c>
      <c r="TUY209" s="2329" t="s">
        <v>2568</v>
      </c>
      <c r="TUZ209" s="2329" t="s">
        <v>2568</v>
      </c>
      <c r="TVA209" s="2329" t="s">
        <v>2568</v>
      </c>
      <c r="TVB209" s="2329" t="s">
        <v>2568</v>
      </c>
      <c r="TVC209" s="2329" t="s">
        <v>2568</v>
      </c>
      <c r="TVD209" s="2329" t="s">
        <v>2568</v>
      </c>
      <c r="TVE209" s="2329" t="s">
        <v>2568</v>
      </c>
      <c r="TVF209" s="2329" t="s">
        <v>2568</v>
      </c>
      <c r="TVG209" s="2329" t="s">
        <v>2568</v>
      </c>
      <c r="TVH209" s="2329" t="s">
        <v>2568</v>
      </c>
      <c r="TVI209" s="2329" t="s">
        <v>2568</v>
      </c>
      <c r="TVJ209" s="2329" t="s">
        <v>2568</v>
      </c>
      <c r="TVK209" s="2329" t="s">
        <v>2568</v>
      </c>
      <c r="TVL209" s="2329" t="s">
        <v>2568</v>
      </c>
      <c r="TVM209" s="2329" t="s">
        <v>2568</v>
      </c>
      <c r="TVN209" s="2329" t="s">
        <v>2568</v>
      </c>
      <c r="TVO209" s="2329" t="s">
        <v>2568</v>
      </c>
      <c r="TVP209" s="2329" t="s">
        <v>2568</v>
      </c>
      <c r="TVQ209" s="2329" t="s">
        <v>2568</v>
      </c>
      <c r="TVR209" s="2329" t="s">
        <v>2568</v>
      </c>
      <c r="TVS209" s="2329" t="s">
        <v>2568</v>
      </c>
      <c r="TVT209" s="2329" t="s">
        <v>2568</v>
      </c>
      <c r="TVU209" s="2329" t="s">
        <v>2568</v>
      </c>
      <c r="TVV209" s="2329" t="s">
        <v>2568</v>
      </c>
      <c r="TVW209" s="2329" t="s">
        <v>2568</v>
      </c>
      <c r="TVX209" s="2329" t="s">
        <v>2568</v>
      </c>
      <c r="TVY209" s="2329" t="s">
        <v>2568</v>
      </c>
      <c r="TVZ209" s="2329" t="s">
        <v>2568</v>
      </c>
      <c r="TWA209" s="2329" t="s">
        <v>2568</v>
      </c>
      <c r="TWB209" s="2329" t="s">
        <v>2568</v>
      </c>
      <c r="TWC209" s="2329" t="s">
        <v>2568</v>
      </c>
      <c r="TWD209" s="2329" t="s">
        <v>2568</v>
      </c>
      <c r="TWE209" s="2329" t="s">
        <v>2568</v>
      </c>
      <c r="TWF209" s="2329" t="s">
        <v>2568</v>
      </c>
      <c r="TWG209" s="2329" t="s">
        <v>2568</v>
      </c>
      <c r="TWH209" s="2329" t="s">
        <v>2568</v>
      </c>
      <c r="TWI209" s="2329" t="s">
        <v>2568</v>
      </c>
      <c r="TWJ209" s="2329" t="s">
        <v>2568</v>
      </c>
      <c r="TWK209" s="2329" t="s">
        <v>2568</v>
      </c>
      <c r="TWL209" s="2329" t="s">
        <v>2568</v>
      </c>
      <c r="TWM209" s="2329" t="s">
        <v>2568</v>
      </c>
      <c r="TWN209" s="2329" t="s">
        <v>2568</v>
      </c>
      <c r="TWO209" s="2329" t="s">
        <v>2568</v>
      </c>
      <c r="TWP209" s="2329" t="s">
        <v>2568</v>
      </c>
      <c r="TWQ209" s="2329" t="s">
        <v>2568</v>
      </c>
      <c r="TWR209" s="2329" t="s">
        <v>2568</v>
      </c>
      <c r="TWS209" s="2329" t="s">
        <v>2568</v>
      </c>
      <c r="TWT209" s="2329" t="s">
        <v>2568</v>
      </c>
      <c r="TWU209" s="2329" t="s">
        <v>2568</v>
      </c>
      <c r="TWV209" s="2329" t="s">
        <v>2568</v>
      </c>
      <c r="TWW209" s="2329" t="s">
        <v>2568</v>
      </c>
      <c r="TWX209" s="2329" t="s">
        <v>2568</v>
      </c>
      <c r="TWY209" s="2329" t="s">
        <v>2568</v>
      </c>
      <c r="TWZ209" s="2329" t="s">
        <v>2568</v>
      </c>
      <c r="TXA209" s="2329" t="s">
        <v>2568</v>
      </c>
      <c r="TXB209" s="2329" t="s">
        <v>2568</v>
      </c>
      <c r="TXC209" s="2329" t="s">
        <v>2568</v>
      </c>
      <c r="TXD209" s="2329" t="s">
        <v>2568</v>
      </c>
      <c r="TXE209" s="2329" t="s">
        <v>2568</v>
      </c>
      <c r="TXF209" s="2329" t="s">
        <v>2568</v>
      </c>
      <c r="TXG209" s="2329" t="s">
        <v>2568</v>
      </c>
      <c r="TXH209" s="2329" t="s">
        <v>2568</v>
      </c>
      <c r="TXI209" s="2329" t="s">
        <v>2568</v>
      </c>
      <c r="TXJ209" s="2329" t="s">
        <v>2568</v>
      </c>
      <c r="TXK209" s="2329" t="s">
        <v>2568</v>
      </c>
      <c r="TXL209" s="2329" t="s">
        <v>2568</v>
      </c>
      <c r="TXM209" s="2329" t="s">
        <v>2568</v>
      </c>
      <c r="TXN209" s="2329" t="s">
        <v>2568</v>
      </c>
      <c r="TXO209" s="2329" t="s">
        <v>2568</v>
      </c>
      <c r="TXP209" s="2329" t="s">
        <v>2568</v>
      </c>
      <c r="TXQ209" s="2329" t="s">
        <v>2568</v>
      </c>
      <c r="TXR209" s="2329" t="s">
        <v>2568</v>
      </c>
      <c r="TXS209" s="2329" t="s">
        <v>2568</v>
      </c>
      <c r="TXT209" s="2329" t="s">
        <v>2568</v>
      </c>
      <c r="TXU209" s="2329" t="s">
        <v>2568</v>
      </c>
      <c r="TXV209" s="2329" t="s">
        <v>2568</v>
      </c>
      <c r="TXW209" s="2329" t="s">
        <v>2568</v>
      </c>
      <c r="TXX209" s="2329" t="s">
        <v>2568</v>
      </c>
      <c r="TXY209" s="2329" t="s">
        <v>2568</v>
      </c>
      <c r="TXZ209" s="2329" t="s">
        <v>2568</v>
      </c>
      <c r="TYA209" s="2329" t="s">
        <v>2568</v>
      </c>
      <c r="TYB209" s="2329" t="s">
        <v>2568</v>
      </c>
      <c r="TYC209" s="2329" t="s">
        <v>2568</v>
      </c>
      <c r="TYD209" s="2329" t="s">
        <v>2568</v>
      </c>
      <c r="TYE209" s="2329" t="s">
        <v>2568</v>
      </c>
      <c r="TYF209" s="2329" t="s">
        <v>2568</v>
      </c>
      <c r="TYG209" s="2329" t="s">
        <v>2568</v>
      </c>
      <c r="TYH209" s="2329" t="s">
        <v>2568</v>
      </c>
      <c r="TYI209" s="2329" t="s">
        <v>2568</v>
      </c>
      <c r="TYJ209" s="2329" t="s">
        <v>2568</v>
      </c>
      <c r="TYK209" s="2329" t="s">
        <v>2568</v>
      </c>
      <c r="TYL209" s="2329" t="s">
        <v>2568</v>
      </c>
      <c r="TYM209" s="2329" t="s">
        <v>2568</v>
      </c>
      <c r="TYN209" s="2329" t="s">
        <v>2568</v>
      </c>
      <c r="TYO209" s="2329" t="s">
        <v>2568</v>
      </c>
      <c r="TYP209" s="2329" t="s">
        <v>2568</v>
      </c>
      <c r="TYQ209" s="2329" t="s">
        <v>2568</v>
      </c>
      <c r="TYR209" s="2329" t="s">
        <v>2568</v>
      </c>
      <c r="TYS209" s="2329" t="s">
        <v>2568</v>
      </c>
      <c r="TYT209" s="2329" t="s">
        <v>2568</v>
      </c>
      <c r="TYU209" s="2329" t="s">
        <v>2568</v>
      </c>
      <c r="TYV209" s="2329" t="s">
        <v>2568</v>
      </c>
      <c r="TYW209" s="2329" t="s">
        <v>2568</v>
      </c>
      <c r="TYX209" s="2329" t="s">
        <v>2568</v>
      </c>
      <c r="TYY209" s="2329" t="s">
        <v>2568</v>
      </c>
      <c r="TYZ209" s="2329" t="s">
        <v>2568</v>
      </c>
      <c r="TZA209" s="2329" t="s">
        <v>2568</v>
      </c>
      <c r="TZB209" s="2329" t="s">
        <v>2568</v>
      </c>
      <c r="TZC209" s="2329" t="s">
        <v>2568</v>
      </c>
      <c r="TZD209" s="2329" t="s">
        <v>2568</v>
      </c>
      <c r="TZE209" s="2329" t="s">
        <v>2568</v>
      </c>
      <c r="TZF209" s="2329" t="s">
        <v>2568</v>
      </c>
      <c r="TZG209" s="2329" t="s">
        <v>2568</v>
      </c>
      <c r="TZH209" s="2329" t="s">
        <v>2568</v>
      </c>
      <c r="TZI209" s="2329" t="s">
        <v>2568</v>
      </c>
      <c r="TZJ209" s="2329" t="s">
        <v>2568</v>
      </c>
      <c r="TZK209" s="2329" t="s">
        <v>2568</v>
      </c>
      <c r="TZL209" s="2329" t="s">
        <v>2568</v>
      </c>
      <c r="TZM209" s="2329" t="s">
        <v>2568</v>
      </c>
      <c r="TZN209" s="2329" t="s">
        <v>2568</v>
      </c>
      <c r="TZO209" s="2329" t="s">
        <v>2568</v>
      </c>
      <c r="TZP209" s="2329" t="s">
        <v>2568</v>
      </c>
      <c r="TZQ209" s="2329" t="s">
        <v>2568</v>
      </c>
      <c r="TZR209" s="2329" t="s">
        <v>2568</v>
      </c>
      <c r="TZS209" s="2329" t="s">
        <v>2568</v>
      </c>
      <c r="TZT209" s="2329" t="s">
        <v>2568</v>
      </c>
      <c r="TZU209" s="2329" t="s">
        <v>2568</v>
      </c>
      <c r="TZV209" s="2329" t="s">
        <v>2568</v>
      </c>
      <c r="TZW209" s="2329" t="s">
        <v>2568</v>
      </c>
      <c r="TZX209" s="2329" t="s">
        <v>2568</v>
      </c>
      <c r="TZY209" s="2329" t="s">
        <v>2568</v>
      </c>
      <c r="TZZ209" s="2329" t="s">
        <v>2568</v>
      </c>
      <c r="UAA209" s="2329" t="s">
        <v>2568</v>
      </c>
      <c r="UAB209" s="2329" t="s">
        <v>2568</v>
      </c>
      <c r="UAC209" s="2329" t="s">
        <v>2568</v>
      </c>
      <c r="UAD209" s="2329" t="s">
        <v>2568</v>
      </c>
      <c r="UAE209" s="2329" t="s">
        <v>2568</v>
      </c>
      <c r="UAF209" s="2329" t="s">
        <v>2568</v>
      </c>
      <c r="UAG209" s="2329" t="s">
        <v>2568</v>
      </c>
      <c r="UAH209" s="2329" t="s">
        <v>2568</v>
      </c>
      <c r="UAI209" s="2329" t="s">
        <v>2568</v>
      </c>
      <c r="UAJ209" s="2329" t="s">
        <v>2568</v>
      </c>
      <c r="UAK209" s="2329" t="s">
        <v>2568</v>
      </c>
      <c r="UAL209" s="2329" t="s">
        <v>2568</v>
      </c>
      <c r="UAM209" s="2329" t="s">
        <v>2568</v>
      </c>
      <c r="UAN209" s="2329" t="s">
        <v>2568</v>
      </c>
      <c r="UAO209" s="2329" t="s">
        <v>2568</v>
      </c>
      <c r="UAP209" s="2329" t="s">
        <v>2568</v>
      </c>
      <c r="UAQ209" s="2329" t="s">
        <v>2568</v>
      </c>
      <c r="UAR209" s="2329" t="s">
        <v>2568</v>
      </c>
      <c r="UAS209" s="2329" t="s">
        <v>2568</v>
      </c>
      <c r="UAT209" s="2329" t="s">
        <v>2568</v>
      </c>
      <c r="UAU209" s="2329" t="s">
        <v>2568</v>
      </c>
      <c r="UAV209" s="2329" t="s">
        <v>2568</v>
      </c>
      <c r="UAW209" s="2329" t="s">
        <v>2568</v>
      </c>
      <c r="UAX209" s="2329" t="s">
        <v>2568</v>
      </c>
      <c r="UAY209" s="2329" t="s">
        <v>2568</v>
      </c>
      <c r="UAZ209" s="2329" t="s">
        <v>2568</v>
      </c>
      <c r="UBA209" s="2329" t="s">
        <v>2568</v>
      </c>
      <c r="UBB209" s="2329" t="s">
        <v>2568</v>
      </c>
      <c r="UBC209" s="2329" t="s">
        <v>2568</v>
      </c>
      <c r="UBD209" s="2329" t="s">
        <v>2568</v>
      </c>
      <c r="UBE209" s="2329" t="s">
        <v>2568</v>
      </c>
      <c r="UBF209" s="2329" t="s">
        <v>2568</v>
      </c>
      <c r="UBG209" s="2329" t="s">
        <v>2568</v>
      </c>
      <c r="UBH209" s="2329" t="s">
        <v>2568</v>
      </c>
      <c r="UBI209" s="2329" t="s">
        <v>2568</v>
      </c>
      <c r="UBJ209" s="2329" t="s">
        <v>2568</v>
      </c>
      <c r="UBK209" s="2329" t="s">
        <v>2568</v>
      </c>
      <c r="UBL209" s="2329" t="s">
        <v>2568</v>
      </c>
      <c r="UBM209" s="2329" t="s">
        <v>2568</v>
      </c>
      <c r="UBN209" s="2329" t="s">
        <v>2568</v>
      </c>
      <c r="UBO209" s="2329" t="s">
        <v>2568</v>
      </c>
      <c r="UBP209" s="2329" t="s">
        <v>2568</v>
      </c>
      <c r="UBQ209" s="2329" t="s">
        <v>2568</v>
      </c>
      <c r="UBR209" s="2329" t="s">
        <v>2568</v>
      </c>
      <c r="UBS209" s="2329" t="s">
        <v>2568</v>
      </c>
      <c r="UBT209" s="2329" t="s">
        <v>2568</v>
      </c>
      <c r="UBU209" s="2329" t="s">
        <v>2568</v>
      </c>
      <c r="UBV209" s="2329" t="s">
        <v>2568</v>
      </c>
      <c r="UBW209" s="2329" t="s">
        <v>2568</v>
      </c>
      <c r="UBX209" s="2329" t="s">
        <v>2568</v>
      </c>
      <c r="UBY209" s="2329" t="s">
        <v>2568</v>
      </c>
      <c r="UBZ209" s="2329" t="s">
        <v>2568</v>
      </c>
      <c r="UCA209" s="2329" t="s">
        <v>2568</v>
      </c>
      <c r="UCB209" s="2329" t="s">
        <v>2568</v>
      </c>
      <c r="UCC209" s="2329" t="s">
        <v>2568</v>
      </c>
      <c r="UCD209" s="2329" t="s">
        <v>2568</v>
      </c>
      <c r="UCE209" s="2329" t="s">
        <v>2568</v>
      </c>
      <c r="UCF209" s="2329" t="s">
        <v>2568</v>
      </c>
      <c r="UCG209" s="2329" t="s">
        <v>2568</v>
      </c>
      <c r="UCH209" s="2329" t="s">
        <v>2568</v>
      </c>
      <c r="UCI209" s="2329" t="s">
        <v>2568</v>
      </c>
      <c r="UCJ209" s="2329" t="s">
        <v>2568</v>
      </c>
      <c r="UCK209" s="2329" t="s">
        <v>2568</v>
      </c>
      <c r="UCL209" s="2329" t="s">
        <v>2568</v>
      </c>
      <c r="UCM209" s="2329" t="s">
        <v>2568</v>
      </c>
      <c r="UCN209" s="2329" t="s">
        <v>2568</v>
      </c>
      <c r="UCO209" s="2329" t="s">
        <v>2568</v>
      </c>
      <c r="UCP209" s="2329" t="s">
        <v>2568</v>
      </c>
      <c r="UCQ209" s="2329" t="s">
        <v>2568</v>
      </c>
      <c r="UCR209" s="2329" t="s">
        <v>2568</v>
      </c>
      <c r="UCS209" s="2329" t="s">
        <v>2568</v>
      </c>
      <c r="UCT209" s="2329" t="s">
        <v>2568</v>
      </c>
      <c r="UCU209" s="2329" t="s">
        <v>2568</v>
      </c>
      <c r="UCV209" s="2329" t="s">
        <v>2568</v>
      </c>
      <c r="UCW209" s="2329" t="s">
        <v>2568</v>
      </c>
      <c r="UCX209" s="2329" t="s">
        <v>2568</v>
      </c>
      <c r="UCY209" s="2329" t="s">
        <v>2568</v>
      </c>
      <c r="UCZ209" s="2329" t="s">
        <v>2568</v>
      </c>
      <c r="UDA209" s="2329" t="s">
        <v>2568</v>
      </c>
      <c r="UDB209" s="2329" t="s">
        <v>2568</v>
      </c>
      <c r="UDC209" s="2329" t="s">
        <v>2568</v>
      </c>
      <c r="UDD209" s="2329" t="s">
        <v>2568</v>
      </c>
      <c r="UDE209" s="2329" t="s">
        <v>2568</v>
      </c>
      <c r="UDF209" s="2329" t="s">
        <v>2568</v>
      </c>
      <c r="UDG209" s="2329" t="s">
        <v>2568</v>
      </c>
      <c r="UDH209" s="2329" t="s">
        <v>2568</v>
      </c>
      <c r="UDI209" s="2329" t="s">
        <v>2568</v>
      </c>
      <c r="UDJ209" s="2329" t="s">
        <v>2568</v>
      </c>
      <c r="UDK209" s="2329" t="s">
        <v>2568</v>
      </c>
      <c r="UDL209" s="2329" t="s">
        <v>2568</v>
      </c>
      <c r="UDM209" s="2329" t="s">
        <v>2568</v>
      </c>
      <c r="UDN209" s="2329" t="s">
        <v>2568</v>
      </c>
      <c r="UDO209" s="2329" t="s">
        <v>2568</v>
      </c>
      <c r="UDP209" s="2329" t="s">
        <v>2568</v>
      </c>
      <c r="UDQ209" s="2329" t="s">
        <v>2568</v>
      </c>
      <c r="UDR209" s="2329" t="s">
        <v>2568</v>
      </c>
      <c r="UDS209" s="2329" t="s">
        <v>2568</v>
      </c>
      <c r="UDT209" s="2329" t="s">
        <v>2568</v>
      </c>
      <c r="UDU209" s="2329" t="s">
        <v>2568</v>
      </c>
      <c r="UDV209" s="2329" t="s">
        <v>2568</v>
      </c>
      <c r="UDW209" s="2329" t="s">
        <v>2568</v>
      </c>
      <c r="UDX209" s="2329" t="s">
        <v>2568</v>
      </c>
      <c r="UDY209" s="2329" t="s">
        <v>2568</v>
      </c>
      <c r="UDZ209" s="2329" t="s">
        <v>2568</v>
      </c>
      <c r="UEA209" s="2329" t="s">
        <v>2568</v>
      </c>
      <c r="UEB209" s="2329" t="s">
        <v>2568</v>
      </c>
      <c r="UEC209" s="2329" t="s">
        <v>2568</v>
      </c>
      <c r="UED209" s="2329" t="s">
        <v>2568</v>
      </c>
      <c r="UEE209" s="2329" t="s">
        <v>2568</v>
      </c>
      <c r="UEF209" s="2329" t="s">
        <v>2568</v>
      </c>
      <c r="UEG209" s="2329" t="s">
        <v>2568</v>
      </c>
      <c r="UEH209" s="2329" t="s">
        <v>2568</v>
      </c>
      <c r="UEI209" s="2329" t="s">
        <v>2568</v>
      </c>
      <c r="UEJ209" s="2329" t="s">
        <v>2568</v>
      </c>
      <c r="UEK209" s="2329" t="s">
        <v>2568</v>
      </c>
      <c r="UEL209" s="2329" t="s">
        <v>2568</v>
      </c>
      <c r="UEM209" s="2329" t="s">
        <v>2568</v>
      </c>
      <c r="UEN209" s="2329" t="s">
        <v>2568</v>
      </c>
      <c r="UEO209" s="2329" t="s">
        <v>2568</v>
      </c>
      <c r="UEP209" s="2329" t="s">
        <v>2568</v>
      </c>
      <c r="UEQ209" s="2329" t="s">
        <v>2568</v>
      </c>
      <c r="UER209" s="2329" t="s">
        <v>2568</v>
      </c>
      <c r="UES209" s="2329" t="s">
        <v>2568</v>
      </c>
      <c r="UET209" s="2329" t="s">
        <v>2568</v>
      </c>
      <c r="UEU209" s="2329" t="s">
        <v>2568</v>
      </c>
      <c r="UEV209" s="2329" t="s">
        <v>2568</v>
      </c>
      <c r="UEW209" s="2329" t="s">
        <v>2568</v>
      </c>
      <c r="UEX209" s="2329" t="s">
        <v>2568</v>
      </c>
      <c r="UEY209" s="2329" t="s">
        <v>2568</v>
      </c>
      <c r="UEZ209" s="2329" t="s">
        <v>2568</v>
      </c>
      <c r="UFA209" s="2329" t="s">
        <v>2568</v>
      </c>
      <c r="UFB209" s="2329" t="s">
        <v>2568</v>
      </c>
      <c r="UFC209" s="2329" t="s">
        <v>2568</v>
      </c>
      <c r="UFD209" s="2329" t="s">
        <v>2568</v>
      </c>
      <c r="UFE209" s="2329" t="s">
        <v>2568</v>
      </c>
      <c r="UFF209" s="2329" t="s">
        <v>2568</v>
      </c>
      <c r="UFG209" s="2329" t="s">
        <v>2568</v>
      </c>
      <c r="UFH209" s="2329" t="s">
        <v>2568</v>
      </c>
      <c r="UFI209" s="2329" t="s">
        <v>2568</v>
      </c>
      <c r="UFJ209" s="2329" t="s">
        <v>2568</v>
      </c>
      <c r="UFK209" s="2329" t="s">
        <v>2568</v>
      </c>
      <c r="UFL209" s="2329" t="s">
        <v>2568</v>
      </c>
      <c r="UFM209" s="2329" t="s">
        <v>2568</v>
      </c>
      <c r="UFN209" s="2329" t="s">
        <v>2568</v>
      </c>
      <c r="UFO209" s="2329" t="s">
        <v>2568</v>
      </c>
      <c r="UFP209" s="2329" t="s">
        <v>2568</v>
      </c>
      <c r="UFQ209" s="2329" t="s">
        <v>2568</v>
      </c>
      <c r="UFR209" s="2329" t="s">
        <v>2568</v>
      </c>
      <c r="UFS209" s="2329" t="s">
        <v>2568</v>
      </c>
      <c r="UFT209" s="2329" t="s">
        <v>2568</v>
      </c>
      <c r="UFU209" s="2329" t="s">
        <v>2568</v>
      </c>
      <c r="UFV209" s="2329" t="s">
        <v>2568</v>
      </c>
      <c r="UFW209" s="2329" t="s">
        <v>2568</v>
      </c>
      <c r="UFX209" s="2329" t="s">
        <v>2568</v>
      </c>
      <c r="UFY209" s="2329" t="s">
        <v>2568</v>
      </c>
      <c r="UFZ209" s="2329" t="s">
        <v>2568</v>
      </c>
      <c r="UGA209" s="2329" t="s">
        <v>2568</v>
      </c>
      <c r="UGB209" s="2329" t="s">
        <v>2568</v>
      </c>
      <c r="UGC209" s="2329" t="s">
        <v>2568</v>
      </c>
      <c r="UGD209" s="2329" t="s">
        <v>2568</v>
      </c>
      <c r="UGE209" s="2329" t="s">
        <v>2568</v>
      </c>
      <c r="UGF209" s="2329" t="s">
        <v>2568</v>
      </c>
      <c r="UGG209" s="2329" t="s">
        <v>2568</v>
      </c>
      <c r="UGH209" s="2329" t="s">
        <v>2568</v>
      </c>
      <c r="UGI209" s="2329" t="s">
        <v>2568</v>
      </c>
      <c r="UGJ209" s="2329" t="s">
        <v>2568</v>
      </c>
      <c r="UGK209" s="2329" t="s">
        <v>2568</v>
      </c>
      <c r="UGL209" s="2329" t="s">
        <v>2568</v>
      </c>
      <c r="UGM209" s="2329" t="s">
        <v>2568</v>
      </c>
      <c r="UGN209" s="2329" t="s">
        <v>2568</v>
      </c>
      <c r="UGO209" s="2329" t="s">
        <v>2568</v>
      </c>
      <c r="UGP209" s="2329" t="s">
        <v>2568</v>
      </c>
      <c r="UGQ209" s="2329" t="s">
        <v>2568</v>
      </c>
      <c r="UGR209" s="2329" t="s">
        <v>2568</v>
      </c>
      <c r="UGS209" s="2329" t="s">
        <v>2568</v>
      </c>
      <c r="UGT209" s="2329" t="s">
        <v>2568</v>
      </c>
      <c r="UGU209" s="2329" t="s">
        <v>2568</v>
      </c>
      <c r="UGV209" s="2329" t="s">
        <v>2568</v>
      </c>
      <c r="UGW209" s="2329" t="s">
        <v>2568</v>
      </c>
      <c r="UGX209" s="2329" t="s">
        <v>2568</v>
      </c>
      <c r="UGY209" s="2329" t="s">
        <v>2568</v>
      </c>
      <c r="UGZ209" s="2329" t="s">
        <v>2568</v>
      </c>
      <c r="UHA209" s="2329" t="s">
        <v>2568</v>
      </c>
      <c r="UHB209" s="2329" t="s">
        <v>2568</v>
      </c>
      <c r="UHC209" s="2329" t="s">
        <v>2568</v>
      </c>
      <c r="UHD209" s="2329" t="s">
        <v>2568</v>
      </c>
      <c r="UHE209" s="2329" t="s">
        <v>2568</v>
      </c>
      <c r="UHF209" s="2329" t="s">
        <v>2568</v>
      </c>
      <c r="UHG209" s="2329" t="s">
        <v>2568</v>
      </c>
      <c r="UHH209" s="2329" t="s">
        <v>2568</v>
      </c>
      <c r="UHI209" s="2329" t="s">
        <v>2568</v>
      </c>
      <c r="UHJ209" s="2329" t="s">
        <v>2568</v>
      </c>
      <c r="UHK209" s="2329" t="s">
        <v>2568</v>
      </c>
      <c r="UHL209" s="2329" t="s">
        <v>2568</v>
      </c>
      <c r="UHM209" s="2329" t="s">
        <v>2568</v>
      </c>
      <c r="UHN209" s="2329" t="s">
        <v>2568</v>
      </c>
      <c r="UHO209" s="2329" t="s">
        <v>2568</v>
      </c>
      <c r="UHP209" s="2329" t="s">
        <v>2568</v>
      </c>
      <c r="UHQ209" s="2329" t="s">
        <v>2568</v>
      </c>
      <c r="UHR209" s="2329" t="s">
        <v>2568</v>
      </c>
      <c r="UHS209" s="2329" t="s">
        <v>2568</v>
      </c>
      <c r="UHT209" s="2329" t="s">
        <v>2568</v>
      </c>
      <c r="UHU209" s="2329" t="s">
        <v>2568</v>
      </c>
      <c r="UHV209" s="2329" t="s">
        <v>2568</v>
      </c>
      <c r="UHW209" s="2329" t="s">
        <v>2568</v>
      </c>
      <c r="UHX209" s="2329" t="s">
        <v>2568</v>
      </c>
      <c r="UHY209" s="2329" t="s">
        <v>2568</v>
      </c>
      <c r="UHZ209" s="2329" t="s">
        <v>2568</v>
      </c>
      <c r="UIA209" s="2329" t="s">
        <v>2568</v>
      </c>
      <c r="UIB209" s="2329" t="s">
        <v>2568</v>
      </c>
      <c r="UIC209" s="2329" t="s">
        <v>2568</v>
      </c>
      <c r="UID209" s="2329" t="s">
        <v>2568</v>
      </c>
      <c r="UIE209" s="2329" t="s">
        <v>2568</v>
      </c>
      <c r="UIF209" s="2329" t="s">
        <v>2568</v>
      </c>
      <c r="UIG209" s="2329" t="s">
        <v>2568</v>
      </c>
      <c r="UIH209" s="2329" t="s">
        <v>2568</v>
      </c>
      <c r="UII209" s="2329" t="s">
        <v>2568</v>
      </c>
      <c r="UIJ209" s="2329" t="s">
        <v>2568</v>
      </c>
      <c r="UIK209" s="2329" t="s">
        <v>2568</v>
      </c>
      <c r="UIL209" s="2329" t="s">
        <v>2568</v>
      </c>
      <c r="UIM209" s="2329" t="s">
        <v>2568</v>
      </c>
      <c r="UIN209" s="2329" t="s">
        <v>2568</v>
      </c>
      <c r="UIO209" s="2329" t="s">
        <v>2568</v>
      </c>
      <c r="UIP209" s="2329" t="s">
        <v>2568</v>
      </c>
      <c r="UIQ209" s="2329" t="s">
        <v>2568</v>
      </c>
      <c r="UIR209" s="2329" t="s">
        <v>2568</v>
      </c>
      <c r="UIS209" s="2329" t="s">
        <v>2568</v>
      </c>
      <c r="UIT209" s="2329" t="s">
        <v>2568</v>
      </c>
      <c r="UIU209" s="2329" t="s">
        <v>2568</v>
      </c>
      <c r="UIV209" s="2329" t="s">
        <v>2568</v>
      </c>
      <c r="UIW209" s="2329" t="s">
        <v>2568</v>
      </c>
      <c r="UIX209" s="2329" t="s">
        <v>2568</v>
      </c>
      <c r="UIY209" s="2329" t="s">
        <v>2568</v>
      </c>
      <c r="UIZ209" s="2329" t="s">
        <v>2568</v>
      </c>
      <c r="UJA209" s="2329" t="s">
        <v>2568</v>
      </c>
      <c r="UJB209" s="2329" t="s">
        <v>2568</v>
      </c>
      <c r="UJC209" s="2329" t="s">
        <v>2568</v>
      </c>
      <c r="UJD209" s="2329" t="s">
        <v>2568</v>
      </c>
      <c r="UJE209" s="2329" t="s">
        <v>2568</v>
      </c>
      <c r="UJF209" s="2329" t="s">
        <v>2568</v>
      </c>
      <c r="UJG209" s="2329" t="s">
        <v>2568</v>
      </c>
      <c r="UJH209" s="2329" t="s">
        <v>2568</v>
      </c>
      <c r="UJI209" s="2329" t="s">
        <v>2568</v>
      </c>
      <c r="UJJ209" s="2329" t="s">
        <v>2568</v>
      </c>
      <c r="UJK209" s="2329" t="s">
        <v>2568</v>
      </c>
      <c r="UJL209" s="2329" t="s">
        <v>2568</v>
      </c>
      <c r="UJM209" s="2329" t="s">
        <v>2568</v>
      </c>
      <c r="UJN209" s="2329" t="s">
        <v>2568</v>
      </c>
      <c r="UJO209" s="2329" t="s">
        <v>2568</v>
      </c>
      <c r="UJP209" s="2329" t="s">
        <v>2568</v>
      </c>
      <c r="UJQ209" s="2329" t="s">
        <v>2568</v>
      </c>
      <c r="UJR209" s="2329" t="s">
        <v>2568</v>
      </c>
      <c r="UJS209" s="2329" t="s">
        <v>2568</v>
      </c>
      <c r="UJT209" s="2329" t="s">
        <v>2568</v>
      </c>
      <c r="UJU209" s="2329" t="s">
        <v>2568</v>
      </c>
      <c r="UJV209" s="2329" t="s">
        <v>2568</v>
      </c>
      <c r="UJW209" s="2329" t="s">
        <v>2568</v>
      </c>
      <c r="UJX209" s="2329" t="s">
        <v>2568</v>
      </c>
      <c r="UJY209" s="2329" t="s">
        <v>2568</v>
      </c>
      <c r="UJZ209" s="2329" t="s">
        <v>2568</v>
      </c>
      <c r="UKA209" s="2329" t="s">
        <v>2568</v>
      </c>
      <c r="UKB209" s="2329" t="s">
        <v>2568</v>
      </c>
      <c r="UKC209" s="2329" t="s">
        <v>2568</v>
      </c>
      <c r="UKD209" s="2329" t="s">
        <v>2568</v>
      </c>
      <c r="UKE209" s="2329" t="s">
        <v>2568</v>
      </c>
      <c r="UKF209" s="2329" t="s">
        <v>2568</v>
      </c>
      <c r="UKG209" s="2329" t="s">
        <v>2568</v>
      </c>
      <c r="UKH209" s="2329" t="s">
        <v>2568</v>
      </c>
      <c r="UKI209" s="2329" t="s">
        <v>2568</v>
      </c>
      <c r="UKJ209" s="2329" t="s">
        <v>2568</v>
      </c>
      <c r="UKK209" s="2329" t="s">
        <v>2568</v>
      </c>
      <c r="UKL209" s="2329" t="s">
        <v>2568</v>
      </c>
      <c r="UKM209" s="2329" t="s">
        <v>2568</v>
      </c>
      <c r="UKN209" s="2329" t="s">
        <v>2568</v>
      </c>
      <c r="UKO209" s="2329" t="s">
        <v>2568</v>
      </c>
      <c r="UKP209" s="2329" t="s">
        <v>2568</v>
      </c>
      <c r="UKQ209" s="2329" t="s">
        <v>2568</v>
      </c>
      <c r="UKR209" s="2329" t="s">
        <v>2568</v>
      </c>
      <c r="UKS209" s="2329" t="s">
        <v>2568</v>
      </c>
      <c r="UKT209" s="2329" t="s">
        <v>2568</v>
      </c>
      <c r="UKU209" s="2329" t="s">
        <v>2568</v>
      </c>
      <c r="UKV209" s="2329" t="s">
        <v>2568</v>
      </c>
      <c r="UKW209" s="2329" t="s">
        <v>2568</v>
      </c>
      <c r="UKX209" s="2329" t="s">
        <v>2568</v>
      </c>
      <c r="UKY209" s="2329" t="s">
        <v>2568</v>
      </c>
      <c r="UKZ209" s="2329" t="s">
        <v>2568</v>
      </c>
      <c r="ULA209" s="2329" t="s">
        <v>2568</v>
      </c>
      <c r="ULB209" s="2329" t="s">
        <v>2568</v>
      </c>
      <c r="ULC209" s="2329" t="s">
        <v>2568</v>
      </c>
      <c r="ULD209" s="2329" t="s">
        <v>2568</v>
      </c>
      <c r="ULE209" s="2329" t="s">
        <v>2568</v>
      </c>
      <c r="ULF209" s="2329" t="s">
        <v>2568</v>
      </c>
      <c r="ULG209" s="2329" t="s">
        <v>2568</v>
      </c>
      <c r="ULH209" s="2329" t="s">
        <v>2568</v>
      </c>
      <c r="ULI209" s="2329" t="s">
        <v>2568</v>
      </c>
      <c r="ULJ209" s="2329" t="s">
        <v>2568</v>
      </c>
      <c r="ULK209" s="2329" t="s">
        <v>2568</v>
      </c>
      <c r="ULL209" s="2329" t="s">
        <v>2568</v>
      </c>
      <c r="ULM209" s="2329" t="s">
        <v>2568</v>
      </c>
      <c r="ULN209" s="2329" t="s">
        <v>2568</v>
      </c>
      <c r="ULO209" s="2329" t="s">
        <v>2568</v>
      </c>
      <c r="ULP209" s="2329" t="s">
        <v>2568</v>
      </c>
      <c r="ULQ209" s="2329" t="s">
        <v>2568</v>
      </c>
      <c r="ULR209" s="2329" t="s">
        <v>2568</v>
      </c>
      <c r="ULS209" s="2329" t="s">
        <v>2568</v>
      </c>
      <c r="ULT209" s="2329" t="s">
        <v>2568</v>
      </c>
      <c r="ULU209" s="2329" t="s">
        <v>2568</v>
      </c>
      <c r="ULV209" s="2329" t="s">
        <v>2568</v>
      </c>
      <c r="ULW209" s="2329" t="s">
        <v>2568</v>
      </c>
      <c r="ULX209" s="2329" t="s">
        <v>2568</v>
      </c>
      <c r="ULY209" s="2329" t="s">
        <v>2568</v>
      </c>
      <c r="ULZ209" s="2329" t="s">
        <v>2568</v>
      </c>
      <c r="UMA209" s="2329" t="s">
        <v>2568</v>
      </c>
      <c r="UMB209" s="2329" t="s">
        <v>2568</v>
      </c>
      <c r="UMC209" s="2329" t="s">
        <v>2568</v>
      </c>
      <c r="UMD209" s="2329" t="s">
        <v>2568</v>
      </c>
      <c r="UME209" s="2329" t="s">
        <v>2568</v>
      </c>
      <c r="UMF209" s="2329" t="s">
        <v>2568</v>
      </c>
      <c r="UMG209" s="2329" t="s">
        <v>2568</v>
      </c>
      <c r="UMH209" s="2329" t="s">
        <v>2568</v>
      </c>
      <c r="UMI209" s="2329" t="s">
        <v>2568</v>
      </c>
      <c r="UMJ209" s="2329" t="s">
        <v>2568</v>
      </c>
      <c r="UMK209" s="2329" t="s">
        <v>2568</v>
      </c>
      <c r="UML209" s="2329" t="s">
        <v>2568</v>
      </c>
      <c r="UMM209" s="2329" t="s">
        <v>2568</v>
      </c>
      <c r="UMN209" s="2329" t="s">
        <v>2568</v>
      </c>
      <c r="UMO209" s="2329" t="s">
        <v>2568</v>
      </c>
      <c r="UMP209" s="2329" t="s">
        <v>2568</v>
      </c>
      <c r="UMQ209" s="2329" t="s">
        <v>2568</v>
      </c>
      <c r="UMR209" s="2329" t="s">
        <v>2568</v>
      </c>
      <c r="UMS209" s="2329" t="s">
        <v>2568</v>
      </c>
      <c r="UMT209" s="2329" t="s">
        <v>2568</v>
      </c>
      <c r="UMU209" s="2329" t="s">
        <v>2568</v>
      </c>
      <c r="UMV209" s="2329" t="s">
        <v>2568</v>
      </c>
      <c r="UMW209" s="2329" t="s">
        <v>2568</v>
      </c>
      <c r="UMX209" s="2329" t="s">
        <v>2568</v>
      </c>
      <c r="UMY209" s="2329" t="s">
        <v>2568</v>
      </c>
      <c r="UMZ209" s="2329" t="s">
        <v>2568</v>
      </c>
      <c r="UNA209" s="2329" t="s">
        <v>2568</v>
      </c>
      <c r="UNB209" s="2329" t="s">
        <v>2568</v>
      </c>
      <c r="UNC209" s="2329" t="s">
        <v>2568</v>
      </c>
      <c r="UND209" s="2329" t="s">
        <v>2568</v>
      </c>
      <c r="UNE209" s="2329" t="s">
        <v>2568</v>
      </c>
      <c r="UNF209" s="2329" t="s">
        <v>2568</v>
      </c>
      <c r="UNG209" s="2329" t="s">
        <v>2568</v>
      </c>
      <c r="UNH209" s="2329" t="s">
        <v>2568</v>
      </c>
      <c r="UNI209" s="2329" t="s">
        <v>2568</v>
      </c>
      <c r="UNJ209" s="2329" t="s">
        <v>2568</v>
      </c>
      <c r="UNK209" s="2329" t="s">
        <v>2568</v>
      </c>
      <c r="UNL209" s="2329" t="s">
        <v>2568</v>
      </c>
      <c r="UNM209" s="2329" t="s">
        <v>2568</v>
      </c>
      <c r="UNN209" s="2329" t="s">
        <v>2568</v>
      </c>
      <c r="UNO209" s="2329" t="s">
        <v>2568</v>
      </c>
      <c r="UNP209" s="2329" t="s">
        <v>2568</v>
      </c>
      <c r="UNQ209" s="2329" t="s">
        <v>2568</v>
      </c>
      <c r="UNR209" s="2329" t="s">
        <v>2568</v>
      </c>
      <c r="UNS209" s="2329" t="s">
        <v>2568</v>
      </c>
      <c r="UNT209" s="2329" t="s">
        <v>2568</v>
      </c>
      <c r="UNU209" s="2329" t="s">
        <v>2568</v>
      </c>
      <c r="UNV209" s="2329" t="s">
        <v>2568</v>
      </c>
      <c r="UNW209" s="2329" t="s">
        <v>2568</v>
      </c>
      <c r="UNX209" s="2329" t="s">
        <v>2568</v>
      </c>
      <c r="UNY209" s="2329" t="s">
        <v>2568</v>
      </c>
      <c r="UNZ209" s="2329" t="s">
        <v>2568</v>
      </c>
      <c r="UOA209" s="2329" t="s">
        <v>2568</v>
      </c>
      <c r="UOB209" s="2329" t="s">
        <v>2568</v>
      </c>
      <c r="UOC209" s="2329" t="s">
        <v>2568</v>
      </c>
      <c r="UOD209" s="2329" t="s">
        <v>2568</v>
      </c>
      <c r="UOE209" s="2329" t="s">
        <v>2568</v>
      </c>
      <c r="UOF209" s="2329" t="s">
        <v>2568</v>
      </c>
      <c r="UOG209" s="2329" t="s">
        <v>2568</v>
      </c>
      <c r="UOH209" s="2329" t="s">
        <v>2568</v>
      </c>
      <c r="UOI209" s="2329" t="s">
        <v>2568</v>
      </c>
      <c r="UOJ209" s="2329" t="s">
        <v>2568</v>
      </c>
      <c r="UOK209" s="2329" t="s">
        <v>2568</v>
      </c>
      <c r="UOL209" s="2329" t="s">
        <v>2568</v>
      </c>
      <c r="UOM209" s="2329" t="s">
        <v>2568</v>
      </c>
      <c r="UON209" s="2329" t="s">
        <v>2568</v>
      </c>
      <c r="UOO209" s="2329" t="s">
        <v>2568</v>
      </c>
      <c r="UOP209" s="2329" t="s">
        <v>2568</v>
      </c>
      <c r="UOQ209" s="2329" t="s">
        <v>2568</v>
      </c>
      <c r="UOR209" s="2329" t="s">
        <v>2568</v>
      </c>
      <c r="UOS209" s="2329" t="s">
        <v>2568</v>
      </c>
      <c r="UOT209" s="2329" t="s">
        <v>2568</v>
      </c>
      <c r="UOU209" s="2329" t="s">
        <v>2568</v>
      </c>
      <c r="UOV209" s="2329" t="s">
        <v>2568</v>
      </c>
      <c r="UOW209" s="2329" t="s">
        <v>2568</v>
      </c>
      <c r="UOX209" s="2329" t="s">
        <v>2568</v>
      </c>
      <c r="UOY209" s="2329" t="s">
        <v>2568</v>
      </c>
      <c r="UOZ209" s="2329" t="s">
        <v>2568</v>
      </c>
      <c r="UPA209" s="2329" t="s">
        <v>2568</v>
      </c>
      <c r="UPB209" s="2329" t="s">
        <v>2568</v>
      </c>
      <c r="UPC209" s="2329" t="s">
        <v>2568</v>
      </c>
      <c r="UPD209" s="2329" t="s">
        <v>2568</v>
      </c>
      <c r="UPE209" s="2329" t="s">
        <v>2568</v>
      </c>
      <c r="UPF209" s="2329" t="s">
        <v>2568</v>
      </c>
      <c r="UPG209" s="2329" t="s">
        <v>2568</v>
      </c>
      <c r="UPH209" s="2329" t="s">
        <v>2568</v>
      </c>
      <c r="UPI209" s="2329" t="s">
        <v>2568</v>
      </c>
      <c r="UPJ209" s="2329" t="s">
        <v>2568</v>
      </c>
      <c r="UPK209" s="2329" t="s">
        <v>2568</v>
      </c>
      <c r="UPL209" s="2329" t="s">
        <v>2568</v>
      </c>
      <c r="UPM209" s="2329" t="s">
        <v>2568</v>
      </c>
      <c r="UPN209" s="2329" t="s">
        <v>2568</v>
      </c>
      <c r="UPO209" s="2329" t="s">
        <v>2568</v>
      </c>
      <c r="UPP209" s="2329" t="s">
        <v>2568</v>
      </c>
      <c r="UPQ209" s="2329" t="s">
        <v>2568</v>
      </c>
      <c r="UPR209" s="2329" t="s">
        <v>2568</v>
      </c>
      <c r="UPS209" s="2329" t="s">
        <v>2568</v>
      </c>
      <c r="UPT209" s="2329" t="s">
        <v>2568</v>
      </c>
      <c r="UPU209" s="2329" t="s">
        <v>2568</v>
      </c>
      <c r="UPV209" s="2329" t="s">
        <v>2568</v>
      </c>
      <c r="UPW209" s="2329" t="s">
        <v>2568</v>
      </c>
      <c r="UPX209" s="2329" t="s">
        <v>2568</v>
      </c>
      <c r="UPY209" s="2329" t="s">
        <v>2568</v>
      </c>
      <c r="UPZ209" s="2329" t="s">
        <v>2568</v>
      </c>
      <c r="UQA209" s="2329" t="s">
        <v>2568</v>
      </c>
      <c r="UQB209" s="2329" t="s">
        <v>2568</v>
      </c>
      <c r="UQC209" s="2329" t="s">
        <v>2568</v>
      </c>
      <c r="UQD209" s="2329" t="s">
        <v>2568</v>
      </c>
      <c r="UQE209" s="2329" t="s">
        <v>2568</v>
      </c>
      <c r="UQF209" s="2329" t="s">
        <v>2568</v>
      </c>
      <c r="UQG209" s="2329" t="s">
        <v>2568</v>
      </c>
      <c r="UQH209" s="2329" t="s">
        <v>2568</v>
      </c>
      <c r="UQI209" s="2329" t="s">
        <v>2568</v>
      </c>
      <c r="UQJ209" s="2329" t="s">
        <v>2568</v>
      </c>
      <c r="UQK209" s="2329" t="s">
        <v>2568</v>
      </c>
      <c r="UQL209" s="2329" t="s">
        <v>2568</v>
      </c>
      <c r="UQM209" s="2329" t="s">
        <v>2568</v>
      </c>
      <c r="UQN209" s="2329" t="s">
        <v>2568</v>
      </c>
      <c r="UQO209" s="2329" t="s">
        <v>2568</v>
      </c>
      <c r="UQP209" s="2329" t="s">
        <v>2568</v>
      </c>
      <c r="UQQ209" s="2329" t="s">
        <v>2568</v>
      </c>
      <c r="UQR209" s="2329" t="s">
        <v>2568</v>
      </c>
      <c r="UQS209" s="2329" t="s">
        <v>2568</v>
      </c>
      <c r="UQT209" s="2329" t="s">
        <v>2568</v>
      </c>
      <c r="UQU209" s="2329" t="s">
        <v>2568</v>
      </c>
      <c r="UQV209" s="2329" t="s">
        <v>2568</v>
      </c>
      <c r="UQW209" s="2329" t="s">
        <v>2568</v>
      </c>
      <c r="UQX209" s="2329" t="s">
        <v>2568</v>
      </c>
      <c r="UQY209" s="2329" t="s">
        <v>2568</v>
      </c>
      <c r="UQZ209" s="2329" t="s">
        <v>2568</v>
      </c>
      <c r="URA209" s="2329" t="s">
        <v>2568</v>
      </c>
      <c r="URB209" s="2329" t="s">
        <v>2568</v>
      </c>
      <c r="URC209" s="2329" t="s">
        <v>2568</v>
      </c>
      <c r="URD209" s="2329" t="s">
        <v>2568</v>
      </c>
      <c r="URE209" s="2329" t="s">
        <v>2568</v>
      </c>
      <c r="URF209" s="2329" t="s">
        <v>2568</v>
      </c>
      <c r="URG209" s="2329" t="s">
        <v>2568</v>
      </c>
      <c r="URH209" s="2329" t="s">
        <v>2568</v>
      </c>
      <c r="URI209" s="2329" t="s">
        <v>2568</v>
      </c>
      <c r="URJ209" s="2329" t="s">
        <v>2568</v>
      </c>
      <c r="URK209" s="2329" t="s">
        <v>2568</v>
      </c>
      <c r="URL209" s="2329" t="s">
        <v>2568</v>
      </c>
      <c r="URM209" s="2329" t="s">
        <v>2568</v>
      </c>
      <c r="URN209" s="2329" t="s">
        <v>2568</v>
      </c>
      <c r="URO209" s="2329" t="s">
        <v>2568</v>
      </c>
      <c r="URP209" s="2329" t="s">
        <v>2568</v>
      </c>
      <c r="URQ209" s="2329" t="s">
        <v>2568</v>
      </c>
      <c r="URR209" s="2329" t="s">
        <v>2568</v>
      </c>
      <c r="URS209" s="2329" t="s">
        <v>2568</v>
      </c>
      <c r="URT209" s="2329" t="s">
        <v>2568</v>
      </c>
      <c r="URU209" s="2329" t="s">
        <v>2568</v>
      </c>
      <c r="URV209" s="2329" t="s">
        <v>2568</v>
      </c>
      <c r="URW209" s="2329" t="s">
        <v>2568</v>
      </c>
      <c r="URX209" s="2329" t="s">
        <v>2568</v>
      </c>
      <c r="URY209" s="2329" t="s">
        <v>2568</v>
      </c>
      <c r="URZ209" s="2329" t="s">
        <v>2568</v>
      </c>
      <c r="USA209" s="2329" t="s">
        <v>2568</v>
      </c>
      <c r="USB209" s="2329" t="s">
        <v>2568</v>
      </c>
      <c r="USC209" s="2329" t="s">
        <v>2568</v>
      </c>
      <c r="USD209" s="2329" t="s">
        <v>2568</v>
      </c>
      <c r="USE209" s="2329" t="s">
        <v>2568</v>
      </c>
      <c r="USF209" s="2329" t="s">
        <v>2568</v>
      </c>
      <c r="USG209" s="2329" t="s">
        <v>2568</v>
      </c>
      <c r="USH209" s="2329" t="s">
        <v>2568</v>
      </c>
      <c r="USI209" s="2329" t="s">
        <v>2568</v>
      </c>
      <c r="USJ209" s="2329" t="s">
        <v>2568</v>
      </c>
      <c r="USK209" s="2329" t="s">
        <v>2568</v>
      </c>
      <c r="USL209" s="2329" t="s">
        <v>2568</v>
      </c>
      <c r="USM209" s="2329" t="s">
        <v>2568</v>
      </c>
      <c r="USN209" s="2329" t="s">
        <v>2568</v>
      </c>
      <c r="USO209" s="2329" t="s">
        <v>2568</v>
      </c>
      <c r="USP209" s="2329" t="s">
        <v>2568</v>
      </c>
      <c r="USQ209" s="2329" t="s">
        <v>2568</v>
      </c>
      <c r="USR209" s="2329" t="s">
        <v>2568</v>
      </c>
      <c r="USS209" s="2329" t="s">
        <v>2568</v>
      </c>
      <c r="UST209" s="2329" t="s">
        <v>2568</v>
      </c>
      <c r="USU209" s="2329" t="s">
        <v>2568</v>
      </c>
      <c r="USV209" s="2329" t="s">
        <v>2568</v>
      </c>
      <c r="USW209" s="2329" t="s">
        <v>2568</v>
      </c>
      <c r="USX209" s="2329" t="s">
        <v>2568</v>
      </c>
      <c r="USY209" s="2329" t="s">
        <v>2568</v>
      </c>
      <c r="USZ209" s="2329" t="s">
        <v>2568</v>
      </c>
      <c r="UTA209" s="2329" t="s">
        <v>2568</v>
      </c>
      <c r="UTB209" s="2329" t="s">
        <v>2568</v>
      </c>
      <c r="UTC209" s="2329" t="s">
        <v>2568</v>
      </c>
      <c r="UTD209" s="2329" t="s">
        <v>2568</v>
      </c>
      <c r="UTE209" s="2329" t="s">
        <v>2568</v>
      </c>
      <c r="UTF209" s="2329" t="s">
        <v>2568</v>
      </c>
      <c r="UTG209" s="2329" t="s">
        <v>2568</v>
      </c>
      <c r="UTH209" s="2329" t="s">
        <v>2568</v>
      </c>
      <c r="UTI209" s="2329" t="s">
        <v>2568</v>
      </c>
      <c r="UTJ209" s="2329" t="s">
        <v>2568</v>
      </c>
      <c r="UTK209" s="2329" t="s">
        <v>2568</v>
      </c>
      <c r="UTL209" s="2329" t="s">
        <v>2568</v>
      </c>
      <c r="UTM209" s="2329" t="s">
        <v>2568</v>
      </c>
      <c r="UTN209" s="2329" t="s">
        <v>2568</v>
      </c>
      <c r="UTO209" s="2329" t="s">
        <v>2568</v>
      </c>
      <c r="UTP209" s="2329" t="s">
        <v>2568</v>
      </c>
      <c r="UTQ209" s="2329" t="s">
        <v>2568</v>
      </c>
      <c r="UTR209" s="2329" t="s">
        <v>2568</v>
      </c>
      <c r="UTS209" s="2329" t="s">
        <v>2568</v>
      </c>
      <c r="UTT209" s="2329" t="s">
        <v>2568</v>
      </c>
      <c r="UTU209" s="2329" t="s">
        <v>2568</v>
      </c>
      <c r="UTV209" s="2329" t="s">
        <v>2568</v>
      </c>
      <c r="UTW209" s="2329" t="s">
        <v>2568</v>
      </c>
      <c r="UTX209" s="2329" t="s">
        <v>2568</v>
      </c>
      <c r="UTY209" s="2329" t="s">
        <v>2568</v>
      </c>
      <c r="UTZ209" s="2329" t="s">
        <v>2568</v>
      </c>
      <c r="UUA209" s="2329" t="s">
        <v>2568</v>
      </c>
      <c r="UUB209" s="2329" t="s">
        <v>2568</v>
      </c>
      <c r="UUC209" s="2329" t="s">
        <v>2568</v>
      </c>
      <c r="UUD209" s="2329" t="s">
        <v>2568</v>
      </c>
      <c r="UUE209" s="2329" t="s">
        <v>2568</v>
      </c>
      <c r="UUF209" s="2329" t="s">
        <v>2568</v>
      </c>
      <c r="UUG209" s="2329" t="s">
        <v>2568</v>
      </c>
      <c r="UUH209" s="2329" t="s">
        <v>2568</v>
      </c>
      <c r="UUI209" s="2329" t="s">
        <v>2568</v>
      </c>
      <c r="UUJ209" s="2329" t="s">
        <v>2568</v>
      </c>
      <c r="UUK209" s="2329" t="s">
        <v>2568</v>
      </c>
      <c r="UUL209" s="2329" t="s">
        <v>2568</v>
      </c>
      <c r="UUM209" s="2329" t="s">
        <v>2568</v>
      </c>
      <c r="UUN209" s="2329" t="s">
        <v>2568</v>
      </c>
      <c r="UUO209" s="2329" t="s">
        <v>2568</v>
      </c>
      <c r="UUP209" s="2329" t="s">
        <v>2568</v>
      </c>
      <c r="UUQ209" s="2329" t="s">
        <v>2568</v>
      </c>
      <c r="UUR209" s="2329" t="s">
        <v>2568</v>
      </c>
      <c r="UUS209" s="2329" t="s">
        <v>2568</v>
      </c>
      <c r="UUT209" s="2329" t="s">
        <v>2568</v>
      </c>
      <c r="UUU209" s="2329" t="s">
        <v>2568</v>
      </c>
      <c r="UUV209" s="2329" t="s">
        <v>2568</v>
      </c>
      <c r="UUW209" s="2329" t="s">
        <v>2568</v>
      </c>
      <c r="UUX209" s="2329" t="s">
        <v>2568</v>
      </c>
      <c r="UUY209" s="2329" t="s">
        <v>2568</v>
      </c>
      <c r="UUZ209" s="2329" t="s">
        <v>2568</v>
      </c>
      <c r="UVA209" s="2329" t="s">
        <v>2568</v>
      </c>
      <c r="UVB209" s="2329" t="s">
        <v>2568</v>
      </c>
      <c r="UVC209" s="2329" t="s">
        <v>2568</v>
      </c>
      <c r="UVD209" s="2329" t="s">
        <v>2568</v>
      </c>
      <c r="UVE209" s="2329" t="s">
        <v>2568</v>
      </c>
      <c r="UVF209" s="2329" t="s">
        <v>2568</v>
      </c>
      <c r="UVG209" s="2329" t="s">
        <v>2568</v>
      </c>
      <c r="UVH209" s="2329" t="s">
        <v>2568</v>
      </c>
      <c r="UVI209" s="2329" t="s">
        <v>2568</v>
      </c>
      <c r="UVJ209" s="2329" t="s">
        <v>2568</v>
      </c>
      <c r="UVK209" s="2329" t="s">
        <v>2568</v>
      </c>
      <c r="UVL209" s="2329" t="s">
        <v>2568</v>
      </c>
      <c r="UVM209" s="2329" t="s">
        <v>2568</v>
      </c>
      <c r="UVN209" s="2329" t="s">
        <v>2568</v>
      </c>
      <c r="UVO209" s="2329" t="s">
        <v>2568</v>
      </c>
      <c r="UVP209" s="2329" t="s">
        <v>2568</v>
      </c>
      <c r="UVQ209" s="2329" t="s">
        <v>2568</v>
      </c>
      <c r="UVR209" s="2329" t="s">
        <v>2568</v>
      </c>
      <c r="UVS209" s="2329" t="s">
        <v>2568</v>
      </c>
      <c r="UVT209" s="2329" t="s">
        <v>2568</v>
      </c>
      <c r="UVU209" s="2329" t="s">
        <v>2568</v>
      </c>
      <c r="UVV209" s="2329" t="s">
        <v>2568</v>
      </c>
      <c r="UVW209" s="2329" t="s">
        <v>2568</v>
      </c>
      <c r="UVX209" s="2329" t="s">
        <v>2568</v>
      </c>
      <c r="UVY209" s="2329" t="s">
        <v>2568</v>
      </c>
      <c r="UVZ209" s="2329" t="s">
        <v>2568</v>
      </c>
      <c r="UWA209" s="2329" t="s">
        <v>2568</v>
      </c>
      <c r="UWB209" s="2329" t="s">
        <v>2568</v>
      </c>
      <c r="UWC209" s="2329" t="s">
        <v>2568</v>
      </c>
      <c r="UWD209" s="2329" t="s">
        <v>2568</v>
      </c>
      <c r="UWE209" s="2329" t="s">
        <v>2568</v>
      </c>
      <c r="UWF209" s="2329" t="s">
        <v>2568</v>
      </c>
      <c r="UWG209" s="2329" t="s">
        <v>2568</v>
      </c>
      <c r="UWH209" s="2329" t="s">
        <v>2568</v>
      </c>
      <c r="UWI209" s="2329" t="s">
        <v>2568</v>
      </c>
      <c r="UWJ209" s="2329" t="s">
        <v>2568</v>
      </c>
      <c r="UWK209" s="2329" t="s">
        <v>2568</v>
      </c>
      <c r="UWL209" s="2329" t="s">
        <v>2568</v>
      </c>
      <c r="UWM209" s="2329" t="s">
        <v>2568</v>
      </c>
      <c r="UWN209" s="2329" t="s">
        <v>2568</v>
      </c>
      <c r="UWO209" s="2329" t="s">
        <v>2568</v>
      </c>
      <c r="UWP209" s="2329" t="s">
        <v>2568</v>
      </c>
      <c r="UWQ209" s="2329" t="s">
        <v>2568</v>
      </c>
      <c r="UWR209" s="2329" t="s">
        <v>2568</v>
      </c>
      <c r="UWS209" s="2329" t="s">
        <v>2568</v>
      </c>
      <c r="UWT209" s="2329" t="s">
        <v>2568</v>
      </c>
      <c r="UWU209" s="2329" t="s">
        <v>2568</v>
      </c>
      <c r="UWV209" s="2329" t="s">
        <v>2568</v>
      </c>
      <c r="UWW209" s="2329" t="s">
        <v>2568</v>
      </c>
      <c r="UWX209" s="2329" t="s">
        <v>2568</v>
      </c>
      <c r="UWY209" s="2329" t="s">
        <v>2568</v>
      </c>
      <c r="UWZ209" s="2329" t="s">
        <v>2568</v>
      </c>
      <c r="UXA209" s="2329" t="s">
        <v>2568</v>
      </c>
      <c r="UXB209" s="2329" t="s">
        <v>2568</v>
      </c>
      <c r="UXC209" s="2329" t="s">
        <v>2568</v>
      </c>
      <c r="UXD209" s="2329" t="s">
        <v>2568</v>
      </c>
      <c r="UXE209" s="2329" t="s">
        <v>2568</v>
      </c>
      <c r="UXF209" s="2329" t="s">
        <v>2568</v>
      </c>
      <c r="UXG209" s="2329" t="s">
        <v>2568</v>
      </c>
      <c r="UXH209" s="2329" t="s">
        <v>2568</v>
      </c>
      <c r="UXI209" s="2329" t="s">
        <v>2568</v>
      </c>
      <c r="UXJ209" s="2329" t="s">
        <v>2568</v>
      </c>
      <c r="UXK209" s="2329" t="s">
        <v>2568</v>
      </c>
      <c r="UXL209" s="2329" t="s">
        <v>2568</v>
      </c>
      <c r="UXM209" s="2329" t="s">
        <v>2568</v>
      </c>
      <c r="UXN209" s="2329" t="s">
        <v>2568</v>
      </c>
      <c r="UXO209" s="2329" t="s">
        <v>2568</v>
      </c>
      <c r="UXP209" s="2329" t="s">
        <v>2568</v>
      </c>
      <c r="UXQ209" s="2329" t="s">
        <v>2568</v>
      </c>
      <c r="UXR209" s="2329" t="s">
        <v>2568</v>
      </c>
      <c r="UXS209" s="2329" t="s">
        <v>2568</v>
      </c>
      <c r="UXT209" s="2329" t="s">
        <v>2568</v>
      </c>
      <c r="UXU209" s="2329" t="s">
        <v>2568</v>
      </c>
      <c r="UXV209" s="2329" t="s">
        <v>2568</v>
      </c>
      <c r="UXW209" s="2329" t="s">
        <v>2568</v>
      </c>
      <c r="UXX209" s="2329" t="s">
        <v>2568</v>
      </c>
      <c r="UXY209" s="2329" t="s">
        <v>2568</v>
      </c>
      <c r="UXZ209" s="2329" t="s">
        <v>2568</v>
      </c>
      <c r="UYA209" s="2329" t="s">
        <v>2568</v>
      </c>
      <c r="UYB209" s="2329" t="s">
        <v>2568</v>
      </c>
      <c r="UYC209" s="2329" t="s">
        <v>2568</v>
      </c>
      <c r="UYD209" s="2329" t="s">
        <v>2568</v>
      </c>
      <c r="UYE209" s="2329" t="s">
        <v>2568</v>
      </c>
      <c r="UYF209" s="2329" t="s">
        <v>2568</v>
      </c>
      <c r="UYG209" s="2329" t="s">
        <v>2568</v>
      </c>
      <c r="UYH209" s="2329" t="s">
        <v>2568</v>
      </c>
      <c r="UYI209" s="2329" t="s">
        <v>2568</v>
      </c>
      <c r="UYJ209" s="2329" t="s">
        <v>2568</v>
      </c>
      <c r="UYK209" s="2329" t="s">
        <v>2568</v>
      </c>
      <c r="UYL209" s="2329" t="s">
        <v>2568</v>
      </c>
      <c r="UYM209" s="2329" t="s">
        <v>2568</v>
      </c>
      <c r="UYN209" s="2329" t="s">
        <v>2568</v>
      </c>
      <c r="UYO209" s="2329" t="s">
        <v>2568</v>
      </c>
      <c r="UYP209" s="2329" t="s">
        <v>2568</v>
      </c>
      <c r="UYQ209" s="2329" t="s">
        <v>2568</v>
      </c>
      <c r="UYR209" s="2329" t="s">
        <v>2568</v>
      </c>
      <c r="UYS209" s="2329" t="s">
        <v>2568</v>
      </c>
      <c r="UYT209" s="2329" t="s">
        <v>2568</v>
      </c>
      <c r="UYU209" s="2329" t="s">
        <v>2568</v>
      </c>
      <c r="UYV209" s="2329" t="s">
        <v>2568</v>
      </c>
      <c r="UYW209" s="2329" t="s">
        <v>2568</v>
      </c>
      <c r="UYX209" s="2329" t="s">
        <v>2568</v>
      </c>
      <c r="UYY209" s="2329" t="s">
        <v>2568</v>
      </c>
      <c r="UYZ209" s="2329" t="s">
        <v>2568</v>
      </c>
      <c r="UZA209" s="2329" t="s">
        <v>2568</v>
      </c>
      <c r="UZB209" s="2329" t="s">
        <v>2568</v>
      </c>
      <c r="UZC209" s="2329" t="s">
        <v>2568</v>
      </c>
      <c r="UZD209" s="2329" t="s">
        <v>2568</v>
      </c>
      <c r="UZE209" s="2329" t="s">
        <v>2568</v>
      </c>
      <c r="UZF209" s="2329" t="s">
        <v>2568</v>
      </c>
      <c r="UZG209" s="2329" t="s">
        <v>2568</v>
      </c>
      <c r="UZH209" s="2329" t="s">
        <v>2568</v>
      </c>
      <c r="UZI209" s="2329" t="s">
        <v>2568</v>
      </c>
      <c r="UZJ209" s="2329" t="s">
        <v>2568</v>
      </c>
      <c r="UZK209" s="2329" t="s">
        <v>2568</v>
      </c>
      <c r="UZL209" s="2329" t="s">
        <v>2568</v>
      </c>
      <c r="UZM209" s="2329" t="s">
        <v>2568</v>
      </c>
      <c r="UZN209" s="2329" t="s">
        <v>2568</v>
      </c>
      <c r="UZO209" s="2329" t="s">
        <v>2568</v>
      </c>
      <c r="UZP209" s="2329" t="s">
        <v>2568</v>
      </c>
      <c r="UZQ209" s="2329" t="s">
        <v>2568</v>
      </c>
      <c r="UZR209" s="2329" t="s">
        <v>2568</v>
      </c>
      <c r="UZS209" s="2329" t="s">
        <v>2568</v>
      </c>
      <c r="UZT209" s="2329" t="s">
        <v>2568</v>
      </c>
      <c r="UZU209" s="2329" t="s">
        <v>2568</v>
      </c>
      <c r="UZV209" s="2329" t="s">
        <v>2568</v>
      </c>
      <c r="UZW209" s="2329" t="s">
        <v>2568</v>
      </c>
      <c r="UZX209" s="2329" t="s">
        <v>2568</v>
      </c>
      <c r="UZY209" s="2329" t="s">
        <v>2568</v>
      </c>
      <c r="UZZ209" s="2329" t="s">
        <v>2568</v>
      </c>
      <c r="VAA209" s="2329" t="s">
        <v>2568</v>
      </c>
      <c r="VAB209" s="2329" t="s">
        <v>2568</v>
      </c>
      <c r="VAC209" s="2329" t="s">
        <v>2568</v>
      </c>
      <c r="VAD209" s="2329" t="s">
        <v>2568</v>
      </c>
      <c r="VAE209" s="2329" t="s">
        <v>2568</v>
      </c>
      <c r="VAF209" s="2329" t="s">
        <v>2568</v>
      </c>
      <c r="VAG209" s="2329" t="s">
        <v>2568</v>
      </c>
      <c r="VAH209" s="2329" t="s">
        <v>2568</v>
      </c>
      <c r="VAI209" s="2329" t="s">
        <v>2568</v>
      </c>
      <c r="VAJ209" s="2329" t="s">
        <v>2568</v>
      </c>
      <c r="VAK209" s="2329" t="s">
        <v>2568</v>
      </c>
      <c r="VAL209" s="2329" t="s">
        <v>2568</v>
      </c>
      <c r="VAM209" s="2329" t="s">
        <v>2568</v>
      </c>
      <c r="VAN209" s="2329" t="s">
        <v>2568</v>
      </c>
      <c r="VAO209" s="2329" t="s">
        <v>2568</v>
      </c>
      <c r="VAP209" s="2329" t="s">
        <v>2568</v>
      </c>
      <c r="VAQ209" s="2329" t="s">
        <v>2568</v>
      </c>
      <c r="VAR209" s="2329" t="s">
        <v>2568</v>
      </c>
      <c r="VAS209" s="2329" t="s">
        <v>2568</v>
      </c>
      <c r="VAT209" s="2329" t="s">
        <v>2568</v>
      </c>
      <c r="VAU209" s="2329" t="s">
        <v>2568</v>
      </c>
      <c r="VAV209" s="2329" t="s">
        <v>2568</v>
      </c>
      <c r="VAW209" s="2329" t="s">
        <v>2568</v>
      </c>
      <c r="VAX209" s="2329" t="s">
        <v>2568</v>
      </c>
      <c r="VAY209" s="2329" t="s">
        <v>2568</v>
      </c>
      <c r="VAZ209" s="2329" t="s">
        <v>2568</v>
      </c>
      <c r="VBA209" s="2329" t="s">
        <v>2568</v>
      </c>
      <c r="VBB209" s="2329" t="s">
        <v>2568</v>
      </c>
      <c r="VBC209" s="2329" t="s">
        <v>2568</v>
      </c>
      <c r="VBD209" s="2329" t="s">
        <v>2568</v>
      </c>
      <c r="VBE209" s="2329" t="s">
        <v>2568</v>
      </c>
      <c r="VBF209" s="2329" t="s">
        <v>2568</v>
      </c>
      <c r="VBG209" s="2329" t="s">
        <v>2568</v>
      </c>
      <c r="VBH209" s="2329" t="s">
        <v>2568</v>
      </c>
      <c r="VBI209" s="2329" t="s">
        <v>2568</v>
      </c>
      <c r="VBJ209" s="2329" t="s">
        <v>2568</v>
      </c>
      <c r="VBK209" s="2329" t="s">
        <v>2568</v>
      </c>
      <c r="VBL209" s="2329" t="s">
        <v>2568</v>
      </c>
      <c r="VBM209" s="2329" t="s">
        <v>2568</v>
      </c>
      <c r="VBN209" s="2329" t="s">
        <v>2568</v>
      </c>
      <c r="VBO209" s="2329" t="s">
        <v>2568</v>
      </c>
      <c r="VBP209" s="2329" t="s">
        <v>2568</v>
      </c>
      <c r="VBQ209" s="2329" t="s">
        <v>2568</v>
      </c>
      <c r="VBR209" s="2329" t="s">
        <v>2568</v>
      </c>
      <c r="VBS209" s="2329" t="s">
        <v>2568</v>
      </c>
      <c r="VBT209" s="2329" t="s">
        <v>2568</v>
      </c>
      <c r="VBU209" s="2329" t="s">
        <v>2568</v>
      </c>
      <c r="VBV209" s="2329" t="s">
        <v>2568</v>
      </c>
      <c r="VBW209" s="2329" t="s">
        <v>2568</v>
      </c>
      <c r="VBX209" s="2329" t="s">
        <v>2568</v>
      </c>
      <c r="VBY209" s="2329" t="s">
        <v>2568</v>
      </c>
      <c r="VBZ209" s="2329" t="s">
        <v>2568</v>
      </c>
      <c r="VCA209" s="2329" t="s">
        <v>2568</v>
      </c>
      <c r="VCB209" s="2329" t="s">
        <v>2568</v>
      </c>
      <c r="VCC209" s="2329" t="s">
        <v>2568</v>
      </c>
      <c r="VCD209" s="2329" t="s">
        <v>2568</v>
      </c>
      <c r="VCE209" s="2329" t="s">
        <v>2568</v>
      </c>
      <c r="VCF209" s="2329" t="s">
        <v>2568</v>
      </c>
      <c r="VCG209" s="2329" t="s">
        <v>2568</v>
      </c>
      <c r="VCH209" s="2329" t="s">
        <v>2568</v>
      </c>
      <c r="VCI209" s="2329" t="s">
        <v>2568</v>
      </c>
      <c r="VCJ209" s="2329" t="s">
        <v>2568</v>
      </c>
      <c r="VCK209" s="2329" t="s">
        <v>2568</v>
      </c>
      <c r="VCL209" s="2329" t="s">
        <v>2568</v>
      </c>
      <c r="VCM209" s="2329" t="s">
        <v>2568</v>
      </c>
      <c r="VCN209" s="2329" t="s">
        <v>2568</v>
      </c>
      <c r="VCO209" s="2329" t="s">
        <v>2568</v>
      </c>
      <c r="VCP209" s="2329" t="s">
        <v>2568</v>
      </c>
      <c r="VCQ209" s="2329" t="s">
        <v>2568</v>
      </c>
      <c r="VCR209" s="2329" t="s">
        <v>2568</v>
      </c>
      <c r="VCS209" s="2329" t="s">
        <v>2568</v>
      </c>
      <c r="VCT209" s="2329" t="s">
        <v>2568</v>
      </c>
      <c r="VCU209" s="2329" t="s">
        <v>2568</v>
      </c>
      <c r="VCV209" s="2329" t="s">
        <v>2568</v>
      </c>
      <c r="VCW209" s="2329" t="s">
        <v>2568</v>
      </c>
      <c r="VCX209" s="2329" t="s">
        <v>2568</v>
      </c>
      <c r="VCY209" s="2329" t="s">
        <v>2568</v>
      </c>
      <c r="VCZ209" s="2329" t="s">
        <v>2568</v>
      </c>
      <c r="VDA209" s="2329" t="s">
        <v>2568</v>
      </c>
      <c r="VDB209" s="2329" t="s">
        <v>2568</v>
      </c>
      <c r="VDC209" s="2329" t="s">
        <v>2568</v>
      </c>
      <c r="VDD209" s="2329" t="s">
        <v>2568</v>
      </c>
      <c r="VDE209" s="2329" t="s">
        <v>2568</v>
      </c>
      <c r="VDF209" s="2329" t="s">
        <v>2568</v>
      </c>
      <c r="VDG209" s="2329" t="s">
        <v>2568</v>
      </c>
      <c r="VDH209" s="2329" t="s">
        <v>2568</v>
      </c>
      <c r="VDI209" s="2329" t="s">
        <v>2568</v>
      </c>
      <c r="VDJ209" s="2329" t="s">
        <v>2568</v>
      </c>
      <c r="VDK209" s="2329" t="s">
        <v>2568</v>
      </c>
      <c r="VDL209" s="2329" t="s">
        <v>2568</v>
      </c>
      <c r="VDM209" s="2329" t="s">
        <v>2568</v>
      </c>
      <c r="VDN209" s="2329" t="s">
        <v>2568</v>
      </c>
      <c r="VDO209" s="2329" t="s">
        <v>2568</v>
      </c>
      <c r="VDP209" s="2329" t="s">
        <v>2568</v>
      </c>
      <c r="VDQ209" s="2329" t="s">
        <v>2568</v>
      </c>
      <c r="VDR209" s="2329" t="s">
        <v>2568</v>
      </c>
      <c r="VDS209" s="2329" t="s">
        <v>2568</v>
      </c>
      <c r="VDT209" s="2329" t="s">
        <v>2568</v>
      </c>
      <c r="VDU209" s="2329" t="s">
        <v>2568</v>
      </c>
      <c r="VDV209" s="2329" t="s">
        <v>2568</v>
      </c>
      <c r="VDW209" s="2329" t="s">
        <v>2568</v>
      </c>
      <c r="VDX209" s="2329" t="s">
        <v>2568</v>
      </c>
      <c r="VDY209" s="2329" t="s">
        <v>2568</v>
      </c>
      <c r="VDZ209" s="2329" t="s">
        <v>2568</v>
      </c>
      <c r="VEA209" s="2329" t="s">
        <v>2568</v>
      </c>
      <c r="VEB209" s="2329" t="s">
        <v>2568</v>
      </c>
      <c r="VEC209" s="2329" t="s">
        <v>2568</v>
      </c>
      <c r="VED209" s="2329" t="s">
        <v>2568</v>
      </c>
      <c r="VEE209" s="2329" t="s">
        <v>2568</v>
      </c>
      <c r="VEF209" s="2329" t="s">
        <v>2568</v>
      </c>
      <c r="VEG209" s="2329" t="s">
        <v>2568</v>
      </c>
      <c r="VEH209" s="2329" t="s">
        <v>2568</v>
      </c>
      <c r="VEI209" s="2329" t="s">
        <v>2568</v>
      </c>
      <c r="VEJ209" s="2329" t="s">
        <v>2568</v>
      </c>
      <c r="VEK209" s="2329" t="s">
        <v>2568</v>
      </c>
      <c r="VEL209" s="2329" t="s">
        <v>2568</v>
      </c>
      <c r="VEM209" s="2329" t="s">
        <v>2568</v>
      </c>
      <c r="VEN209" s="2329" t="s">
        <v>2568</v>
      </c>
      <c r="VEO209" s="2329" t="s">
        <v>2568</v>
      </c>
      <c r="VEP209" s="2329" t="s">
        <v>2568</v>
      </c>
      <c r="VEQ209" s="2329" t="s">
        <v>2568</v>
      </c>
      <c r="VER209" s="2329" t="s">
        <v>2568</v>
      </c>
      <c r="VES209" s="2329" t="s">
        <v>2568</v>
      </c>
      <c r="VET209" s="2329" t="s">
        <v>2568</v>
      </c>
      <c r="VEU209" s="2329" t="s">
        <v>2568</v>
      </c>
      <c r="VEV209" s="2329" t="s">
        <v>2568</v>
      </c>
      <c r="VEW209" s="2329" t="s">
        <v>2568</v>
      </c>
      <c r="VEX209" s="2329" t="s">
        <v>2568</v>
      </c>
      <c r="VEY209" s="2329" t="s">
        <v>2568</v>
      </c>
      <c r="VEZ209" s="2329" t="s">
        <v>2568</v>
      </c>
      <c r="VFA209" s="2329" t="s">
        <v>2568</v>
      </c>
      <c r="VFB209" s="2329" t="s">
        <v>2568</v>
      </c>
      <c r="VFC209" s="2329" t="s">
        <v>2568</v>
      </c>
      <c r="VFD209" s="2329" t="s">
        <v>2568</v>
      </c>
      <c r="VFE209" s="2329" t="s">
        <v>2568</v>
      </c>
      <c r="VFF209" s="2329" t="s">
        <v>2568</v>
      </c>
      <c r="VFG209" s="2329" t="s">
        <v>2568</v>
      </c>
      <c r="VFH209" s="2329" t="s">
        <v>2568</v>
      </c>
      <c r="VFI209" s="2329" t="s">
        <v>2568</v>
      </c>
      <c r="VFJ209" s="2329" t="s">
        <v>2568</v>
      </c>
      <c r="VFK209" s="2329" t="s">
        <v>2568</v>
      </c>
      <c r="VFL209" s="2329" t="s">
        <v>2568</v>
      </c>
      <c r="VFM209" s="2329" t="s">
        <v>2568</v>
      </c>
      <c r="VFN209" s="2329" t="s">
        <v>2568</v>
      </c>
      <c r="VFO209" s="2329" t="s">
        <v>2568</v>
      </c>
      <c r="VFP209" s="2329" t="s">
        <v>2568</v>
      </c>
      <c r="VFQ209" s="2329" t="s">
        <v>2568</v>
      </c>
      <c r="VFR209" s="2329" t="s">
        <v>2568</v>
      </c>
      <c r="VFS209" s="2329" t="s">
        <v>2568</v>
      </c>
      <c r="VFT209" s="2329" t="s">
        <v>2568</v>
      </c>
      <c r="VFU209" s="2329" t="s">
        <v>2568</v>
      </c>
      <c r="VFV209" s="2329" t="s">
        <v>2568</v>
      </c>
      <c r="VFW209" s="2329" t="s">
        <v>2568</v>
      </c>
      <c r="VFX209" s="2329" t="s">
        <v>2568</v>
      </c>
      <c r="VFY209" s="2329" t="s">
        <v>2568</v>
      </c>
      <c r="VFZ209" s="2329" t="s">
        <v>2568</v>
      </c>
      <c r="VGA209" s="2329" t="s">
        <v>2568</v>
      </c>
      <c r="VGB209" s="2329" t="s">
        <v>2568</v>
      </c>
      <c r="VGC209" s="2329" t="s">
        <v>2568</v>
      </c>
      <c r="VGD209" s="2329" t="s">
        <v>2568</v>
      </c>
      <c r="VGE209" s="2329" t="s">
        <v>2568</v>
      </c>
      <c r="VGF209" s="2329" t="s">
        <v>2568</v>
      </c>
      <c r="VGG209" s="2329" t="s">
        <v>2568</v>
      </c>
      <c r="VGH209" s="2329" t="s">
        <v>2568</v>
      </c>
      <c r="VGI209" s="2329" t="s">
        <v>2568</v>
      </c>
      <c r="VGJ209" s="2329" t="s">
        <v>2568</v>
      </c>
      <c r="VGK209" s="2329" t="s">
        <v>2568</v>
      </c>
      <c r="VGL209" s="2329" t="s">
        <v>2568</v>
      </c>
      <c r="VGM209" s="2329" t="s">
        <v>2568</v>
      </c>
      <c r="VGN209" s="2329" t="s">
        <v>2568</v>
      </c>
      <c r="VGO209" s="2329" t="s">
        <v>2568</v>
      </c>
      <c r="VGP209" s="2329" t="s">
        <v>2568</v>
      </c>
      <c r="VGQ209" s="2329" t="s">
        <v>2568</v>
      </c>
      <c r="VGR209" s="2329" t="s">
        <v>2568</v>
      </c>
      <c r="VGS209" s="2329" t="s">
        <v>2568</v>
      </c>
      <c r="VGT209" s="2329" t="s">
        <v>2568</v>
      </c>
      <c r="VGU209" s="2329" t="s">
        <v>2568</v>
      </c>
      <c r="VGV209" s="2329" t="s">
        <v>2568</v>
      </c>
      <c r="VGW209" s="2329" t="s">
        <v>2568</v>
      </c>
      <c r="VGX209" s="2329" t="s">
        <v>2568</v>
      </c>
      <c r="VGY209" s="2329" t="s">
        <v>2568</v>
      </c>
      <c r="VGZ209" s="2329" t="s">
        <v>2568</v>
      </c>
      <c r="VHA209" s="2329" t="s">
        <v>2568</v>
      </c>
      <c r="VHB209" s="2329" t="s">
        <v>2568</v>
      </c>
      <c r="VHC209" s="2329" t="s">
        <v>2568</v>
      </c>
      <c r="VHD209" s="2329" t="s">
        <v>2568</v>
      </c>
      <c r="VHE209" s="2329" t="s">
        <v>2568</v>
      </c>
      <c r="VHF209" s="2329" t="s">
        <v>2568</v>
      </c>
      <c r="VHG209" s="2329" t="s">
        <v>2568</v>
      </c>
      <c r="VHH209" s="2329" t="s">
        <v>2568</v>
      </c>
      <c r="VHI209" s="2329" t="s">
        <v>2568</v>
      </c>
      <c r="VHJ209" s="2329" t="s">
        <v>2568</v>
      </c>
      <c r="VHK209" s="2329" t="s">
        <v>2568</v>
      </c>
      <c r="VHL209" s="2329" t="s">
        <v>2568</v>
      </c>
      <c r="VHM209" s="2329" t="s">
        <v>2568</v>
      </c>
      <c r="VHN209" s="2329" t="s">
        <v>2568</v>
      </c>
      <c r="VHO209" s="2329" t="s">
        <v>2568</v>
      </c>
      <c r="VHP209" s="2329" t="s">
        <v>2568</v>
      </c>
      <c r="VHQ209" s="2329" t="s">
        <v>2568</v>
      </c>
      <c r="VHR209" s="2329" t="s">
        <v>2568</v>
      </c>
      <c r="VHS209" s="2329" t="s">
        <v>2568</v>
      </c>
      <c r="VHT209" s="2329" t="s">
        <v>2568</v>
      </c>
      <c r="VHU209" s="2329" t="s">
        <v>2568</v>
      </c>
      <c r="VHV209" s="2329" t="s">
        <v>2568</v>
      </c>
      <c r="VHW209" s="2329" t="s">
        <v>2568</v>
      </c>
      <c r="VHX209" s="2329" t="s">
        <v>2568</v>
      </c>
      <c r="VHY209" s="2329" t="s">
        <v>2568</v>
      </c>
      <c r="VHZ209" s="2329" t="s">
        <v>2568</v>
      </c>
      <c r="VIA209" s="2329" t="s">
        <v>2568</v>
      </c>
      <c r="VIB209" s="2329" t="s">
        <v>2568</v>
      </c>
      <c r="VIC209" s="2329" t="s">
        <v>2568</v>
      </c>
      <c r="VID209" s="2329" t="s">
        <v>2568</v>
      </c>
      <c r="VIE209" s="2329" t="s">
        <v>2568</v>
      </c>
      <c r="VIF209" s="2329" t="s">
        <v>2568</v>
      </c>
      <c r="VIG209" s="2329" t="s">
        <v>2568</v>
      </c>
      <c r="VIH209" s="2329" t="s">
        <v>2568</v>
      </c>
      <c r="VII209" s="2329" t="s">
        <v>2568</v>
      </c>
      <c r="VIJ209" s="2329" t="s">
        <v>2568</v>
      </c>
      <c r="VIK209" s="2329" t="s">
        <v>2568</v>
      </c>
      <c r="VIL209" s="2329" t="s">
        <v>2568</v>
      </c>
      <c r="VIM209" s="2329" t="s">
        <v>2568</v>
      </c>
      <c r="VIN209" s="2329" t="s">
        <v>2568</v>
      </c>
      <c r="VIO209" s="2329" t="s">
        <v>2568</v>
      </c>
      <c r="VIP209" s="2329" t="s">
        <v>2568</v>
      </c>
      <c r="VIQ209" s="2329" t="s">
        <v>2568</v>
      </c>
      <c r="VIR209" s="2329" t="s">
        <v>2568</v>
      </c>
      <c r="VIS209" s="2329" t="s">
        <v>2568</v>
      </c>
      <c r="VIT209" s="2329" t="s">
        <v>2568</v>
      </c>
      <c r="VIU209" s="2329" t="s">
        <v>2568</v>
      </c>
      <c r="VIV209" s="2329" t="s">
        <v>2568</v>
      </c>
      <c r="VIW209" s="2329" t="s">
        <v>2568</v>
      </c>
      <c r="VIX209" s="2329" t="s">
        <v>2568</v>
      </c>
      <c r="VIY209" s="2329" t="s">
        <v>2568</v>
      </c>
      <c r="VIZ209" s="2329" t="s">
        <v>2568</v>
      </c>
      <c r="VJA209" s="2329" t="s">
        <v>2568</v>
      </c>
      <c r="VJB209" s="2329" t="s">
        <v>2568</v>
      </c>
      <c r="VJC209" s="2329" t="s">
        <v>2568</v>
      </c>
      <c r="VJD209" s="2329" t="s">
        <v>2568</v>
      </c>
      <c r="VJE209" s="2329" t="s">
        <v>2568</v>
      </c>
      <c r="VJF209" s="2329" t="s">
        <v>2568</v>
      </c>
      <c r="VJG209" s="2329" t="s">
        <v>2568</v>
      </c>
      <c r="VJH209" s="2329" t="s">
        <v>2568</v>
      </c>
      <c r="VJI209" s="2329" t="s">
        <v>2568</v>
      </c>
      <c r="VJJ209" s="2329" t="s">
        <v>2568</v>
      </c>
      <c r="VJK209" s="2329" t="s">
        <v>2568</v>
      </c>
      <c r="VJL209" s="2329" t="s">
        <v>2568</v>
      </c>
      <c r="VJM209" s="2329" t="s">
        <v>2568</v>
      </c>
      <c r="VJN209" s="2329" t="s">
        <v>2568</v>
      </c>
      <c r="VJO209" s="2329" t="s">
        <v>2568</v>
      </c>
      <c r="VJP209" s="2329" t="s">
        <v>2568</v>
      </c>
      <c r="VJQ209" s="2329" t="s">
        <v>2568</v>
      </c>
      <c r="VJR209" s="2329" t="s">
        <v>2568</v>
      </c>
      <c r="VJS209" s="2329" t="s">
        <v>2568</v>
      </c>
      <c r="VJT209" s="2329" t="s">
        <v>2568</v>
      </c>
      <c r="VJU209" s="2329" t="s">
        <v>2568</v>
      </c>
      <c r="VJV209" s="2329" t="s">
        <v>2568</v>
      </c>
      <c r="VJW209" s="2329" t="s">
        <v>2568</v>
      </c>
      <c r="VJX209" s="2329" t="s">
        <v>2568</v>
      </c>
      <c r="VJY209" s="2329" t="s">
        <v>2568</v>
      </c>
      <c r="VJZ209" s="2329" t="s">
        <v>2568</v>
      </c>
      <c r="VKA209" s="2329" t="s">
        <v>2568</v>
      </c>
      <c r="VKB209" s="2329" t="s">
        <v>2568</v>
      </c>
      <c r="VKC209" s="2329" t="s">
        <v>2568</v>
      </c>
      <c r="VKD209" s="2329" t="s">
        <v>2568</v>
      </c>
      <c r="VKE209" s="2329" t="s">
        <v>2568</v>
      </c>
      <c r="VKF209" s="2329" t="s">
        <v>2568</v>
      </c>
      <c r="VKG209" s="2329" t="s">
        <v>2568</v>
      </c>
      <c r="VKH209" s="2329" t="s">
        <v>2568</v>
      </c>
      <c r="VKI209" s="2329" t="s">
        <v>2568</v>
      </c>
      <c r="VKJ209" s="2329" t="s">
        <v>2568</v>
      </c>
      <c r="VKK209" s="2329" t="s">
        <v>2568</v>
      </c>
      <c r="VKL209" s="2329" t="s">
        <v>2568</v>
      </c>
      <c r="VKM209" s="2329" t="s">
        <v>2568</v>
      </c>
      <c r="VKN209" s="2329" t="s">
        <v>2568</v>
      </c>
      <c r="VKO209" s="2329" t="s">
        <v>2568</v>
      </c>
      <c r="VKP209" s="2329" t="s">
        <v>2568</v>
      </c>
      <c r="VKQ209" s="2329" t="s">
        <v>2568</v>
      </c>
      <c r="VKR209" s="2329" t="s">
        <v>2568</v>
      </c>
      <c r="VKS209" s="2329" t="s">
        <v>2568</v>
      </c>
      <c r="VKT209" s="2329" t="s">
        <v>2568</v>
      </c>
      <c r="VKU209" s="2329" t="s">
        <v>2568</v>
      </c>
      <c r="VKV209" s="2329" t="s">
        <v>2568</v>
      </c>
      <c r="VKW209" s="2329" t="s">
        <v>2568</v>
      </c>
      <c r="VKX209" s="2329" t="s">
        <v>2568</v>
      </c>
      <c r="VKY209" s="2329" t="s">
        <v>2568</v>
      </c>
      <c r="VKZ209" s="2329" t="s">
        <v>2568</v>
      </c>
      <c r="VLA209" s="2329" t="s">
        <v>2568</v>
      </c>
      <c r="VLB209" s="2329" t="s">
        <v>2568</v>
      </c>
      <c r="VLC209" s="2329" t="s">
        <v>2568</v>
      </c>
      <c r="VLD209" s="2329" t="s">
        <v>2568</v>
      </c>
      <c r="VLE209" s="2329" t="s">
        <v>2568</v>
      </c>
      <c r="VLF209" s="2329" t="s">
        <v>2568</v>
      </c>
      <c r="VLG209" s="2329" t="s">
        <v>2568</v>
      </c>
      <c r="VLH209" s="2329" t="s">
        <v>2568</v>
      </c>
      <c r="VLI209" s="2329" t="s">
        <v>2568</v>
      </c>
      <c r="VLJ209" s="2329" t="s">
        <v>2568</v>
      </c>
      <c r="VLK209" s="2329" t="s">
        <v>2568</v>
      </c>
      <c r="VLL209" s="2329" t="s">
        <v>2568</v>
      </c>
      <c r="VLM209" s="2329" t="s">
        <v>2568</v>
      </c>
      <c r="VLN209" s="2329" t="s">
        <v>2568</v>
      </c>
      <c r="VLO209" s="2329" t="s">
        <v>2568</v>
      </c>
      <c r="VLP209" s="2329" t="s">
        <v>2568</v>
      </c>
      <c r="VLQ209" s="2329" t="s">
        <v>2568</v>
      </c>
      <c r="VLR209" s="2329" t="s">
        <v>2568</v>
      </c>
      <c r="VLS209" s="2329" t="s">
        <v>2568</v>
      </c>
      <c r="VLT209" s="2329" t="s">
        <v>2568</v>
      </c>
      <c r="VLU209" s="2329" t="s">
        <v>2568</v>
      </c>
      <c r="VLV209" s="2329" t="s">
        <v>2568</v>
      </c>
      <c r="VLW209" s="2329" t="s">
        <v>2568</v>
      </c>
      <c r="VLX209" s="2329" t="s">
        <v>2568</v>
      </c>
      <c r="VLY209" s="2329" t="s">
        <v>2568</v>
      </c>
      <c r="VLZ209" s="2329" t="s">
        <v>2568</v>
      </c>
      <c r="VMA209" s="2329" t="s">
        <v>2568</v>
      </c>
      <c r="VMB209" s="2329" t="s">
        <v>2568</v>
      </c>
      <c r="VMC209" s="2329" t="s">
        <v>2568</v>
      </c>
      <c r="VMD209" s="2329" t="s">
        <v>2568</v>
      </c>
      <c r="VME209" s="2329" t="s">
        <v>2568</v>
      </c>
      <c r="VMF209" s="2329" t="s">
        <v>2568</v>
      </c>
      <c r="VMG209" s="2329" t="s">
        <v>2568</v>
      </c>
      <c r="VMH209" s="2329" t="s">
        <v>2568</v>
      </c>
      <c r="VMI209" s="2329" t="s">
        <v>2568</v>
      </c>
      <c r="VMJ209" s="2329" t="s">
        <v>2568</v>
      </c>
      <c r="VMK209" s="2329" t="s">
        <v>2568</v>
      </c>
      <c r="VML209" s="2329" t="s">
        <v>2568</v>
      </c>
      <c r="VMM209" s="2329" t="s">
        <v>2568</v>
      </c>
      <c r="VMN209" s="2329" t="s">
        <v>2568</v>
      </c>
      <c r="VMO209" s="2329" t="s">
        <v>2568</v>
      </c>
      <c r="VMP209" s="2329" t="s">
        <v>2568</v>
      </c>
      <c r="VMQ209" s="2329" t="s">
        <v>2568</v>
      </c>
      <c r="VMR209" s="2329" t="s">
        <v>2568</v>
      </c>
      <c r="VMS209" s="2329" t="s">
        <v>2568</v>
      </c>
      <c r="VMT209" s="2329" t="s">
        <v>2568</v>
      </c>
      <c r="VMU209" s="2329" t="s">
        <v>2568</v>
      </c>
      <c r="VMV209" s="2329" t="s">
        <v>2568</v>
      </c>
      <c r="VMW209" s="2329" t="s">
        <v>2568</v>
      </c>
      <c r="VMX209" s="2329" t="s">
        <v>2568</v>
      </c>
      <c r="VMY209" s="2329" t="s">
        <v>2568</v>
      </c>
      <c r="VMZ209" s="2329" t="s">
        <v>2568</v>
      </c>
      <c r="VNA209" s="2329" t="s">
        <v>2568</v>
      </c>
      <c r="VNB209" s="2329" t="s">
        <v>2568</v>
      </c>
      <c r="VNC209" s="2329" t="s">
        <v>2568</v>
      </c>
      <c r="VND209" s="2329" t="s">
        <v>2568</v>
      </c>
      <c r="VNE209" s="2329" t="s">
        <v>2568</v>
      </c>
      <c r="VNF209" s="2329" t="s">
        <v>2568</v>
      </c>
      <c r="VNG209" s="2329" t="s">
        <v>2568</v>
      </c>
      <c r="VNH209" s="2329" t="s">
        <v>2568</v>
      </c>
      <c r="VNI209" s="2329" t="s">
        <v>2568</v>
      </c>
      <c r="VNJ209" s="2329" t="s">
        <v>2568</v>
      </c>
      <c r="VNK209" s="2329" t="s">
        <v>2568</v>
      </c>
      <c r="VNL209" s="2329" t="s">
        <v>2568</v>
      </c>
      <c r="VNM209" s="2329" t="s">
        <v>2568</v>
      </c>
      <c r="VNN209" s="2329" t="s">
        <v>2568</v>
      </c>
      <c r="VNO209" s="2329" t="s">
        <v>2568</v>
      </c>
      <c r="VNP209" s="2329" t="s">
        <v>2568</v>
      </c>
      <c r="VNQ209" s="2329" t="s">
        <v>2568</v>
      </c>
      <c r="VNR209" s="2329" t="s">
        <v>2568</v>
      </c>
      <c r="VNS209" s="2329" t="s">
        <v>2568</v>
      </c>
      <c r="VNT209" s="2329" t="s">
        <v>2568</v>
      </c>
      <c r="VNU209" s="2329" t="s">
        <v>2568</v>
      </c>
      <c r="VNV209" s="2329" t="s">
        <v>2568</v>
      </c>
      <c r="VNW209" s="2329" t="s">
        <v>2568</v>
      </c>
      <c r="VNX209" s="2329" t="s">
        <v>2568</v>
      </c>
      <c r="VNY209" s="2329" t="s">
        <v>2568</v>
      </c>
      <c r="VNZ209" s="2329" t="s">
        <v>2568</v>
      </c>
      <c r="VOA209" s="2329" t="s">
        <v>2568</v>
      </c>
      <c r="VOB209" s="2329" t="s">
        <v>2568</v>
      </c>
      <c r="VOC209" s="2329" t="s">
        <v>2568</v>
      </c>
      <c r="VOD209" s="2329" t="s">
        <v>2568</v>
      </c>
      <c r="VOE209" s="2329" t="s">
        <v>2568</v>
      </c>
      <c r="VOF209" s="2329" t="s">
        <v>2568</v>
      </c>
      <c r="VOG209" s="2329" t="s">
        <v>2568</v>
      </c>
      <c r="VOH209" s="2329" t="s">
        <v>2568</v>
      </c>
      <c r="VOI209" s="2329" t="s">
        <v>2568</v>
      </c>
      <c r="VOJ209" s="2329" t="s">
        <v>2568</v>
      </c>
      <c r="VOK209" s="2329" t="s">
        <v>2568</v>
      </c>
      <c r="VOL209" s="2329" t="s">
        <v>2568</v>
      </c>
      <c r="VOM209" s="2329" t="s">
        <v>2568</v>
      </c>
      <c r="VON209" s="2329" t="s">
        <v>2568</v>
      </c>
      <c r="VOO209" s="2329" t="s">
        <v>2568</v>
      </c>
      <c r="VOP209" s="2329" t="s">
        <v>2568</v>
      </c>
      <c r="VOQ209" s="2329" t="s">
        <v>2568</v>
      </c>
      <c r="VOR209" s="2329" t="s">
        <v>2568</v>
      </c>
      <c r="VOS209" s="2329" t="s">
        <v>2568</v>
      </c>
      <c r="VOT209" s="2329" t="s">
        <v>2568</v>
      </c>
      <c r="VOU209" s="2329" t="s">
        <v>2568</v>
      </c>
      <c r="VOV209" s="2329" t="s">
        <v>2568</v>
      </c>
      <c r="VOW209" s="2329" t="s">
        <v>2568</v>
      </c>
      <c r="VOX209" s="2329" t="s">
        <v>2568</v>
      </c>
      <c r="VOY209" s="2329" t="s">
        <v>2568</v>
      </c>
      <c r="VOZ209" s="2329" t="s">
        <v>2568</v>
      </c>
      <c r="VPA209" s="2329" t="s">
        <v>2568</v>
      </c>
      <c r="VPB209" s="2329" t="s">
        <v>2568</v>
      </c>
      <c r="VPC209" s="2329" t="s">
        <v>2568</v>
      </c>
      <c r="VPD209" s="2329" t="s">
        <v>2568</v>
      </c>
      <c r="VPE209" s="2329" t="s">
        <v>2568</v>
      </c>
      <c r="VPF209" s="2329" t="s">
        <v>2568</v>
      </c>
      <c r="VPG209" s="2329" t="s">
        <v>2568</v>
      </c>
      <c r="VPH209" s="2329" t="s">
        <v>2568</v>
      </c>
      <c r="VPI209" s="2329" t="s">
        <v>2568</v>
      </c>
      <c r="VPJ209" s="2329" t="s">
        <v>2568</v>
      </c>
      <c r="VPK209" s="2329" t="s">
        <v>2568</v>
      </c>
      <c r="VPL209" s="2329" t="s">
        <v>2568</v>
      </c>
      <c r="VPM209" s="2329" t="s">
        <v>2568</v>
      </c>
      <c r="VPN209" s="2329" t="s">
        <v>2568</v>
      </c>
      <c r="VPO209" s="2329" t="s">
        <v>2568</v>
      </c>
      <c r="VPP209" s="2329" t="s">
        <v>2568</v>
      </c>
      <c r="VPQ209" s="2329" t="s">
        <v>2568</v>
      </c>
      <c r="VPR209" s="2329" t="s">
        <v>2568</v>
      </c>
      <c r="VPS209" s="2329" t="s">
        <v>2568</v>
      </c>
      <c r="VPT209" s="2329" t="s">
        <v>2568</v>
      </c>
      <c r="VPU209" s="2329" t="s">
        <v>2568</v>
      </c>
      <c r="VPV209" s="2329" t="s">
        <v>2568</v>
      </c>
      <c r="VPW209" s="2329" t="s">
        <v>2568</v>
      </c>
      <c r="VPX209" s="2329" t="s">
        <v>2568</v>
      </c>
      <c r="VPY209" s="2329" t="s">
        <v>2568</v>
      </c>
      <c r="VPZ209" s="2329" t="s">
        <v>2568</v>
      </c>
      <c r="VQA209" s="2329" t="s">
        <v>2568</v>
      </c>
      <c r="VQB209" s="2329" t="s">
        <v>2568</v>
      </c>
      <c r="VQC209" s="2329" t="s">
        <v>2568</v>
      </c>
      <c r="VQD209" s="2329" t="s">
        <v>2568</v>
      </c>
      <c r="VQE209" s="2329" t="s">
        <v>2568</v>
      </c>
      <c r="VQF209" s="2329" t="s">
        <v>2568</v>
      </c>
      <c r="VQG209" s="2329" t="s">
        <v>2568</v>
      </c>
      <c r="VQH209" s="2329" t="s">
        <v>2568</v>
      </c>
      <c r="VQI209" s="2329" t="s">
        <v>2568</v>
      </c>
      <c r="VQJ209" s="2329" t="s">
        <v>2568</v>
      </c>
      <c r="VQK209" s="2329" t="s">
        <v>2568</v>
      </c>
      <c r="VQL209" s="2329" t="s">
        <v>2568</v>
      </c>
      <c r="VQM209" s="2329" t="s">
        <v>2568</v>
      </c>
      <c r="VQN209" s="2329" t="s">
        <v>2568</v>
      </c>
      <c r="VQO209" s="2329" t="s">
        <v>2568</v>
      </c>
      <c r="VQP209" s="2329" t="s">
        <v>2568</v>
      </c>
      <c r="VQQ209" s="2329" t="s">
        <v>2568</v>
      </c>
      <c r="VQR209" s="2329" t="s">
        <v>2568</v>
      </c>
      <c r="VQS209" s="2329" t="s">
        <v>2568</v>
      </c>
      <c r="VQT209" s="2329" t="s">
        <v>2568</v>
      </c>
      <c r="VQU209" s="2329" t="s">
        <v>2568</v>
      </c>
      <c r="VQV209" s="2329" t="s">
        <v>2568</v>
      </c>
      <c r="VQW209" s="2329" t="s">
        <v>2568</v>
      </c>
      <c r="VQX209" s="2329" t="s">
        <v>2568</v>
      </c>
      <c r="VQY209" s="2329" t="s">
        <v>2568</v>
      </c>
      <c r="VQZ209" s="2329" t="s">
        <v>2568</v>
      </c>
      <c r="VRA209" s="2329" t="s">
        <v>2568</v>
      </c>
      <c r="VRB209" s="2329" t="s">
        <v>2568</v>
      </c>
      <c r="VRC209" s="2329" t="s">
        <v>2568</v>
      </c>
      <c r="VRD209" s="2329" t="s">
        <v>2568</v>
      </c>
      <c r="VRE209" s="2329" t="s">
        <v>2568</v>
      </c>
      <c r="VRF209" s="2329" t="s">
        <v>2568</v>
      </c>
      <c r="VRG209" s="2329" t="s">
        <v>2568</v>
      </c>
      <c r="VRH209" s="2329" t="s">
        <v>2568</v>
      </c>
      <c r="VRI209" s="2329" t="s">
        <v>2568</v>
      </c>
      <c r="VRJ209" s="2329" t="s">
        <v>2568</v>
      </c>
      <c r="VRK209" s="2329" t="s">
        <v>2568</v>
      </c>
      <c r="VRL209" s="2329" t="s">
        <v>2568</v>
      </c>
      <c r="VRM209" s="2329" t="s">
        <v>2568</v>
      </c>
      <c r="VRN209" s="2329" t="s">
        <v>2568</v>
      </c>
      <c r="VRO209" s="2329" t="s">
        <v>2568</v>
      </c>
      <c r="VRP209" s="2329" t="s">
        <v>2568</v>
      </c>
      <c r="VRQ209" s="2329" t="s">
        <v>2568</v>
      </c>
      <c r="VRR209" s="2329" t="s">
        <v>2568</v>
      </c>
      <c r="VRS209" s="2329" t="s">
        <v>2568</v>
      </c>
      <c r="VRT209" s="2329" t="s">
        <v>2568</v>
      </c>
      <c r="VRU209" s="2329" t="s">
        <v>2568</v>
      </c>
      <c r="VRV209" s="2329" t="s">
        <v>2568</v>
      </c>
      <c r="VRW209" s="2329" t="s">
        <v>2568</v>
      </c>
      <c r="VRX209" s="2329" t="s">
        <v>2568</v>
      </c>
      <c r="VRY209" s="2329" t="s">
        <v>2568</v>
      </c>
      <c r="VRZ209" s="2329" t="s">
        <v>2568</v>
      </c>
      <c r="VSA209" s="2329" t="s">
        <v>2568</v>
      </c>
      <c r="VSB209" s="2329" t="s">
        <v>2568</v>
      </c>
      <c r="VSC209" s="2329" t="s">
        <v>2568</v>
      </c>
      <c r="VSD209" s="2329" t="s">
        <v>2568</v>
      </c>
      <c r="VSE209" s="2329" t="s">
        <v>2568</v>
      </c>
      <c r="VSF209" s="2329" t="s">
        <v>2568</v>
      </c>
      <c r="VSG209" s="2329" t="s">
        <v>2568</v>
      </c>
      <c r="VSH209" s="2329" t="s">
        <v>2568</v>
      </c>
      <c r="VSI209" s="2329" t="s">
        <v>2568</v>
      </c>
      <c r="VSJ209" s="2329" t="s">
        <v>2568</v>
      </c>
      <c r="VSK209" s="2329" t="s">
        <v>2568</v>
      </c>
      <c r="VSL209" s="2329" t="s">
        <v>2568</v>
      </c>
      <c r="VSM209" s="2329" t="s">
        <v>2568</v>
      </c>
      <c r="VSN209" s="2329" t="s">
        <v>2568</v>
      </c>
      <c r="VSO209" s="2329" t="s">
        <v>2568</v>
      </c>
      <c r="VSP209" s="2329" t="s">
        <v>2568</v>
      </c>
      <c r="VSQ209" s="2329" t="s">
        <v>2568</v>
      </c>
      <c r="VSR209" s="2329" t="s">
        <v>2568</v>
      </c>
      <c r="VSS209" s="2329" t="s">
        <v>2568</v>
      </c>
      <c r="VST209" s="2329" t="s">
        <v>2568</v>
      </c>
      <c r="VSU209" s="2329" t="s">
        <v>2568</v>
      </c>
      <c r="VSV209" s="2329" t="s">
        <v>2568</v>
      </c>
      <c r="VSW209" s="2329" t="s">
        <v>2568</v>
      </c>
      <c r="VSX209" s="2329" t="s">
        <v>2568</v>
      </c>
      <c r="VSY209" s="2329" t="s">
        <v>2568</v>
      </c>
      <c r="VSZ209" s="2329" t="s">
        <v>2568</v>
      </c>
      <c r="VTA209" s="2329" t="s">
        <v>2568</v>
      </c>
      <c r="VTB209" s="2329" t="s">
        <v>2568</v>
      </c>
      <c r="VTC209" s="2329" t="s">
        <v>2568</v>
      </c>
      <c r="VTD209" s="2329" t="s">
        <v>2568</v>
      </c>
      <c r="VTE209" s="2329" t="s">
        <v>2568</v>
      </c>
      <c r="VTF209" s="2329" t="s">
        <v>2568</v>
      </c>
      <c r="VTG209" s="2329" t="s">
        <v>2568</v>
      </c>
      <c r="VTH209" s="2329" t="s">
        <v>2568</v>
      </c>
      <c r="VTI209" s="2329" t="s">
        <v>2568</v>
      </c>
      <c r="VTJ209" s="2329" t="s">
        <v>2568</v>
      </c>
      <c r="VTK209" s="2329" t="s">
        <v>2568</v>
      </c>
      <c r="VTL209" s="2329" t="s">
        <v>2568</v>
      </c>
      <c r="VTM209" s="2329" t="s">
        <v>2568</v>
      </c>
      <c r="VTN209" s="2329" t="s">
        <v>2568</v>
      </c>
      <c r="VTO209" s="2329" t="s">
        <v>2568</v>
      </c>
      <c r="VTP209" s="2329" t="s">
        <v>2568</v>
      </c>
      <c r="VTQ209" s="2329" t="s">
        <v>2568</v>
      </c>
      <c r="VTR209" s="2329" t="s">
        <v>2568</v>
      </c>
      <c r="VTS209" s="2329" t="s">
        <v>2568</v>
      </c>
      <c r="VTT209" s="2329" t="s">
        <v>2568</v>
      </c>
      <c r="VTU209" s="2329" t="s">
        <v>2568</v>
      </c>
      <c r="VTV209" s="2329" t="s">
        <v>2568</v>
      </c>
      <c r="VTW209" s="2329" t="s">
        <v>2568</v>
      </c>
      <c r="VTX209" s="2329" t="s">
        <v>2568</v>
      </c>
      <c r="VTY209" s="2329" t="s">
        <v>2568</v>
      </c>
      <c r="VTZ209" s="2329" t="s">
        <v>2568</v>
      </c>
      <c r="VUA209" s="2329" t="s">
        <v>2568</v>
      </c>
      <c r="VUB209" s="2329" t="s">
        <v>2568</v>
      </c>
      <c r="VUC209" s="2329" t="s">
        <v>2568</v>
      </c>
      <c r="VUD209" s="2329" t="s">
        <v>2568</v>
      </c>
      <c r="VUE209" s="2329" t="s">
        <v>2568</v>
      </c>
      <c r="VUF209" s="2329" t="s">
        <v>2568</v>
      </c>
      <c r="VUG209" s="2329" t="s">
        <v>2568</v>
      </c>
      <c r="VUH209" s="2329" t="s">
        <v>2568</v>
      </c>
      <c r="VUI209" s="2329" t="s">
        <v>2568</v>
      </c>
      <c r="VUJ209" s="2329" t="s">
        <v>2568</v>
      </c>
      <c r="VUK209" s="2329" t="s">
        <v>2568</v>
      </c>
      <c r="VUL209" s="2329" t="s">
        <v>2568</v>
      </c>
      <c r="VUM209" s="2329" t="s">
        <v>2568</v>
      </c>
      <c r="VUN209" s="2329" t="s">
        <v>2568</v>
      </c>
      <c r="VUO209" s="2329" t="s">
        <v>2568</v>
      </c>
      <c r="VUP209" s="2329" t="s">
        <v>2568</v>
      </c>
      <c r="VUQ209" s="2329" t="s">
        <v>2568</v>
      </c>
      <c r="VUR209" s="2329" t="s">
        <v>2568</v>
      </c>
      <c r="VUS209" s="2329" t="s">
        <v>2568</v>
      </c>
      <c r="VUT209" s="2329" t="s">
        <v>2568</v>
      </c>
      <c r="VUU209" s="2329" t="s">
        <v>2568</v>
      </c>
      <c r="VUV209" s="2329" t="s">
        <v>2568</v>
      </c>
      <c r="VUW209" s="2329" t="s">
        <v>2568</v>
      </c>
      <c r="VUX209" s="2329" t="s">
        <v>2568</v>
      </c>
      <c r="VUY209" s="2329" t="s">
        <v>2568</v>
      </c>
      <c r="VUZ209" s="2329" t="s">
        <v>2568</v>
      </c>
      <c r="VVA209" s="2329" t="s">
        <v>2568</v>
      </c>
      <c r="VVB209" s="2329" t="s">
        <v>2568</v>
      </c>
      <c r="VVC209" s="2329" t="s">
        <v>2568</v>
      </c>
      <c r="VVD209" s="2329" t="s">
        <v>2568</v>
      </c>
      <c r="VVE209" s="2329" t="s">
        <v>2568</v>
      </c>
      <c r="VVF209" s="2329" t="s">
        <v>2568</v>
      </c>
      <c r="VVG209" s="2329" t="s">
        <v>2568</v>
      </c>
      <c r="VVH209" s="2329" t="s">
        <v>2568</v>
      </c>
      <c r="VVI209" s="2329" t="s">
        <v>2568</v>
      </c>
      <c r="VVJ209" s="2329" t="s">
        <v>2568</v>
      </c>
      <c r="VVK209" s="2329" t="s">
        <v>2568</v>
      </c>
      <c r="VVL209" s="2329" t="s">
        <v>2568</v>
      </c>
      <c r="VVM209" s="2329" t="s">
        <v>2568</v>
      </c>
      <c r="VVN209" s="2329" t="s">
        <v>2568</v>
      </c>
      <c r="VVO209" s="2329" t="s">
        <v>2568</v>
      </c>
      <c r="VVP209" s="2329" t="s">
        <v>2568</v>
      </c>
      <c r="VVQ209" s="2329" t="s">
        <v>2568</v>
      </c>
      <c r="VVR209" s="2329" t="s">
        <v>2568</v>
      </c>
      <c r="VVS209" s="2329" t="s">
        <v>2568</v>
      </c>
      <c r="VVT209" s="2329" t="s">
        <v>2568</v>
      </c>
      <c r="VVU209" s="2329" t="s">
        <v>2568</v>
      </c>
      <c r="VVV209" s="2329" t="s">
        <v>2568</v>
      </c>
      <c r="VVW209" s="2329" t="s">
        <v>2568</v>
      </c>
      <c r="VVX209" s="2329" t="s">
        <v>2568</v>
      </c>
      <c r="VVY209" s="2329" t="s">
        <v>2568</v>
      </c>
      <c r="VVZ209" s="2329" t="s">
        <v>2568</v>
      </c>
      <c r="VWA209" s="2329" t="s">
        <v>2568</v>
      </c>
      <c r="VWB209" s="2329" t="s">
        <v>2568</v>
      </c>
      <c r="VWC209" s="2329" t="s">
        <v>2568</v>
      </c>
      <c r="VWD209" s="2329" t="s">
        <v>2568</v>
      </c>
      <c r="VWE209" s="2329" t="s">
        <v>2568</v>
      </c>
      <c r="VWF209" s="2329" t="s">
        <v>2568</v>
      </c>
      <c r="VWG209" s="2329" t="s">
        <v>2568</v>
      </c>
      <c r="VWH209" s="2329" t="s">
        <v>2568</v>
      </c>
      <c r="VWI209" s="2329" t="s">
        <v>2568</v>
      </c>
      <c r="VWJ209" s="2329" t="s">
        <v>2568</v>
      </c>
      <c r="VWK209" s="2329" t="s">
        <v>2568</v>
      </c>
      <c r="VWL209" s="2329" t="s">
        <v>2568</v>
      </c>
      <c r="VWM209" s="2329" t="s">
        <v>2568</v>
      </c>
      <c r="VWN209" s="2329" t="s">
        <v>2568</v>
      </c>
      <c r="VWO209" s="2329" t="s">
        <v>2568</v>
      </c>
      <c r="VWP209" s="2329" t="s">
        <v>2568</v>
      </c>
      <c r="VWQ209" s="2329" t="s">
        <v>2568</v>
      </c>
      <c r="VWR209" s="2329" t="s">
        <v>2568</v>
      </c>
      <c r="VWS209" s="2329" t="s">
        <v>2568</v>
      </c>
      <c r="VWT209" s="2329" t="s">
        <v>2568</v>
      </c>
      <c r="VWU209" s="2329" t="s">
        <v>2568</v>
      </c>
      <c r="VWV209" s="2329" t="s">
        <v>2568</v>
      </c>
      <c r="VWW209" s="2329" t="s">
        <v>2568</v>
      </c>
      <c r="VWX209" s="2329" t="s">
        <v>2568</v>
      </c>
      <c r="VWY209" s="2329" t="s">
        <v>2568</v>
      </c>
      <c r="VWZ209" s="2329" t="s">
        <v>2568</v>
      </c>
      <c r="VXA209" s="2329" t="s">
        <v>2568</v>
      </c>
      <c r="VXB209" s="2329" t="s">
        <v>2568</v>
      </c>
      <c r="VXC209" s="2329" t="s">
        <v>2568</v>
      </c>
      <c r="VXD209" s="2329" t="s">
        <v>2568</v>
      </c>
      <c r="VXE209" s="2329" t="s">
        <v>2568</v>
      </c>
      <c r="VXF209" s="2329" t="s">
        <v>2568</v>
      </c>
      <c r="VXG209" s="2329" t="s">
        <v>2568</v>
      </c>
      <c r="VXH209" s="2329" t="s">
        <v>2568</v>
      </c>
      <c r="VXI209" s="2329" t="s">
        <v>2568</v>
      </c>
      <c r="VXJ209" s="2329" t="s">
        <v>2568</v>
      </c>
      <c r="VXK209" s="2329" t="s">
        <v>2568</v>
      </c>
      <c r="VXL209" s="2329" t="s">
        <v>2568</v>
      </c>
      <c r="VXM209" s="2329" t="s">
        <v>2568</v>
      </c>
      <c r="VXN209" s="2329" t="s">
        <v>2568</v>
      </c>
      <c r="VXO209" s="2329" t="s">
        <v>2568</v>
      </c>
      <c r="VXP209" s="2329" t="s">
        <v>2568</v>
      </c>
      <c r="VXQ209" s="2329" t="s">
        <v>2568</v>
      </c>
      <c r="VXR209" s="2329" t="s">
        <v>2568</v>
      </c>
      <c r="VXS209" s="2329" t="s">
        <v>2568</v>
      </c>
      <c r="VXT209" s="2329" t="s">
        <v>2568</v>
      </c>
      <c r="VXU209" s="2329" t="s">
        <v>2568</v>
      </c>
      <c r="VXV209" s="2329" t="s">
        <v>2568</v>
      </c>
      <c r="VXW209" s="2329" t="s">
        <v>2568</v>
      </c>
      <c r="VXX209" s="2329" t="s">
        <v>2568</v>
      </c>
      <c r="VXY209" s="2329" t="s">
        <v>2568</v>
      </c>
      <c r="VXZ209" s="2329" t="s">
        <v>2568</v>
      </c>
      <c r="VYA209" s="2329" t="s">
        <v>2568</v>
      </c>
      <c r="VYB209" s="2329" t="s">
        <v>2568</v>
      </c>
      <c r="VYC209" s="2329" t="s">
        <v>2568</v>
      </c>
      <c r="VYD209" s="2329" t="s">
        <v>2568</v>
      </c>
      <c r="VYE209" s="2329" t="s">
        <v>2568</v>
      </c>
      <c r="VYF209" s="2329" t="s">
        <v>2568</v>
      </c>
      <c r="VYG209" s="2329" t="s">
        <v>2568</v>
      </c>
      <c r="VYH209" s="2329" t="s">
        <v>2568</v>
      </c>
      <c r="VYI209" s="2329" t="s">
        <v>2568</v>
      </c>
      <c r="VYJ209" s="2329" t="s">
        <v>2568</v>
      </c>
      <c r="VYK209" s="2329" t="s">
        <v>2568</v>
      </c>
      <c r="VYL209" s="2329" t="s">
        <v>2568</v>
      </c>
      <c r="VYM209" s="2329" t="s">
        <v>2568</v>
      </c>
      <c r="VYN209" s="2329" t="s">
        <v>2568</v>
      </c>
      <c r="VYO209" s="2329" t="s">
        <v>2568</v>
      </c>
      <c r="VYP209" s="2329" t="s">
        <v>2568</v>
      </c>
      <c r="VYQ209" s="2329" t="s">
        <v>2568</v>
      </c>
      <c r="VYR209" s="2329" t="s">
        <v>2568</v>
      </c>
      <c r="VYS209" s="2329" t="s">
        <v>2568</v>
      </c>
      <c r="VYT209" s="2329" t="s">
        <v>2568</v>
      </c>
      <c r="VYU209" s="2329" t="s">
        <v>2568</v>
      </c>
      <c r="VYV209" s="2329" t="s">
        <v>2568</v>
      </c>
      <c r="VYW209" s="2329" t="s">
        <v>2568</v>
      </c>
      <c r="VYX209" s="2329" t="s">
        <v>2568</v>
      </c>
      <c r="VYY209" s="2329" t="s">
        <v>2568</v>
      </c>
      <c r="VYZ209" s="2329" t="s">
        <v>2568</v>
      </c>
      <c r="VZA209" s="2329" t="s">
        <v>2568</v>
      </c>
      <c r="VZB209" s="2329" t="s">
        <v>2568</v>
      </c>
      <c r="VZC209" s="2329" t="s">
        <v>2568</v>
      </c>
      <c r="VZD209" s="2329" t="s">
        <v>2568</v>
      </c>
      <c r="VZE209" s="2329" t="s">
        <v>2568</v>
      </c>
      <c r="VZF209" s="2329" t="s">
        <v>2568</v>
      </c>
      <c r="VZG209" s="2329" t="s">
        <v>2568</v>
      </c>
      <c r="VZH209" s="2329" t="s">
        <v>2568</v>
      </c>
      <c r="VZI209" s="2329" t="s">
        <v>2568</v>
      </c>
      <c r="VZJ209" s="2329" t="s">
        <v>2568</v>
      </c>
      <c r="VZK209" s="2329" t="s">
        <v>2568</v>
      </c>
      <c r="VZL209" s="2329" t="s">
        <v>2568</v>
      </c>
      <c r="VZM209" s="2329" t="s">
        <v>2568</v>
      </c>
      <c r="VZN209" s="2329" t="s">
        <v>2568</v>
      </c>
      <c r="VZO209" s="2329" t="s">
        <v>2568</v>
      </c>
      <c r="VZP209" s="2329" t="s">
        <v>2568</v>
      </c>
      <c r="VZQ209" s="2329" t="s">
        <v>2568</v>
      </c>
      <c r="VZR209" s="2329" t="s">
        <v>2568</v>
      </c>
      <c r="VZS209" s="2329" t="s">
        <v>2568</v>
      </c>
      <c r="VZT209" s="2329" t="s">
        <v>2568</v>
      </c>
      <c r="VZU209" s="2329" t="s">
        <v>2568</v>
      </c>
      <c r="VZV209" s="2329" t="s">
        <v>2568</v>
      </c>
      <c r="VZW209" s="2329" t="s">
        <v>2568</v>
      </c>
      <c r="VZX209" s="2329" t="s">
        <v>2568</v>
      </c>
      <c r="VZY209" s="2329" t="s">
        <v>2568</v>
      </c>
      <c r="VZZ209" s="2329" t="s">
        <v>2568</v>
      </c>
      <c r="WAA209" s="2329" t="s">
        <v>2568</v>
      </c>
      <c r="WAB209" s="2329" t="s">
        <v>2568</v>
      </c>
      <c r="WAC209" s="2329" t="s">
        <v>2568</v>
      </c>
      <c r="WAD209" s="2329" t="s">
        <v>2568</v>
      </c>
      <c r="WAE209" s="2329" t="s">
        <v>2568</v>
      </c>
      <c r="WAF209" s="2329" t="s">
        <v>2568</v>
      </c>
      <c r="WAG209" s="2329" t="s">
        <v>2568</v>
      </c>
      <c r="WAH209" s="2329" t="s">
        <v>2568</v>
      </c>
      <c r="WAI209" s="2329" t="s">
        <v>2568</v>
      </c>
      <c r="WAJ209" s="2329" t="s">
        <v>2568</v>
      </c>
      <c r="WAK209" s="2329" t="s">
        <v>2568</v>
      </c>
      <c r="WAL209" s="2329" t="s">
        <v>2568</v>
      </c>
      <c r="WAM209" s="2329" t="s">
        <v>2568</v>
      </c>
      <c r="WAN209" s="2329" t="s">
        <v>2568</v>
      </c>
      <c r="WAO209" s="2329" t="s">
        <v>2568</v>
      </c>
      <c r="WAP209" s="2329" t="s">
        <v>2568</v>
      </c>
      <c r="WAQ209" s="2329" t="s">
        <v>2568</v>
      </c>
      <c r="WAR209" s="2329" t="s">
        <v>2568</v>
      </c>
      <c r="WAS209" s="2329" t="s">
        <v>2568</v>
      </c>
      <c r="WAT209" s="2329" t="s">
        <v>2568</v>
      </c>
      <c r="WAU209" s="2329" t="s">
        <v>2568</v>
      </c>
      <c r="WAV209" s="2329" t="s">
        <v>2568</v>
      </c>
      <c r="WAW209" s="2329" t="s">
        <v>2568</v>
      </c>
      <c r="WAX209" s="2329" t="s">
        <v>2568</v>
      </c>
      <c r="WAY209" s="2329" t="s">
        <v>2568</v>
      </c>
      <c r="WAZ209" s="2329" t="s">
        <v>2568</v>
      </c>
      <c r="WBA209" s="2329" t="s">
        <v>2568</v>
      </c>
      <c r="WBB209" s="2329" t="s">
        <v>2568</v>
      </c>
      <c r="WBC209" s="2329" t="s">
        <v>2568</v>
      </c>
      <c r="WBD209" s="2329" t="s">
        <v>2568</v>
      </c>
      <c r="WBE209" s="2329" t="s">
        <v>2568</v>
      </c>
      <c r="WBF209" s="2329" t="s">
        <v>2568</v>
      </c>
      <c r="WBG209" s="2329" t="s">
        <v>2568</v>
      </c>
      <c r="WBH209" s="2329" t="s">
        <v>2568</v>
      </c>
      <c r="WBI209" s="2329" t="s">
        <v>2568</v>
      </c>
      <c r="WBJ209" s="2329" t="s">
        <v>2568</v>
      </c>
      <c r="WBK209" s="2329" t="s">
        <v>2568</v>
      </c>
      <c r="WBL209" s="2329" t="s">
        <v>2568</v>
      </c>
      <c r="WBM209" s="2329" t="s">
        <v>2568</v>
      </c>
      <c r="WBN209" s="2329" t="s">
        <v>2568</v>
      </c>
      <c r="WBO209" s="2329" t="s">
        <v>2568</v>
      </c>
      <c r="WBP209" s="2329" t="s">
        <v>2568</v>
      </c>
      <c r="WBQ209" s="2329" t="s">
        <v>2568</v>
      </c>
      <c r="WBR209" s="2329" t="s">
        <v>2568</v>
      </c>
      <c r="WBS209" s="2329" t="s">
        <v>2568</v>
      </c>
      <c r="WBT209" s="2329" t="s">
        <v>2568</v>
      </c>
      <c r="WBU209" s="2329" t="s">
        <v>2568</v>
      </c>
      <c r="WBV209" s="2329" t="s">
        <v>2568</v>
      </c>
      <c r="WBW209" s="2329" t="s">
        <v>2568</v>
      </c>
      <c r="WBX209" s="2329" t="s">
        <v>2568</v>
      </c>
      <c r="WBY209" s="2329" t="s">
        <v>2568</v>
      </c>
      <c r="WBZ209" s="2329" t="s">
        <v>2568</v>
      </c>
      <c r="WCA209" s="2329" t="s">
        <v>2568</v>
      </c>
      <c r="WCB209" s="2329" t="s">
        <v>2568</v>
      </c>
      <c r="WCC209" s="2329" t="s">
        <v>2568</v>
      </c>
      <c r="WCD209" s="2329" t="s">
        <v>2568</v>
      </c>
      <c r="WCE209" s="2329" t="s">
        <v>2568</v>
      </c>
      <c r="WCF209" s="2329" t="s">
        <v>2568</v>
      </c>
      <c r="WCG209" s="2329" t="s">
        <v>2568</v>
      </c>
      <c r="WCH209" s="2329" t="s">
        <v>2568</v>
      </c>
      <c r="WCI209" s="2329" t="s">
        <v>2568</v>
      </c>
      <c r="WCJ209" s="2329" t="s">
        <v>2568</v>
      </c>
      <c r="WCK209" s="2329" t="s">
        <v>2568</v>
      </c>
      <c r="WCL209" s="2329" t="s">
        <v>2568</v>
      </c>
      <c r="WCM209" s="2329" t="s">
        <v>2568</v>
      </c>
      <c r="WCN209" s="2329" t="s">
        <v>2568</v>
      </c>
      <c r="WCO209" s="2329" t="s">
        <v>2568</v>
      </c>
      <c r="WCP209" s="2329" t="s">
        <v>2568</v>
      </c>
      <c r="WCQ209" s="2329" t="s">
        <v>2568</v>
      </c>
      <c r="WCR209" s="2329" t="s">
        <v>2568</v>
      </c>
      <c r="WCS209" s="2329" t="s">
        <v>2568</v>
      </c>
      <c r="WCT209" s="2329" t="s">
        <v>2568</v>
      </c>
      <c r="WCU209" s="2329" t="s">
        <v>2568</v>
      </c>
      <c r="WCV209" s="2329" t="s">
        <v>2568</v>
      </c>
      <c r="WCW209" s="2329" t="s">
        <v>2568</v>
      </c>
      <c r="WCX209" s="2329" t="s">
        <v>2568</v>
      </c>
      <c r="WCY209" s="2329" t="s">
        <v>2568</v>
      </c>
      <c r="WCZ209" s="2329" t="s">
        <v>2568</v>
      </c>
      <c r="WDA209" s="2329" t="s">
        <v>2568</v>
      </c>
      <c r="WDB209" s="2329" t="s">
        <v>2568</v>
      </c>
      <c r="WDC209" s="2329" t="s">
        <v>2568</v>
      </c>
      <c r="WDD209" s="2329" t="s">
        <v>2568</v>
      </c>
      <c r="WDE209" s="2329" t="s">
        <v>2568</v>
      </c>
      <c r="WDF209" s="2329" t="s">
        <v>2568</v>
      </c>
      <c r="WDG209" s="2329" t="s">
        <v>2568</v>
      </c>
      <c r="WDH209" s="2329" t="s">
        <v>2568</v>
      </c>
      <c r="WDI209" s="2329" t="s">
        <v>2568</v>
      </c>
      <c r="WDJ209" s="2329" t="s">
        <v>2568</v>
      </c>
      <c r="WDK209" s="2329" t="s">
        <v>2568</v>
      </c>
      <c r="WDL209" s="2329" t="s">
        <v>2568</v>
      </c>
      <c r="WDM209" s="2329" t="s">
        <v>2568</v>
      </c>
      <c r="WDN209" s="2329" t="s">
        <v>2568</v>
      </c>
      <c r="WDO209" s="2329" t="s">
        <v>2568</v>
      </c>
      <c r="WDP209" s="2329" t="s">
        <v>2568</v>
      </c>
      <c r="WDQ209" s="2329" t="s">
        <v>2568</v>
      </c>
      <c r="WDR209" s="2329" t="s">
        <v>2568</v>
      </c>
      <c r="WDS209" s="2329" t="s">
        <v>2568</v>
      </c>
      <c r="WDT209" s="2329" t="s">
        <v>2568</v>
      </c>
      <c r="WDU209" s="2329" t="s">
        <v>2568</v>
      </c>
      <c r="WDV209" s="2329" t="s">
        <v>2568</v>
      </c>
      <c r="WDW209" s="2329" t="s">
        <v>2568</v>
      </c>
      <c r="WDX209" s="2329" t="s">
        <v>2568</v>
      </c>
      <c r="WDY209" s="2329" t="s">
        <v>2568</v>
      </c>
      <c r="WDZ209" s="2329" t="s">
        <v>2568</v>
      </c>
      <c r="WEA209" s="2329" t="s">
        <v>2568</v>
      </c>
      <c r="WEB209" s="2329" t="s">
        <v>2568</v>
      </c>
      <c r="WEC209" s="2329" t="s">
        <v>2568</v>
      </c>
      <c r="WED209" s="2329" t="s">
        <v>2568</v>
      </c>
      <c r="WEE209" s="2329" t="s">
        <v>2568</v>
      </c>
      <c r="WEF209" s="2329" t="s">
        <v>2568</v>
      </c>
      <c r="WEG209" s="2329" t="s">
        <v>2568</v>
      </c>
      <c r="WEH209" s="2329" t="s">
        <v>2568</v>
      </c>
      <c r="WEI209" s="2329" t="s">
        <v>2568</v>
      </c>
      <c r="WEJ209" s="2329" t="s">
        <v>2568</v>
      </c>
      <c r="WEK209" s="2329" t="s">
        <v>2568</v>
      </c>
      <c r="WEL209" s="2329" t="s">
        <v>2568</v>
      </c>
      <c r="WEM209" s="2329" t="s">
        <v>2568</v>
      </c>
      <c r="WEN209" s="2329" t="s">
        <v>2568</v>
      </c>
      <c r="WEO209" s="2329" t="s">
        <v>2568</v>
      </c>
      <c r="WEP209" s="2329" t="s">
        <v>2568</v>
      </c>
      <c r="WEQ209" s="2329" t="s">
        <v>2568</v>
      </c>
      <c r="WER209" s="2329" t="s">
        <v>2568</v>
      </c>
      <c r="WES209" s="2329" t="s">
        <v>2568</v>
      </c>
      <c r="WET209" s="2329" t="s">
        <v>2568</v>
      </c>
      <c r="WEU209" s="2329" t="s">
        <v>2568</v>
      </c>
      <c r="WEV209" s="2329" t="s">
        <v>2568</v>
      </c>
      <c r="WEW209" s="2329" t="s">
        <v>2568</v>
      </c>
      <c r="WEX209" s="2329" t="s">
        <v>2568</v>
      </c>
      <c r="WEY209" s="2329" t="s">
        <v>2568</v>
      </c>
      <c r="WEZ209" s="2329" t="s">
        <v>2568</v>
      </c>
      <c r="WFA209" s="2329" t="s">
        <v>2568</v>
      </c>
      <c r="WFB209" s="2329" t="s">
        <v>2568</v>
      </c>
      <c r="WFC209" s="2329" t="s">
        <v>2568</v>
      </c>
      <c r="WFD209" s="2329" t="s">
        <v>2568</v>
      </c>
      <c r="WFE209" s="2329" t="s">
        <v>2568</v>
      </c>
      <c r="WFF209" s="2329" t="s">
        <v>2568</v>
      </c>
      <c r="WFG209" s="2329" t="s">
        <v>2568</v>
      </c>
      <c r="WFH209" s="2329" t="s">
        <v>2568</v>
      </c>
      <c r="WFI209" s="2329" t="s">
        <v>2568</v>
      </c>
      <c r="WFJ209" s="2329" t="s">
        <v>2568</v>
      </c>
      <c r="WFK209" s="2329" t="s">
        <v>2568</v>
      </c>
      <c r="WFL209" s="2329" t="s">
        <v>2568</v>
      </c>
      <c r="WFM209" s="2329" t="s">
        <v>2568</v>
      </c>
      <c r="WFN209" s="2329" t="s">
        <v>2568</v>
      </c>
      <c r="WFO209" s="2329" t="s">
        <v>2568</v>
      </c>
      <c r="WFP209" s="2329" t="s">
        <v>2568</v>
      </c>
      <c r="WFQ209" s="2329" t="s">
        <v>2568</v>
      </c>
      <c r="WFR209" s="2329" t="s">
        <v>2568</v>
      </c>
      <c r="WFS209" s="2329" t="s">
        <v>2568</v>
      </c>
      <c r="WFT209" s="2329" t="s">
        <v>2568</v>
      </c>
      <c r="WFU209" s="2329" t="s">
        <v>2568</v>
      </c>
      <c r="WFV209" s="2329" t="s">
        <v>2568</v>
      </c>
      <c r="WFW209" s="2329" t="s">
        <v>2568</v>
      </c>
      <c r="WFX209" s="2329" t="s">
        <v>2568</v>
      </c>
      <c r="WFY209" s="2329" t="s">
        <v>2568</v>
      </c>
      <c r="WFZ209" s="2329" t="s">
        <v>2568</v>
      </c>
      <c r="WGA209" s="2329" t="s">
        <v>2568</v>
      </c>
      <c r="WGB209" s="2329" t="s">
        <v>2568</v>
      </c>
      <c r="WGC209" s="2329" t="s">
        <v>2568</v>
      </c>
      <c r="WGD209" s="2329" t="s">
        <v>2568</v>
      </c>
      <c r="WGE209" s="2329" t="s">
        <v>2568</v>
      </c>
      <c r="WGF209" s="2329" t="s">
        <v>2568</v>
      </c>
      <c r="WGG209" s="2329" t="s">
        <v>2568</v>
      </c>
      <c r="WGH209" s="2329" t="s">
        <v>2568</v>
      </c>
      <c r="WGI209" s="2329" t="s">
        <v>2568</v>
      </c>
      <c r="WGJ209" s="2329" t="s">
        <v>2568</v>
      </c>
      <c r="WGK209" s="2329" t="s">
        <v>2568</v>
      </c>
      <c r="WGL209" s="2329" t="s">
        <v>2568</v>
      </c>
      <c r="WGM209" s="2329" t="s">
        <v>2568</v>
      </c>
      <c r="WGN209" s="2329" t="s">
        <v>2568</v>
      </c>
      <c r="WGO209" s="2329" t="s">
        <v>2568</v>
      </c>
      <c r="WGP209" s="2329" t="s">
        <v>2568</v>
      </c>
      <c r="WGQ209" s="2329" t="s">
        <v>2568</v>
      </c>
      <c r="WGR209" s="2329" t="s">
        <v>2568</v>
      </c>
      <c r="WGS209" s="2329" t="s">
        <v>2568</v>
      </c>
      <c r="WGT209" s="2329" t="s">
        <v>2568</v>
      </c>
      <c r="WGU209" s="2329" t="s">
        <v>2568</v>
      </c>
      <c r="WGV209" s="2329" t="s">
        <v>2568</v>
      </c>
      <c r="WGW209" s="2329" t="s">
        <v>2568</v>
      </c>
      <c r="WGX209" s="2329" t="s">
        <v>2568</v>
      </c>
      <c r="WGY209" s="2329" t="s">
        <v>2568</v>
      </c>
      <c r="WGZ209" s="2329" t="s">
        <v>2568</v>
      </c>
      <c r="WHA209" s="2329" t="s">
        <v>2568</v>
      </c>
      <c r="WHB209" s="2329" t="s">
        <v>2568</v>
      </c>
      <c r="WHC209" s="2329" t="s">
        <v>2568</v>
      </c>
      <c r="WHD209" s="2329" t="s">
        <v>2568</v>
      </c>
      <c r="WHE209" s="2329" t="s">
        <v>2568</v>
      </c>
      <c r="WHF209" s="2329" t="s">
        <v>2568</v>
      </c>
      <c r="WHG209" s="2329" t="s">
        <v>2568</v>
      </c>
      <c r="WHH209" s="2329" t="s">
        <v>2568</v>
      </c>
      <c r="WHI209" s="2329" t="s">
        <v>2568</v>
      </c>
      <c r="WHJ209" s="2329" t="s">
        <v>2568</v>
      </c>
      <c r="WHK209" s="2329" t="s">
        <v>2568</v>
      </c>
      <c r="WHL209" s="2329" t="s">
        <v>2568</v>
      </c>
      <c r="WHM209" s="2329" t="s">
        <v>2568</v>
      </c>
      <c r="WHN209" s="2329" t="s">
        <v>2568</v>
      </c>
      <c r="WHO209" s="2329" t="s">
        <v>2568</v>
      </c>
      <c r="WHP209" s="2329" t="s">
        <v>2568</v>
      </c>
      <c r="WHQ209" s="2329" t="s">
        <v>2568</v>
      </c>
      <c r="WHR209" s="2329" t="s">
        <v>2568</v>
      </c>
      <c r="WHS209" s="2329" t="s">
        <v>2568</v>
      </c>
      <c r="WHT209" s="2329" t="s">
        <v>2568</v>
      </c>
      <c r="WHU209" s="2329" t="s">
        <v>2568</v>
      </c>
      <c r="WHV209" s="2329" t="s">
        <v>2568</v>
      </c>
      <c r="WHW209" s="2329" t="s">
        <v>2568</v>
      </c>
      <c r="WHX209" s="2329" t="s">
        <v>2568</v>
      </c>
      <c r="WHY209" s="2329" t="s">
        <v>2568</v>
      </c>
      <c r="WHZ209" s="2329" t="s">
        <v>2568</v>
      </c>
      <c r="WIA209" s="2329" t="s">
        <v>2568</v>
      </c>
      <c r="WIB209" s="2329" t="s">
        <v>2568</v>
      </c>
      <c r="WIC209" s="2329" t="s">
        <v>2568</v>
      </c>
      <c r="WID209" s="2329" t="s">
        <v>2568</v>
      </c>
      <c r="WIE209" s="2329" t="s">
        <v>2568</v>
      </c>
      <c r="WIF209" s="2329" t="s">
        <v>2568</v>
      </c>
      <c r="WIG209" s="2329" t="s">
        <v>2568</v>
      </c>
      <c r="WIH209" s="2329" t="s">
        <v>2568</v>
      </c>
      <c r="WII209" s="2329" t="s">
        <v>2568</v>
      </c>
      <c r="WIJ209" s="2329" t="s">
        <v>2568</v>
      </c>
      <c r="WIK209" s="2329" t="s">
        <v>2568</v>
      </c>
      <c r="WIL209" s="2329" t="s">
        <v>2568</v>
      </c>
      <c r="WIM209" s="2329" t="s">
        <v>2568</v>
      </c>
      <c r="WIN209" s="2329" t="s">
        <v>2568</v>
      </c>
      <c r="WIO209" s="2329" t="s">
        <v>2568</v>
      </c>
      <c r="WIP209" s="2329" t="s">
        <v>2568</v>
      </c>
      <c r="WIQ209" s="2329" t="s">
        <v>2568</v>
      </c>
      <c r="WIR209" s="2329" t="s">
        <v>2568</v>
      </c>
      <c r="WIS209" s="2329" t="s">
        <v>2568</v>
      </c>
      <c r="WIT209" s="2329" t="s">
        <v>2568</v>
      </c>
      <c r="WIU209" s="2329" t="s">
        <v>2568</v>
      </c>
      <c r="WIV209" s="2329" t="s">
        <v>2568</v>
      </c>
      <c r="WIW209" s="2329" t="s">
        <v>2568</v>
      </c>
      <c r="WIX209" s="2329" t="s">
        <v>2568</v>
      </c>
      <c r="WIY209" s="2329" t="s">
        <v>2568</v>
      </c>
      <c r="WIZ209" s="2329" t="s">
        <v>2568</v>
      </c>
      <c r="WJA209" s="2329" t="s">
        <v>2568</v>
      </c>
      <c r="WJB209" s="2329" t="s">
        <v>2568</v>
      </c>
      <c r="WJC209" s="2329" t="s">
        <v>2568</v>
      </c>
      <c r="WJD209" s="2329" t="s">
        <v>2568</v>
      </c>
      <c r="WJE209" s="2329" t="s">
        <v>2568</v>
      </c>
      <c r="WJF209" s="2329" t="s">
        <v>2568</v>
      </c>
      <c r="WJG209" s="2329" t="s">
        <v>2568</v>
      </c>
      <c r="WJH209" s="2329" t="s">
        <v>2568</v>
      </c>
      <c r="WJI209" s="2329" t="s">
        <v>2568</v>
      </c>
      <c r="WJJ209" s="2329" t="s">
        <v>2568</v>
      </c>
      <c r="WJK209" s="2329" t="s">
        <v>2568</v>
      </c>
      <c r="WJL209" s="2329" t="s">
        <v>2568</v>
      </c>
      <c r="WJM209" s="2329" t="s">
        <v>2568</v>
      </c>
      <c r="WJN209" s="2329" t="s">
        <v>2568</v>
      </c>
      <c r="WJO209" s="2329" t="s">
        <v>2568</v>
      </c>
      <c r="WJP209" s="2329" t="s">
        <v>2568</v>
      </c>
      <c r="WJQ209" s="2329" t="s">
        <v>2568</v>
      </c>
      <c r="WJR209" s="2329" t="s">
        <v>2568</v>
      </c>
      <c r="WJS209" s="2329" t="s">
        <v>2568</v>
      </c>
      <c r="WJT209" s="2329" t="s">
        <v>2568</v>
      </c>
      <c r="WJU209" s="2329" t="s">
        <v>2568</v>
      </c>
      <c r="WJV209" s="2329" t="s">
        <v>2568</v>
      </c>
      <c r="WJW209" s="2329" t="s">
        <v>2568</v>
      </c>
      <c r="WJX209" s="2329" t="s">
        <v>2568</v>
      </c>
      <c r="WJY209" s="2329" t="s">
        <v>2568</v>
      </c>
      <c r="WJZ209" s="2329" t="s">
        <v>2568</v>
      </c>
      <c r="WKA209" s="2329" t="s">
        <v>2568</v>
      </c>
      <c r="WKB209" s="2329" t="s">
        <v>2568</v>
      </c>
      <c r="WKC209" s="2329" t="s">
        <v>2568</v>
      </c>
      <c r="WKD209" s="2329" t="s">
        <v>2568</v>
      </c>
      <c r="WKE209" s="2329" t="s">
        <v>2568</v>
      </c>
      <c r="WKF209" s="2329" t="s">
        <v>2568</v>
      </c>
      <c r="WKG209" s="2329" t="s">
        <v>2568</v>
      </c>
      <c r="WKH209" s="2329" t="s">
        <v>2568</v>
      </c>
      <c r="WKI209" s="2329" t="s">
        <v>2568</v>
      </c>
      <c r="WKJ209" s="2329" t="s">
        <v>2568</v>
      </c>
      <c r="WKK209" s="2329" t="s">
        <v>2568</v>
      </c>
      <c r="WKL209" s="2329" t="s">
        <v>2568</v>
      </c>
      <c r="WKM209" s="2329" t="s">
        <v>2568</v>
      </c>
      <c r="WKN209" s="2329" t="s">
        <v>2568</v>
      </c>
      <c r="WKO209" s="2329" t="s">
        <v>2568</v>
      </c>
      <c r="WKP209" s="2329" t="s">
        <v>2568</v>
      </c>
      <c r="WKQ209" s="2329" t="s">
        <v>2568</v>
      </c>
      <c r="WKR209" s="2329" t="s">
        <v>2568</v>
      </c>
      <c r="WKS209" s="2329" t="s">
        <v>2568</v>
      </c>
      <c r="WKT209" s="2329" t="s">
        <v>2568</v>
      </c>
      <c r="WKU209" s="2329" t="s">
        <v>2568</v>
      </c>
      <c r="WKV209" s="2329" t="s">
        <v>2568</v>
      </c>
      <c r="WKW209" s="2329" t="s">
        <v>2568</v>
      </c>
      <c r="WKX209" s="2329" t="s">
        <v>2568</v>
      </c>
      <c r="WKY209" s="2329" t="s">
        <v>2568</v>
      </c>
      <c r="WKZ209" s="2329" t="s">
        <v>2568</v>
      </c>
      <c r="WLA209" s="2329" t="s">
        <v>2568</v>
      </c>
      <c r="WLB209" s="2329" t="s">
        <v>2568</v>
      </c>
      <c r="WLC209" s="2329" t="s">
        <v>2568</v>
      </c>
      <c r="WLD209" s="2329" t="s">
        <v>2568</v>
      </c>
      <c r="WLE209" s="2329" t="s">
        <v>2568</v>
      </c>
      <c r="WLF209" s="2329" t="s">
        <v>2568</v>
      </c>
      <c r="WLG209" s="2329" t="s">
        <v>2568</v>
      </c>
      <c r="WLH209" s="2329" t="s">
        <v>2568</v>
      </c>
      <c r="WLI209" s="2329" t="s">
        <v>2568</v>
      </c>
      <c r="WLJ209" s="2329" t="s">
        <v>2568</v>
      </c>
      <c r="WLK209" s="2329" t="s">
        <v>2568</v>
      </c>
      <c r="WLL209" s="2329" t="s">
        <v>2568</v>
      </c>
      <c r="WLM209" s="2329" t="s">
        <v>2568</v>
      </c>
      <c r="WLN209" s="2329" t="s">
        <v>2568</v>
      </c>
      <c r="WLO209" s="2329" t="s">
        <v>2568</v>
      </c>
      <c r="WLP209" s="2329" t="s">
        <v>2568</v>
      </c>
      <c r="WLQ209" s="2329" t="s">
        <v>2568</v>
      </c>
      <c r="WLR209" s="2329" t="s">
        <v>2568</v>
      </c>
      <c r="WLS209" s="2329" t="s">
        <v>2568</v>
      </c>
      <c r="WLT209" s="2329" t="s">
        <v>2568</v>
      </c>
      <c r="WLU209" s="2329" t="s">
        <v>2568</v>
      </c>
      <c r="WLV209" s="2329" t="s">
        <v>2568</v>
      </c>
      <c r="WLW209" s="2329" t="s">
        <v>2568</v>
      </c>
      <c r="WLX209" s="2329" t="s">
        <v>2568</v>
      </c>
      <c r="WLY209" s="2329" t="s">
        <v>2568</v>
      </c>
      <c r="WLZ209" s="2329" t="s">
        <v>2568</v>
      </c>
      <c r="WMA209" s="2329" t="s">
        <v>2568</v>
      </c>
      <c r="WMB209" s="2329" t="s">
        <v>2568</v>
      </c>
      <c r="WMC209" s="2329" t="s">
        <v>2568</v>
      </c>
      <c r="WMD209" s="2329" t="s">
        <v>2568</v>
      </c>
      <c r="WME209" s="2329" t="s">
        <v>2568</v>
      </c>
      <c r="WMF209" s="2329" t="s">
        <v>2568</v>
      </c>
      <c r="WMG209" s="2329" t="s">
        <v>2568</v>
      </c>
      <c r="WMH209" s="2329" t="s">
        <v>2568</v>
      </c>
      <c r="WMI209" s="2329" t="s">
        <v>2568</v>
      </c>
      <c r="WMJ209" s="2329" t="s">
        <v>2568</v>
      </c>
      <c r="WMK209" s="2329" t="s">
        <v>2568</v>
      </c>
      <c r="WML209" s="2329" t="s">
        <v>2568</v>
      </c>
      <c r="WMM209" s="2329" t="s">
        <v>2568</v>
      </c>
      <c r="WMN209" s="2329" t="s">
        <v>2568</v>
      </c>
      <c r="WMO209" s="2329" t="s">
        <v>2568</v>
      </c>
      <c r="WMP209" s="2329" t="s">
        <v>2568</v>
      </c>
      <c r="WMQ209" s="2329" t="s">
        <v>2568</v>
      </c>
      <c r="WMR209" s="2329" t="s">
        <v>2568</v>
      </c>
      <c r="WMS209" s="2329" t="s">
        <v>2568</v>
      </c>
      <c r="WMT209" s="2329" t="s">
        <v>2568</v>
      </c>
      <c r="WMU209" s="2329" t="s">
        <v>2568</v>
      </c>
      <c r="WMV209" s="2329" t="s">
        <v>2568</v>
      </c>
      <c r="WMW209" s="2329" t="s">
        <v>2568</v>
      </c>
      <c r="WMX209" s="2329" t="s">
        <v>2568</v>
      </c>
      <c r="WMY209" s="2329" t="s">
        <v>2568</v>
      </c>
      <c r="WMZ209" s="2329" t="s">
        <v>2568</v>
      </c>
      <c r="WNA209" s="2329" t="s">
        <v>2568</v>
      </c>
      <c r="WNB209" s="2329" t="s">
        <v>2568</v>
      </c>
      <c r="WNC209" s="2329" t="s">
        <v>2568</v>
      </c>
      <c r="WND209" s="2329" t="s">
        <v>2568</v>
      </c>
      <c r="WNE209" s="2329" t="s">
        <v>2568</v>
      </c>
      <c r="WNF209" s="2329" t="s">
        <v>2568</v>
      </c>
      <c r="WNG209" s="2329" t="s">
        <v>2568</v>
      </c>
      <c r="WNH209" s="2329" t="s">
        <v>2568</v>
      </c>
      <c r="WNI209" s="2329" t="s">
        <v>2568</v>
      </c>
      <c r="WNJ209" s="2329" t="s">
        <v>2568</v>
      </c>
      <c r="WNK209" s="2329" t="s">
        <v>2568</v>
      </c>
      <c r="WNL209" s="2329" t="s">
        <v>2568</v>
      </c>
      <c r="WNM209" s="2329" t="s">
        <v>2568</v>
      </c>
      <c r="WNN209" s="2329" t="s">
        <v>2568</v>
      </c>
      <c r="WNO209" s="2329" t="s">
        <v>2568</v>
      </c>
      <c r="WNP209" s="2329" t="s">
        <v>2568</v>
      </c>
      <c r="WNQ209" s="2329" t="s">
        <v>2568</v>
      </c>
      <c r="WNR209" s="2329" t="s">
        <v>2568</v>
      </c>
      <c r="WNS209" s="2329" t="s">
        <v>2568</v>
      </c>
      <c r="WNT209" s="2329" t="s">
        <v>2568</v>
      </c>
      <c r="WNU209" s="2329" t="s">
        <v>2568</v>
      </c>
      <c r="WNV209" s="2329" t="s">
        <v>2568</v>
      </c>
      <c r="WNW209" s="2329" t="s">
        <v>2568</v>
      </c>
      <c r="WNX209" s="2329" t="s">
        <v>2568</v>
      </c>
      <c r="WNY209" s="2329" t="s">
        <v>2568</v>
      </c>
      <c r="WNZ209" s="2329" t="s">
        <v>2568</v>
      </c>
      <c r="WOA209" s="2329" t="s">
        <v>2568</v>
      </c>
      <c r="WOB209" s="2329" t="s">
        <v>2568</v>
      </c>
      <c r="WOC209" s="2329" t="s">
        <v>2568</v>
      </c>
      <c r="WOD209" s="2329" t="s">
        <v>2568</v>
      </c>
      <c r="WOE209" s="2329" t="s">
        <v>2568</v>
      </c>
      <c r="WOF209" s="2329" t="s">
        <v>2568</v>
      </c>
      <c r="WOG209" s="2329" t="s">
        <v>2568</v>
      </c>
      <c r="WOH209" s="2329" t="s">
        <v>2568</v>
      </c>
      <c r="WOI209" s="2329" t="s">
        <v>2568</v>
      </c>
      <c r="WOJ209" s="2329" t="s">
        <v>2568</v>
      </c>
      <c r="WOK209" s="2329" t="s">
        <v>2568</v>
      </c>
      <c r="WOL209" s="2329" t="s">
        <v>2568</v>
      </c>
      <c r="WOM209" s="2329" t="s">
        <v>2568</v>
      </c>
      <c r="WON209" s="2329" t="s">
        <v>2568</v>
      </c>
      <c r="WOO209" s="2329" t="s">
        <v>2568</v>
      </c>
      <c r="WOP209" s="2329" t="s">
        <v>2568</v>
      </c>
      <c r="WOQ209" s="2329" t="s">
        <v>2568</v>
      </c>
      <c r="WOR209" s="2329" t="s">
        <v>2568</v>
      </c>
      <c r="WOS209" s="2329" t="s">
        <v>2568</v>
      </c>
      <c r="WOT209" s="2329" t="s">
        <v>2568</v>
      </c>
      <c r="WOU209" s="2329" t="s">
        <v>2568</v>
      </c>
      <c r="WOV209" s="2329" t="s">
        <v>2568</v>
      </c>
      <c r="WOW209" s="2329" t="s">
        <v>2568</v>
      </c>
      <c r="WOX209" s="2329" t="s">
        <v>2568</v>
      </c>
      <c r="WOY209" s="2329" t="s">
        <v>2568</v>
      </c>
      <c r="WOZ209" s="2329" t="s">
        <v>2568</v>
      </c>
      <c r="WPA209" s="2329" t="s">
        <v>2568</v>
      </c>
      <c r="WPB209" s="2329" t="s">
        <v>2568</v>
      </c>
      <c r="WPC209" s="2329" t="s">
        <v>2568</v>
      </c>
      <c r="WPD209" s="2329" t="s">
        <v>2568</v>
      </c>
      <c r="WPE209" s="2329" t="s">
        <v>2568</v>
      </c>
      <c r="WPF209" s="2329" t="s">
        <v>2568</v>
      </c>
      <c r="WPG209" s="2329" t="s">
        <v>2568</v>
      </c>
      <c r="WPH209" s="2329" t="s">
        <v>2568</v>
      </c>
      <c r="WPI209" s="2329" t="s">
        <v>2568</v>
      </c>
      <c r="WPJ209" s="2329" t="s">
        <v>2568</v>
      </c>
      <c r="WPK209" s="2329" t="s">
        <v>2568</v>
      </c>
      <c r="WPL209" s="2329" t="s">
        <v>2568</v>
      </c>
      <c r="WPM209" s="2329" t="s">
        <v>2568</v>
      </c>
      <c r="WPN209" s="2329" t="s">
        <v>2568</v>
      </c>
      <c r="WPO209" s="2329" t="s">
        <v>2568</v>
      </c>
      <c r="WPP209" s="2329" t="s">
        <v>2568</v>
      </c>
      <c r="WPQ209" s="2329" t="s">
        <v>2568</v>
      </c>
      <c r="WPR209" s="2329" t="s">
        <v>2568</v>
      </c>
      <c r="WPS209" s="2329" t="s">
        <v>2568</v>
      </c>
      <c r="WPT209" s="2329" t="s">
        <v>2568</v>
      </c>
      <c r="WPU209" s="2329" t="s">
        <v>2568</v>
      </c>
      <c r="WPV209" s="2329" t="s">
        <v>2568</v>
      </c>
      <c r="WPW209" s="2329" t="s">
        <v>2568</v>
      </c>
      <c r="WPX209" s="2329" t="s">
        <v>2568</v>
      </c>
      <c r="WPY209" s="2329" t="s">
        <v>2568</v>
      </c>
      <c r="WPZ209" s="2329" t="s">
        <v>2568</v>
      </c>
      <c r="WQA209" s="2329" t="s">
        <v>2568</v>
      </c>
      <c r="WQB209" s="2329" t="s">
        <v>2568</v>
      </c>
      <c r="WQC209" s="2329" t="s">
        <v>2568</v>
      </c>
      <c r="WQD209" s="2329" t="s">
        <v>2568</v>
      </c>
      <c r="WQE209" s="2329" t="s">
        <v>2568</v>
      </c>
      <c r="WQF209" s="2329" t="s">
        <v>2568</v>
      </c>
      <c r="WQG209" s="2329" t="s">
        <v>2568</v>
      </c>
      <c r="WQH209" s="2329" t="s">
        <v>2568</v>
      </c>
      <c r="WQI209" s="2329" t="s">
        <v>2568</v>
      </c>
      <c r="WQJ209" s="2329" t="s">
        <v>2568</v>
      </c>
      <c r="WQK209" s="2329" t="s">
        <v>2568</v>
      </c>
      <c r="WQL209" s="2329" t="s">
        <v>2568</v>
      </c>
      <c r="WQM209" s="2329" t="s">
        <v>2568</v>
      </c>
      <c r="WQN209" s="2329" t="s">
        <v>2568</v>
      </c>
      <c r="WQO209" s="2329" t="s">
        <v>2568</v>
      </c>
      <c r="WQP209" s="2329" t="s">
        <v>2568</v>
      </c>
      <c r="WQQ209" s="2329" t="s">
        <v>2568</v>
      </c>
      <c r="WQR209" s="2329" t="s">
        <v>2568</v>
      </c>
      <c r="WQS209" s="2329" t="s">
        <v>2568</v>
      </c>
      <c r="WQT209" s="2329" t="s">
        <v>2568</v>
      </c>
      <c r="WQU209" s="2329" t="s">
        <v>2568</v>
      </c>
      <c r="WQV209" s="2329" t="s">
        <v>2568</v>
      </c>
      <c r="WQW209" s="2329" t="s">
        <v>2568</v>
      </c>
      <c r="WQX209" s="2329" t="s">
        <v>2568</v>
      </c>
      <c r="WQY209" s="2329" t="s">
        <v>2568</v>
      </c>
      <c r="WQZ209" s="2329" t="s">
        <v>2568</v>
      </c>
      <c r="WRA209" s="2329" t="s">
        <v>2568</v>
      </c>
      <c r="WRB209" s="2329" t="s">
        <v>2568</v>
      </c>
      <c r="WRC209" s="2329" t="s">
        <v>2568</v>
      </c>
      <c r="WRD209" s="2329" t="s">
        <v>2568</v>
      </c>
      <c r="WRE209" s="2329" t="s">
        <v>2568</v>
      </c>
      <c r="WRF209" s="2329" t="s">
        <v>2568</v>
      </c>
      <c r="WRG209" s="2329" t="s">
        <v>2568</v>
      </c>
      <c r="WRH209" s="2329" t="s">
        <v>2568</v>
      </c>
      <c r="WRI209" s="2329" t="s">
        <v>2568</v>
      </c>
      <c r="WRJ209" s="2329" t="s">
        <v>2568</v>
      </c>
      <c r="WRK209" s="2329" t="s">
        <v>2568</v>
      </c>
      <c r="WRL209" s="2329" t="s">
        <v>2568</v>
      </c>
      <c r="WRM209" s="2329" t="s">
        <v>2568</v>
      </c>
      <c r="WRN209" s="2329" t="s">
        <v>2568</v>
      </c>
      <c r="WRO209" s="2329" t="s">
        <v>2568</v>
      </c>
      <c r="WRP209" s="2329" t="s">
        <v>2568</v>
      </c>
      <c r="WRQ209" s="2329" t="s">
        <v>2568</v>
      </c>
      <c r="WRR209" s="2329" t="s">
        <v>2568</v>
      </c>
      <c r="WRS209" s="2329" t="s">
        <v>2568</v>
      </c>
      <c r="WRT209" s="2329" t="s">
        <v>2568</v>
      </c>
      <c r="WRU209" s="2329" t="s">
        <v>2568</v>
      </c>
      <c r="WRV209" s="2329" t="s">
        <v>2568</v>
      </c>
      <c r="WRW209" s="2329" t="s">
        <v>2568</v>
      </c>
      <c r="WRX209" s="2329" t="s">
        <v>2568</v>
      </c>
      <c r="WRY209" s="2329" t="s">
        <v>2568</v>
      </c>
      <c r="WRZ209" s="2329" t="s">
        <v>2568</v>
      </c>
      <c r="WSA209" s="2329" t="s">
        <v>2568</v>
      </c>
      <c r="WSB209" s="2329" t="s">
        <v>2568</v>
      </c>
      <c r="WSC209" s="2329" t="s">
        <v>2568</v>
      </c>
      <c r="WSD209" s="2329" t="s">
        <v>2568</v>
      </c>
      <c r="WSE209" s="2329" t="s">
        <v>2568</v>
      </c>
      <c r="WSF209" s="2329" t="s">
        <v>2568</v>
      </c>
      <c r="WSG209" s="2329" t="s">
        <v>2568</v>
      </c>
      <c r="WSH209" s="2329" t="s">
        <v>2568</v>
      </c>
      <c r="WSI209" s="2329" t="s">
        <v>2568</v>
      </c>
      <c r="WSJ209" s="2329" t="s">
        <v>2568</v>
      </c>
      <c r="WSK209" s="2329" t="s">
        <v>2568</v>
      </c>
      <c r="WSL209" s="2329" t="s">
        <v>2568</v>
      </c>
      <c r="WSM209" s="2329" t="s">
        <v>2568</v>
      </c>
      <c r="WSN209" s="2329" t="s">
        <v>2568</v>
      </c>
      <c r="WSO209" s="2329" t="s">
        <v>2568</v>
      </c>
      <c r="WSP209" s="2329" t="s">
        <v>2568</v>
      </c>
      <c r="WSQ209" s="2329" t="s">
        <v>2568</v>
      </c>
      <c r="WSR209" s="2329" t="s">
        <v>2568</v>
      </c>
      <c r="WSS209" s="2329" t="s">
        <v>2568</v>
      </c>
      <c r="WST209" s="2329" t="s">
        <v>2568</v>
      </c>
      <c r="WSU209" s="2329" t="s">
        <v>2568</v>
      </c>
      <c r="WSV209" s="2329" t="s">
        <v>2568</v>
      </c>
      <c r="WSW209" s="2329" t="s">
        <v>2568</v>
      </c>
      <c r="WSX209" s="2329" t="s">
        <v>2568</v>
      </c>
      <c r="WSY209" s="2329" t="s">
        <v>2568</v>
      </c>
      <c r="WSZ209" s="2329" t="s">
        <v>2568</v>
      </c>
      <c r="WTA209" s="2329" t="s">
        <v>2568</v>
      </c>
      <c r="WTB209" s="2329" t="s">
        <v>2568</v>
      </c>
      <c r="WTC209" s="2329" t="s">
        <v>2568</v>
      </c>
      <c r="WTD209" s="2329" t="s">
        <v>2568</v>
      </c>
      <c r="WTE209" s="2329" t="s">
        <v>2568</v>
      </c>
      <c r="WTF209" s="2329" t="s">
        <v>2568</v>
      </c>
      <c r="WTG209" s="2329" t="s">
        <v>2568</v>
      </c>
      <c r="WTH209" s="2329" t="s">
        <v>2568</v>
      </c>
      <c r="WTI209" s="2329" t="s">
        <v>2568</v>
      </c>
      <c r="WTJ209" s="2329" t="s">
        <v>2568</v>
      </c>
      <c r="WTK209" s="2329" t="s">
        <v>2568</v>
      </c>
      <c r="WTL209" s="2329" t="s">
        <v>2568</v>
      </c>
      <c r="WTM209" s="2329" t="s">
        <v>2568</v>
      </c>
      <c r="WTN209" s="2329" t="s">
        <v>2568</v>
      </c>
      <c r="WTO209" s="2329" t="s">
        <v>2568</v>
      </c>
      <c r="WTP209" s="2329" t="s">
        <v>2568</v>
      </c>
      <c r="WTQ209" s="2329" t="s">
        <v>2568</v>
      </c>
      <c r="WTR209" s="2329" t="s">
        <v>2568</v>
      </c>
      <c r="WTS209" s="2329" t="s">
        <v>2568</v>
      </c>
      <c r="WTT209" s="2329" t="s">
        <v>2568</v>
      </c>
      <c r="WTU209" s="2329" t="s">
        <v>2568</v>
      </c>
      <c r="WTV209" s="2329" t="s">
        <v>2568</v>
      </c>
      <c r="WTW209" s="2329" t="s">
        <v>2568</v>
      </c>
      <c r="WTX209" s="2329" t="s">
        <v>2568</v>
      </c>
      <c r="WTY209" s="2329" t="s">
        <v>2568</v>
      </c>
      <c r="WTZ209" s="2329" t="s">
        <v>2568</v>
      </c>
      <c r="WUA209" s="2329" t="s">
        <v>2568</v>
      </c>
      <c r="WUB209" s="2329" t="s">
        <v>2568</v>
      </c>
      <c r="WUC209" s="2329" t="s">
        <v>2568</v>
      </c>
      <c r="WUD209" s="2329" t="s">
        <v>2568</v>
      </c>
      <c r="WUE209" s="2329" t="s">
        <v>2568</v>
      </c>
      <c r="WUF209" s="2329" t="s">
        <v>2568</v>
      </c>
      <c r="WUG209" s="2329" t="s">
        <v>2568</v>
      </c>
      <c r="WUH209" s="2329" t="s">
        <v>2568</v>
      </c>
      <c r="WUI209" s="2329" t="s">
        <v>2568</v>
      </c>
      <c r="WUJ209" s="2329" t="s">
        <v>2568</v>
      </c>
      <c r="WUK209" s="2329" t="s">
        <v>2568</v>
      </c>
      <c r="WUL209" s="2329" t="s">
        <v>2568</v>
      </c>
      <c r="WUM209" s="2329" t="s">
        <v>2568</v>
      </c>
      <c r="WUN209" s="2329" t="s">
        <v>2568</v>
      </c>
      <c r="WUO209" s="2329" t="s">
        <v>2568</v>
      </c>
      <c r="WUP209" s="2329" t="s">
        <v>2568</v>
      </c>
      <c r="WUQ209" s="2329" t="s">
        <v>2568</v>
      </c>
      <c r="WUR209" s="2329" t="s">
        <v>2568</v>
      </c>
      <c r="WUS209" s="2329" t="s">
        <v>2568</v>
      </c>
      <c r="WUT209" s="2329" t="s">
        <v>2568</v>
      </c>
      <c r="WUU209" s="2329" t="s">
        <v>2568</v>
      </c>
      <c r="WUV209" s="2329" t="s">
        <v>2568</v>
      </c>
      <c r="WUW209" s="2329" t="s">
        <v>2568</v>
      </c>
      <c r="WUX209" s="2329" t="s">
        <v>2568</v>
      </c>
      <c r="WUY209" s="2329" t="s">
        <v>2568</v>
      </c>
      <c r="WUZ209" s="2329" t="s">
        <v>2568</v>
      </c>
      <c r="WVA209" s="2329" t="s">
        <v>2568</v>
      </c>
      <c r="WVB209" s="2329" t="s">
        <v>2568</v>
      </c>
      <c r="WVC209" s="2329" t="s">
        <v>2568</v>
      </c>
      <c r="WVD209" s="2329" t="s">
        <v>2568</v>
      </c>
      <c r="WVE209" s="2329" t="s">
        <v>2568</v>
      </c>
      <c r="WVF209" s="2329" t="s">
        <v>2568</v>
      </c>
      <c r="WVG209" s="2329" t="s">
        <v>2568</v>
      </c>
      <c r="WVH209" s="2329" t="s">
        <v>2568</v>
      </c>
      <c r="WVI209" s="2329" t="s">
        <v>2568</v>
      </c>
      <c r="WVJ209" s="2329" t="s">
        <v>2568</v>
      </c>
      <c r="WVK209" s="2329" t="s">
        <v>2568</v>
      </c>
      <c r="WVL209" s="2329" t="s">
        <v>2568</v>
      </c>
      <c r="WVM209" s="2329" t="s">
        <v>2568</v>
      </c>
      <c r="WVN209" s="2329" t="s">
        <v>2568</v>
      </c>
      <c r="WVO209" s="2329" t="s">
        <v>2568</v>
      </c>
      <c r="WVP209" s="2329" t="s">
        <v>2568</v>
      </c>
      <c r="WVQ209" s="2329" t="s">
        <v>2568</v>
      </c>
      <c r="WVR209" s="2329" t="s">
        <v>2568</v>
      </c>
      <c r="WVS209" s="2329" t="s">
        <v>2568</v>
      </c>
      <c r="WVT209" s="2329" t="s">
        <v>2568</v>
      </c>
      <c r="WVU209" s="2329" t="s">
        <v>2568</v>
      </c>
      <c r="WVV209" s="2329" t="s">
        <v>2568</v>
      </c>
      <c r="WVW209" s="2329" t="s">
        <v>2568</v>
      </c>
      <c r="WVX209" s="2329" t="s">
        <v>2568</v>
      </c>
      <c r="WVY209" s="2329" t="s">
        <v>2568</v>
      </c>
      <c r="WVZ209" s="2329" t="s">
        <v>2568</v>
      </c>
      <c r="WWA209" s="2329" t="s">
        <v>2568</v>
      </c>
      <c r="WWB209" s="2329" t="s">
        <v>2568</v>
      </c>
      <c r="WWC209" s="2329" t="s">
        <v>2568</v>
      </c>
      <c r="WWD209" s="2329" t="s">
        <v>2568</v>
      </c>
      <c r="WWE209" s="2329" t="s">
        <v>2568</v>
      </c>
      <c r="WWF209" s="2329" t="s">
        <v>2568</v>
      </c>
      <c r="WWG209" s="2329" t="s">
        <v>2568</v>
      </c>
      <c r="WWH209" s="2329" t="s">
        <v>2568</v>
      </c>
      <c r="WWI209" s="2329" t="s">
        <v>2568</v>
      </c>
      <c r="WWJ209" s="2329" t="s">
        <v>2568</v>
      </c>
      <c r="WWK209" s="2329" t="s">
        <v>2568</v>
      </c>
      <c r="WWL209" s="2329" t="s">
        <v>2568</v>
      </c>
      <c r="WWM209" s="2329" t="s">
        <v>2568</v>
      </c>
      <c r="WWN209" s="2329" t="s">
        <v>2568</v>
      </c>
      <c r="WWO209" s="2329" t="s">
        <v>2568</v>
      </c>
      <c r="WWP209" s="2329" t="s">
        <v>2568</v>
      </c>
      <c r="WWQ209" s="2329" t="s">
        <v>2568</v>
      </c>
      <c r="WWR209" s="2329" t="s">
        <v>2568</v>
      </c>
      <c r="WWS209" s="2329" t="s">
        <v>2568</v>
      </c>
      <c r="WWT209" s="2329" t="s">
        <v>2568</v>
      </c>
      <c r="WWU209" s="2329" t="s">
        <v>2568</v>
      </c>
      <c r="WWV209" s="2329" t="s">
        <v>2568</v>
      </c>
      <c r="WWW209" s="2329" t="s">
        <v>2568</v>
      </c>
      <c r="WWX209" s="2329" t="s">
        <v>2568</v>
      </c>
      <c r="WWY209" s="2329" t="s">
        <v>2568</v>
      </c>
      <c r="WWZ209" s="2329" t="s">
        <v>2568</v>
      </c>
      <c r="WXA209" s="2329" t="s">
        <v>2568</v>
      </c>
      <c r="WXB209" s="2329" t="s">
        <v>2568</v>
      </c>
      <c r="WXC209" s="2329" t="s">
        <v>2568</v>
      </c>
      <c r="WXD209" s="2329" t="s">
        <v>2568</v>
      </c>
      <c r="WXE209" s="2329" t="s">
        <v>2568</v>
      </c>
      <c r="WXF209" s="2329" t="s">
        <v>2568</v>
      </c>
      <c r="WXG209" s="2329" t="s">
        <v>2568</v>
      </c>
      <c r="WXH209" s="2329" t="s">
        <v>2568</v>
      </c>
      <c r="WXI209" s="2329" t="s">
        <v>2568</v>
      </c>
      <c r="WXJ209" s="2329" t="s">
        <v>2568</v>
      </c>
      <c r="WXK209" s="2329" t="s">
        <v>2568</v>
      </c>
      <c r="WXL209" s="2329" t="s">
        <v>2568</v>
      </c>
      <c r="WXM209" s="2329" t="s">
        <v>2568</v>
      </c>
      <c r="WXN209" s="2329" t="s">
        <v>2568</v>
      </c>
      <c r="WXO209" s="2329" t="s">
        <v>2568</v>
      </c>
      <c r="WXP209" s="2329" t="s">
        <v>2568</v>
      </c>
      <c r="WXQ209" s="2329" t="s">
        <v>2568</v>
      </c>
      <c r="WXR209" s="2329" t="s">
        <v>2568</v>
      </c>
      <c r="WXS209" s="2329" t="s">
        <v>2568</v>
      </c>
      <c r="WXT209" s="2329" t="s">
        <v>2568</v>
      </c>
      <c r="WXU209" s="2329" t="s">
        <v>2568</v>
      </c>
      <c r="WXV209" s="2329" t="s">
        <v>2568</v>
      </c>
      <c r="WXW209" s="2329" t="s">
        <v>2568</v>
      </c>
      <c r="WXX209" s="2329" t="s">
        <v>2568</v>
      </c>
      <c r="WXY209" s="2329" t="s">
        <v>2568</v>
      </c>
      <c r="WXZ209" s="2329" t="s">
        <v>2568</v>
      </c>
      <c r="WYA209" s="2329" t="s">
        <v>2568</v>
      </c>
      <c r="WYB209" s="2329" t="s">
        <v>2568</v>
      </c>
      <c r="WYC209" s="2329" t="s">
        <v>2568</v>
      </c>
      <c r="WYD209" s="2329" t="s">
        <v>2568</v>
      </c>
      <c r="WYE209" s="2329" t="s">
        <v>2568</v>
      </c>
      <c r="WYF209" s="2329" t="s">
        <v>2568</v>
      </c>
      <c r="WYG209" s="2329" t="s">
        <v>2568</v>
      </c>
      <c r="WYH209" s="2329" t="s">
        <v>2568</v>
      </c>
      <c r="WYI209" s="2329" t="s">
        <v>2568</v>
      </c>
      <c r="WYJ209" s="2329" t="s">
        <v>2568</v>
      </c>
      <c r="WYK209" s="2329" t="s">
        <v>2568</v>
      </c>
      <c r="WYL209" s="2329" t="s">
        <v>2568</v>
      </c>
      <c r="WYM209" s="2329" t="s">
        <v>2568</v>
      </c>
      <c r="WYN209" s="2329" t="s">
        <v>2568</v>
      </c>
      <c r="WYO209" s="2329" t="s">
        <v>2568</v>
      </c>
      <c r="WYP209" s="2329" t="s">
        <v>2568</v>
      </c>
      <c r="WYQ209" s="2329" t="s">
        <v>2568</v>
      </c>
      <c r="WYR209" s="2329" t="s">
        <v>2568</v>
      </c>
      <c r="WYS209" s="2329" t="s">
        <v>2568</v>
      </c>
      <c r="WYT209" s="2329" t="s">
        <v>2568</v>
      </c>
      <c r="WYU209" s="2329" t="s">
        <v>2568</v>
      </c>
      <c r="WYV209" s="2329" t="s">
        <v>2568</v>
      </c>
      <c r="WYW209" s="2329" t="s">
        <v>2568</v>
      </c>
      <c r="WYX209" s="2329" t="s">
        <v>2568</v>
      </c>
      <c r="WYY209" s="2329" t="s">
        <v>2568</v>
      </c>
      <c r="WYZ209" s="2329" t="s">
        <v>2568</v>
      </c>
      <c r="WZA209" s="2329" t="s">
        <v>2568</v>
      </c>
      <c r="WZB209" s="2329" t="s">
        <v>2568</v>
      </c>
      <c r="WZC209" s="2329" t="s">
        <v>2568</v>
      </c>
      <c r="WZD209" s="2329" t="s">
        <v>2568</v>
      </c>
      <c r="WZE209" s="2329" t="s">
        <v>2568</v>
      </c>
      <c r="WZF209" s="2329" t="s">
        <v>2568</v>
      </c>
      <c r="WZG209" s="2329" t="s">
        <v>2568</v>
      </c>
      <c r="WZH209" s="2329" t="s">
        <v>2568</v>
      </c>
      <c r="WZI209" s="2329" t="s">
        <v>2568</v>
      </c>
      <c r="WZJ209" s="2329" t="s">
        <v>2568</v>
      </c>
      <c r="WZK209" s="2329" t="s">
        <v>2568</v>
      </c>
      <c r="WZL209" s="2329" t="s">
        <v>2568</v>
      </c>
      <c r="WZM209" s="2329" t="s">
        <v>2568</v>
      </c>
      <c r="WZN209" s="2329" t="s">
        <v>2568</v>
      </c>
      <c r="WZO209" s="2329" t="s">
        <v>2568</v>
      </c>
      <c r="WZP209" s="2329" t="s">
        <v>2568</v>
      </c>
      <c r="WZQ209" s="2329" t="s">
        <v>2568</v>
      </c>
      <c r="WZR209" s="2329" t="s">
        <v>2568</v>
      </c>
      <c r="WZS209" s="2329" t="s">
        <v>2568</v>
      </c>
      <c r="WZT209" s="2329" t="s">
        <v>2568</v>
      </c>
      <c r="WZU209" s="2329" t="s">
        <v>2568</v>
      </c>
      <c r="WZV209" s="2329" t="s">
        <v>2568</v>
      </c>
      <c r="WZW209" s="2329" t="s">
        <v>2568</v>
      </c>
      <c r="WZX209" s="2329" t="s">
        <v>2568</v>
      </c>
      <c r="WZY209" s="2329" t="s">
        <v>2568</v>
      </c>
      <c r="WZZ209" s="2329" t="s">
        <v>2568</v>
      </c>
      <c r="XAA209" s="2329" t="s">
        <v>2568</v>
      </c>
      <c r="XAB209" s="2329" t="s">
        <v>2568</v>
      </c>
      <c r="XAC209" s="2329" t="s">
        <v>2568</v>
      </c>
      <c r="XAD209" s="2329" t="s">
        <v>2568</v>
      </c>
      <c r="XAE209" s="2329" t="s">
        <v>2568</v>
      </c>
      <c r="XAF209" s="2329" t="s">
        <v>2568</v>
      </c>
      <c r="XAG209" s="2329" t="s">
        <v>2568</v>
      </c>
      <c r="XAH209" s="2329" t="s">
        <v>2568</v>
      </c>
      <c r="XAI209" s="2329" t="s">
        <v>2568</v>
      </c>
      <c r="XAJ209" s="2329" t="s">
        <v>2568</v>
      </c>
      <c r="XAK209" s="2329" t="s">
        <v>2568</v>
      </c>
      <c r="XAL209" s="2329" t="s">
        <v>2568</v>
      </c>
      <c r="XAM209" s="2329" t="s">
        <v>2568</v>
      </c>
      <c r="XAN209" s="2329" t="s">
        <v>2568</v>
      </c>
      <c r="XAO209" s="2329" t="s">
        <v>2568</v>
      </c>
      <c r="XAP209" s="2329" t="s">
        <v>2568</v>
      </c>
      <c r="XAQ209" s="2329" t="s">
        <v>2568</v>
      </c>
      <c r="XAR209" s="2329" t="s">
        <v>2568</v>
      </c>
      <c r="XAS209" s="2329" t="s">
        <v>2568</v>
      </c>
      <c r="XAT209" s="2329" t="s">
        <v>2568</v>
      </c>
      <c r="XAU209" s="2329" t="s">
        <v>2568</v>
      </c>
      <c r="XAV209" s="2329" t="s">
        <v>2568</v>
      </c>
      <c r="XAW209" s="2329" t="s">
        <v>2568</v>
      </c>
      <c r="XAX209" s="2329" t="s">
        <v>2568</v>
      </c>
      <c r="XAY209" s="2329" t="s">
        <v>2568</v>
      </c>
      <c r="XAZ209" s="2329" t="s">
        <v>2568</v>
      </c>
      <c r="XBA209" s="2329" t="s">
        <v>2568</v>
      </c>
      <c r="XBB209" s="2329" t="s">
        <v>2568</v>
      </c>
      <c r="XBC209" s="2329" t="s">
        <v>2568</v>
      </c>
      <c r="XBD209" s="2329" t="s">
        <v>2568</v>
      </c>
      <c r="XBE209" s="2329" t="s">
        <v>2568</v>
      </c>
      <c r="XBF209" s="2329" t="s">
        <v>2568</v>
      </c>
      <c r="XBG209" s="2329" t="s">
        <v>2568</v>
      </c>
      <c r="XBH209" s="2329" t="s">
        <v>2568</v>
      </c>
      <c r="XBI209" s="2329" t="s">
        <v>2568</v>
      </c>
      <c r="XBJ209" s="2329" t="s">
        <v>2568</v>
      </c>
      <c r="XBK209" s="2329" t="s">
        <v>2568</v>
      </c>
      <c r="XBL209" s="2329" t="s">
        <v>2568</v>
      </c>
      <c r="XBM209" s="2329" t="s">
        <v>2568</v>
      </c>
      <c r="XBN209" s="2329" t="s">
        <v>2568</v>
      </c>
      <c r="XBO209" s="2329" t="s">
        <v>2568</v>
      </c>
      <c r="XBP209" s="2329" t="s">
        <v>2568</v>
      </c>
      <c r="XBQ209" s="2329" t="s">
        <v>2568</v>
      </c>
      <c r="XBR209" s="2329" t="s">
        <v>2568</v>
      </c>
      <c r="XBS209" s="2329" t="s">
        <v>2568</v>
      </c>
      <c r="XBT209" s="2329" t="s">
        <v>2568</v>
      </c>
      <c r="XBU209" s="2329" t="s">
        <v>2568</v>
      </c>
      <c r="XBV209" s="2329" t="s">
        <v>2568</v>
      </c>
      <c r="XBW209" s="2329" t="s">
        <v>2568</v>
      </c>
      <c r="XBX209" s="2329" t="s">
        <v>2568</v>
      </c>
      <c r="XBY209" s="2329" t="s">
        <v>2568</v>
      </c>
      <c r="XBZ209" s="2329" t="s">
        <v>2568</v>
      </c>
      <c r="XCA209" s="2329" t="s">
        <v>2568</v>
      </c>
      <c r="XCB209" s="2329" t="s">
        <v>2568</v>
      </c>
      <c r="XCC209" s="2329" t="s">
        <v>2568</v>
      </c>
      <c r="XCD209" s="2329" t="s">
        <v>2568</v>
      </c>
      <c r="XCE209" s="2329" t="s">
        <v>2568</v>
      </c>
      <c r="XCF209" s="2329" t="s">
        <v>2568</v>
      </c>
      <c r="XCG209" s="2329" t="s">
        <v>2568</v>
      </c>
      <c r="XCH209" s="2329" t="s">
        <v>2568</v>
      </c>
      <c r="XCI209" s="2329" t="s">
        <v>2568</v>
      </c>
      <c r="XCJ209" s="2329" t="s">
        <v>2568</v>
      </c>
      <c r="XCK209" s="2329" t="s">
        <v>2568</v>
      </c>
      <c r="XCL209" s="2329" t="s">
        <v>2568</v>
      </c>
      <c r="XCM209" s="2329" t="s">
        <v>2568</v>
      </c>
      <c r="XCN209" s="2329" t="s">
        <v>2568</v>
      </c>
      <c r="XCO209" s="2329" t="s">
        <v>2568</v>
      </c>
      <c r="XCP209" s="2329" t="s">
        <v>2568</v>
      </c>
      <c r="XCQ209" s="2329" t="s">
        <v>2568</v>
      </c>
      <c r="XCR209" s="2329" t="s">
        <v>2568</v>
      </c>
      <c r="XCS209" s="2329" t="s">
        <v>2568</v>
      </c>
      <c r="XCT209" s="2329" t="s">
        <v>2568</v>
      </c>
      <c r="XCU209" s="2329" t="s">
        <v>2568</v>
      </c>
      <c r="XCV209" s="2329" t="s">
        <v>2568</v>
      </c>
      <c r="XCW209" s="2329" t="s">
        <v>2568</v>
      </c>
      <c r="XCX209" s="2329" t="s">
        <v>2568</v>
      </c>
      <c r="XCY209" s="2329" t="s">
        <v>2568</v>
      </c>
      <c r="XCZ209" s="2329" t="s">
        <v>2568</v>
      </c>
      <c r="XDA209" s="2329" t="s">
        <v>2568</v>
      </c>
      <c r="XDB209" s="2329" t="s">
        <v>2568</v>
      </c>
      <c r="XDC209" s="2329" t="s">
        <v>2568</v>
      </c>
      <c r="XDD209" s="2329" t="s">
        <v>2568</v>
      </c>
      <c r="XDE209" s="2329" t="s">
        <v>2568</v>
      </c>
      <c r="XDF209" s="2329" t="s">
        <v>2568</v>
      </c>
      <c r="XDG209" s="2329" t="s">
        <v>2568</v>
      </c>
      <c r="XDH209" s="2329" t="s">
        <v>2568</v>
      </c>
      <c r="XDI209" s="2329" t="s">
        <v>2568</v>
      </c>
      <c r="XDJ209" s="2329" t="s">
        <v>2568</v>
      </c>
      <c r="XDK209" s="2329" t="s">
        <v>2568</v>
      </c>
      <c r="XDL209" s="2329" t="s">
        <v>2568</v>
      </c>
      <c r="XDM209" s="2329" t="s">
        <v>2568</v>
      </c>
      <c r="XDN209" s="2329" t="s">
        <v>2568</v>
      </c>
      <c r="XDO209" s="2329" t="s">
        <v>2568</v>
      </c>
      <c r="XDP209" s="2329" t="s">
        <v>2568</v>
      </c>
      <c r="XDQ209" s="2329" t="s">
        <v>2568</v>
      </c>
      <c r="XDR209" s="2329" t="s">
        <v>2568</v>
      </c>
      <c r="XDS209" s="2329" t="s">
        <v>2568</v>
      </c>
      <c r="XDT209" s="2329" t="s">
        <v>2568</v>
      </c>
      <c r="XDU209" s="2329" t="s">
        <v>2568</v>
      </c>
      <c r="XDV209" s="2329" t="s">
        <v>2568</v>
      </c>
      <c r="XDW209" s="2329" t="s">
        <v>2568</v>
      </c>
      <c r="XDX209" s="2329" t="s">
        <v>2568</v>
      </c>
      <c r="XDY209" s="2329" t="s">
        <v>2568</v>
      </c>
      <c r="XDZ209" s="2329" t="s">
        <v>2568</v>
      </c>
      <c r="XEA209" s="2329" t="s">
        <v>2568</v>
      </c>
      <c r="XEB209" s="2329" t="s">
        <v>2568</v>
      </c>
      <c r="XEC209" s="2329" t="s">
        <v>2568</v>
      </c>
      <c r="XED209" s="2329" t="s">
        <v>2568</v>
      </c>
      <c r="XEE209" s="2329" t="s">
        <v>2568</v>
      </c>
      <c r="XEF209" s="2329" t="s">
        <v>2568</v>
      </c>
      <c r="XEG209" s="2329" t="s">
        <v>2568</v>
      </c>
      <c r="XEH209" s="2329" t="s">
        <v>2568</v>
      </c>
      <c r="XEI209" s="2329" t="s">
        <v>2568</v>
      </c>
      <c r="XEJ209" s="2329" t="s">
        <v>2568</v>
      </c>
      <c r="XEK209" s="2329" t="s">
        <v>2568</v>
      </c>
      <c r="XEL209" s="2329" t="s">
        <v>2568</v>
      </c>
      <c r="XEM209" s="2329" t="s">
        <v>2568</v>
      </c>
      <c r="XEN209" s="2329" t="s">
        <v>2568</v>
      </c>
      <c r="XEO209" s="2329" t="s">
        <v>2568</v>
      </c>
      <c r="XEP209" s="2329" t="s">
        <v>2568</v>
      </c>
      <c r="XEQ209" s="2329" t="s">
        <v>2568</v>
      </c>
      <c r="XER209" s="2329" t="s">
        <v>2568</v>
      </c>
      <c r="XES209" s="2329" t="s">
        <v>2568</v>
      </c>
      <c r="XET209" s="2329" t="s">
        <v>2568</v>
      </c>
      <c r="XEU209" s="2329" t="s">
        <v>2568</v>
      </c>
      <c r="XEV209" s="2329" t="s">
        <v>2568</v>
      </c>
      <c r="XEW209" s="2329" t="s">
        <v>2568</v>
      </c>
      <c r="XEX209" s="2329" t="s">
        <v>2568</v>
      </c>
      <c r="XEY209" s="2329" t="s">
        <v>2568</v>
      </c>
      <c r="XEZ209" s="2329" t="s">
        <v>2568</v>
      </c>
      <c r="XFA209" s="2329" t="s">
        <v>2568</v>
      </c>
      <c r="XFB209" s="2329" t="s">
        <v>2568</v>
      </c>
      <c r="XFC209" s="2329" t="s">
        <v>2568</v>
      </c>
      <c r="XFD209" s="2329" t="s">
        <v>2568</v>
      </c>
    </row>
    <row r="210" spans="1:16384" ht="45.6" customHeight="1">
      <c r="A210" s="2330"/>
      <c r="B210" s="2331"/>
      <c r="C210" s="2332">
        <v>1</v>
      </c>
      <c r="D210" s="2317" t="s">
        <v>2569</v>
      </c>
      <c r="E210" s="2329" t="s">
        <v>2568</v>
      </c>
      <c r="F210" s="2319">
        <v>46308</v>
      </c>
      <c r="G210" s="2320"/>
      <c r="H210" s="2333" t="s">
        <v>1700</v>
      </c>
    </row>
  </sheetData>
  <mergeCells count="28">
    <mergeCell ref="C195:H195"/>
    <mergeCell ref="C204:H204"/>
    <mergeCell ref="C206:H206"/>
    <mergeCell ref="A209:B210"/>
    <mergeCell ref="C168:H168"/>
    <mergeCell ref="C174:H174"/>
    <mergeCell ref="C178:H178"/>
    <mergeCell ref="C188:H188"/>
    <mergeCell ref="C190:H190"/>
    <mergeCell ref="C194:H194"/>
    <mergeCell ref="C112:H112"/>
    <mergeCell ref="C124:H124"/>
    <mergeCell ref="C132:H132"/>
    <mergeCell ref="C150:H150"/>
    <mergeCell ref="C157:H157"/>
    <mergeCell ref="C164:H164"/>
    <mergeCell ref="C84:H84"/>
    <mergeCell ref="C86:H86"/>
    <mergeCell ref="C88:H88"/>
    <mergeCell ref="C89:H89"/>
    <mergeCell ref="C90:H90"/>
    <mergeCell ref="C97:H97"/>
    <mergeCell ref="C3:H3"/>
    <mergeCell ref="C6:H6"/>
    <mergeCell ref="C12:H12"/>
    <mergeCell ref="C14:H14"/>
    <mergeCell ref="C64:H64"/>
    <mergeCell ref="C68:H68"/>
  </mergeCells>
  <conditionalFormatting sqref="C6:C7">
    <cfRule type="duplicateValues" dxfId="126" priority="123"/>
  </conditionalFormatting>
  <conditionalFormatting sqref="C12">
    <cfRule type="duplicateValues" dxfId="125" priority="121"/>
  </conditionalFormatting>
  <conditionalFormatting sqref="C84">
    <cfRule type="duplicateValues" dxfId="124" priority="114"/>
  </conditionalFormatting>
  <conditionalFormatting sqref="C88">
    <cfRule type="duplicateValues" dxfId="123" priority="122"/>
  </conditionalFormatting>
  <conditionalFormatting sqref="C90">
    <cfRule type="duplicateValues" dxfId="122" priority="120"/>
  </conditionalFormatting>
  <conditionalFormatting sqref="C112">
    <cfRule type="duplicateValues" dxfId="121" priority="119"/>
  </conditionalFormatting>
  <conditionalFormatting sqref="C150">
    <cfRule type="duplicateValues" dxfId="120" priority="117"/>
  </conditionalFormatting>
  <conditionalFormatting sqref="C168">
    <cfRule type="duplicateValues" dxfId="119" priority="112"/>
  </conditionalFormatting>
  <conditionalFormatting sqref="C174:C187">
    <cfRule type="duplicateValues" dxfId="118" priority="126"/>
  </conditionalFormatting>
  <conditionalFormatting sqref="C188">
    <cfRule type="duplicateValues" dxfId="117" priority="113"/>
  </conditionalFormatting>
  <conditionalFormatting sqref="C194">
    <cfRule type="duplicateValues" dxfId="116" priority="118"/>
  </conditionalFormatting>
  <conditionalFormatting sqref="C195">
    <cfRule type="duplicateValues" dxfId="115" priority="124"/>
  </conditionalFormatting>
  <conditionalFormatting sqref="D8:D11">
    <cfRule type="duplicateValues" dxfId="114" priority="75"/>
  </conditionalFormatting>
  <conditionalFormatting sqref="D85 D87">
    <cfRule type="duplicateValues" dxfId="113" priority="96"/>
  </conditionalFormatting>
  <conditionalFormatting sqref="D113:D123">
    <cfRule type="duplicateValues" dxfId="112" priority="13"/>
  </conditionalFormatting>
  <conditionalFormatting sqref="D125:D131">
    <cfRule type="duplicateValues" dxfId="111" priority="12"/>
  </conditionalFormatting>
  <conditionalFormatting sqref="D133:D149">
    <cfRule type="duplicateValues" dxfId="110" priority="11"/>
  </conditionalFormatting>
  <conditionalFormatting sqref="D151:D156">
    <cfRule type="duplicateValues" dxfId="109" priority="43"/>
  </conditionalFormatting>
  <conditionalFormatting sqref="D158:D163">
    <cfRule type="duplicateValues" dxfId="108" priority="42"/>
  </conditionalFormatting>
  <conditionalFormatting sqref="D165:D167">
    <cfRule type="duplicateValues" dxfId="107" priority="41"/>
  </conditionalFormatting>
  <conditionalFormatting sqref="D169:D173">
    <cfRule type="duplicateValues" dxfId="106" priority="35"/>
  </conditionalFormatting>
  <conditionalFormatting sqref="D175:D177">
    <cfRule type="duplicateValues" dxfId="105" priority="34"/>
  </conditionalFormatting>
  <conditionalFormatting sqref="D179:D187">
    <cfRule type="duplicateValues" dxfId="104" priority="33"/>
  </conditionalFormatting>
  <conditionalFormatting sqref="D196:D203">
    <cfRule type="duplicateValues" dxfId="103" priority="26"/>
  </conditionalFormatting>
  <conditionalFormatting sqref="D205">
    <cfRule type="duplicateValues" dxfId="102" priority="127"/>
  </conditionalFormatting>
  <conditionalFormatting sqref="D207:D208">
    <cfRule type="duplicateValues" dxfId="101" priority="25"/>
  </conditionalFormatting>
  <conditionalFormatting sqref="D210">
    <cfRule type="duplicateValues" dxfId="100" priority="19"/>
  </conditionalFormatting>
  <conditionalFormatting sqref="E91:E96">
    <cfRule type="duplicateValues" dxfId="99" priority="64"/>
  </conditionalFormatting>
  <conditionalFormatting sqref="E98:E111">
    <cfRule type="duplicateValues" dxfId="98" priority="125"/>
  </conditionalFormatting>
  <conditionalFormatting sqref="G196:G203 G205 G207:G208 G210">
    <cfRule type="cellIs" dxfId="96" priority="115" stopIfTrue="1" operator="greaterThan">
      <formula>2</formula>
    </cfRule>
    <cfRule type="timePeriod" dxfId="97" priority="116" stopIfTrue="1" timePeriod="yesterday">
      <formula>FLOOR(G196,1)=TODAY()-1</formula>
    </cfRule>
  </conditionalFormatting>
  <conditionalFormatting sqref="H8:H11">
    <cfRule type="cellIs" dxfId="94" priority="70" stopIfTrue="1" operator="between">
      <formula>"UR-Under Review"</formula>
      <formula>"UR-Under Review"</formula>
    </cfRule>
    <cfRule type="cellIs" dxfId="93" priority="71" stopIfTrue="1" operator="between">
      <formula>"Rejected"</formula>
      <formula>"Rejected"</formula>
    </cfRule>
    <cfRule type="cellIs" dxfId="92" priority="72" stopIfTrue="1" operator="between">
      <formula>"Revised &amp; Resubmit"</formula>
      <formula>"Revised &amp; Resubmit"</formula>
    </cfRule>
    <cfRule type="cellIs" dxfId="91" priority="73" stopIfTrue="1" operator="between">
      <formula>"Accepted as Noted"</formula>
      <formula>"Accepted as Noted"</formula>
    </cfRule>
    <cfRule type="cellIs" dxfId="95" priority="74" stopIfTrue="1" operator="between">
      <formula>"Accepted"</formula>
      <formula>"Accepted"</formula>
    </cfRule>
  </conditionalFormatting>
  <conditionalFormatting sqref="H13">
    <cfRule type="cellIs" dxfId="88" priority="107" stopIfTrue="1" operator="between">
      <formula>"Revised &amp; Resubmit"</formula>
      <formula>"Revised &amp; Resubmit"</formula>
    </cfRule>
    <cfRule type="cellIs" dxfId="87" priority="108" stopIfTrue="1" operator="between">
      <formula>"Accepted as Noted"</formula>
      <formula>"Accepted as Noted"</formula>
    </cfRule>
    <cfRule type="cellIs" dxfId="86" priority="109" stopIfTrue="1" operator="between">
      <formula>"Accepted"</formula>
      <formula>"Accepted"</formula>
    </cfRule>
    <cfRule type="cellIs" dxfId="89" priority="110" stopIfTrue="1" operator="between">
      <formula>"UR-Under Review"</formula>
      <formula>"UR-Under Review"</formula>
    </cfRule>
    <cfRule type="cellIs" dxfId="90" priority="111" stopIfTrue="1" operator="between">
      <formula>"Rejected"</formula>
      <formula>"Rejected"</formula>
    </cfRule>
  </conditionalFormatting>
  <conditionalFormatting sqref="H15:H63">
    <cfRule type="cellIs" dxfId="83" priority="49" stopIfTrue="1" operator="between">
      <formula>"Revised &amp; Resubmit"</formula>
      <formula>"Revised &amp; Resubmit"</formula>
    </cfRule>
    <cfRule type="cellIs" dxfId="82" priority="50" stopIfTrue="1" operator="between">
      <formula>"Accepted as Noted"</formula>
      <formula>"Accepted as Noted"</formula>
    </cfRule>
    <cfRule type="cellIs" dxfId="81" priority="51" stopIfTrue="1" operator="between">
      <formula>"Accepted"</formula>
      <formula>"Accepted"</formula>
    </cfRule>
    <cfRule type="cellIs" dxfId="85" priority="52" stopIfTrue="1" operator="between">
      <formula>"UR-Under Review"</formula>
      <formula>"UR-Under Review"</formula>
    </cfRule>
    <cfRule type="cellIs" dxfId="84" priority="53" stopIfTrue="1" operator="between">
      <formula>"Rejected"</formula>
      <formula>"Rejected"</formula>
    </cfRule>
  </conditionalFormatting>
  <conditionalFormatting sqref="H65:H67">
    <cfRule type="cellIs" dxfId="76" priority="65" stopIfTrue="1" operator="between">
      <formula>"Revised &amp; Resubmit"</formula>
      <formula>"Revised &amp; Resubmit"</formula>
    </cfRule>
    <cfRule type="cellIs" dxfId="79" priority="66" stopIfTrue="1" operator="between">
      <formula>"Accepted as Noted"</formula>
      <formula>"Accepted as Noted"</formula>
    </cfRule>
    <cfRule type="cellIs" dxfId="80" priority="67" stopIfTrue="1" operator="between">
      <formula>"Accepted"</formula>
      <formula>"Accepted"</formula>
    </cfRule>
    <cfRule type="cellIs" dxfId="77" priority="68" stopIfTrue="1" operator="between">
      <formula>"UR-Under Review"</formula>
      <formula>"UR-Under Review"</formula>
    </cfRule>
    <cfRule type="cellIs" dxfId="78" priority="69" stopIfTrue="1" operator="between">
      <formula>"Rejected"</formula>
      <formula>"Rejected"</formula>
    </cfRule>
  </conditionalFormatting>
  <conditionalFormatting sqref="H69:H83">
    <cfRule type="cellIs" dxfId="73" priority="54" stopIfTrue="1" operator="between">
      <formula>"UR-Under Review"</formula>
      <formula>"UR-Under Review"</formula>
    </cfRule>
    <cfRule type="cellIs" dxfId="72" priority="55" stopIfTrue="1" operator="between">
      <formula>"Rejected"</formula>
      <formula>"Rejected"</formula>
    </cfRule>
    <cfRule type="cellIs" dxfId="71" priority="56" stopIfTrue="1" operator="between">
      <formula>"Revised &amp; Resubmit"</formula>
      <formula>"Revised &amp; Resubmit"</formula>
    </cfRule>
    <cfRule type="cellIs" dxfId="75" priority="57" stopIfTrue="1" operator="between">
      <formula>"Accepted as Noted"</formula>
      <formula>"Accepted as Noted"</formula>
    </cfRule>
    <cfRule type="cellIs" dxfId="74" priority="58" stopIfTrue="1" operator="between">
      <formula>"Accepted"</formula>
      <formula>"Accepted"</formula>
    </cfRule>
  </conditionalFormatting>
  <conditionalFormatting sqref="H85">
    <cfRule type="cellIs" dxfId="66" priority="91" stopIfTrue="1" operator="between">
      <formula>"Revised &amp; Resubmit"</formula>
      <formula>"Revised &amp; Resubmit"</formula>
    </cfRule>
    <cfRule type="cellIs" dxfId="67" priority="92" stopIfTrue="1" operator="between">
      <formula>"Accepted as Noted"</formula>
      <formula>"Accepted as Noted"</formula>
    </cfRule>
    <cfRule type="cellIs" dxfId="68" priority="93" stopIfTrue="1" operator="between">
      <formula>"Accepted"</formula>
      <formula>"Accepted"</formula>
    </cfRule>
    <cfRule type="cellIs" dxfId="69" priority="94" stopIfTrue="1" operator="between">
      <formula>"UR-Under Review"</formula>
      <formula>"UR-Under Review"</formula>
    </cfRule>
    <cfRule type="cellIs" dxfId="70" priority="95" stopIfTrue="1" operator="between">
      <formula>"Rejected"</formula>
      <formula>"Rejected"</formula>
    </cfRule>
  </conditionalFormatting>
  <conditionalFormatting sqref="H91:H96">
    <cfRule type="cellIs" dxfId="65" priority="59" stopIfTrue="1" operator="between">
      <formula>"Revised &amp; Resubmit"</formula>
      <formula>"Revised &amp; Resubmit"</formula>
    </cfRule>
    <cfRule type="cellIs" dxfId="64" priority="60" stopIfTrue="1" operator="between">
      <formula>"Accepted as Noted"</formula>
      <formula>"Accepted as Noted"</formula>
    </cfRule>
    <cfRule type="cellIs" dxfId="63" priority="61" stopIfTrue="1" operator="between">
      <formula>"Accepted"</formula>
      <formula>"Accepted"</formula>
    </cfRule>
    <cfRule type="cellIs" dxfId="62" priority="62" stopIfTrue="1" operator="between">
      <formula>"UR-Under Review"</formula>
      <formula>"UR-Under Review"</formula>
    </cfRule>
    <cfRule type="cellIs" dxfId="61" priority="63" stopIfTrue="1" operator="between">
      <formula>"Rejected"</formula>
      <formula>"Rejected"</formula>
    </cfRule>
  </conditionalFormatting>
  <conditionalFormatting sqref="H112:H123">
    <cfRule type="cellIs" dxfId="60" priority="6" stopIfTrue="1" operator="between">
      <formula>"UR-Under Review"</formula>
      <formula>"UR-Under Review"</formula>
    </cfRule>
    <cfRule type="cellIs" dxfId="59" priority="7" stopIfTrue="1" operator="between">
      <formula>"Rejected"</formula>
      <formula>"Rejected"</formula>
    </cfRule>
    <cfRule type="cellIs" dxfId="58" priority="8" stopIfTrue="1" operator="between">
      <formula>"Revised &amp; Resubmit"</formula>
      <formula>"Revised &amp; Resubmit"</formula>
    </cfRule>
    <cfRule type="cellIs" dxfId="57" priority="9" stopIfTrue="1" operator="between">
      <formula>"Accepted as Noted"</formula>
      <formula>"Accepted as Noted"</formula>
    </cfRule>
    <cfRule type="cellIs" dxfId="56" priority="10" stopIfTrue="1" operator="between">
      <formula>"Accepted"</formula>
      <formula>"Accepted"</formula>
    </cfRule>
  </conditionalFormatting>
  <conditionalFormatting sqref="H125:H131">
    <cfRule type="cellIs" dxfId="54" priority="86" stopIfTrue="1" operator="between">
      <formula>"UR-Under Review"</formula>
      <formula>"UR-Under Review"</formula>
    </cfRule>
    <cfRule type="cellIs" dxfId="55" priority="87" stopIfTrue="1" operator="between">
      <formula>"Rejected"</formula>
      <formula>"Rejected"</formula>
    </cfRule>
    <cfRule type="cellIs" dxfId="51" priority="88" stopIfTrue="1" operator="between">
      <formula>"Revised &amp; Resubmit"</formula>
      <formula>"Revised &amp; Resubmit"</formula>
    </cfRule>
    <cfRule type="cellIs" dxfId="52" priority="89" stopIfTrue="1" operator="between">
      <formula>"Accepted as Noted"</formula>
      <formula>"Accepted as Noted"</formula>
    </cfRule>
    <cfRule type="cellIs" dxfId="53" priority="90" stopIfTrue="1" operator="between">
      <formula>"Accepted"</formula>
      <formula>"Accepted"</formula>
    </cfRule>
  </conditionalFormatting>
  <conditionalFormatting sqref="H133:H149">
    <cfRule type="cellIs" dxfId="46" priority="44" stopIfTrue="1" operator="between">
      <formula>"UR-Under Review"</formula>
      <formula>"UR-Under Review"</formula>
    </cfRule>
    <cfRule type="cellIs" dxfId="47" priority="45" stopIfTrue="1" operator="between">
      <formula>"Rejected"</formula>
      <formula>"Rejected"</formula>
    </cfRule>
    <cfRule type="cellIs" dxfId="48" priority="46" stopIfTrue="1" operator="between">
      <formula>"Revised &amp; Resubmit"</formula>
      <formula>"Revised &amp; Resubmit"</formula>
    </cfRule>
    <cfRule type="cellIs" dxfId="49" priority="47" stopIfTrue="1" operator="between">
      <formula>"Accepted as Noted"</formula>
      <formula>"Accepted as Noted"</formula>
    </cfRule>
    <cfRule type="cellIs" dxfId="50" priority="48" stopIfTrue="1" operator="between">
      <formula>"Accepted"</formula>
      <formula>"Accepted"</formula>
    </cfRule>
  </conditionalFormatting>
  <conditionalFormatting sqref="H151:H156 H158:H163">
    <cfRule type="cellIs" dxfId="41" priority="102" stopIfTrue="1" operator="between">
      <formula>"UR-Under Review"</formula>
      <formula>"UR-Under Review"</formula>
    </cfRule>
    <cfRule type="cellIs" dxfId="45" priority="103" stopIfTrue="1" operator="between">
      <formula>"Rejected"</formula>
      <formula>"Rejected"</formula>
    </cfRule>
    <cfRule type="cellIs" dxfId="44" priority="104" stopIfTrue="1" operator="between">
      <formula>"Revised &amp; Resubmit"</formula>
      <formula>"Revised &amp; Resubmit"</formula>
    </cfRule>
    <cfRule type="cellIs" dxfId="43" priority="105" stopIfTrue="1" operator="between">
      <formula>"Accepted as Noted"</formula>
      <formula>"Accepted as Noted"</formula>
    </cfRule>
    <cfRule type="cellIs" dxfId="42" priority="106" stopIfTrue="1" operator="between">
      <formula>"Accepted"</formula>
      <formula>"Accepted"</formula>
    </cfRule>
  </conditionalFormatting>
  <conditionalFormatting sqref="H151:H156">
    <cfRule type="cellIs" dxfId="40" priority="97" stopIfTrue="1" operator="between">
      <formula>"Revised &amp; Resubmit"</formula>
      <formula>"Revised &amp; Resubmit"</formula>
    </cfRule>
    <cfRule type="cellIs" dxfId="39" priority="98" stopIfTrue="1" operator="between">
      <formula>"Accepted as Noted"</formula>
      <formula>"Accepted as Noted"</formula>
    </cfRule>
    <cfRule type="cellIs" dxfId="38" priority="99" stopIfTrue="1" operator="between">
      <formula>"Accepted"</formula>
      <formula>"Accepted"</formula>
    </cfRule>
    <cfRule type="cellIs" dxfId="37" priority="100" stopIfTrue="1" operator="between">
      <formula>"UR-Under Review"</formula>
      <formula>"UR-Under Review"</formula>
    </cfRule>
    <cfRule type="cellIs" dxfId="36" priority="101" stopIfTrue="1" operator="between">
      <formula>"Rejected"</formula>
      <formula>"Rejected"</formula>
    </cfRule>
  </conditionalFormatting>
  <conditionalFormatting sqref="H162:H163">
    <cfRule type="cellIs" dxfId="35" priority="81" stopIfTrue="1" operator="between">
      <formula>"Revised &amp; Resubmit"</formula>
      <formula>"Revised &amp; Resubmit"</formula>
    </cfRule>
    <cfRule type="cellIs" dxfId="34" priority="82" stopIfTrue="1" operator="between">
      <formula>"Accepted as Noted"</formula>
      <formula>"Accepted as Noted"</formula>
    </cfRule>
    <cfRule type="cellIs" dxfId="31" priority="83" stopIfTrue="1" operator="between">
      <formula>"Accepted"</formula>
      <formula>"Accepted"</formula>
    </cfRule>
    <cfRule type="cellIs" dxfId="32" priority="84" stopIfTrue="1" operator="between">
      <formula>"UR-Under Review"</formula>
      <formula>"UR-Under Review"</formula>
    </cfRule>
    <cfRule type="cellIs" dxfId="33" priority="85" stopIfTrue="1" operator="between">
      <formula>"Rejected"</formula>
      <formula>"Rejected"</formula>
    </cfRule>
  </conditionalFormatting>
  <conditionalFormatting sqref="H165:H167">
    <cfRule type="cellIs" dxfId="28" priority="36" stopIfTrue="1" operator="between">
      <formula>"UR-Under Review"</formula>
      <formula>"UR-Under Review"</formula>
    </cfRule>
    <cfRule type="cellIs" dxfId="29" priority="37" stopIfTrue="1" operator="between">
      <formula>"Rejected"</formula>
      <formula>"Rejected"</formula>
    </cfRule>
    <cfRule type="cellIs" dxfId="27" priority="38" stopIfTrue="1" operator="between">
      <formula>"Revised &amp; Resubmit"</formula>
      <formula>"Revised &amp; Resubmit"</formula>
    </cfRule>
    <cfRule type="cellIs" dxfId="30" priority="39" stopIfTrue="1" operator="between">
      <formula>"Accepted as Noted"</formula>
      <formula>"Accepted as Noted"</formula>
    </cfRule>
    <cfRule type="cellIs" dxfId="26" priority="40" stopIfTrue="1" operator="between">
      <formula>"Accepted"</formula>
      <formula>"Accepted"</formula>
    </cfRule>
  </conditionalFormatting>
  <conditionalFormatting sqref="H169:H173">
    <cfRule type="cellIs" dxfId="22" priority="76" stopIfTrue="1" operator="between">
      <formula>"UR-Under Review"</formula>
      <formula>"UR-Under Review"</formula>
    </cfRule>
    <cfRule type="cellIs" dxfId="21" priority="77" stopIfTrue="1" operator="between">
      <formula>"Rejected"</formula>
      <formula>"Rejected"</formula>
    </cfRule>
    <cfRule type="cellIs" dxfId="23" priority="78" stopIfTrue="1" operator="between">
      <formula>"Revised &amp; Resubmit"</formula>
      <formula>"Revised &amp; Resubmit"</formula>
    </cfRule>
    <cfRule type="cellIs" dxfId="24" priority="79" stopIfTrue="1" operator="between">
      <formula>"Accepted as Noted"</formula>
      <formula>"Accepted as Noted"</formula>
    </cfRule>
    <cfRule type="cellIs" dxfId="25" priority="80" stopIfTrue="1" operator="between">
      <formula>"Accepted"</formula>
      <formula>"Accepted"</formula>
    </cfRule>
  </conditionalFormatting>
  <conditionalFormatting sqref="H179:H187">
    <cfRule type="cellIs" dxfId="15" priority="27" stopIfTrue="1" operator="between">
      <formula>"UR-Under Review"</formula>
      <formula>"UR-Under Review"</formula>
    </cfRule>
    <cfRule type="cellIs" dxfId="16" priority="28" stopIfTrue="1" operator="between">
      <formula>"Rejected"</formula>
      <formula>"Rejected"</formula>
    </cfRule>
    <cfRule type="cellIs" dxfId="17" priority="29" stopIfTrue="1" operator="between">
      <formula>"Revised &amp; Resubmit"</formula>
      <formula>"Revised &amp; Resubmit"</formula>
    </cfRule>
    <cfRule type="cellIs" dxfId="18" priority="30" stopIfTrue="1" operator="between">
      <formula>"Accepted as Noted"</formula>
      <formula>"Accepted as Noted"</formula>
    </cfRule>
    <cfRule type="cellIs" dxfId="20" priority="31" stopIfTrue="1" operator="between">
      <formula>"Accepted"</formula>
      <formula>"Accepted"</formula>
    </cfRule>
    <cfRule type="duplicateValues" dxfId="19" priority="32"/>
  </conditionalFormatting>
  <conditionalFormatting sqref="H189">
    <cfRule type="cellIs" dxfId="13" priority="1" stopIfTrue="1" operator="between">
      <formula>"UR-Under Review"</formula>
      <formula>"UR-Under Review"</formula>
    </cfRule>
    <cfRule type="cellIs" dxfId="11" priority="2" stopIfTrue="1" operator="between">
      <formula>"Rejected"</formula>
      <formula>"Rejected"</formula>
    </cfRule>
    <cfRule type="cellIs" dxfId="12" priority="3" stopIfTrue="1" operator="between">
      <formula>"Revised &amp; Resubmit"</formula>
      <formula>"Revised &amp; Resubmit"</formula>
    </cfRule>
    <cfRule type="cellIs" dxfId="14" priority="4" stopIfTrue="1" operator="between">
      <formula>"Accepted as Noted"</formula>
      <formula>"Accepted as Noted"</formula>
    </cfRule>
    <cfRule type="cellIs" dxfId="10" priority="5" stopIfTrue="1" operator="between">
      <formula>"Accepted"</formula>
      <formula>"Accepted"</formula>
    </cfRule>
  </conditionalFormatting>
  <conditionalFormatting sqref="H196:H203">
    <cfRule type="cellIs" dxfId="6" priority="20" stopIfTrue="1" operator="between">
      <formula>"UR-Under Review"</formula>
      <formula>"UR-Under Review"</formula>
    </cfRule>
    <cfRule type="cellIs" dxfId="7" priority="21" stopIfTrue="1" operator="between">
      <formula>"Rejected"</formula>
      <formula>"Rejected"</formula>
    </cfRule>
    <cfRule type="cellIs" dxfId="8" priority="22" stopIfTrue="1" operator="between">
      <formula>"Revised &amp; Resubmit"</formula>
      <formula>"Revised &amp; Resubmit"</formula>
    </cfRule>
    <cfRule type="cellIs" dxfId="9" priority="23" stopIfTrue="1" operator="between">
      <formula>"Accepted as Noted"</formula>
      <formula>"Accepted as Noted"</formula>
    </cfRule>
    <cfRule type="cellIs" dxfId="5" priority="24" stopIfTrue="1" operator="between">
      <formula>"Accepted"</formula>
      <formula>"Accepted"</formula>
    </cfRule>
  </conditionalFormatting>
  <conditionalFormatting sqref="H210">
    <cfRule type="cellIs" dxfId="4" priority="14" stopIfTrue="1" operator="between">
      <formula>"UR-Under Review"</formula>
      <formula>"UR-Under Review"</formula>
    </cfRule>
    <cfRule type="cellIs" dxfId="1" priority="15" stopIfTrue="1" operator="between">
      <formula>"Rejected"</formula>
      <formula>"Rejected"</formula>
    </cfRule>
    <cfRule type="cellIs" dxfId="0" priority="16" stopIfTrue="1" operator="between">
      <formula>"Revised &amp; Resubmit"</formula>
      <formula>"Revised &amp; Resubmit"</formula>
    </cfRule>
    <cfRule type="cellIs" dxfId="2" priority="17" stopIfTrue="1" operator="between">
      <formula>"Accepted as Noted"</formula>
      <formula>"Accepted as Noted"</formula>
    </cfRule>
    <cfRule type="cellIs" dxfId="3" priority="18" stopIfTrue="1" operator="between">
      <formula>"Accepted"</formula>
      <formula>"Accepted"</formula>
    </cfRule>
  </conditionalFormatting>
  <dataValidations count="10">
    <dataValidation type="list" allowBlank="1" showInputMessage="1" showErrorMessage="1" sqref="H169:H173" xr:uid="{1BF9B194-33D1-4188-B9D5-17A1E147E7B8}">
      <formula1>$S$14:$S$36</formula1>
    </dataValidation>
    <dataValidation type="list" allowBlank="1" showInputMessage="1" showErrorMessage="1" sqref="H113:H123" xr:uid="{B54DC254-8258-46CB-A1BA-AD0E98C679C9}">
      <formula1>$V$29:$V$57</formula1>
    </dataValidation>
    <dataValidation type="list" allowBlank="1" showInputMessage="1" showErrorMessage="1" sqref="H69:H83" xr:uid="{C2EAE5CC-E6FA-49EA-A5BF-16FCBDA7A41F}">
      <formula1>$Z$12:$Z$13</formula1>
    </dataValidation>
    <dataValidation type="list" allowBlank="1" showInputMessage="1" showErrorMessage="1" sqref="H65:H67" xr:uid="{1E9D70D2-3438-4B42-B75C-C49498FA6128}">
      <formula1>$X$11:$X$13</formula1>
    </dataValidation>
    <dataValidation type="list" allowBlank="1" showInputMessage="1" showErrorMessage="1" sqref="H15:H63" xr:uid="{7D7C01E7-E068-460B-9F86-F078D478DAD5}">
      <formula1>$X$13:$X$13</formula1>
    </dataValidation>
    <dataValidation type="list" allowBlank="1" showInputMessage="1" showErrorMessage="1" sqref="H8:H11" xr:uid="{160D98D0-2DF5-421D-AABB-B6413206CBD6}">
      <formula1>$Q$31:$Q$49</formula1>
    </dataValidation>
    <dataValidation type="list" allowBlank="1" showInputMessage="1" showErrorMessage="1" sqref="H210 H133:H149 H179:H187" xr:uid="{FF7B5A2F-261B-443D-AE26-07DA7EB3ADBF}">
      <formula1>$Z$13:$Z$13</formula1>
    </dataValidation>
    <dataValidation type="list" allowBlank="1" showInputMessage="1" showErrorMessage="1" sqref="H189 H196:H203" xr:uid="{EAAB1772-A072-452F-B3DF-ABEFD85372CB}">
      <formula1>$S$29:$S$58</formula1>
    </dataValidation>
    <dataValidation type="list" allowBlank="1" showInputMessage="1" showErrorMessage="1" sqref="H112 H125:H131 H158:H163 H165:H167" xr:uid="{903248E0-6BD5-4836-A006-2DE25BF875AA}">
      <formula1>#REF!</formula1>
    </dataValidation>
    <dataValidation type="list" allowBlank="1" showInputMessage="1" showErrorMessage="1" sqref="H13 H85 H91:H96 H151:H156" xr:uid="{AB8AD170-28C8-46F7-8650-541C6C402E65}">
      <formula1>$X$12:$X$13</formula1>
    </dataValidation>
  </dataValidations>
  <printOptions horizontalCentered="1"/>
  <pageMargins left="0.25" right="0.41" top="0.15" bottom="0.25" header="0" footer="0"/>
  <pageSetup paperSize="9" scale="31" fitToHeight="0" orientation="portrait" horizontalDpi="1200" verticalDpi="1200" r:id="rId1"/>
  <headerFooter>
    <oddFooter>&amp;C&amp;P / &amp;N&amp;R&amp;F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E6CB1-20DE-4B0D-A504-E94B90D6499D}">
  <sheetPr>
    <pageSetUpPr fitToPage="1"/>
  </sheetPr>
  <dimension ref="C2:U43"/>
  <sheetViews>
    <sheetView view="pageBreakPreview" topLeftCell="F1" zoomScale="60" zoomScaleNormal="100" zoomScaleSheetLayoutView="70" workbookViewId="0">
      <selection activeCell="P9" sqref="P9"/>
    </sheetView>
  </sheetViews>
  <sheetFormatPr defaultColWidth="9.109375" defaultRowHeight="13.2"/>
  <cols>
    <col min="1" max="1" width="9.109375" style="1199"/>
    <col min="2" max="2" width="3.5546875" style="1199" customWidth="1"/>
    <col min="3" max="3" width="69.88671875" style="1198" bestFit="1" customWidth="1"/>
    <col min="4" max="4" width="27.88671875" style="1198" bestFit="1" customWidth="1"/>
    <col min="5" max="5" width="16.5546875" style="1198" customWidth="1"/>
    <col min="6" max="6" width="64.33203125" style="1198" bestFit="1" customWidth="1"/>
    <col min="7" max="7" width="27.33203125" style="1198" bestFit="1" customWidth="1"/>
    <col min="8" max="8" width="29.88671875" style="1198" customWidth="1"/>
    <col min="9" max="9" width="19.88671875" style="1202" bestFit="1" customWidth="1"/>
    <col min="10" max="10" width="25.33203125" style="1202" bestFit="1" customWidth="1"/>
    <col min="11" max="11" width="18.5546875" style="1202" bestFit="1" customWidth="1"/>
    <col min="12" max="12" width="14.33203125" style="1202" bestFit="1" customWidth="1"/>
    <col min="13" max="13" width="21.88671875" style="1202" bestFit="1" customWidth="1"/>
    <col min="14" max="14" width="22.6640625" style="1202" bestFit="1" customWidth="1"/>
    <col min="15" max="15" width="18.21875" style="1202" bestFit="1" customWidth="1"/>
    <col min="16" max="16" width="20.6640625" style="1199" bestFit="1" customWidth="1"/>
    <col min="17" max="17" width="13" style="1199" customWidth="1"/>
    <col min="18" max="18" width="85.5546875" style="1199" bestFit="1" customWidth="1"/>
    <col min="19" max="20" width="9.109375" style="1199"/>
    <col min="21" max="21" width="0" style="1199" hidden="1" customWidth="1"/>
    <col min="22" max="16384" width="9.109375" style="1199"/>
  </cols>
  <sheetData>
    <row r="2" spans="3:21" ht="23.1" customHeight="1">
      <c r="C2" s="1743" t="s">
        <v>1927</v>
      </c>
      <c r="D2" s="1743"/>
      <c r="E2" s="1743"/>
      <c r="F2" s="1743"/>
      <c r="G2" s="1743"/>
      <c r="H2" s="1743"/>
      <c r="I2" s="1743"/>
      <c r="J2" s="1743"/>
      <c r="K2" s="1743"/>
      <c r="L2" s="1743"/>
      <c r="M2" s="1743"/>
      <c r="N2" s="1743"/>
      <c r="O2" s="1743"/>
      <c r="P2" s="1743"/>
      <c r="Q2" s="1743"/>
      <c r="R2" s="1743"/>
    </row>
    <row r="3" spans="3:21" s="1200" customFormat="1" ht="51.6" customHeight="1">
      <c r="C3" s="1191" t="s">
        <v>2064</v>
      </c>
      <c r="D3" s="1191" t="s">
        <v>2065</v>
      </c>
      <c r="E3" s="1191" t="s">
        <v>2066</v>
      </c>
      <c r="F3" s="1191" t="s">
        <v>2067</v>
      </c>
      <c r="G3" s="1191" t="s">
        <v>1894</v>
      </c>
      <c r="H3" s="1192" t="s">
        <v>2068</v>
      </c>
      <c r="I3" s="1191" t="s">
        <v>2069</v>
      </c>
      <c r="J3" s="1193" t="s">
        <v>2070</v>
      </c>
      <c r="K3" s="1194" t="s">
        <v>2071</v>
      </c>
      <c r="L3" s="1191" t="s">
        <v>2072</v>
      </c>
      <c r="M3" s="1191" t="s">
        <v>2073</v>
      </c>
      <c r="N3" s="1191" t="s">
        <v>2074</v>
      </c>
      <c r="O3" s="1191" t="s">
        <v>1895</v>
      </c>
      <c r="P3" s="1191" t="s">
        <v>2075</v>
      </c>
      <c r="Q3" s="1191" t="s">
        <v>2076</v>
      </c>
      <c r="R3" s="1191" t="s">
        <v>2077</v>
      </c>
    </row>
    <row r="4" spans="3:21" s="1201" customFormat="1" ht="51.6" customHeight="1">
      <c r="C4" s="1195" t="s">
        <v>2078</v>
      </c>
      <c r="D4" s="1195" t="s">
        <v>1277</v>
      </c>
      <c r="E4" s="1195" t="s">
        <v>2079</v>
      </c>
      <c r="F4" s="1196" t="s">
        <v>2106</v>
      </c>
      <c r="G4" s="1241" t="s">
        <v>1896</v>
      </c>
      <c r="H4" s="1242" t="s">
        <v>2102</v>
      </c>
      <c r="I4" s="1197" t="s">
        <v>1926</v>
      </c>
      <c r="J4" s="1197" t="s">
        <v>2080</v>
      </c>
      <c r="K4" s="1197" t="s">
        <v>2081</v>
      </c>
      <c r="L4" s="1195" t="s">
        <v>2082</v>
      </c>
      <c r="M4" s="1206">
        <v>1</v>
      </c>
      <c r="N4" s="1206">
        <v>0</v>
      </c>
      <c r="O4" s="1256">
        <v>155879</v>
      </c>
      <c r="P4" s="1256">
        <v>84195</v>
      </c>
      <c r="Q4" s="1207" t="s">
        <v>1689</v>
      </c>
      <c r="R4" s="1259" t="s">
        <v>2127</v>
      </c>
      <c r="U4" s="1201" t="s">
        <v>2082</v>
      </c>
    </row>
    <row r="5" spans="3:21" s="1201" customFormat="1" ht="51.6" customHeight="1">
      <c r="C5" s="1195" t="s">
        <v>2078</v>
      </c>
      <c r="D5" s="1195" t="s">
        <v>1277</v>
      </c>
      <c r="E5" s="1195" t="s">
        <v>2079</v>
      </c>
      <c r="F5" s="1196" t="s">
        <v>2101</v>
      </c>
      <c r="G5" s="1241" t="s">
        <v>1896</v>
      </c>
      <c r="H5" s="1242" t="s">
        <v>2102</v>
      </c>
      <c r="I5" s="1197" t="s">
        <v>2103</v>
      </c>
      <c r="J5" s="1197" t="s">
        <v>2104</v>
      </c>
      <c r="K5" s="1197" t="s">
        <v>2105</v>
      </c>
      <c r="L5" s="1195" t="s">
        <v>2082</v>
      </c>
      <c r="M5" s="1206">
        <v>1</v>
      </c>
      <c r="N5" s="1206">
        <v>0</v>
      </c>
      <c r="O5" s="1256">
        <v>129381</v>
      </c>
      <c r="P5" s="1256">
        <v>3000</v>
      </c>
      <c r="Q5" s="1207" t="s">
        <v>1689</v>
      </c>
      <c r="R5" s="1259" t="s">
        <v>2128</v>
      </c>
    </row>
    <row r="6" spans="3:21" s="1201" customFormat="1" ht="53.1" customHeight="1">
      <c r="C6" s="1195" t="s">
        <v>2078</v>
      </c>
      <c r="D6" s="1195" t="s">
        <v>1277</v>
      </c>
      <c r="E6" s="1195" t="s">
        <v>2079</v>
      </c>
      <c r="F6" s="1196" t="s">
        <v>1785</v>
      </c>
      <c r="G6" s="1241" t="s">
        <v>1897</v>
      </c>
      <c r="H6" s="1242" t="s">
        <v>2107</v>
      </c>
      <c r="I6" s="1197" t="s">
        <v>1926</v>
      </c>
      <c r="J6" s="1197" t="s">
        <v>2083</v>
      </c>
      <c r="K6" s="1197" t="s">
        <v>2081</v>
      </c>
      <c r="L6" s="1195" t="s">
        <v>2082</v>
      </c>
      <c r="M6" s="1206">
        <v>1</v>
      </c>
      <c r="N6" s="1206">
        <v>0</v>
      </c>
      <c r="O6" s="1010">
        <v>981</v>
      </c>
      <c r="P6" s="1256">
        <v>981</v>
      </c>
      <c r="Q6" s="1207" t="s">
        <v>2084</v>
      </c>
      <c r="R6" s="1259" t="s">
        <v>2129</v>
      </c>
      <c r="U6" s="1201" t="s">
        <v>2085</v>
      </c>
    </row>
    <row r="7" spans="3:21" s="1201" customFormat="1" ht="53.1" customHeight="1">
      <c r="C7" s="1195" t="s">
        <v>2078</v>
      </c>
      <c r="D7" s="1195" t="s">
        <v>1277</v>
      </c>
      <c r="E7" s="1195" t="s">
        <v>2079</v>
      </c>
      <c r="F7" s="1196" t="s">
        <v>1898</v>
      </c>
      <c r="G7" s="1241" t="s">
        <v>1899</v>
      </c>
      <c r="H7" s="1242" t="s">
        <v>2108</v>
      </c>
      <c r="I7" s="1197" t="s">
        <v>1926</v>
      </c>
      <c r="J7" s="1197" t="s">
        <v>2083</v>
      </c>
      <c r="K7" s="1197" t="s">
        <v>2081</v>
      </c>
      <c r="L7" s="1195" t="s">
        <v>2082</v>
      </c>
      <c r="M7" s="1206">
        <v>1</v>
      </c>
      <c r="N7" s="1206">
        <v>0</v>
      </c>
      <c r="O7" s="1010">
        <v>300</v>
      </c>
      <c r="P7" s="1010">
        <v>256</v>
      </c>
      <c r="Q7" s="1207" t="s">
        <v>2084</v>
      </c>
      <c r="R7" s="1259" t="s">
        <v>2151</v>
      </c>
      <c r="U7" s="1201" t="s">
        <v>2086</v>
      </c>
    </row>
    <row r="8" spans="3:21" s="1201" customFormat="1" ht="53.1" customHeight="1">
      <c r="C8" s="1195" t="s">
        <v>2078</v>
      </c>
      <c r="D8" s="1195" t="s">
        <v>1277</v>
      </c>
      <c r="E8" s="1195" t="s">
        <v>2079</v>
      </c>
      <c r="F8" s="1196" t="s">
        <v>1928</v>
      </c>
      <c r="G8" s="1241" t="s">
        <v>1900</v>
      </c>
      <c r="H8" s="1242" t="s">
        <v>2109</v>
      </c>
      <c r="I8" s="1197" t="s">
        <v>1926</v>
      </c>
      <c r="J8" s="1197" t="s">
        <v>2083</v>
      </c>
      <c r="K8" s="1197" t="s">
        <v>2081</v>
      </c>
      <c r="L8" s="1195" t="s">
        <v>2082</v>
      </c>
      <c r="M8" s="1206">
        <v>1</v>
      </c>
      <c r="N8" s="1206">
        <v>0</v>
      </c>
      <c r="O8" s="1010">
        <v>346</v>
      </c>
      <c r="P8" s="1010">
        <v>340</v>
      </c>
      <c r="Q8" s="1207" t="s">
        <v>2084</v>
      </c>
      <c r="R8" s="1259" t="s">
        <v>2150</v>
      </c>
      <c r="U8" s="1201" t="s">
        <v>2087</v>
      </c>
    </row>
    <row r="9" spans="3:21" s="1201" customFormat="1" ht="53.1" customHeight="1">
      <c r="C9" s="1195" t="s">
        <v>2078</v>
      </c>
      <c r="D9" s="1195" t="s">
        <v>1277</v>
      </c>
      <c r="E9" s="1195" t="s">
        <v>2079</v>
      </c>
      <c r="F9" s="1196" t="s">
        <v>1901</v>
      </c>
      <c r="G9" s="1241" t="s">
        <v>1902</v>
      </c>
      <c r="H9" s="1242" t="s">
        <v>2110</v>
      </c>
      <c r="I9" s="1197" t="s">
        <v>2103</v>
      </c>
      <c r="J9" s="1197" t="s">
        <v>2083</v>
      </c>
      <c r="K9" s="1197" t="s">
        <v>2081</v>
      </c>
      <c r="L9" s="1195" t="s">
        <v>2082</v>
      </c>
      <c r="M9" s="1206">
        <v>1</v>
      </c>
      <c r="N9" s="1206">
        <v>0</v>
      </c>
      <c r="O9" s="1010">
        <v>1768</v>
      </c>
      <c r="P9" s="1010">
        <v>1205</v>
      </c>
      <c r="Q9" s="1207" t="s">
        <v>2084</v>
      </c>
      <c r="R9" s="1259" t="s">
        <v>2149</v>
      </c>
      <c r="U9" s="1201" t="s">
        <v>2088</v>
      </c>
    </row>
    <row r="10" spans="3:21" s="1201" customFormat="1" ht="53.1" customHeight="1">
      <c r="C10" s="1195" t="s">
        <v>2078</v>
      </c>
      <c r="D10" s="1195" t="s">
        <v>1277</v>
      </c>
      <c r="E10" s="1195" t="s">
        <v>2079</v>
      </c>
      <c r="F10" s="1196" t="s">
        <v>768</v>
      </c>
      <c r="G10" s="1241" t="s">
        <v>1903</v>
      </c>
      <c r="H10" s="1242" t="s">
        <v>2111</v>
      </c>
      <c r="I10" s="1197" t="s">
        <v>1926</v>
      </c>
      <c r="J10" s="1197" t="s">
        <v>2083</v>
      </c>
      <c r="K10" s="1197" t="s">
        <v>2105</v>
      </c>
      <c r="L10" s="1195" t="s">
        <v>2082</v>
      </c>
      <c r="M10" s="1206">
        <v>1</v>
      </c>
      <c r="N10" s="1206">
        <v>0</v>
      </c>
      <c r="O10" s="1010">
        <v>666</v>
      </c>
      <c r="P10" s="1010">
        <v>666</v>
      </c>
      <c r="Q10" s="1207" t="s">
        <v>2084</v>
      </c>
      <c r="R10" s="1259" t="s">
        <v>2129</v>
      </c>
      <c r="U10" s="1201" t="s">
        <v>2090</v>
      </c>
    </row>
    <row r="11" spans="3:21" s="1201" customFormat="1" ht="53.1" customHeight="1">
      <c r="C11" s="1195" t="s">
        <v>2078</v>
      </c>
      <c r="D11" s="1195" t="s">
        <v>1277</v>
      </c>
      <c r="E11" s="1195" t="s">
        <v>2079</v>
      </c>
      <c r="F11" s="1196" t="s">
        <v>776</v>
      </c>
      <c r="G11" s="1241" t="s">
        <v>1900</v>
      </c>
      <c r="H11" s="1242" t="s">
        <v>2109</v>
      </c>
      <c r="I11" s="1197" t="s">
        <v>1926</v>
      </c>
      <c r="J11" s="1197" t="s">
        <v>2089</v>
      </c>
      <c r="K11" s="1197" t="s">
        <v>2105</v>
      </c>
      <c r="L11" s="1195" t="s">
        <v>2082</v>
      </c>
      <c r="M11" s="1206">
        <v>1</v>
      </c>
      <c r="N11" s="1206">
        <v>0</v>
      </c>
      <c r="O11" s="1256">
        <v>2914</v>
      </c>
      <c r="P11" s="1010">
        <v>2570</v>
      </c>
      <c r="Q11" s="1207" t="s">
        <v>1689</v>
      </c>
      <c r="R11" s="1259" t="s">
        <v>2130</v>
      </c>
      <c r="U11" s="1201" t="s">
        <v>2091</v>
      </c>
    </row>
    <row r="12" spans="3:21" s="1201" customFormat="1" ht="53.1" customHeight="1">
      <c r="C12" s="1195" t="s">
        <v>2078</v>
      </c>
      <c r="D12" s="1195" t="s">
        <v>1277</v>
      </c>
      <c r="E12" s="1195" t="s">
        <v>2079</v>
      </c>
      <c r="F12" s="1196" t="s">
        <v>1904</v>
      </c>
      <c r="G12" s="1241" t="s">
        <v>1899</v>
      </c>
      <c r="H12" s="1242" t="s">
        <v>2108</v>
      </c>
      <c r="I12" s="1197" t="s">
        <v>1926</v>
      </c>
      <c r="J12" s="1197" t="s">
        <v>2092</v>
      </c>
      <c r="K12" s="1197" t="s">
        <v>2081</v>
      </c>
      <c r="L12" s="1195" t="s">
        <v>2082</v>
      </c>
      <c r="M12" s="1206">
        <v>1</v>
      </c>
      <c r="N12" s="1206">
        <v>0</v>
      </c>
      <c r="O12" s="1010">
        <v>214</v>
      </c>
      <c r="P12" s="1010">
        <v>0</v>
      </c>
      <c r="Q12" s="1207" t="s">
        <v>2084</v>
      </c>
      <c r="R12" s="1259" t="s">
        <v>2131</v>
      </c>
      <c r="U12" s="1201" t="s">
        <v>2093</v>
      </c>
    </row>
    <row r="13" spans="3:21" s="1201" customFormat="1" ht="53.1" customHeight="1">
      <c r="C13" s="1195" t="s">
        <v>2078</v>
      </c>
      <c r="D13" s="1195" t="s">
        <v>1277</v>
      </c>
      <c r="E13" s="1195" t="s">
        <v>2079</v>
      </c>
      <c r="F13" s="1196" t="s">
        <v>1906</v>
      </c>
      <c r="G13" s="1739" t="s">
        <v>1907</v>
      </c>
      <c r="H13" s="1242" t="s">
        <v>2112</v>
      </c>
      <c r="I13" s="1197" t="s">
        <v>1926</v>
      </c>
      <c r="J13" s="1197" t="s">
        <v>2080</v>
      </c>
      <c r="K13" s="1197" t="s">
        <v>2081</v>
      </c>
      <c r="L13" s="1195" t="s">
        <v>2082</v>
      </c>
      <c r="M13" s="1206">
        <v>1</v>
      </c>
      <c r="N13" s="1206">
        <v>0</v>
      </c>
      <c r="O13" s="1256">
        <v>114893</v>
      </c>
      <c r="P13" s="1256">
        <v>97030</v>
      </c>
      <c r="Q13" s="1207" t="s">
        <v>1689</v>
      </c>
      <c r="R13" s="1259" t="s">
        <v>2131</v>
      </c>
    </row>
    <row r="14" spans="3:21" s="1201" customFormat="1" ht="53.1" customHeight="1">
      <c r="C14" s="1195" t="s">
        <v>2078</v>
      </c>
      <c r="D14" s="1195" t="s">
        <v>1277</v>
      </c>
      <c r="E14" s="1195" t="s">
        <v>2079</v>
      </c>
      <c r="F14" s="1196" t="s">
        <v>1954</v>
      </c>
      <c r="G14" s="1740"/>
      <c r="H14" s="1242" t="s">
        <v>2113</v>
      </c>
      <c r="I14" s="1197"/>
      <c r="J14" s="1197" t="s">
        <v>2080</v>
      </c>
      <c r="K14" s="1197" t="s">
        <v>2081</v>
      </c>
      <c r="L14" s="1195" t="s">
        <v>2082</v>
      </c>
      <c r="M14" s="1206">
        <v>1</v>
      </c>
      <c r="N14" s="1206">
        <v>0</v>
      </c>
      <c r="O14" s="1010">
        <v>72</v>
      </c>
      <c r="P14" s="1010">
        <v>61</v>
      </c>
      <c r="Q14" s="1207" t="s">
        <v>2094</v>
      </c>
      <c r="R14" s="1259" t="s">
        <v>2132</v>
      </c>
    </row>
    <row r="15" spans="3:21" s="1201" customFormat="1" ht="53.1" customHeight="1">
      <c r="C15" s="1195" t="s">
        <v>2078</v>
      </c>
      <c r="D15" s="1195" t="s">
        <v>1277</v>
      </c>
      <c r="E15" s="1195" t="s">
        <v>2079</v>
      </c>
      <c r="F15" s="1196" t="s">
        <v>1908</v>
      </c>
      <c r="G15" s="1739" t="s">
        <v>1909</v>
      </c>
      <c r="H15" s="1242" t="s">
        <v>2114</v>
      </c>
      <c r="I15" s="1197" t="s">
        <v>2081</v>
      </c>
      <c r="J15" s="1197" t="s">
        <v>2081</v>
      </c>
      <c r="K15" s="1197" t="s">
        <v>2081</v>
      </c>
      <c r="L15" s="1195" t="s">
        <v>2082</v>
      </c>
      <c r="M15" s="1206">
        <v>1</v>
      </c>
      <c r="N15" s="1206">
        <v>0</v>
      </c>
      <c r="O15" s="1010">
        <v>5</v>
      </c>
      <c r="P15" s="1010">
        <v>5</v>
      </c>
      <c r="Q15" s="1207" t="s">
        <v>2084</v>
      </c>
      <c r="R15" s="1259" t="s">
        <v>2129</v>
      </c>
      <c r="U15" s="1201" t="s">
        <v>1689</v>
      </c>
    </row>
    <row r="16" spans="3:21" s="1201" customFormat="1" ht="53.1" customHeight="1">
      <c r="C16" s="1195" t="s">
        <v>2078</v>
      </c>
      <c r="D16" s="1195" t="s">
        <v>1277</v>
      </c>
      <c r="E16" s="1195" t="s">
        <v>2079</v>
      </c>
      <c r="F16" s="1196" t="s">
        <v>1910</v>
      </c>
      <c r="G16" s="1740"/>
      <c r="H16" s="1242" t="s">
        <v>2115</v>
      </c>
      <c r="I16" s="1197" t="s">
        <v>2105</v>
      </c>
      <c r="J16" s="1197" t="s">
        <v>2081</v>
      </c>
      <c r="K16" s="1197" t="s">
        <v>2081</v>
      </c>
      <c r="L16" s="1195" t="s">
        <v>2082</v>
      </c>
      <c r="M16" s="1206">
        <v>1</v>
      </c>
      <c r="N16" s="1206">
        <v>0</v>
      </c>
      <c r="O16" s="1010">
        <v>5</v>
      </c>
      <c r="P16" s="1010">
        <v>5</v>
      </c>
      <c r="Q16" s="1207" t="s">
        <v>2084</v>
      </c>
      <c r="R16" s="1259" t="s">
        <v>2129</v>
      </c>
      <c r="U16" s="1201" t="s">
        <v>1998</v>
      </c>
    </row>
    <row r="17" spans="3:21" s="1201" customFormat="1" ht="53.1" customHeight="1">
      <c r="C17" s="1195" t="s">
        <v>2078</v>
      </c>
      <c r="D17" s="1195" t="s">
        <v>1277</v>
      </c>
      <c r="E17" s="1195" t="s">
        <v>2079</v>
      </c>
      <c r="F17" s="1744" t="s">
        <v>1911</v>
      </c>
      <c r="G17" s="1739" t="s">
        <v>1912</v>
      </c>
      <c r="H17" s="1242" t="s">
        <v>2116</v>
      </c>
      <c r="I17" s="1197" t="s">
        <v>2103</v>
      </c>
      <c r="J17" s="1197" t="s">
        <v>2080</v>
      </c>
      <c r="K17" s="1197" t="s">
        <v>2081</v>
      </c>
      <c r="L17" s="1195" t="s">
        <v>2082</v>
      </c>
      <c r="M17" s="1206">
        <v>1</v>
      </c>
      <c r="N17" s="1206">
        <v>0</v>
      </c>
      <c r="O17" s="1010">
        <v>981</v>
      </c>
      <c r="P17" s="1010">
        <v>863</v>
      </c>
      <c r="Q17" s="1207" t="s">
        <v>2084</v>
      </c>
      <c r="R17" s="1260" t="s">
        <v>2132</v>
      </c>
      <c r="U17" s="1201" t="s">
        <v>40</v>
      </c>
    </row>
    <row r="18" spans="3:21" s="1201" customFormat="1" ht="53.1" customHeight="1">
      <c r="C18" s="1195" t="s">
        <v>2078</v>
      </c>
      <c r="D18" s="1195" t="s">
        <v>1277</v>
      </c>
      <c r="E18" s="1195" t="s">
        <v>2079</v>
      </c>
      <c r="F18" s="1745"/>
      <c r="G18" s="1740"/>
      <c r="H18" s="1242" t="s">
        <v>2117</v>
      </c>
      <c r="I18" s="1197"/>
      <c r="J18" s="1197"/>
      <c r="K18" s="1197"/>
      <c r="L18" s="1195"/>
      <c r="M18" s="1206"/>
      <c r="N18" s="1206"/>
      <c r="O18" s="1010">
        <v>1152</v>
      </c>
      <c r="P18" s="1010">
        <v>970</v>
      </c>
      <c r="Q18" s="1207" t="s">
        <v>2084</v>
      </c>
      <c r="R18" s="1261"/>
      <c r="U18" s="1201" t="s">
        <v>2084</v>
      </c>
    </row>
    <row r="19" spans="3:21" s="1201" customFormat="1" ht="53.1" customHeight="1">
      <c r="C19" s="1195" t="s">
        <v>2078</v>
      </c>
      <c r="D19" s="1195" t="s">
        <v>1277</v>
      </c>
      <c r="E19" s="1195" t="s">
        <v>2079</v>
      </c>
      <c r="F19" s="1196" t="s">
        <v>1913</v>
      </c>
      <c r="G19" s="1241" t="s">
        <v>1905</v>
      </c>
      <c r="H19" s="1242" t="s">
        <v>2118</v>
      </c>
      <c r="I19" s="1197" t="s">
        <v>2081</v>
      </c>
      <c r="J19" s="1197" t="s">
        <v>2081</v>
      </c>
      <c r="K19" s="1197" t="s">
        <v>2081</v>
      </c>
      <c r="L19" s="1195" t="s">
        <v>2082</v>
      </c>
      <c r="M19" s="1206">
        <v>1</v>
      </c>
      <c r="N19" s="1206">
        <v>0</v>
      </c>
      <c r="O19" s="1010">
        <v>1026</v>
      </c>
      <c r="P19" s="1010">
        <v>1026</v>
      </c>
      <c r="Q19" s="1207" t="s">
        <v>1689</v>
      </c>
      <c r="R19" s="1243" t="s">
        <v>2129</v>
      </c>
    </row>
    <row r="20" spans="3:21" s="1201" customFormat="1" ht="53.1" customHeight="1">
      <c r="C20" s="1195" t="s">
        <v>2078</v>
      </c>
      <c r="D20" s="1195" t="s">
        <v>1277</v>
      </c>
      <c r="E20" s="1195" t="s">
        <v>2079</v>
      </c>
      <c r="F20" s="1196" t="s">
        <v>1914</v>
      </c>
      <c r="G20" s="1739" t="s">
        <v>1915</v>
      </c>
      <c r="H20" s="1242" t="s">
        <v>2119</v>
      </c>
      <c r="I20" s="1197" t="s">
        <v>2081</v>
      </c>
      <c r="J20" s="1197" t="s">
        <v>2081</v>
      </c>
      <c r="K20" s="1197" t="s">
        <v>2081</v>
      </c>
      <c r="L20" s="1195" t="s">
        <v>2082</v>
      </c>
      <c r="M20" s="1206">
        <v>1</v>
      </c>
      <c r="N20" s="1206">
        <v>0</v>
      </c>
      <c r="O20" s="1256">
        <v>291380</v>
      </c>
      <c r="P20" s="1256">
        <v>291380</v>
      </c>
      <c r="Q20" s="1207" t="s">
        <v>1689</v>
      </c>
      <c r="R20" s="1243" t="s">
        <v>2129</v>
      </c>
      <c r="U20" s="1201" t="s">
        <v>2094</v>
      </c>
    </row>
    <row r="21" spans="3:21" s="1201" customFormat="1" ht="53.1" customHeight="1">
      <c r="C21" s="1203" t="s">
        <v>2078</v>
      </c>
      <c r="D21" s="1203" t="s">
        <v>1277</v>
      </c>
      <c r="E21" s="1195" t="s">
        <v>2079</v>
      </c>
      <c r="F21" s="1196" t="s">
        <v>1916</v>
      </c>
      <c r="G21" s="1740"/>
      <c r="H21" s="1242"/>
      <c r="I21" s="1197" t="s">
        <v>2105</v>
      </c>
      <c r="J21" s="1197" t="s">
        <v>2105</v>
      </c>
      <c r="K21" s="1197" t="s">
        <v>2081</v>
      </c>
      <c r="L21" s="1195" t="s">
        <v>2082</v>
      </c>
      <c r="M21" s="1206">
        <v>1</v>
      </c>
      <c r="N21" s="1206">
        <v>0</v>
      </c>
      <c r="O21" s="1256">
        <v>59088</v>
      </c>
      <c r="P21" s="1256">
        <v>59088</v>
      </c>
      <c r="Q21" s="1207" t="s">
        <v>1689</v>
      </c>
      <c r="R21" s="1243" t="s">
        <v>2129</v>
      </c>
      <c r="U21" s="1201" t="s">
        <v>2095</v>
      </c>
    </row>
    <row r="22" spans="3:21" s="1201" customFormat="1" ht="53.1" customHeight="1">
      <c r="C22" s="1195" t="s">
        <v>2078</v>
      </c>
      <c r="D22" s="1195" t="s">
        <v>1277</v>
      </c>
      <c r="E22" s="1195" t="s">
        <v>2079</v>
      </c>
      <c r="F22" s="1196" t="s">
        <v>1917</v>
      </c>
      <c r="G22" s="1739" t="s">
        <v>1918</v>
      </c>
      <c r="H22" s="1242" t="s">
        <v>2120</v>
      </c>
      <c r="I22" s="1197" t="s">
        <v>2122</v>
      </c>
      <c r="J22" s="1197" t="s">
        <v>2080</v>
      </c>
      <c r="K22" s="1197" t="s">
        <v>2081</v>
      </c>
      <c r="L22" s="1195" t="s">
        <v>2082</v>
      </c>
      <c r="M22" s="1206">
        <v>1</v>
      </c>
      <c r="N22" s="1206">
        <v>0</v>
      </c>
      <c r="O22" s="1257">
        <v>2723</v>
      </c>
      <c r="P22" s="1258">
        <v>347</v>
      </c>
      <c r="Q22" s="1207" t="s">
        <v>1687</v>
      </c>
      <c r="R22" s="1741" t="s">
        <v>2133</v>
      </c>
    </row>
    <row r="23" spans="3:21" s="1201" customFormat="1" ht="53.1" customHeight="1">
      <c r="C23" s="1195" t="s">
        <v>2078</v>
      </c>
      <c r="D23" s="1195" t="s">
        <v>1277</v>
      </c>
      <c r="E23" s="1195" t="s">
        <v>2079</v>
      </c>
      <c r="F23" s="1196" t="s">
        <v>1919</v>
      </c>
      <c r="G23" s="1740"/>
      <c r="H23" s="1242" t="s">
        <v>2121</v>
      </c>
      <c r="I23" s="1197" t="s">
        <v>1926</v>
      </c>
      <c r="J23" s="1197" t="s">
        <v>2080</v>
      </c>
      <c r="K23" s="1197" t="s">
        <v>2081</v>
      </c>
      <c r="L23" s="1195" t="s">
        <v>2082</v>
      </c>
      <c r="M23" s="1206">
        <v>1</v>
      </c>
      <c r="N23" s="1206">
        <v>0</v>
      </c>
      <c r="O23" s="1258">
        <v>310</v>
      </c>
      <c r="P23" s="1258">
        <v>217</v>
      </c>
      <c r="Q23" s="1207" t="s">
        <v>1687</v>
      </c>
      <c r="R23" s="1742"/>
      <c r="U23" s="1201" t="s">
        <v>2096</v>
      </c>
    </row>
    <row r="24" spans="3:21" s="1201" customFormat="1" ht="53.1" customHeight="1">
      <c r="C24" s="1195" t="s">
        <v>2078</v>
      </c>
      <c r="D24" s="1195" t="s">
        <v>1277</v>
      </c>
      <c r="E24" s="1195" t="s">
        <v>2079</v>
      </c>
      <c r="F24" s="1196" t="s">
        <v>1920</v>
      </c>
      <c r="G24" s="1241" t="s">
        <v>1921</v>
      </c>
      <c r="H24" s="1242" t="s">
        <v>2109</v>
      </c>
      <c r="I24" s="1197" t="s">
        <v>2103</v>
      </c>
      <c r="J24" s="1197" t="s">
        <v>2097</v>
      </c>
      <c r="K24" s="1197" t="s">
        <v>2081</v>
      </c>
      <c r="L24" s="1195" t="s">
        <v>2082</v>
      </c>
      <c r="M24" s="1206">
        <v>1</v>
      </c>
      <c r="N24" s="1206">
        <v>0</v>
      </c>
      <c r="O24" s="1256">
        <v>49458</v>
      </c>
      <c r="P24" s="1256">
        <v>48676</v>
      </c>
      <c r="Q24" s="1207" t="s">
        <v>1689</v>
      </c>
      <c r="R24" s="1243" t="s">
        <v>2130</v>
      </c>
    </row>
    <row r="25" spans="3:21" ht="53.1" customHeight="1">
      <c r="C25" s="1195" t="s">
        <v>2078</v>
      </c>
      <c r="D25" s="1195" t="s">
        <v>1277</v>
      </c>
      <c r="E25" s="1195" t="s">
        <v>2079</v>
      </c>
      <c r="F25" s="1196" t="s">
        <v>1922</v>
      </c>
      <c r="G25" s="1739" t="s">
        <v>1923</v>
      </c>
      <c r="H25" s="1242" t="s">
        <v>2123</v>
      </c>
      <c r="I25" s="1197" t="s">
        <v>1926</v>
      </c>
      <c r="J25" s="1197" t="s">
        <v>2104</v>
      </c>
      <c r="K25" s="1197" t="s">
        <v>2081</v>
      </c>
      <c r="L25" s="1195" t="s">
        <v>2082</v>
      </c>
      <c r="M25" s="1206">
        <v>1</v>
      </c>
      <c r="N25" s="1206">
        <v>0</v>
      </c>
      <c r="O25" s="1010">
        <v>1</v>
      </c>
      <c r="P25" s="1010">
        <v>0.4</v>
      </c>
      <c r="Q25" s="1207" t="s">
        <v>2098</v>
      </c>
      <c r="R25" s="1243" t="s">
        <v>2134</v>
      </c>
    </row>
    <row r="26" spans="3:21" ht="53.1" customHeight="1">
      <c r="C26" s="1195" t="s">
        <v>2078</v>
      </c>
      <c r="D26" s="1195" t="s">
        <v>1277</v>
      </c>
      <c r="E26" s="1195" t="s">
        <v>2079</v>
      </c>
      <c r="F26" s="1196" t="s">
        <v>1924</v>
      </c>
      <c r="G26" s="1740"/>
      <c r="H26" s="1242" t="s">
        <v>2124</v>
      </c>
      <c r="I26" s="1197" t="s">
        <v>1926</v>
      </c>
      <c r="J26" s="1197" t="s">
        <v>2125</v>
      </c>
      <c r="K26" s="1197" t="s">
        <v>2105</v>
      </c>
      <c r="L26" s="1195" t="s">
        <v>2082</v>
      </c>
      <c r="M26" s="1206">
        <v>1</v>
      </c>
      <c r="N26" s="1206">
        <v>0</v>
      </c>
      <c r="O26" s="1256">
        <v>30556</v>
      </c>
      <c r="P26" s="1010">
        <v>0</v>
      </c>
      <c r="Q26" s="1207" t="s">
        <v>2126</v>
      </c>
      <c r="R26" s="1262" t="s">
        <v>2152</v>
      </c>
    </row>
    <row r="36" ht="13.2" customHeight="1"/>
    <row r="37" ht="13.2" customHeight="1"/>
    <row r="41" ht="13.2" customHeight="1"/>
    <row r="43" ht="13.2" customHeight="1"/>
  </sheetData>
  <mergeCells count="9">
    <mergeCell ref="G25:G26"/>
    <mergeCell ref="R22:R23"/>
    <mergeCell ref="G20:G21"/>
    <mergeCell ref="G22:G23"/>
    <mergeCell ref="C2:R2"/>
    <mergeCell ref="G13:G14"/>
    <mergeCell ref="G15:G16"/>
    <mergeCell ref="G17:G18"/>
    <mergeCell ref="F17:F18"/>
  </mergeCells>
  <conditionalFormatting sqref="I3">
    <cfRule type="containsText" dxfId="160" priority="1" operator="containsText" text="تم اصدار امر الشراء ولم يتم الدفع">
      <formula>NOT(ISERROR(SEARCH("تم اصدار امر الشراء ولم يتم الدفع",I3)))</formula>
    </cfRule>
    <cfRule type="containsText" dxfId="159" priority="2" operator="containsText" text="متأخر">
      <formula>NOT(ISERROR(SEARCH("متأخر",I3)))</formula>
    </cfRule>
    <cfRule type="containsText" dxfId="158" priority="3" operator="containsText" text="تم التوريد">
      <formula>NOT(ISERROR(SEARCH("تم التوريد",I3)))</formula>
    </cfRule>
  </conditionalFormatting>
  <conditionalFormatting sqref="I27:I1048576">
    <cfRule type="containsText" dxfId="157" priority="4" operator="containsText" text="تم اصدار امر الشراء ولم يتم الدفع">
      <formula>NOT(ISERROR(SEARCH("تم اصدار امر الشراء ولم يتم الدفع",I27)))</formula>
    </cfRule>
    <cfRule type="containsText" dxfId="156" priority="5" operator="containsText" text="متأخر">
      <formula>NOT(ISERROR(SEARCH("متأخر",I27)))</formula>
    </cfRule>
  </conditionalFormatting>
  <pageMargins left="0.7" right="0.7" top="0.75" bottom="0.75" header="0.3" footer="0.3"/>
  <pageSetup scale="24" fitToHeight="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75A2-A0BC-4E03-974C-95CED7B7FB7A}">
  <dimension ref="A1:Y111"/>
  <sheetViews>
    <sheetView view="pageBreakPreview" topLeftCell="A58" zoomScale="55" zoomScaleNormal="100" zoomScaleSheetLayoutView="55" workbookViewId="0">
      <selection activeCell="Q59" sqref="Q59"/>
    </sheetView>
  </sheetViews>
  <sheetFormatPr defaultColWidth="8.88671875" defaultRowHeight="39.75" customHeight="1"/>
  <cols>
    <col min="1" max="1" width="4" style="1016" customWidth="1"/>
    <col min="2" max="2" width="2.33203125" style="1016" customWidth="1"/>
    <col min="3" max="3" width="7.5546875" style="1016" customWidth="1"/>
    <col min="4" max="4" width="45.6640625" style="1051" customWidth="1"/>
    <col min="5" max="5" width="27.5546875" style="1016" hidden="1" customWidth="1"/>
    <col min="6" max="6" width="24.5546875" style="1052" hidden="1" customWidth="1"/>
    <col min="7" max="7" width="8.33203125" style="1016" customWidth="1"/>
    <col min="8" max="8" width="17.6640625" style="1189" customWidth="1"/>
    <col min="9" max="9" width="22.109375" style="1052" hidden="1" customWidth="1"/>
    <col min="10" max="10" width="10.6640625" style="1052" hidden="1" customWidth="1"/>
    <col min="11" max="11" width="19.33203125" style="1052" hidden="1" customWidth="1"/>
    <col min="12" max="12" width="13.5546875" style="1016" bestFit="1" customWidth="1"/>
    <col min="13" max="13" width="26.6640625" style="1016" customWidth="1"/>
    <col min="14" max="16" width="19.33203125" style="1016" customWidth="1"/>
    <col min="17" max="17" width="14.44140625" style="1187" customWidth="1"/>
    <col min="18" max="18" width="19.33203125" style="1016" customWidth="1"/>
    <col min="19" max="19" width="10.6640625" style="1016" customWidth="1"/>
    <col min="20" max="20" width="55.44140625" style="1051" customWidth="1"/>
    <col min="21" max="21" width="19.33203125" style="1016" customWidth="1"/>
    <col min="22" max="22" width="10.6640625" style="1016" customWidth="1"/>
    <col min="23" max="23" width="55.44140625" style="1051" customWidth="1"/>
    <col min="24" max="24" width="19.33203125" style="1016" customWidth="1"/>
    <col min="25" max="25" width="69.109375" style="1051" customWidth="1"/>
    <col min="26" max="26" width="3.109375" style="1016" customWidth="1"/>
    <col min="27" max="16384" width="8.88671875" style="1016"/>
  </cols>
  <sheetData>
    <row r="1" spans="1:25" ht="39.75" customHeight="1">
      <c r="A1" s="1014"/>
      <c r="B1" s="1014"/>
      <c r="C1" s="1015"/>
      <c r="D1" s="1014"/>
      <c r="E1" s="1015"/>
      <c r="F1" s="1014"/>
      <c r="G1" s="1015"/>
      <c r="H1" s="1188"/>
      <c r="I1" s="1014"/>
      <c r="J1" s="1014"/>
      <c r="K1" s="1014"/>
      <c r="L1" s="1015"/>
      <c r="M1" s="1015"/>
      <c r="N1" s="1015"/>
      <c r="O1" s="1015"/>
      <c r="P1" s="1015"/>
      <c r="Q1" s="1185"/>
      <c r="R1" s="1015"/>
      <c r="S1" s="1015"/>
      <c r="T1" s="1108"/>
      <c r="U1" s="1015"/>
      <c r="V1" s="1014"/>
      <c r="W1" s="1108"/>
      <c r="X1" s="1014"/>
      <c r="Y1" s="1014"/>
    </row>
    <row r="2" spans="1:25" s="1017" customFormat="1" ht="39.75" customHeight="1" thickBot="1">
      <c r="A2" s="1014"/>
      <c r="B2" s="1014"/>
      <c r="C2" s="1015"/>
      <c r="D2" s="1014"/>
      <c r="E2" s="1015"/>
      <c r="F2" s="1014"/>
      <c r="G2" s="1015"/>
      <c r="H2" s="1188"/>
      <c r="I2" s="1014"/>
      <c r="J2" s="1014"/>
      <c r="K2" s="1014"/>
      <c r="L2" s="1015"/>
      <c r="M2" s="1015"/>
      <c r="N2" s="1015"/>
      <c r="O2" s="1015"/>
      <c r="P2" s="1015"/>
      <c r="Q2" s="1185"/>
      <c r="R2" s="1015"/>
      <c r="S2" s="1015"/>
      <c r="T2" s="1108"/>
      <c r="U2" s="1015"/>
      <c r="V2" s="1014"/>
      <c r="W2" s="1108"/>
      <c r="X2" s="1014"/>
      <c r="Y2" s="1014"/>
    </row>
    <row r="3" spans="1:25" ht="39.75" customHeight="1" thickBot="1">
      <c r="A3" s="1018"/>
      <c r="B3" s="1018"/>
      <c r="C3" s="1746" t="s">
        <v>1956</v>
      </c>
      <c r="D3" s="1747"/>
      <c r="E3" s="1747"/>
      <c r="F3" s="1747"/>
      <c r="G3" s="1747"/>
      <c r="H3" s="1747"/>
      <c r="I3" s="1747"/>
      <c r="J3" s="1747"/>
      <c r="K3" s="1747"/>
      <c r="L3" s="1747"/>
      <c r="M3" s="1747"/>
      <c r="N3" s="1747"/>
      <c r="O3" s="1747"/>
      <c r="P3" s="1747"/>
      <c r="Q3" s="1747"/>
      <c r="R3" s="1747"/>
      <c r="S3" s="1747"/>
      <c r="T3" s="1747"/>
      <c r="U3" s="1747"/>
      <c r="V3" s="1747"/>
      <c r="W3" s="1748"/>
      <c r="X3" s="1019" t="s">
        <v>1279</v>
      </c>
      <c r="Y3" s="1020">
        <f>+'General Information'!E3</f>
        <v>46314</v>
      </c>
    </row>
    <row r="4" spans="1:25" s="1021" customFormat="1" ht="39.75" customHeight="1" thickBot="1">
      <c r="A4" s="1014"/>
      <c r="B4" s="1014"/>
      <c r="C4" s="1015"/>
      <c r="D4" s="1014"/>
      <c r="E4" s="1015"/>
      <c r="F4" s="1014"/>
      <c r="G4" s="1015"/>
      <c r="H4" s="1188"/>
      <c r="I4" s="1014"/>
      <c r="J4" s="1014"/>
      <c r="K4" s="1014"/>
      <c r="L4" s="1015"/>
      <c r="M4" s="1015"/>
      <c r="N4" s="1015"/>
      <c r="O4" s="1015"/>
      <c r="P4" s="1015"/>
      <c r="Q4" s="1185"/>
      <c r="R4" s="1015"/>
      <c r="S4" s="1015"/>
      <c r="T4" s="1108"/>
      <c r="U4" s="1015"/>
      <c r="V4" s="1014"/>
      <c r="W4" s="1108"/>
      <c r="X4" s="1014"/>
      <c r="Y4" s="1014"/>
    </row>
    <row r="5" spans="1:25" ht="39.75" customHeight="1">
      <c r="A5" s="1022"/>
      <c r="B5" s="1022"/>
      <c r="C5" s="1055" t="s">
        <v>1532</v>
      </c>
      <c r="D5" s="1752" t="s">
        <v>1737</v>
      </c>
      <c r="E5" s="1023" t="s">
        <v>1642</v>
      </c>
      <c r="F5" s="1056" t="s">
        <v>1738</v>
      </c>
      <c r="G5" s="1752" t="s">
        <v>15</v>
      </c>
      <c r="H5" s="1754" t="s">
        <v>1893</v>
      </c>
      <c r="I5" s="1109" t="s">
        <v>1739</v>
      </c>
      <c r="J5" s="1110" t="s">
        <v>1644</v>
      </c>
      <c r="K5" s="1111"/>
      <c r="L5" s="1756" t="s">
        <v>1740</v>
      </c>
      <c r="M5" s="1750"/>
      <c r="N5" s="1756" t="s">
        <v>1741</v>
      </c>
      <c r="O5" s="1751"/>
      <c r="P5" s="1757"/>
      <c r="Q5" s="1749" t="s">
        <v>1742</v>
      </c>
      <c r="R5" s="1750"/>
      <c r="S5" s="1751" t="s">
        <v>1743</v>
      </c>
      <c r="T5" s="1751"/>
      <c r="U5" s="1750"/>
      <c r="V5" s="1751" t="s">
        <v>1744</v>
      </c>
      <c r="W5" s="1751"/>
      <c r="X5" s="1750"/>
      <c r="Y5" s="1752" t="s">
        <v>1694</v>
      </c>
    </row>
    <row r="6" spans="1:25" s="1029" customFormat="1" ht="39.75" customHeight="1" thickBot="1">
      <c r="A6" s="1015"/>
      <c r="B6" s="1015"/>
      <c r="C6" s="1112"/>
      <c r="D6" s="1753"/>
      <c r="E6" s="1024" t="s">
        <v>1645</v>
      </c>
      <c r="F6" s="1113"/>
      <c r="G6" s="1753"/>
      <c r="H6" s="1755"/>
      <c r="I6" s="1025" t="s">
        <v>1745</v>
      </c>
      <c r="J6" s="1026" t="s">
        <v>1746</v>
      </c>
      <c r="K6" s="1026" t="s">
        <v>1279</v>
      </c>
      <c r="L6" s="1026" t="s">
        <v>1746</v>
      </c>
      <c r="M6" s="1026" t="s">
        <v>1279</v>
      </c>
      <c r="N6" s="1027" t="s">
        <v>1647</v>
      </c>
      <c r="O6" s="1027" t="s">
        <v>1385</v>
      </c>
      <c r="P6" s="1028" t="s">
        <v>1553</v>
      </c>
      <c r="Q6" s="1186" t="s">
        <v>1643</v>
      </c>
      <c r="R6" s="1026" t="s">
        <v>1133</v>
      </c>
      <c r="S6" s="1026" t="s">
        <v>1746</v>
      </c>
      <c r="T6" s="1026" t="s">
        <v>1693</v>
      </c>
      <c r="U6" s="1026" t="s">
        <v>1279</v>
      </c>
      <c r="V6" s="1026" t="s">
        <v>1646</v>
      </c>
      <c r="W6" s="1026" t="s">
        <v>1747</v>
      </c>
      <c r="X6" s="1026" t="s">
        <v>1279</v>
      </c>
      <c r="Y6" s="1753"/>
    </row>
    <row r="7" spans="1:25" s="1029" customFormat="1" ht="39.75" customHeight="1">
      <c r="A7" s="1030"/>
      <c r="B7" s="1030"/>
      <c r="C7" s="1208">
        <v>1</v>
      </c>
      <c r="D7" s="1114" t="s">
        <v>1748</v>
      </c>
      <c r="E7" s="1115" t="s">
        <v>1722</v>
      </c>
      <c r="F7" s="1116" t="s">
        <v>287</v>
      </c>
      <c r="G7" s="1117" t="s">
        <v>1957</v>
      </c>
      <c r="H7" s="1209" t="s">
        <v>1957</v>
      </c>
      <c r="I7" s="1118" t="s">
        <v>1957</v>
      </c>
      <c r="J7" s="1119" t="s">
        <v>1957</v>
      </c>
      <c r="K7" s="1120" t="s">
        <v>1957</v>
      </c>
      <c r="L7" s="1121" t="s">
        <v>1957</v>
      </c>
      <c r="M7" s="1115" t="s">
        <v>1957</v>
      </c>
      <c r="N7" s="1121" t="s">
        <v>1957</v>
      </c>
      <c r="O7" s="1121" t="s">
        <v>1957</v>
      </c>
      <c r="P7" s="1122" t="s">
        <v>1957</v>
      </c>
      <c r="Q7" s="1210" t="s">
        <v>1957</v>
      </c>
      <c r="R7" s="1115" t="s">
        <v>1957</v>
      </c>
      <c r="S7" s="1121" t="s">
        <v>1957</v>
      </c>
      <c r="T7" s="1123" t="s">
        <v>1957</v>
      </c>
      <c r="U7" s="1124" t="s">
        <v>1957</v>
      </c>
      <c r="V7" s="1119" t="s">
        <v>1957</v>
      </c>
      <c r="W7" s="1123" t="s">
        <v>1957</v>
      </c>
      <c r="X7" s="1125" t="s">
        <v>1957</v>
      </c>
      <c r="Y7" s="1116" t="s">
        <v>1957</v>
      </c>
    </row>
    <row r="8" spans="1:25" s="1029" customFormat="1" ht="39.75" customHeight="1">
      <c r="A8" s="1030"/>
      <c r="B8" s="1030"/>
      <c r="C8" s="1211">
        <v>1.1000000000000001</v>
      </c>
      <c r="D8" s="1031" t="s">
        <v>1749</v>
      </c>
      <c r="E8" s="1032" t="s">
        <v>1722</v>
      </c>
      <c r="F8" s="1033" t="s">
        <v>1957</v>
      </c>
      <c r="G8" s="1034" t="s">
        <v>33</v>
      </c>
      <c r="H8" s="1212">
        <v>4288</v>
      </c>
      <c r="I8" s="1126" t="s">
        <v>1957</v>
      </c>
      <c r="J8" s="1127" t="s">
        <v>1957</v>
      </c>
      <c r="K8" s="1128" t="s">
        <v>1957</v>
      </c>
      <c r="L8" s="1034">
        <v>1</v>
      </c>
      <c r="M8" s="1035" t="s">
        <v>1750</v>
      </c>
      <c r="N8" s="1034">
        <v>80</v>
      </c>
      <c r="O8" s="1034" t="s">
        <v>1750</v>
      </c>
      <c r="P8" s="1036" t="s">
        <v>1972</v>
      </c>
      <c r="Q8" s="1213">
        <v>4059.35</v>
      </c>
      <c r="R8" s="1037">
        <f t="shared" ref="R8" si="0">Q8/H8</f>
        <v>0.95</v>
      </c>
      <c r="S8" s="1034" t="s">
        <v>1688</v>
      </c>
      <c r="T8" s="1129" t="s">
        <v>1932</v>
      </c>
      <c r="U8" s="1038">
        <v>46062</v>
      </c>
      <c r="V8" s="1127" t="s">
        <v>1957</v>
      </c>
      <c r="W8" s="1129" t="s">
        <v>1973</v>
      </c>
      <c r="X8" s="1039" t="s">
        <v>1957</v>
      </c>
      <c r="Y8" s="1040" t="s">
        <v>1957</v>
      </c>
    </row>
    <row r="9" spans="1:25" s="1029" customFormat="1" ht="39.75" customHeight="1">
      <c r="A9" s="1030"/>
      <c r="B9" s="1030"/>
      <c r="C9" s="1211">
        <v>1.2</v>
      </c>
      <c r="D9" s="1031" t="s">
        <v>1751</v>
      </c>
      <c r="E9" s="1032" t="s">
        <v>1722</v>
      </c>
      <c r="F9" s="1033" t="s">
        <v>1957</v>
      </c>
      <c r="G9" s="1034" t="s">
        <v>33</v>
      </c>
      <c r="H9" s="1212">
        <v>12884</v>
      </c>
      <c r="I9" s="1126" t="s">
        <v>1957</v>
      </c>
      <c r="J9" s="1127" t="s">
        <v>1957</v>
      </c>
      <c r="K9" s="1128" t="s">
        <v>1957</v>
      </c>
      <c r="L9" s="1034">
        <v>1</v>
      </c>
      <c r="M9" s="1035" t="s">
        <v>1750</v>
      </c>
      <c r="N9" s="1034">
        <v>80</v>
      </c>
      <c r="O9" s="1034" t="s">
        <v>1750</v>
      </c>
      <c r="P9" s="1036" t="s">
        <v>1972</v>
      </c>
      <c r="Q9" s="1213">
        <v>11985</v>
      </c>
      <c r="R9" s="1037">
        <f>Q9/H9</f>
        <v>0.93</v>
      </c>
      <c r="S9" s="1034" t="s">
        <v>1688</v>
      </c>
      <c r="T9" s="1129" t="s">
        <v>1933</v>
      </c>
      <c r="U9" s="1038">
        <v>46062</v>
      </c>
      <c r="V9" s="1127" t="s">
        <v>1957</v>
      </c>
      <c r="W9" s="1129" t="s">
        <v>1934</v>
      </c>
      <c r="X9" s="1039" t="s">
        <v>1957</v>
      </c>
      <c r="Y9" s="1040" t="s">
        <v>1957</v>
      </c>
    </row>
    <row r="10" spans="1:25" s="1029" customFormat="1" ht="39.75" customHeight="1">
      <c r="A10" s="1030"/>
      <c r="B10" s="1030"/>
      <c r="C10" s="1211">
        <v>1.3</v>
      </c>
      <c r="D10" s="1031" t="s">
        <v>1752</v>
      </c>
      <c r="E10" s="1032" t="s">
        <v>1722</v>
      </c>
      <c r="F10" s="1033" t="s">
        <v>1957</v>
      </c>
      <c r="G10" s="1034" t="s">
        <v>33</v>
      </c>
      <c r="H10" s="1212">
        <v>2310</v>
      </c>
      <c r="I10" s="1126" t="s">
        <v>1957</v>
      </c>
      <c r="J10" s="1127" t="s">
        <v>1957</v>
      </c>
      <c r="K10" s="1128" t="s">
        <v>1957</v>
      </c>
      <c r="L10" s="1034">
        <v>1</v>
      </c>
      <c r="M10" s="1035" t="s">
        <v>1750</v>
      </c>
      <c r="N10" s="1034">
        <v>80</v>
      </c>
      <c r="O10" s="1034" t="s">
        <v>1750</v>
      </c>
      <c r="P10" s="1041">
        <v>46030</v>
      </c>
      <c r="Q10" s="1213">
        <v>2310</v>
      </c>
      <c r="R10" s="1037">
        <f t="shared" ref="R10:R18" si="1">Q10/H10</f>
        <v>1</v>
      </c>
      <c r="S10" s="1034" t="s">
        <v>1688</v>
      </c>
      <c r="T10" s="1129" t="s">
        <v>1935</v>
      </c>
      <c r="U10" s="1038">
        <v>46062</v>
      </c>
      <c r="V10" s="1127" t="s">
        <v>1957</v>
      </c>
      <c r="W10" s="1130" t="s">
        <v>1958</v>
      </c>
      <c r="X10" s="1039" t="s">
        <v>1957</v>
      </c>
      <c r="Y10" s="1040" t="s">
        <v>1957</v>
      </c>
    </row>
    <row r="11" spans="1:25" s="1029" customFormat="1" ht="39.75" customHeight="1">
      <c r="A11" s="1030"/>
      <c r="B11" s="1030"/>
      <c r="C11" s="1211">
        <v>1.4</v>
      </c>
      <c r="D11" s="1031" t="s">
        <v>1753</v>
      </c>
      <c r="E11" s="1032" t="s">
        <v>1722</v>
      </c>
      <c r="F11" s="1033" t="s">
        <v>1957</v>
      </c>
      <c r="G11" s="1034" t="s">
        <v>33</v>
      </c>
      <c r="H11" s="1212">
        <v>2700</v>
      </c>
      <c r="I11" s="1126" t="s">
        <v>1957</v>
      </c>
      <c r="J11" s="1127" t="s">
        <v>1957</v>
      </c>
      <c r="K11" s="1128" t="s">
        <v>1957</v>
      </c>
      <c r="L11" s="1034">
        <v>1</v>
      </c>
      <c r="M11" s="1035" t="s">
        <v>1750</v>
      </c>
      <c r="N11" s="1034">
        <v>80</v>
      </c>
      <c r="O11" s="1034" t="s">
        <v>1750</v>
      </c>
      <c r="P11" s="1041">
        <v>46030</v>
      </c>
      <c r="Q11" s="1213">
        <v>2700</v>
      </c>
      <c r="R11" s="1037">
        <f t="shared" si="1"/>
        <v>1</v>
      </c>
      <c r="S11" s="1034" t="s">
        <v>1688</v>
      </c>
      <c r="T11" s="1129" t="s">
        <v>1692</v>
      </c>
      <c r="U11" s="1038">
        <v>46062</v>
      </c>
      <c r="V11" s="1127" t="s">
        <v>1957</v>
      </c>
      <c r="W11" s="1131" t="s">
        <v>1959</v>
      </c>
      <c r="X11" s="1039" t="s">
        <v>1957</v>
      </c>
      <c r="Y11" s="1040" t="s">
        <v>1957</v>
      </c>
    </row>
    <row r="12" spans="1:25" s="1029" customFormat="1" ht="39.75" customHeight="1">
      <c r="A12" s="1030"/>
      <c r="B12" s="1030"/>
      <c r="C12" s="1211">
        <v>1.5</v>
      </c>
      <c r="D12" s="1031" t="s">
        <v>1754</v>
      </c>
      <c r="E12" s="1032" t="s">
        <v>1722</v>
      </c>
      <c r="F12" s="1033" t="s">
        <v>1957</v>
      </c>
      <c r="G12" s="1034" t="s">
        <v>33</v>
      </c>
      <c r="H12" s="1212">
        <v>14097</v>
      </c>
      <c r="I12" s="1126" t="s">
        <v>1957</v>
      </c>
      <c r="J12" s="1127" t="s">
        <v>1957</v>
      </c>
      <c r="K12" s="1128" t="s">
        <v>1957</v>
      </c>
      <c r="L12" s="1034">
        <v>1</v>
      </c>
      <c r="M12" s="1035" t="s">
        <v>1750</v>
      </c>
      <c r="N12" s="1034">
        <v>80</v>
      </c>
      <c r="O12" s="1034" t="s">
        <v>1750</v>
      </c>
      <c r="P12" s="1036" t="s">
        <v>1972</v>
      </c>
      <c r="Q12" s="1213">
        <v>11696</v>
      </c>
      <c r="R12" s="1037">
        <f>Q12/H12</f>
        <v>0.83</v>
      </c>
      <c r="S12" s="1034" t="s">
        <v>1688</v>
      </c>
      <c r="T12" s="1129" t="s">
        <v>1936</v>
      </c>
      <c r="U12" s="1038">
        <v>46062</v>
      </c>
      <c r="V12" s="1127" t="s">
        <v>1957</v>
      </c>
      <c r="W12" s="1129" t="s">
        <v>1974</v>
      </c>
      <c r="X12" s="1039" t="s">
        <v>1957</v>
      </c>
      <c r="Y12" s="1040" t="s">
        <v>1957</v>
      </c>
    </row>
    <row r="13" spans="1:25" s="1029" customFormat="1" ht="39.75" customHeight="1">
      <c r="A13" s="1030"/>
      <c r="B13" s="1030"/>
      <c r="C13" s="1211">
        <v>1.6</v>
      </c>
      <c r="D13" s="1031" t="s">
        <v>1755</v>
      </c>
      <c r="E13" s="1032" t="s">
        <v>1722</v>
      </c>
      <c r="F13" s="1033" t="s">
        <v>1957</v>
      </c>
      <c r="G13" s="1034" t="s">
        <v>33</v>
      </c>
      <c r="H13" s="1212">
        <v>2389</v>
      </c>
      <c r="I13" s="1126" t="s">
        <v>1957</v>
      </c>
      <c r="J13" s="1127" t="s">
        <v>1957</v>
      </c>
      <c r="K13" s="1128" t="s">
        <v>1957</v>
      </c>
      <c r="L13" s="1034">
        <v>1</v>
      </c>
      <c r="M13" s="1035" t="s">
        <v>1750</v>
      </c>
      <c r="N13" s="1034">
        <v>80</v>
      </c>
      <c r="O13" s="1034" t="s">
        <v>1750</v>
      </c>
      <c r="P13" s="1041">
        <v>46030</v>
      </c>
      <c r="Q13" s="1213">
        <v>2388</v>
      </c>
      <c r="R13" s="1037">
        <f t="shared" si="1"/>
        <v>1</v>
      </c>
      <c r="S13" s="1034" t="s">
        <v>1688</v>
      </c>
      <c r="T13" s="1129" t="s">
        <v>1937</v>
      </c>
      <c r="U13" s="1038">
        <v>46062</v>
      </c>
      <c r="V13" s="1127" t="s">
        <v>1957</v>
      </c>
      <c r="W13" s="1129" t="s">
        <v>1975</v>
      </c>
      <c r="X13" s="1039" t="s">
        <v>1957</v>
      </c>
      <c r="Y13" s="1040" t="s">
        <v>1957</v>
      </c>
    </row>
    <row r="14" spans="1:25" s="1029" customFormat="1" ht="39.75" customHeight="1">
      <c r="A14" s="1030"/>
      <c r="B14" s="1030"/>
      <c r="C14" s="1211">
        <v>1.7</v>
      </c>
      <c r="D14" s="1031" t="s">
        <v>1756</v>
      </c>
      <c r="E14" s="1032" t="s">
        <v>1722</v>
      </c>
      <c r="F14" s="1033" t="s">
        <v>1957</v>
      </c>
      <c r="G14" s="1034" t="s">
        <v>33</v>
      </c>
      <c r="H14" s="1212">
        <v>4370</v>
      </c>
      <c r="I14" s="1126" t="s">
        <v>1957</v>
      </c>
      <c r="J14" s="1127" t="s">
        <v>1957</v>
      </c>
      <c r="K14" s="1128" t="s">
        <v>1957</v>
      </c>
      <c r="L14" s="1034">
        <v>1</v>
      </c>
      <c r="M14" s="1035" t="s">
        <v>1750</v>
      </c>
      <c r="N14" s="1034">
        <v>80</v>
      </c>
      <c r="O14" s="1034" t="s">
        <v>1750</v>
      </c>
      <c r="P14" s="1041">
        <v>46030</v>
      </c>
      <c r="Q14" s="1213">
        <v>4370</v>
      </c>
      <c r="R14" s="1037">
        <f t="shared" si="1"/>
        <v>1</v>
      </c>
      <c r="S14" s="1034" t="s">
        <v>1688</v>
      </c>
      <c r="T14" s="1129" t="s">
        <v>1938</v>
      </c>
      <c r="U14" s="1038">
        <v>46062</v>
      </c>
      <c r="V14" s="1127" t="s">
        <v>1957</v>
      </c>
      <c r="W14" s="1129" t="s">
        <v>1939</v>
      </c>
      <c r="X14" s="1039" t="s">
        <v>1957</v>
      </c>
      <c r="Y14" s="1040" t="s">
        <v>1957</v>
      </c>
    </row>
    <row r="15" spans="1:25" s="1029" customFormat="1" ht="39.75" customHeight="1">
      <c r="A15" s="1030"/>
      <c r="B15" s="1030"/>
      <c r="C15" s="1211">
        <v>1.8</v>
      </c>
      <c r="D15" s="1031" t="s">
        <v>1757</v>
      </c>
      <c r="E15" s="1032" t="s">
        <v>1722</v>
      </c>
      <c r="F15" s="1033" t="s">
        <v>1957</v>
      </c>
      <c r="G15" s="1034" t="s">
        <v>33</v>
      </c>
      <c r="H15" s="1212">
        <v>1245</v>
      </c>
      <c r="I15" s="1126" t="s">
        <v>1957</v>
      </c>
      <c r="J15" s="1127" t="s">
        <v>1957</v>
      </c>
      <c r="K15" s="1128" t="s">
        <v>1957</v>
      </c>
      <c r="L15" s="1034">
        <v>1</v>
      </c>
      <c r="M15" s="1035" t="s">
        <v>1750</v>
      </c>
      <c r="N15" s="1034">
        <v>80</v>
      </c>
      <c r="O15" s="1034" t="s">
        <v>1750</v>
      </c>
      <c r="P15" s="1036" t="s">
        <v>1972</v>
      </c>
      <c r="Q15" s="1213">
        <v>1245</v>
      </c>
      <c r="R15" s="1037">
        <f t="shared" si="1"/>
        <v>1</v>
      </c>
      <c r="S15" s="1034" t="s">
        <v>1688</v>
      </c>
      <c r="T15" s="1129" t="s">
        <v>1940</v>
      </c>
      <c r="U15" s="1038">
        <v>46062</v>
      </c>
      <c r="V15" s="1127" t="s">
        <v>1957</v>
      </c>
      <c r="W15" s="1108" t="s">
        <v>1961</v>
      </c>
      <c r="X15" s="1039" t="s">
        <v>1957</v>
      </c>
      <c r="Y15" s="1040" t="s">
        <v>1957</v>
      </c>
    </row>
    <row r="16" spans="1:25" s="1029" customFormat="1" ht="39.75" customHeight="1">
      <c r="A16" s="1030"/>
      <c r="B16" s="1030"/>
      <c r="C16" s="1211">
        <v>1.9</v>
      </c>
      <c r="D16" s="1031" t="s">
        <v>1758</v>
      </c>
      <c r="E16" s="1032" t="s">
        <v>1722</v>
      </c>
      <c r="F16" s="1033" t="s">
        <v>1957</v>
      </c>
      <c r="G16" s="1034" t="s">
        <v>33</v>
      </c>
      <c r="H16" s="1212">
        <v>1850</v>
      </c>
      <c r="I16" s="1126" t="s">
        <v>1957</v>
      </c>
      <c r="J16" s="1127" t="s">
        <v>1957</v>
      </c>
      <c r="K16" s="1128" t="s">
        <v>1957</v>
      </c>
      <c r="L16" s="1034">
        <v>1</v>
      </c>
      <c r="M16" s="1035" t="s">
        <v>1750</v>
      </c>
      <c r="N16" s="1034">
        <v>80</v>
      </c>
      <c r="O16" s="1034" t="s">
        <v>1750</v>
      </c>
      <c r="P16" s="1036" t="s">
        <v>1972</v>
      </c>
      <c r="Q16" s="1213">
        <v>1800</v>
      </c>
      <c r="R16" s="1037">
        <f t="shared" si="1"/>
        <v>0.97</v>
      </c>
      <c r="S16" s="1034" t="s">
        <v>1688</v>
      </c>
      <c r="T16" s="1129" t="s">
        <v>1936</v>
      </c>
      <c r="U16" s="1038">
        <v>46062</v>
      </c>
      <c r="V16" s="1127" t="s">
        <v>1957</v>
      </c>
      <c r="W16" s="1131" t="s">
        <v>1960</v>
      </c>
      <c r="X16" s="1039" t="s">
        <v>1957</v>
      </c>
      <c r="Y16" s="1040" t="s">
        <v>1957</v>
      </c>
    </row>
    <row r="17" spans="1:25" s="1029" customFormat="1" ht="39.75" customHeight="1">
      <c r="A17" s="1030"/>
      <c r="B17" s="1030"/>
      <c r="C17" s="1211">
        <v>1.1000000000000001</v>
      </c>
      <c r="D17" s="1031" t="s">
        <v>1759</v>
      </c>
      <c r="E17" s="1032" t="s">
        <v>1722</v>
      </c>
      <c r="F17" s="1033" t="s">
        <v>1957</v>
      </c>
      <c r="G17" s="1034" t="s">
        <v>33</v>
      </c>
      <c r="H17" s="1214">
        <v>870</v>
      </c>
      <c r="I17" s="1126" t="s">
        <v>1957</v>
      </c>
      <c r="J17" s="1127" t="s">
        <v>1957</v>
      </c>
      <c r="K17" s="1128" t="s">
        <v>1957</v>
      </c>
      <c r="L17" s="1034">
        <v>1</v>
      </c>
      <c r="M17" s="1035" t="s">
        <v>1750</v>
      </c>
      <c r="N17" s="1034">
        <v>80</v>
      </c>
      <c r="O17" s="1034" t="s">
        <v>1750</v>
      </c>
      <c r="P17" s="1036" t="s">
        <v>1972</v>
      </c>
      <c r="Q17" s="1213">
        <v>804</v>
      </c>
      <c r="R17" s="1037">
        <f t="shared" si="1"/>
        <v>0.92</v>
      </c>
      <c r="S17" s="1034" t="s">
        <v>1688</v>
      </c>
      <c r="T17" s="1129" t="s">
        <v>1941</v>
      </c>
      <c r="U17" s="1038">
        <v>46062</v>
      </c>
      <c r="V17" s="1127" t="s">
        <v>1957</v>
      </c>
      <c r="W17" s="1129" t="s">
        <v>1962</v>
      </c>
      <c r="X17" s="1039" t="s">
        <v>1957</v>
      </c>
      <c r="Y17" s="1040" t="s">
        <v>1957</v>
      </c>
    </row>
    <row r="18" spans="1:25" s="1029" customFormat="1" ht="39.75" customHeight="1">
      <c r="A18" s="1030"/>
      <c r="B18" s="1030"/>
      <c r="C18" s="1211">
        <v>1.1100000000000001</v>
      </c>
      <c r="D18" s="1031" t="s">
        <v>1760</v>
      </c>
      <c r="E18" s="1032" t="s">
        <v>1722</v>
      </c>
      <c r="F18" s="1033" t="s">
        <v>1957</v>
      </c>
      <c r="G18" s="1034" t="s">
        <v>33</v>
      </c>
      <c r="H18" s="1214">
        <v>765</v>
      </c>
      <c r="I18" s="1126" t="s">
        <v>1957</v>
      </c>
      <c r="J18" s="1127" t="s">
        <v>1957</v>
      </c>
      <c r="K18" s="1128" t="s">
        <v>1957</v>
      </c>
      <c r="L18" s="1034">
        <v>1</v>
      </c>
      <c r="M18" s="1035" t="s">
        <v>1750</v>
      </c>
      <c r="N18" s="1034">
        <v>80</v>
      </c>
      <c r="O18" s="1034" t="s">
        <v>1750</v>
      </c>
      <c r="P18" s="1036" t="s">
        <v>1972</v>
      </c>
      <c r="Q18" s="1213">
        <v>720</v>
      </c>
      <c r="R18" s="1037">
        <f t="shared" si="1"/>
        <v>0.94</v>
      </c>
      <c r="S18" s="1034" t="s">
        <v>1688</v>
      </c>
      <c r="T18" s="1129" t="s">
        <v>1692</v>
      </c>
      <c r="U18" s="1038">
        <v>46062</v>
      </c>
      <c r="V18" s="1127" t="s">
        <v>1957</v>
      </c>
      <c r="W18" s="1129" t="s">
        <v>1957</v>
      </c>
      <c r="X18" s="1039" t="s">
        <v>1957</v>
      </c>
      <c r="Y18" s="1040" t="s">
        <v>1957</v>
      </c>
    </row>
    <row r="19" spans="1:25" s="1029" customFormat="1" ht="39.75" customHeight="1" thickBot="1">
      <c r="A19" s="1030"/>
      <c r="B19" s="1030"/>
      <c r="C19" s="1211">
        <v>1.1200000000000001</v>
      </c>
      <c r="D19" s="1031" t="s">
        <v>1761</v>
      </c>
      <c r="E19" s="1032" t="s">
        <v>1722</v>
      </c>
      <c r="F19" s="1033" t="s">
        <v>1957</v>
      </c>
      <c r="G19" s="1034" t="s">
        <v>33</v>
      </c>
      <c r="H19" s="1212">
        <v>1690</v>
      </c>
      <c r="I19" s="1126" t="s">
        <v>1957</v>
      </c>
      <c r="J19" s="1127" t="s">
        <v>1957</v>
      </c>
      <c r="K19" s="1128" t="s">
        <v>1957</v>
      </c>
      <c r="L19" s="1034">
        <v>1</v>
      </c>
      <c r="M19" s="1035" t="s">
        <v>1750</v>
      </c>
      <c r="N19" s="1034">
        <v>80</v>
      </c>
      <c r="O19" s="1034" t="s">
        <v>1750</v>
      </c>
      <c r="P19" s="1041">
        <v>46030</v>
      </c>
      <c r="Q19" s="1213">
        <v>1690</v>
      </c>
      <c r="R19" s="1037">
        <v>1</v>
      </c>
      <c r="S19" s="1034" t="s">
        <v>1688</v>
      </c>
      <c r="T19" s="1129" t="s">
        <v>1942</v>
      </c>
      <c r="U19" s="1038">
        <v>46062</v>
      </c>
      <c r="V19" s="1127" t="s">
        <v>1957</v>
      </c>
      <c r="W19" s="1129" t="s">
        <v>1976</v>
      </c>
      <c r="X19" s="1039" t="s">
        <v>1957</v>
      </c>
      <c r="Y19" s="1040" t="s">
        <v>1957</v>
      </c>
    </row>
    <row r="20" spans="1:25" s="1029" customFormat="1" ht="39.75" customHeight="1">
      <c r="A20" s="1030"/>
      <c r="B20" s="1030"/>
      <c r="C20" s="1215">
        <v>2</v>
      </c>
      <c r="D20" s="1132" t="s">
        <v>1762</v>
      </c>
      <c r="E20" s="1115" t="s">
        <v>1722</v>
      </c>
      <c r="F20" s="1116" t="s">
        <v>1957</v>
      </c>
      <c r="G20" s="1121" t="s">
        <v>1957</v>
      </c>
      <c r="H20" s="1216" t="s">
        <v>1957</v>
      </c>
      <c r="I20" s="1118" t="s">
        <v>1957</v>
      </c>
      <c r="J20" s="1119" t="s">
        <v>1957</v>
      </c>
      <c r="K20" s="1120" t="s">
        <v>1957</v>
      </c>
      <c r="L20" s="1121" t="s">
        <v>1957</v>
      </c>
      <c r="M20" s="1115" t="s">
        <v>1957</v>
      </c>
      <c r="N20" s="1121" t="s">
        <v>1957</v>
      </c>
      <c r="O20" s="1121" t="s">
        <v>1957</v>
      </c>
      <c r="P20" s="1122" t="s">
        <v>1957</v>
      </c>
      <c r="Q20" s="1210" t="s">
        <v>1957</v>
      </c>
      <c r="R20" s="1115" t="s">
        <v>1957</v>
      </c>
      <c r="S20" s="1121" t="s">
        <v>1957</v>
      </c>
      <c r="T20" s="1123" t="s">
        <v>1957</v>
      </c>
      <c r="U20" s="1124" t="s">
        <v>1957</v>
      </c>
      <c r="V20" s="1119" t="s">
        <v>1957</v>
      </c>
      <c r="W20" s="1123" t="s">
        <v>1957</v>
      </c>
      <c r="X20" s="1125" t="s">
        <v>1957</v>
      </c>
      <c r="Y20" s="1116" t="s">
        <v>1957</v>
      </c>
    </row>
    <row r="21" spans="1:25" s="1029" customFormat="1" ht="39.75" customHeight="1">
      <c r="A21" s="1030"/>
      <c r="B21" s="1030"/>
      <c r="C21" s="1211">
        <v>2.1</v>
      </c>
      <c r="D21" s="1031" t="s">
        <v>1766</v>
      </c>
      <c r="E21" s="1032" t="s">
        <v>1722</v>
      </c>
      <c r="F21" s="1033" t="s">
        <v>1957</v>
      </c>
      <c r="G21" s="1034" t="s">
        <v>33</v>
      </c>
      <c r="H21" s="1212">
        <v>66692</v>
      </c>
      <c r="I21" s="1126" t="s">
        <v>1957</v>
      </c>
      <c r="J21" s="1127" t="s">
        <v>1957</v>
      </c>
      <c r="K21" s="1128" t="s">
        <v>1957</v>
      </c>
      <c r="L21" s="1034">
        <v>1</v>
      </c>
      <c r="M21" s="1043">
        <v>46026</v>
      </c>
      <c r="N21" s="1034" t="s">
        <v>1763</v>
      </c>
      <c r="O21" s="1034" t="s">
        <v>1764</v>
      </c>
      <c r="P21" s="1041">
        <v>46030</v>
      </c>
      <c r="Q21" s="1217">
        <v>66692</v>
      </c>
      <c r="R21" s="1037">
        <v>1</v>
      </c>
      <c r="S21" s="1034" t="s">
        <v>1682</v>
      </c>
      <c r="T21" s="1129" t="s">
        <v>1691</v>
      </c>
      <c r="U21" s="1044" t="s">
        <v>1690</v>
      </c>
      <c r="V21" s="1127" t="s">
        <v>1957</v>
      </c>
      <c r="W21" s="1129" t="s">
        <v>1957</v>
      </c>
      <c r="X21" s="1039" t="s">
        <v>1957</v>
      </c>
      <c r="Y21" s="1040" t="s">
        <v>1957</v>
      </c>
    </row>
    <row r="22" spans="1:25" s="1029" customFormat="1" ht="39.75" customHeight="1">
      <c r="A22" s="1030"/>
      <c r="B22" s="1030"/>
      <c r="C22" s="1211">
        <v>2.2000000000000002</v>
      </c>
      <c r="D22" s="1031" t="s">
        <v>1767</v>
      </c>
      <c r="E22" s="1032" t="s">
        <v>1722</v>
      </c>
      <c r="F22" s="1033" t="s">
        <v>1957</v>
      </c>
      <c r="G22" s="1034" t="s">
        <v>33</v>
      </c>
      <c r="H22" s="1212">
        <v>224688</v>
      </c>
      <c r="I22" s="1126" t="s">
        <v>1957</v>
      </c>
      <c r="J22" s="1127" t="s">
        <v>1957</v>
      </c>
      <c r="K22" s="1128" t="s">
        <v>1957</v>
      </c>
      <c r="L22" s="1034">
        <v>1</v>
      </c>
      <c r="M22" s="1043">
        <v>46026</v>
      </c>
      <c r="N22" s="1034" t="s">
        <v>1763</v>
      </c>
      <c r="O22" s="1034" t="s">
        <v>1764</v>
      </c>
      <c r="P22" s="1041">
        <v>46030</v>
      </c>
      <c r="Q22" s="1217">
        <v>224688</v>
      </c>
      <c r="R22" s="1037">
        <v>1</v>
      </c>
      <c r="S22" s="1034" t="s">
        <v>1682</v>
      </c>
      <c r="T22" s="1129" t="s">
        <v>1691</v>
      </c>
      <c r="U22" s="1044" t="s">
        <v>1690</v>
      </c>
      <c r="V22" s="1127" t="s">
        <v>1957</v>
      </c>
      <c r="W22" s="1129" t="s">
        <v>1977</v>
      </c>
      <c r="X22" s="1039" t="s">
        <v>1957</v>
      </c>
      <c r="Y22" s="1040" t="s">
        <v>1957</v>
      </c>
    </row>
    <row r="23" spans="1:25" s="1029" customFormat="1" ht="39.75" customHeight="1">
      <c r="A23" s="1030"/>
      <c r="B23" s="1030"/>
      <c r="C23" s="1211">
        <v>2.2999999999999998</v>
      </c>
      <c r="D23" s="1031" t="s">
        <v>1768</v>
      </c>
      <c r="E23" s="1032" t="s">
        <v>1722</v>
      </c>
      <c r="F23" s="1033" t="s">
        <v>1957</v>
      </c>
      <c r="G23" s="1034" t="s">
        <v>33</v>
      </c>
      <c r="H23" s="1214"/>
      <c r="I23" s="1126" t="s">
        <v>1957</v>
      </c>
      <c r="J23" s="1127" t="s">
        <v>1957</v>
      </c>
      <c r="K23" s="1128" t="s">
        <v>1957</v>
      </c>
      <c r="L23" s="1034">
        <v>1</v>
      </c>
      <c r="M23" s="1043">
        <v>46026</v>
      </c>
      <c r="N23" s="1034" t="s">
        <v>1763</v>
      </c>
      <c r="O23" s="1034" t="s">
        <v>1764</v>
      </c>
      <c r="P23" s="1036" t="s">
        <v>1765</v>
      </c>
      <c r="Q23" s="1213" t="s">
        <v>1982</v>
      </c>
      <c r="R23" s="1037">
        <v>0</v>
      </c>
      <c r="S23" s="1034" t="s">
        <v>1682</v>
      </c>
      <c r="T23" s="1129" t="s">
        <v>1691</v>
      </c>
      <c r="U23" s="1044" t="s">
        <v>1690</v>
      </c>
      <c r="V23" s="1127" t="s">
        <v>1957</v>
      </c>
      <c r="W23" s="1129" t="s">
        <v>1957</v>
      </c>
      <c r="X23" s="1039" t="s">
        <v>1957</v>
      </c>
      <c r="Y23" s="1040" t="s">
        <v>1957</v>
      </c>
    </row>
    <row r="24" spans="1:25" s="1029" customFormat="1" ht="39.75" customHeight="1">
      <c r="A24" s="1030"/>
      <c r="B24" s="1030"/>
      <c r="C24" s="1211">
        <v>2.4</v>
      </c>
      <c r="D24" s="1031" t="s">
        <v>1769</v>
      </c>
      <c r="E24" s="1032" t="s">
        <v>1722</v>
      </c>
      <c r="F24" s="1033" t="s">
        <v>1957</v>
      </c>
      <c r="G24" s="1034" t="s">
        <v>33</v>
      </c>
      <c r="H24" s="1214">
        <v>900</v>
      </c>
      <c r="I24" s="1126" t="s">
        <v>1957</v>
      </c>
      <c r="J24" s="1127" t="s">
        <v>1957</v>
      </c>
      <c r="K24" s="1128" t="s">
        <v>1957</v>
      </c>
      <c r="L24" s="1034">
        <v>1</v>
      </c>
      <c r="M24" s="1043">
        <v>46026</v>
      </c>
      <c r="N24" s="1034" t="s">
        <v>1763</v>
      </c>
      <c r="O24" s="1034" t="s">
        <v>1764</v>
      </c>
      <c r="P24" s="1041">
        <v>46030</v>
      </c>
      <c r="Q24" s="1213">
        <v>900</v>
      </c>
      <c r="R24" s="1037">
        <v>1</v>
      </c>
      <c r="S24" s="1034" t="s">
        <v>1682</v>
      </c>
      <c r="T24" s="1129" t="s">
        <v>1691</v>
      </c>
      <c r="U24" s="1044" t="s">
        <v>1690</v>
      </c>
      <c r="V24" s="1127" t="s">
        <v>1957</v>
      </c>
      <c r="W24" s="1129" t="s">
        <v>1964</v>
      </c>
      <c r="X24" s="1039" t="s">
        <v>1957</v>
      </c>
      <c r="Y24" s="1040" t="s">
        <v>1957</v>
      </c>
    </row>
    <row r="25" spans="1:25" s="1029" customFormat="1" ht="39.75" customHeight="1">
      <c r="A25" s="1030"/>
      <c r="B25" s="1030"/>
      <c r="C25" s="1211">
        <v>2.5</v>
      </c>
      <c r="D25" s="1031" t="s">
        <v>284</v>
      </c>
      <c r="E25" s="1032" t="s">
        <v>1722</v>
      </c>
      <c r="F25" s="1033" t="s">
        <v>1957</v>
      </c>
      <c r="G25" s="1034" t="s">
        <v>33</v>
      </c>
      <c r="H25" s="1212">
        <v>27900</v>
      </c>
      <c r="I25" s="1126" t="s">
        <v>1957</v>
      </c>
      <c r="J25" s="1127" t="s">
        <v>1957</v>
      </c>
      <c r="K25" s="1128" t="s">
        <v>1957</v>
      </c>
      <c r="L25" s="1034">
        <v>1</v>
      </c>
      <c r="M25" s="1043">
        <v>46026</v>
      </c>
      <c r="N25" s="1034" t="s">
        <v>1763</v>
      </c>
      <c r="O25" s="1034" t="s">
        <v>1764</v>
      </c>
      <c r="P25" s="1041">
        <v>46030</v>
      </c>
      <c r="Q25" s="1217">
        <v>27900</v>
      </c>
      <c r="R25" s="1037">
        <v>1</v>
      </c>
      <c r="S25" s="1034" t="s">
        <v>1682</v>
      </c>
      <c r="T25" s="1129" t="s">
        <v>1691</v>
      </c>
      <c r="U25" s="1044" t="s">
        <v>1690</v>
      </c>
      <c r="V25" s="1127" t="s">
        <v>1957</v>
      </c>
      <c r="W25" s="1129" t="s">
        <v>1963</v>
      </c>
      <c r="X25" s="1039" t="s">
        <v>1957</v>
      </c>
      <c r="Y25" s="1040" t="s">
        <v>1957</v>
      </c>
    </row>
    <row r="26" spans="1:25" s="1029" customFormat="1" ht="39.75" customHeight="1">
      <c r="A26" s="1030"/>
      <c r="B26" s="1030"/>
      <c r="C26" s="1211">
        <v>2.6</v>
      </c>
      <c r="D26" s="1031" t="s">
        <v>295</v>
      </c>
      <c r="E26" s="1032" t="s">
        <v>1722</v>
      </c>
      <c r="F26" s="1033" t="s">
        <v>1957</v>
      </c>
      <c r="G26" s="1034" t="s">
        <v>33</v>
      </c>
      <c r="H26" s="1212">
        <v>9576</v>
      </c>
      <c r="I26" s="1126" t="s">
        <v>1957</v>
      </c>
      <c r="J26" s="1127" t="s">
        <v>1957</v>
      </c>
      <c r="K26" s="1128" t="s">
        <v>1957</v>
      </c>
      <c r="L26" s="1034">
        <v>1</v>
      </c>
      <c r="M26" s="1043">
        <v>46026</v>
      </c>
      <c r="N26" s="1034" t="s">
        <v>1763</v>
      </c>
      <c r="O26" s="1034" t="s">
        <v>1764</v>
      </c>
      <c r="P26" s="1036" t="s">
        <v>1765</v>
      </c>
      <c r="Q26" s="1217">
        <v>9576</v>
      </c>
      <c r="R26" s="1037">
        <v>1</v>
      </c>
      <c r="S26" s="1034" t="s">
        <v>1682</v>
      </c>
      <c r="T26" s="1129" t="s">
        <v>1691</v>
      </c>
      <c r="U26" s="1044" t="s">
        <v>1690</v>
      </c>
      <c r="V26" s="1127" t="s">
        <v>1957</v>
      </c>
      <c r="W26" s="1129" t="s">
        <v>1978</v>
      </c>
      <c r="X26" s="1039" t="s">
        <v>1957</v>
      </c>
      <c r="Y26" s="1040" t="s">
        <v>1957</v>
      </c>
    </row>
    <row r="27" spans="1:25" s="1029" customFormat="1" ht="39.75" customHeight="1">
      <c r="A27" s="1030"/>
      <c r="B27" s="1030"/>
      <c r="C27" s="1211">
        <v>2.7</v>
      </c>
      <c r="D27" s="1031" t="s">
        <v>299</v>
      </c>
      <c r="E27" s="1032" t="s">
        <v>1722</v>
      </c>
      <c r="F27" s="1033" t="s">
        <v>1957</v>
      </c>
      <c r="G27" s="1034" t="s">
        <v>33</v>
      </c>
      <c r="H27" s="1212">
        <v>11496</v>
      </c>
      <c r="I27" s="1126" t="s">
        <v>1957</v>
      </c>
      <c r="J27" s="1127" t="s">
        <v>1957</v>
      </c>
      <c r="K27" s="1128" t="s">
        <v>1957</v>
      </c>
      <c r="L27" s="1034">
        <v>1</v>
      </c>
      <c r="M27" s="1043">
        <v>46026</v>
      </c>
      <c r="N27" s="1034" t="s">
        <v>1763</v>
      </c>
      <c r="O27" s="1034" t="s">
        <v>1764</v>
      </c>
      <c r="P27" s="1041">
        <v>46030</v>
      </c>
      <c r="Q27" s="1217">
        <v>11496</v>
      </c>
      <c r="R27" s="1037">
        <v>1</v>
      </c>
      <c r="S27" s="1034" t="s">
        <v>1682</v>
      </c>
      <c r="T27" s="1129" t="s">
        <v>1691</v>
      </c>
      <c r="U27" s="1044" t="s">
        <v>1690</v>
      </c>
      <c r="V27" s="1127" t="s">
        <v>1957</v>
      </c>
      <c r="W27" s="1129" t="s">
        <v>1964</v>
      </c>
      <c r="X27" s="1039" t="s">
        <v>1957</v>
      </c>
      <c r="Y27" s="1040" t="s">
        <v>1957</v>
      </c>
    </row>
    <row r="28" spans="1:25" s="1029" customFormat="1" ht="39.75" customHeight="1">
      <c r="A28" s="1030"/>
      <c r="B28" s="1030"/>
      <c r="C28" s="1211">
        <v>2.8</v>
      </c>
      <c r="D28" s="1031" t="s">
        <v>308</v>
      </c>
      <c r="E28" s="1032" t="s">
        <v>1722</v>
      </c>
      <c r="F28" s="1033" t="s">
        <v>1957</v>
      </c>
      <c r="G28" s="1034" t="s">
        <v>33</v>
      </c>
      <c r="H28" s="1212">
        <v>8772</v>
      </c>
      <c r="I28" s="1126" t="s">
        <v>1957</v>
      </c>
      <c r="J28" s="1127" t="s">
        <v>1957</v>
      </c>
      <c r="K28" s="1128" t="s">
        <v>1957</v>
      </c>
      <c r="L28" s="1034">
        <v>1</v>
      </c>
      <c r="M28" s="1043">
        <v>46026</v>
      </c>
      <c r="N28" s="1034" t="s">
        <v>1763</v>
      </c>
      <c r="O28" s="1034" t="s">
        <v>1764</v>
      </c>
      <c r="P28" s="1041">
        <v>46030</v>
      </c>
      <c r="Q28" s="1217">
        <v>8772</v>
      </c>
      <c r="R28" s="1037">
        <v>1</v>
      </c>
      <c r="S28" s="1034" t="s">
        <v>1682</v>
      </c>
      <c r="T28" s="1129" t="s">
        <v>1691</v>
      </c>
      <c r="U28" s="1044" t="s">
        <v>1690</v>
      </c>
      <c r="V28" s="1127" t="s">
        <v>1957</v>
      </c>
      <c r="W28" s="1129" t="s">
        <v>1965</v>
      </c>
      <c r="X28" s="1039" t="s">
        <v>1957</v>
      </c>
      <c r="Y28" s="1040" t="s">
        <v>1957</v>
      </c>
    </row>
    <row r="29" spans="1:25" s="1029" customFormat="1" ht="39.75" customHeight="1">
      <c r="A29" s="1030"/>
      <c r="B29" s="1030"/>
      <c r="C29" s="1211">
        <v>2.9</v>
      </c>
      <c r="D29" s="1031" t="s">
        <v>316</v>
      </c>
      <c r="E29" s="1032" t="s">
        <v>1722</v>
      </c>
      <c r="F29" s="1033" t="s">
        <v>1957</v>
      </c>
      <c r="G29" s="1034" t="s">
        <v>33</v>
      </c>
      <c r="H29" s="1214">
        <v>372</v>
      </c>
      <c r="I29" s="1126" t="s">
        <v>1957</v>
      </c>
      <c r="J29" s="1127" t="s">
        <v>1957</v>
      </c>
      <c r="K29" s="1128" t="s">
        <v>1957</v>
      </c>
      <c r="L29" s="1034">
        <v>1</v>
      </c>
      <c r="M29" s="1043">
        <v>46026</v>
      </c>
      <c r="N29" s="1034" t="s">
        <v>1763</v>
      </c>
      <c r="O29" s="1034" t="s">
        <v>1764</v>
      </c>
      <c r="P29" s="1041">
        <v>46030</v>
      </c>
      <c r="Q29" s="1213">
        <v>372</v>
      </c>
      <c r="R29" s="1037">
        <v>1</v>
      </c>
      <c r="S29" s="1034" t="s">
        <v>1682</v>
      </c>
      <c r="T29" s="1129" t="s">
        <v>1691</v>
      </c>
      <c r="U29" s="1044" t="s">
        <v>1690</v>
      </c>
      <c r="V29" s="1127" t="s">
        <v>1957</v>
      </c>
      <c r="W29" s="1129" t="s">
        <v>1965</v>
      </c>
      <c r="X29" s="1039" t="s">
        <v>1957</v>
      </c>
      <c r="Y29" s="1040" t="s">
        <v>1957</v>
      </c>
    </row>
    <row r="30" spans="1:25" s="1029" customFormat="1" ht="39.75" customHeight="1" thickBot="1">
      <c r="A30" s="1030"/>
      <c r="B30" s="1030"/>
      <c r="C30" s="1211">
        <v>2.1</v>
      </c>
      <c r="D30" s="1031" t="s">
        <v>321</v>
      </c>
      <c r="E30" s="1032" t="s">
        <v>1722</v>
      </c>
      <c r="F30" s="1033" t="s">
        <v>1957</v>
      </c>
      <c r="G30" s="1034" t="s">
        <v>33</v>
      </c>
      <c r="H30" s="1214">
        <v>72</v>
      </c>
      <c r="I30" s="1126" t="s">
        <v>1957</v>
      </c>
      <c r="J30" s="1127" t="s">
        <v>1957</v>
      </c>
      <c r="K30" s="1128" t="s">
        <v>1957</v>
      </c>
      <c r="L30" s="1034">
        <v>1</v>
      </c>
      <c r="M30" s="1043">
        <v>46026</v>
      </c>
      <c r="N30" s="1034" t="s">
        <v>1763</v>
      </c>
      <c r="O30" s="1034" t="s">
        <v>1764</v>
      </c>
      <c r="P30" s="1041">
        <v>46030</v>
      </c>
      <c r="Q30" s="1213">
        <v>72</v>
      </c>
      <c r="R30" s="1037">
        <v>1</v>
      </c>
      <c r="S30" s="1034" t="s">
        <v>1682</v>
      </c>
      <c r="T30" s="1129" t="s">
        <v>1691</v>
      </c>
      <c r="U30" s="1044" t="s">
        <v>1690</v>
      </c>
      <c r="V30" s="1127" t="s">
        <v>1957</v>
      </c>
      <c r="W30" s="1129" t="s">
        <v>1965</v>
      </c>
      <c r="X30" s="1039" t="s">
        <v>1957</v>
      </c>
      <c r="Y30" s="1040" t="s">
        <v>1957</v>
      </c>
    </row>
    <row r="31" spans="1:25" s="1029" customFormat="1" ht="39.75" customHeight="1">
      <c r="A31" s="1030"/>
      <c r="B31" s="1030"/>
      <c r="C31" s="1215">
        <v>3</v>
      </c>
      <c r="D31" s="1132" t="s">
        <v>1770</v>
      </c>
      <c r="E31" s="1115" t="s">
        <v>1722</v>
      </c>
      <c r="F31" s="1116" t="s">
        <v>1957</v>
      </c>
      <c r="G31" s="1121" t="s">
        <v>1957</v>
      </c>
      <c r="H31" s="1216" t="s">
        <v>1957</v>
      </c>
      <c r="I31" s="1118" t="s">
        <v>1957</v>
      </c>
      <c r="J31" s="1119" t="s">
        <v>1957</v>
      </c>
      <c r="K31" s="1120" t="s">
        <v>1957</v>
      </c>
      <c r="L31" s="1121" t="s">
        <v>1957</v>
      </c>
      <c r="M31" s="1115" t="s">
        <v>1957</v>
      </c>
      <c r="N31" s="1121" t="s">
        <v>1957</v>
      </c>
      <c r="O31" s="1121" t="s">
        <v>1957</v>
      </c>
      <c r="P31" s="1122" t="s">
        <v>1957</v>
      </c>
      <c r="Q31" s="1210" t="s">
        <v>1957</v>
      </c>
      <c r="R31" s="1115" t="s">
        <v>1957</v>
      </c>
      <c r="S31" s="1121" t="s">
        <v>1957</v>
      </c>
      <c r="T31" s="1123" t="s">
        <v>1957</v>
      </c>
      <c r="U31" s="1124" t="s">
        <v>1957</v>
      </c>
      <c r="V31" s="1119" t="s">
        <v>1957</v>
      </c>
      <c r="W31" s="1123" t="s">
        <v>1957</v>
      </c>
      <c r="X31" s="1125" t="s">
        <v>1957</v>
      </c>
      <c r="Y31" s="1116" t="s">
        <v>1957</v>
      </c>
    </row>
    <row r="32" spans="1:25" s="1029" customFormat="1" ht="39.75" customHeight="1">
      <c r="A32" s="1030"/>
      <c r="B32" s="1030"/>
      <c r="C32" s="1211" t="s">
        <v>1957</v>
      </c>
      <c r="D32" s="1031" t="s">
        <v>284</v>
      </c>
      <c r="E32" s="1032" t="s">
        <v>1957</v>
      </c>
      <c r="F32" s="1033" t="s">
        <v>1957</v>
      </c>
      <c r="G32" s="1034" t="s">
        <v>33</v>
      </c>
      <c r="H32" s="1212">
        <v>4800</v>
      </c>
      <c r="I32" s="1126" t="s">
        <v>1957</v>
      </c>
      <c r="J32" s="1127" t="s">
        <v>1957</v>
      </c>
      <c r="K32" s="1128" t="s">
        <v>1957</v>
      </c>
      <c r="L32" s="1034">
        <v>1</v>
      </c>
      <c r="M32" s="1043">
        <v>46025</v>
      </c>
      <c r="N32" s="1034" t="s">
        <v>1771</v>
      </c>
      <c r="O32" s="1034" t="s">
        <v>1750</v>
      </c>
      <c r="P32" s="1041">
        <v>46030</v>
      </c>
      <c r="Q32" s="1218">
        <v>4320</v>
      </c>
      <c r="R32" s="1037">
        <f t="shared" ref="R32" si="2">Q32/H32</f>
        <v>0.9</v>
      </c>
      <c r="S32" s="1034" t="s">
        <v>1688</v>
      </c>
      <c r="T32" s="1129" t="s">
        <v>1957</v>
      </c>
      <c r="U32" s="1044" t="s">
        <v>1957</v>
      </c>
      <c r="V32" s="1127" t="s">
        <v>1957</v>
      </c>
      <c r="W32" s="1129" t="s">
        <v>1957</v>
      </c>
      <c r="X32" s="1039" t="s">
        <v>1957</v>
      </c>
      <c r="Y32" s="1040" t="s">
        <v>1957</v>
      </c>
    </row>
    <row r="33" spans="1:25" s="1029" customFormat="1" ht="39.75" customHeight="1">
      <c r="A33" s="1030"/>
      <c r="B33" s="1030"/>
      <c r="C33" s="1211">
        <v>2.1</v>
      </c>
      <c r="D33" s="1031" t="s">
        <v>511</v>
      </c>
      <c r="E33" s="1032" t="s">
        <v>1957</v>
      </c>
      <c r="F33" s="1033" t="s">
        <v>1957</v>
      </c>
      <c r="G33" s="1034" t="s">
        <v>33</v>
      </c>
      <c r="H33" s="1212">
        <v>9822</v>
      </c>
      <c r="I33" s="1126" t="s">
        <v>1957</v>
      </c>
      <c r="J33" s="1127" t="s">
        <v>1957</v>
      </c>
      <c r="K33" s="1128" t="s">
        <v>1957</v>
      </c>
      <c r="L33" s="1034">
        <v>1</v>
      </c>
      <c r="M33" s="1043">
        <v>46025</v>
      </c>
      <c r="N33" s="1034" t="s">
        <v>1771</v>
      </c>
      <c r="O33" s="1034" t="s">
        <v>1750</v>
      </c>
      <c r="P33" s="1041">
        <v>46030</v>
      </c>
      <c r="Q33" s="1218">
        <v>9822</v>
      </c>
      <c r="R33" s="1037">
        <v>1</v>
      </c>
      <c r="S33" s="1034" t="s">
        <v>1688</v>
      </c>
      <c r="T33" s="1129" t="s">
        <v>1943</v>
      </c>
      <c r="U33" s="1038">
        <v>46062</v>
      </c>
      <c r="V33" s="1127" t="s">
        <v>1957</v>
      </c>
      <c r="W33" s="1129" t="s">
        <v>1964</v>
      </c>
      <c r="X33" s="1039" t="s">
        <v>1957</v>
      </c>
      <c r="Y33" s="1040" t="s">
        <v>1957</v>
      </c>
    </row>
    <row r="34" spans="1:25" s="1029" customFormat="1" ht="39.75" customHeight="1">
      <c r="A34" s="1030"/>
      <c r="B34" s="1030"/>
      <c r="C34" s="1211">
        <v>2.2000000000000002</v>
      </c>
      <c r="D34" s="1031" t="s">
        <v>299</v>
      </c>
      <c r="E34" s="1032" t="s">
        <v>1957</v>
      </c>
      <c r="F34" s="1033" t="s">
        <v>1957</v>
      </c>
      <c r="G34" s="1034" t="s">
        <v>33</v>
      </c>
      <c r="H34" s="1212">
        <v>1062</v>
      </c>
      <c r="I34" s="1126" t="s">
        <v>1957</v>
      </c>
      <c r="J34" s="1127" t="s">
        <v>1957</v>
      </c>
      <c r="K34" s="1128" t="s">
        <v>1957</v>
      </c>
      <c r="L34" s="1034">
        <v>1</v>
      </c>
      <c r="M34" s="1043">
        <v>46025</v>
      </c>
      <c r="N34" s="1034" t="s">
        <v>1771</v>
      </c>
      <c r="O34" s="1034" t="s">
        <v>1750</v>
      </c>
      <c r="P34" s="1041">
        <v>46030</v>
      </c>
      <c r="Q34" s="1218">
        <v>1062</v>
      </c>
      <c r="R34" s="1037">
        <v>1</v>
      </c>
      <c r="S34" s="1034" t="s">
        <v>1688</v>
      </c>
      <c r="T34" s="1129" t="s">
        <v>1944</v>
      </c>
      <c r="U34" s="1038">
        <v>46062</v>
      </c>
      <c r="V34" s="1127" t="s">
        <v>1957</v>
      </c>
      <c r="W34" s="1129" t="s">
        <v>1979</v>
      </c>
      <c r="X34" s="1039" t="s">
        <v>1957</v>
      </c>
      <c r="Y34" s="1040" t="s">
        <v>1957</v>
      </c>
    </row>
    <row r="35" spans="1:25" s="1029" customFormat="1" ht="39.75" customHeight="1">
      <c r="A35" s="1030"/>
      <c r="B35" s="1030"/>
      <c r="C35" s="1211">
        <v>2.4</v>
      </c>
      <c r="D35" s="1031" t="s">
        <v>543</v>
      </c>
      <c r="E35" s="1032" t="s">
        <v>1957</v>
      </c>
      <c r="F35" s="1033" t="s">
        <v>1957</v>
      </c>
      <c r="G35" s="1034" t="s">
        <v>33</v>
      </c>
      <c r="H35" s="1212">
        <v>13375</v>
      </c>
      <c r="I35" s="1126" t="s">
        <v>1957</v>
      </c>
      <c r="J35" s="1127" t="s">
        <v>1957</v>
      </c>
      <c r="K35" s="1128" t="s">
        <v>1957</v>
      </c>
      <c r="L35" s="1034">
        <v>1</v>
      </c>
      <c r="M35" s="1043">
        <v>46025</v>
      </c>
      <c r="N35" s="1034" t="s">
        <v>1771</v>
      </c>
      <c r="O35" s="1034" t="s">
        <v>1750</v>
      </c>
      <c r="P35" s="1036" t="s">
        <v>1765</v>
      </c>
      <c r="Q35" s="1218">
        <v>13375</v>
      </c>
      <c r="R35" s="1037">
        <v>1</v>
      </c>
      <c r="S35" s="1034" t="s">
        <v>1688</v>
      </c>
      <c r="T35" s="1129" t="s">
        <v>1945</v>
      </c>
      <c r="U35" s="1038">
        <v>46062</v>
      </c>
      <c r="V35" s="1127" t="s">
        <v>1957</v>
      </c>
      <c r="W35" s="1129" t="s">
        <v>1966</v>
      </c>
      <c r="X35" s="1039" t="s">
        <v>1957</v>
      </c>
      <c r="Y35" s="1040" t="s">
        <v>1957</v>
      </c>
    </row>
    <row r="36" spans="1:25" s="1029" customFormat="1" ht="39.75" customHeight="1" thickBot="1">
      <c r="A36" s="1030"/>
      <c r="B36" s="1030"/>
      <c r="C36" s="1211">
        <v>2.5</v>
      </c>
      <c r="D36" s="1031" t="s">
        <v>1818</v>
      </c>
      <c r="E36" s="1032" t="s">
        <v>1957</v>
      </c>
      <c r="F36" s="1033" t="s">
        <v>1957</v>
      </c>
      <c r="G36" s="1034" t="s">
        <v>33</v>
      </c>
      <c r="H36" s="1214">
        <v>915</v>
      </c>
      <c r="I36" s="1126" t="s">
        <v>1957</v>
      </c>
      <c r="J36" s="1127" t="s">
        <v>1957</v>
      </c>
      <c r="K36" s="1128" t="s">
        <v>1957</v>
      </c>
      <c r="L36" s="1034">
        <v>1</v>
      </c>
      <c r="M36" s="1043">
        <v>46025</v>
      </c>
      <c r="N36" s="1034" t="s">
        <v>1771</v>
      </c>
      <c r="O36" s="1034" t="s">
        <v>1750</v>
      </c>
      <c r="P36" s="1036" t="s">
        <v>1765</v>
      </c>
      <c r="Q36" s="1218">
        <v>915</v>
      </c>
      <c r="R36" s="1037">
        <v>1</v>
      </c>
      <c r="S36" s="1034" t="s">
        <v>1688</v>
      </c>
      <c r="T36" s="1129" t="s">
        <v>1946</v>
      </c>
      <c r="U36" s="1038">
        <v>46062</v>
      </c>
      <c r="V36" s="1127" t="s">
        <v>1957</v>
      </c>
      <c r="W36" s="1129" t="s">
        <v>1980</v>
      </c>
      <c r="X36" s="1039" t="s">
        <v>1957</v>
      </c>
      <c r="Y36" s="1040" t="s">
        <v>1957</v>
      </c>
    </row>
    <row r="37" spans="1:25" s="1029" customFormat="1" ht="39.75" customHeight="1" thickBot="1">
      <c r="A37" s="1030"/>
      <c r="B37" s="1030"/>
      <c r="C37" s="1219">
        <v>4</v>
      </c>
      <c r="D37" s="1045" t="s">
        <v>1983</v>
      </c>
      <c r="E37" s="1133" t="s">
        <v>1957</v>
      </c>
      <c r="F37" s="1046" t="s">
        <v>1957</v>
      </c>
      <c r="G37" s="1134" t="s">
        <v>40</v>
      </c>
      <c r="H37" s="1220">
        <v>865580</v>
      </c>
      <c r="I37" s="1135" t="s">
        <v>1957</v>
      </c>
      <c r="J37" s="1136" t="s">
        <v>1957</v>
      </c>
      <c r="K37" s="1137" t="s">
        <v>1957</v>
      </c>
      <c r="L37" s="1134">
        <v>1</v>
      </c>
      <c r="M37" s="1035" t="s">
        <v>1772</v>
      </c>
      <c r="N37" s="1042" t="s">
        <v>1984</v>
      </c>
      <c r="O37" s="1138">
        <v>46113</v>
      </c>
      <c r="P37" s="1138">
        <v>46234</v>
      </c>
      <c r="Q37" s="1221">
        <v>470000</v>
      </c>
      <c r="R37" s="1222">
        <f>+Q37/H37</f>
        <v>0.54</v>
      </c>
      <c r="S37" s="1134" t="s">
        <v>1957</v>
      </c>
      <c r="T37" s="1130" t="s">
        <v>1985</v>
      </c>
      <c r="U37" s="1047" t="s">
        <v>1957</v>
      </c>
      <c r="V37" s="1136" t="s">
        <v>1957</v>
      </c>
      <c r="W37" s="1139" t="s">
        <v>1957</v>
      </c>
      <c r="X37" s="1048" t="s">
        <v>1957</v>
      </c>
      <c r="Y37" s="1049" t="s">
        <v>1957</v>
      </c>
    </row>
    <row r="38" spans="1:25" s="1029" customFormat="1" ht="39.75" customHeight="1">
      <c r="A38" s="1030"/>
      <c r="B38" s="1030"/>
      <c r="C38" s="1211">
        <v>5</v>
      </c>
      <c r="D38" s="1031" t="s">
        <v>47</v>
      </c>
      <c r="E38" s="1032" t="s">
        <v>1957</v>
      </c>
      <c r="F38" s="1033" t="s">
        <v>514</v>
      </c>
      <c r="G38" s="1034" t="s">
        <v>40</v>
      </c>
      <c r="H38" s="1212">
        <v>150796</v>
      </c>
      <c r="I38" s="1126" t="s">
        <v>1957</v>
      </c>
      <c r="J38" s="1127" t="s">
        <v>1957</v>
      </c>
      <c r="K38" s="1128" t="s">
        <v>1957</v>
      </c>
      <c r="L38" s="1034">
        <v>0</v>
      </c>
      <c r="M38" s="1035" t="s">
        <v>1957</v>
      </c>
      <c r="N38" s="1140">
        <v>90</v>
      </c>
      <c r="O38" s="1034" t="s">
        <v>1986</v>
      </c>
      <c r="P38" s="1036" t="s">
        <v>1987</v>
      </c>
      <c r="Q38" s="1213">
        <f>+H38*75%</f>
        <v>113097</v>
      </c>
      <c r="R38" s="1037">
        <f>Q38/H38</f>
        <v>0.75</v>
      </c>
      <c r="S38" s="1034">
        <v>1</v>
      </c>
      <c r="T38" s="1131" t="s">
        <v>1988</v>
      </c>
      <c r="U38" s="1047" t="s">
        <v>1957</v>
      </c>
      <c r="V38" s="1127" t="s">
        <v>1957</v>
      </c>
      <c r="W38" s="1129" t="s">
        <v>1989</v>
      </c>
      <c r="X38" s="1039" t="s">
        <v>1957</v>
      </c>
      <c r="Y38" s="1040" t="s">
        <v>1957</v>
      </c>
    </row>
    <row r="39" spans="1:25" s="1029" customFormat="1" ht="39.75" customHeight="1">
      <c r="A39" s="1030"/>
      <c r="B39" s="1030"/>
      <c r="C39" s="1211">
        <v>6</v>
      </c>
      <c r="D39" s="1031" t="s">
        <v>1990</v>
      </c>
      <c r="E39" s="1032" t="s">
        <v>1957</v>
      </c>
      <c r="F39" s="1033" t="s">
        <v>1957</v>
      </c>
      <c r="G39" s="1034" t="s">
        <v>40</v>
      </c>
      <c r="H39" s="1212">
        <v>103310</v>
      </c>
      <c r="I39" s="1126" t="s">
        <v>1957</v>
      </c>
      <c r="J39" s="1127" t="s">
        <v>1957</v>
      </c>
      <c r="K39" s="1128" t="s">
        <v>1957</v>
      </c>
      <c r="L39" s="1034">
        <v>1</v>
      </c>
      <c r="M39" s="1035" t="s">
        <v>1772</v>
      </c>
      <c r="N39" s="1034">
        <v>90</v>
      </c>
      <c r="O39" s="1141">
        <v>46028</v>
      </c>
      <c r="P39" s="1142">
        <v>46265</v>
      </c>
      <c r="Q39" s="1213">
        <f>+H39*63%</f>
        <v>65085.3</v>
      </c>
      <c r="R39" s="1037">
        <f>Q39/H39</f>
        <v>0.63</v>
      </c>
      <c r="S39" s="1034" t="s">
        <v>1957</v>
      </c>
      <c r="T39" s="1129" t="s">
        <v>1957</v>
      </c>
      <c r="U39" s="1044" t="s">
        <v>1957</v>
      </c>
      <c r="V39" s="1127" t="s">
        <v>1957</v>
      </c>
      <c r="W39" s="1129" t="s">
        <v>1957</v>
      </c>
      <c r="X39" s="1039" t="s">
        <v>1957</v>
      </c>
      <c r="Y39" s="1040" t="s">
        <v>1957</v>
      </c>
    </row>
    <row r="40" spans="1:25" s="1029" customFormat="1" ht="39.75" customHeight="1">
      <c r="A40" s="1030"/>
      <c r="B40" s="1030"/>
      <c r="C40" s="1211">
        <v>7</v>
      </c>
      <c r="D40" s="1031" t="s">
        <v>1991</v>
      </c>
      <c r="E40" s="1032" t="s">
        <v>1957</v>
      </c>
      <c r="F40" s="1033" t="s">
        <v>1957</v>
      </c>
      <c r="G40" s="1034" t="s">
        <v>1992</v>
      </c>
      <c r="H40" s="1223" t="s">
        <v>1993</v>
      </c>
      <c r="I40" s="1126" t="s">
        <v>1957</v>
      </c>
      <c r="J40" s="1127" t="s">
        <v>1957</v>
      </c>
      <c r="K40" s="1128" t="s">
        <v>1957</v>
      </c>
      <c r="L40" s="1034">
        <v>1</v>
      </c>
      <c r="M40" s="1035" t="s">
        <v>1750</v>
      </c>
      <c r="N40" s="1034" t="s">
        <v>1957</v>
      </c>
      <c r="O40" s="1034" t="s">
        <v>1773</v>
      </c>
      <c r="P40" s="1036" t="s">
        <v>1957</v>
      </c>
      <c r="Q40" s="1213" t="s">
        <v>1957</v>
      </c>
      <c r="R40" s="1035" t="s">
        <v>1957</v>
      </c>
      <c r="S40" s="1034" t="s">
        <v>1957</v>
      </c>
      <c r="T40" s="1129" t="s">
        <v>1957</v>
      </c>
      <c r="U40" s="1044" t="s">
        <v>1957</v>
      </c>
      <c r="V40" s="1127" t="s">
        <v>1957</v>
      </c>
      <c r="W40" s="1129" t="s">
        <v>1957</v>
      </c>
      <c r="X40" s="1039" t="s">
        <v>1957</v>
      </c>
      <c r="Y40" s="1040" t="s">
        <v>1957</v>
      </c>
    </row>
    <row r="41" spans="1:25" s="1029" customFormat="1" ht="39.75" customHeight="1">
      <c r="A41" s="1030"/>
      <c r="B41" s="1030"/>
      <c r="C41" s="1211">
        <v>8</v>
      </c>
      <c r="D41" s="1031" t="s">
        <v>1774</v>
      </c>
      <c r="E41" s="1032" t="s">
        <v>1957</v>
      </c>
      <c r="F41" s="1033" t="s">
        <v>1957</v>
      </c>
      <c r="G41" s="1034" t="s">
        <v>1687</v>
      </c>
      <c r="H41" s="1212">
        <v>155879</v>
      </c>
      <c r="I41" s="1126" t="s">
        <v>1957</v>
      </c>
      <c r="J41" s="1127" t="s">
        <v>1957</v>
      </c>
      <c r="K41" s="1128" t="s">
        <v>1957</v>
      </c>
      <c r="L41" s="1034">
        <v>1</v>
      </c>
      <c r="M41" s="1035" t="s">
        <v>1750</v>
      </c>
      <c r="N41" s="1034" t="s">
        <v>1775</v>
      </c>
      <c r="O41" s="1034" t="s">
        <v>1773</v>
      </c>
      <c r="P41" s="1036" t="s">
        <v>1957</v>
      </c>
      <c r="Q41" s="1213">
        <v>84195</v>
      </c>
      <c r="R41" s="1143">
        <f t="shared" ref="R41:R55" si="3">Q41/H41</f>
        <v>0.54010000000000002</v>
      </c>
      <c r="S41" s="1034" t="s">
        <v>1957</v>
      </c>
      <c r="T41" s="1129" t="s">
        <v>1957</v>
      </c>
      <c r="U41" s="1044" t="s">
        <v>1957</v>
      </c>
      <c r="V41" s="1127" t="s">
        <v>1957</v>
      </c>
      <c r="W41" s="1129" t="s">
        <v>1957</v>
      </c>
      <c r="X41" s="1039" t="s">
        <v>1957</v>
      </c>
      <c r="Y41" s="1040" t="s">
        <v>1957</v>
      </c>
    </row>
    <row r="42" spans="1:25" s="1029" customFormat="1" ht="39.75" customHeight="1">
      <c r="A42" s="1030"/>
      <c r="B42" s="1030"/>
      <c r="C42" s="1211">
        <v>9</v>
      </c>
      <c r="D42" s="1031" t="s">
        <v>1994</v>
      </c>
      <c r="E42" s="1032" t="s">
        <v>1957</v>
      </c>
      <c r="F42" s="1033" t="s">
        <v>1957</v>
      </c>
      <c r="G42" s="1034" t="s">
        <v>40</v>
      </c>
      <c r="H42" s="1223" t="s">
        <v>1993</v>
      </c>
      <c r="I42" s="1126" t="s">
        <v>1957</v>
      </c>
      <c r="J42" s="1127" t="s">
        <v>1957</v>
      </c>
      <c r="K42" s="1128" t="s">
        <v>1957</v>
      </c>
      <c r="L42" s="1034">
        <v>1</v>
      </c>
      <c r="M42" s="1035" t="s">
        <v>1776</v>
      </c>
      <c r="N42" s="1034" t="s">
        <v>1995</v>
      </c>
      <c r="O42" s="1034" t="s">
        <v>1773</v>
      </c>
      <c r="P42" s="1036" t="s">
        <v>1773</v>
      </c>
      <c r="Q42" s="1213" t="s">
        <v>1957</v>
      </c>
      <c r="R42" s="1035"/>
      <c r="S42" s="1034" t="s">
        <v>1957</v>
      </c>
      <c r="T42" s="1129" t="s">
        <v>1957</v>
      </c>
      <c r="U42" s="1044" t="s">
        <v>1957</v>
      </c>
      <c r="V42" s="1127" t="s">
        <v>1957</v>
      </c>
      <c r="W42" s="1129" t="s">
        <v>1957</v>
      </c>
      <c r="X42" s="1039" t="s">
        <v>1957</v>
      </c>
      <c r="Y42" s="1040" t="s">
        <v>1957</v>
      </c>
    </row>
    <row r="43" spans="1:25" s="1029" customFormat="1" ht="39.75" customHeight="1">
      <c r="A43" s="1030"/>
      <c r="B43" s="1030"/>
      <c r="C43" s="1211">
        <v>10</v>
      </c>
      <c r="D43" s="1031" t="s">
        <v>1996</v>
      </c>
      <c r="E43" s="1032" t="s">
        <v>1957</v>
      </c>
      <c r="F43" s="1033" t="s">
        <v>1957</v>
      </c>
      <c r="G43" s="1034" t="s">
        <v>40</v>
      </c>
      <c r="H43" s="1223" t="s">
        <v>1993</v>
      </c>
      <c r="I43" s="1126" t="s">
        <v>1957</v>
      </c>
      <c r="J43" s="1127" t="s">
        <v>1957</v>
      </c>
      <c r="K43" s="1128" t="s">
        <v>1957</v>
      </c>
      <c r="L43" s="1034">
        <v>1</v>
      </c>
      <c r="M43" s="1035" t="s">
        <v>1776</v>
      </c>
      <c r="N43" s="1034" t="s">
        <v>1995</v>
      </c>
      <c r="O43" s="1034" t="s">
        <v>1773</v>
      </c>
      <c r="P43" s="1036" t="s">
        <v>1773</v>
      </c>
      <c r="Q43" s="1213" t="s">
        <v>1957</v>
      </c>
      <c r="R43" s="1035"/>
      <c r="S43" s="1034" t="s">
        <v>1957</v>
      </c>
      <c r="T43" s="1129" t="s">
        <v>1957</v>
      </c>
      <c r="U43" s="1044" t="s">
        <v>1957</v>
      </c>
      <c r="V43" s="1127" t="s">
        <v>1957</v>
      </c>
      <c r="W43" s="1129" t="s">
        <v>1957</v>
      </c>
      <c r="X43" s="1039" t="s">
        <v>1957</v>
      </c>
      <c r="Y43" s="1040" t="s">
        <v>1957</v>
      </c>
    </row>
    <row r="44" spans="1:25" s="1029" customFormat="1" ht="39.75" customHeight="1">
      <c r="A44" s="1030"/>
      <c r="B44" s="1030"/>
      <c r="C44" s="1211">
        <v>11</v>
      </c>
      <c r="D44" s="1031" t="s">
        <v>1997</v>
      </c>
      <c r="E44" s="1032" t="s">
        <v>1957</v>
      </c>
      <c r="F44" s="1033" t="s">
        <v>1957</v>
      </c>
      <c r="G44" s="1034" t="s">
        <v>1998</v>
      </c>
      <c r="H44" s="1223" t="s">
        <v>1993</v>
      </c>
      <c r="I44" s="1126" t="s">
        <v>1957</v>
      </c>
      <c r="J44" s="1127" t="s">
        <v>1957</v>
      </c>
      <c r="K44" s="1128" t="s">
        <v>1957</v>
      </c>
      <c r="L44" s="1034">
        <v>1</v>
      </c>
      <c r="M44" s="1043">
        <v>46025</v>
      </c>
      <c r="N44" s="1034" t="s">
        <v>1995</v>
      </c>
      <c r="O44" s="1034" t="s">
        <v>1773</v>
      </c>
      <c r="P44" s="1036" t="s">
        <v>1773</v>
      </c>
      <c r="Q44" s="1213" t="s">
        <v>1957</v>
      </c>
      <c r="R44" s="1035"/>
      <c r="S44" s="1034" t="s">
        <v>1957</v>
      </c>
      <c r="T44" s="1129" t="s">
        <v>1957</v>
      </c>
      <c r="U44" s="1044" t="s">
        <v>1957</v>
      </c>
      <c r="V44" s="1127" t="s">
        <v>1957</v>
      </c>
      <c r="W44" s="1129" t="s">
        <v>1957</v>
      </c>
      <c r="X44" s="1039" t="s">
        <v>1957</v>
      </c>
      <c r="Y44" s="1040" t="s">
        <v>1957</v>
      </c>
    </row>
    <row r="45" spans="1:25" s="1029" customFormat="1" ht="39.75" customHeight="1">
      <c r="A45" s="1030"/>
      <c r="B45" s="1030"/>
      <c r="C45" s="1211">
        <v>12</v>
      </c>
      <c r="D45" s="1031" t="s">
        <v>1777</v>
      </c>
      <c r="E45" s="1032" t="s">
        <v>1957</v>
      </c>
      <c r="F45" s="1033" t="s">
        <v>1957</v>
      </c>
      <c r="G45" s="1034" t="s">
        <v>40</v>
      </c>
      <c r="H45" s="1212">
        <v>2600</v>
      </c>
      <c r="I45" s="1126" t="s">
        <v>1957</v>
      </c>
      <c r="J45" s="1127" t="s">
        <v>1957</v>
      </c>
      <c r="K45" s="1128" t="s">
        <v>1957</v>
      </c>
      <c r="L45" s="1034">
        <v>1</v>
      </c>
      <c r="M45" s="1035" t="s">
        <v>1776</v>
      </c>
      <c r="N45" s="1034" t="s">
        <v>1957</v>
      </c>
      <c r="O45" s="1034" t="s">
        <v>1773</v>
      </c>
      <c r="P45" s="1036" t="s">
        <v>1773</v>
      </c>
      <c r="Q45" s="1213">
        <v>1500</v>
      </c>
      <c r="R45" s="1143">
        <f t="shared" si="3"/>
        <v>0.57689999999999997</v>
      </c>
      <c r="S45" s="1034" t="s">
        <v>1957</v>
      </c>
      <c r="T45" s="1129" t="s">
        <v>1819</v>
      </c>
      <c r="U45" s="1044" t="s">
        <v>1957</v>
      </c>
      <c r="V45" s="1127" t="s">
        <v>1957</v>
      </c>
      <c r="W45" s="1129" t="s">
        <v>1957</v>
      </c>
      <c r="X45" s="1039" t="s">
        <v>1957</v>
      </c>
      <c r="Y45" s="1040" t="s">
        <v>1957</v>
      </c>
    </row>
    <row r="46" spans="1:25" s="1029" customFormat="1" ht="39.75" customHeight="1">
      <c r="A46" s="1030"/>
      <c r="B46" s="1030"/>
      <c r="C46" s="1211">
        <v>13</v>
      </c>
      <c r="D46" s="1031" t="s">
        <v>1778</v>
      </c>
      <c r="E46" s="1032" t="s">
        <v>1957</v>
      </c>
      <c r="F46" s="1033" t="s">
        <v>1957</v>
      </c>
      <c r="G46" s="1034" t="s">
        <v>40</v>
      </c>
      <c r="H46" s="1212">
        <v>3300</v>
      </c>
      <c r="I46" s="1126" t="s">
        <v>1957</v>
      </c>
      <c r="J46" s="1127" t="s">
        <v>1957</v>
      </c>
      <c r="K46" s="1128" t="s">
        <v>1957</v>
      </c>
      <c r="L46" s="1034">
        <v>1</v>
      </c>
      <c r="M46" s="1035" t="s">
        <v>1776</v>
      </c>
      <c r="N46" s="1034" t="s">
        <v>1779</v>
      </c>
      <c r="O46" s="1034" t="s">
        <v>1779</v>
      </c>
      <c r="P46" s="1036" t="s">
        <v>1779</v>
      </c>
      <c r="Q46" s="1213">
        <v>2000</v>
      </c>
      <c r="R46" s="1143">
        <f t="shared" si="3"/>
        <v>0.60609999999999997</v>
      </c>
      <c r="S46" s="1034" t="s">
        <v>1957</v>
      </c>
      <c r="T46" s="1129" t="s">
        <v>1957</v>
      </c>
      <c r="U46" s="1044" t="s">
        <v>1957</v>
      </c>
      <c r="V46" s="1127" t="s">
        <v>1957</v>
      </c>
      <c r="W46" s="1129" t="s">
        <v>1957</v>
      </c>
      <c r="X46" s="1039" t="s">
        <v>1957</v>
      </c>
      <c r="Y46" s="1040" t="s">
        <v>1957</v>
      </c>
    </row>
    <row r="47" spans="1:25" s="1029" customFormat="1" ht="39.75" customHeight="1">
      <c r="A47" s="1030"/>
      <c r="B47" s="1030"/>
      <c r="C47" s="1211">
        <v>14</v>
      </c>
      <c r="D47" s="1031" t="s">
        <v>1780</v>
      </c>
      <c r="E47" s="1032" t="s">
        <v>1957</v>
      </c>
      <c r="F47" s="1033" t="s">
        <v>1957</v>
      </c>
      <c r="G47" s="1034" t="s">
        <v>785</v>
      </c>
      <c r="H47" s="1224">
        <v>470</v>
      </c>
      <c r="I47" s="1126" t="s">
        <v>1957</v>
      </c>
      <c r="J47" s="1127" t="s">
        <v>1957</v>
      </c>
      <c r="K47" s="1128" t="s">
        <v>1957</v>
      </c>
      <c r="L47" s="1034">
        <v>1</v>
      </c>
      <c r="M47" s="1035" t="s">
        <v>1779</v>
      </c>
      <c r="N47" s="1034" t="s">
        <v>1779</v>
      </c>
      <c r="O47" s="1034" t="s">
        <v>1779</v>
      </c>
      <c r="P47" s="1036" t="s">
        <v>1779</v>
      </c>
      <c r="Q47" s="1213">
        <v>420</v>
      </c>
      <c r="R47" s="1037">
        <f t="shared" si="3"/>
        <v>0.89</v>
      </c>
      <c r="S47" s="1034">
        <v>1</v>
      </c>
      <c r="T47" s="1129" t="s">
        <v>1947</v>
      </c>
      <c r="U47" s="1044" t="s">
        <v>1957</v>
      </c>
      <c r="V47" s="1127" t="s">
        <v>1957</v>
      </c>
      <c r="W47" s="1129" t="s">
        <v>1781</v>
      </c>
      <c r="X47" s="1039" t="s">
        <v>1957</v>
      </c>
      <c r="Y47" s="1040" t="s">
        <v>1957</v>
      </c>
    </row>
    <row r="48" spans="1:25" s="1029" customFormat="1" ht="39.75" customHeight="1">
      <c r="A48" s="1030"/>
      <c r="B48" s="1030"/>
      <c r="C48" s="1211">
        <v>15</v>
      </c>
      <c r="D48" s="1031" t="s">
        <v>1782</v>
      </c>
      <c r="E48" s="1032" t="s">
        <v>1957</v>
      </c>
      <c r="F48" s="1033" t="s">
        <v>1957</v>
      </c>
      <c r="G48" s="1034" t="s">
        <v>1687</v>
      </c>
      <c r="H48" s="1225">
        <v>130000</v>
      </c>
      <c r="I48" s="1126" t="s">
        <v>1957</v>
      </c>
      <c r="J48" s="1127" t="s">
        <v>1957</v>
      </c>
      <c r="K48" s="1128" t="s">
        <v>1957</v>
      </c>
      <c r="L48" s="1034">
        <v>1</v>
      </c>
      <c r="M48" s="1035" t="s">
        <v>1776</v>
      </c>
      <c r="N48" s="1034" t="s">
        <v>1783</v>
      </c>
      <c r="O48" s="1034" t="s">
        <v>1773</v>
      </c>
      <c r="P48" s="1036" t="s">
        <v>1957</v>
      </c>
      <c r="Q48" s="1226"/>
      <c r="R48" s="1044">
        <f t="shared" si="3"/>
        <v>0</v>
      </c>
      <c r="S48" s="1034" t="s">
        <v>1957</v>
      </c>
      <c r="T48" s="1129" t="s">
        <v>1957</v>
      </c>
      <c r="U48" s="1044" t="s">
        <v>1957</v>
      </c>
      <c r="V48" s="1127" t="s">
        <v>1957</v>
      </c>
      <c r="W48" s="1129" t="s">
        <v>1957</v>
      </c>
      <c r="X48" s="1039" t="s">
        <v>1957</v>
      </c>
      <c r="Y48" s="1040" t="s">
        <v>1957</v>
      </c>
    </row>
    <row r="49" spans="1:25" s="1029" customFormat="1" ht="39.75" customHeight="1">
      <c r="A49" s="1030"/>
      <c r="B49" s="1030"/>
      <c r="C49" s="1211">
        <v>16</v>
      </c>
      <c r="D49" s="1031" t="s">
        <v>1784</v>
      </c>
      <c r="E49" s="1032" t="s">
        <v>1957</v>
      </c>
      <c r="F49" s="1033" t="s">
        <v>1957</v>
      </c>
      <c r="G49" s="1034" t="s">
        <v>1687</v>
      </c>
      <c r="H49" s="1214">
        <v>4</v>
      </c>
      <c r="I49" s="1126" t="s">
        <v>1957</v>
      </c>
      <c r="J49" s="1127" t="s">
        <v>1957</v>
      </c>
      <c r="K49" s="1128" t="s">
        <v>1957</v>
      </c>
      <c r="L49" s="1034">
        <v>1</v>
      </c>
      <c r="M49" s="1035" t="s">
        <v>1772</v>
      </c>
      <c r="N49" s="1034" t="s">
        <v>1957</v>
      </c>
      <c r="O49" s="1034" t="s">
        <v>1957</v>
      </c>
      <c r="P49" s="1036" t="s">
        <v>1957</v>
      </c>
      <c r="Q49" s="1227">
        <v>4</v>
      </c>
      <c r="R49" s="1037">
        <f t="shared" si="3"/>
        <v>1</v>
      </c>
      <c r="S49" s="1034" t="s">
        <v>1957</v>
      </c>
      <c r="T49" s="1129" t="s">
        <v>1957</v>
      </c>
      <c r="U49" s="1044" t="s">
        <v>1957</v>
      </c>
      <c r="V49" s="1127" t="s">
        <v>1957</v>
      </c>
      <c r="W49" s="1129" t="s">
        <v>1957</v>
      </c>
      <c r="X49" s="1039" t="s">
        <v>1957</v>
      </c>
      <c r="Y49" s="1040" t="s">
        <v>1957</v>
      </c>
    </row>
    <row r="50" spans="1:25" s="1029" customFormat="1" ht="39.75" customHeight="1">
      <c r="A50" s="1030"/>
      <c r="B50" s="1030"/>
      <c r="C50" s="1211">
        <v>17</v>
      </c>
      <c r="D50" s="1031" t="s">
        <v>1999</v>
      </c>
      <c r="E50" s="1032" t="s">
        <v>1957</v>
      </c>
      <c r="F50" s="1033" t="s">
        <v>1957</v>
      </c>
      <c r="G50" s="1034" t="s">
        <v>1998</v>
      </c>
      <c r="H50" s="1223" t="s">
        <v>1993</v>
      </c>
      <c r="I50" s="1126" t="s">
        <v>1957</v>
      </c>
      <c r="J50" s="1127" t="s">
        <v>1957</v>
      </c>
      <c r="K50" s="1128" t="s">
        <v>1957</v>
      </c>
      <c r="L50" s="1034">
        <v>1</v>
      </c>
      <c r="M50" s="1035" t="s">
        <v>1776</v>
      </c>
      <c r="N50" s="1034" t="s">
        <v>2000</v>
      </c>
      <c r="O50" s="1034" t="s">
        <v>1802</v>
      </c>
      <c r="P50" s="1036" t="s">
        <v>1957</v>
      </c>
      <c r="Q50" s="1213" t="s">
        <v>1957</v>
      </c>
      <c r="R50" s="1037"/>
      <c r="S50" s="1034" t="s">
        <v>1957</v>
      </c>
      <c r="T50" s="1129" t="s">
        <v>1957</v>
      </c>
      <c r="U50" s="1044" t="s">
        <v>1957</v>
      </c>
      <c r="V50" s="1127" t="s">
        <v>1957</v>
      </c>
      <c r="W50" s="1129" t="s">
        <v>1957</v>
      </c>
      <c r="X50" s="1039" t="s">
        <v>1957</v>
      </c>
      <c r="Y50" s="1040" t="s">
        <v>1957</v>
      </c>
    </row>
    <row r="51" spans="1:25" s="1029" customFormat="1" ht="39.75" customHeight="1">
      <c r="A51" s="1030"/>
      <c r="B51" s="1030"/>
      <c r="C51" s="1211">
        <v>18</v>
      </c>
      <c r="D51" s="1031" t="s">
        <v>2001</v>
      </c>
      <c r="E51" s="1032" t="s">
        <v>1957</v>
      </c>
      <c r="F51" s="1033" t="s">
        <v>1957</v>
      </c>
      <c r="G51" s="1034" t="s">
        <v>1998</v>
      </c>
      <c r="H51" s="1223" t="s">
        <v>1993</v>
      </c>
      <c r="I51" s="1126" t="s">
        <v>1957</v>
      </c>
      <c r="J51" s="1127" t="s">
        <v>1957</v>
      </c>
      <c r="K51" s="1128" t="s">
        <v>1957</v>
      </c>
      <c r="L51" s="1034">
        <v>0</v>
      </c>
      <c r="M51" s="1035" t="s">
        <v>2002</v>
      </c>
      <c r="N51" s="1034" t="s">
        <v>1957</v>
      </c>
      <c r="O51" s="1034" t="s">
        <v>1957</v>
      </c>
      <c r="P51" s="1036" t="s">
        <v>1957</v>
      </c>
      <c r="Q51" s="1213" t="s">
        <v>1957</v>
      </c>
      <c r="R51" s="1037"/>
      <c r="S51" s="1034" t="s">
        <v>1957</v>
      </c>
      <c r="T51" s="1129" t="s">
        <v>1957</v>
      </c>
      <c r="U51" s="1044" t="s">
        <v>1957</v>
      </c>
      <c r="V51" s="1127" t="s">
        <v>1957</v>
      </c>
      <c r="W51" s="1129" t="s">
        <v>1957</v>
      </c>
      <c r="X51" s="1039" t="s">
        <v>1957</v>
      </c>
      <c r="Y51" s="1040" t="s">
        <v>1957</v>
      </c>
    </row>
    <row r="52" spans="1:25" s="1029" customFormat="1" ht="39.75" customHeight="1">
      <c r="A52" s="1030"/>
      <c r="B52" s="1030"/>
      <c r="C52" s="1211">
        <v>19</v>
      </c>
      <c r="D52" s="1031" t="s">
        <v>2003</v>
      </c>
      <c r="E52" s="1032" t="s">
        <v>1957</v>
      </c>
      <c r="F52" s="1033" t="s">
        <v>1957</v>
      </c>
      <c r="G52" s="1034" t="s">
        <v>1998</v>
      </c>
      <c r="H52" s="1223" t="s">
        <v>1993</v>
      </c>
      <c r="I52" s="1126" t="s">
        <v>1957</v>
      </c>
      <c r="J52" s="1127" t="s">
        <v>1957</v>
      </c>
      <c r="K52" s="1128" t="s">
        <v>1957</v>
      </c>
      <c r="L52" s="1034">
        <v>1</v>
      </c>
      <c r="M52" s="1035" t="s">
        <v>1776</v>
      </c>
      <c r="N52" s="1034" t="s">
        <v>1783</v>
      </c>
      <c r="O52" s="1034" t="s">
        <v>1773</v>
      </c>
      <c r="P52" s="1036" t="s">
        <v>1957</v>
      </c>
      <c r="Q52" s="1213" t="s">
        <v>1957</v>
      </c>
      <c r="R52" s="1037"/>
      <c r="S52" s="1034" t="s">
        <v>1957</v>
      </c>
      <c r="T52" s="1129" t="s">
        <v>1957</v>
      </c>
      <c r="U52" s="1044" t="s">
        <v>1957</v>
      </c>
      <c r="V52" s="1127" t="s">
        <v>1957</v>
      </c>
      <c r="W52" s="1129" t="s">
        <v>1957</v>
      </c>
      <c r="X52" s="1039" t="s">
        <v>1957</v>
      </c>
      <c r="Y52" s="1040" t="s">
        <v>1957</v>
      </c>
    </row>
    <row r="53" spans="1:25" s="1029" customFormat="1" ht="39.75" customHeight="1">
      <c r="A53" s="1030"/>
      <c r="B53" s="1030"/>
      <c r="C53" s="1211">
        <v>20</v>
      </c>
      <c r="D53" s="1031" t="s">
        <v>2004</v>
      </c>
      <c r="E53" s="1032" t="s">
        <v>1957</v>
      </c>
      <c r="F53" s="1033" t="s">
        <v>1957</v>
      </c>
      <c r="G53" s="1034" t="s">
        <v>1687</v>
      </c>
      <c r="H53" s="1223" t="s">
        <v>1993</v>
      </c>
      <c r="I53" s="1126" t="s">
        <v>1957</v>
      </c>
      <c r="J53" s="1127" t="s">
        <v>1957</v>
      </c>
      <c r="K53" s="1128" t="s">
        <v>1957</v>
      </c>
      <c r="L53" s="1034">
        <v>0</v>
      </c>
      <c r="M53" s="1035" t="s">
        <v>2005</v>
      </c>
      <c r="N53" s="1034" t="s">
        <v>1820</v>
      </c>
      <c r="O53" s="1034" t="s">
        <v>1957</v>
      </c>
      <c r="P53" s="1036" t="s">
        <v>1957</v>
      </c>
      <c r="Q53" s="1213" t="s">
        <v>1957</v>
      </c>
      <c r="R53" s="1037"/>
      <c r="S53" s="1034" t="s">
        <v>1957</v>
      </c>
      <c r="T53" s="1129" t="s">
        <v>1957</v>
      </c>
      <c r="U53" s="1044" t="s">
        <v>1957</v>
      </c>
      <c r="V53" s="1127" t="s">
        <v>1957</v>
      </c>
      <c r="W53" s="1129" t="s">
        <v>1957</v>
      </c>
      <c r="X53" s="1039" t="s">
        <v>1957</v>
      </c>
      <c r="Y53" s="1040" t="s">
        <v>1957</v>
      </c>
    </row>
    <row r="54" spans="1:25" s="1029" customFormat="1" ht="39.75" customHeight="1">
      <c r="A54" s="1030"/>
      <c r="B54" s="1030"/>
      <c r="C54" s="1211">
        <v>21</v>
      </c>
      <c r="D54" s="1031" t="s">
        <v>2006</v>
      </c>
      <c r="E54" s="1032" t="s">
        <v>1957</v>
      </c>
      <c r="F54" s="1033" t="s">
        <v>1957</v>
      </c>
      <c r="G54" s="1034" t="s">
        <v>1687</v>
      </c>
      <c r="H54" s="1223">
        <v>981</v>
      </c>
      <c r="I54" s="1126" t="s">
        <v>1957</v>
      </c>
      <c r="J54" s="1127" t="s">
        <v>1957</v>
      </c>
      <c r="K54" s="1128" t="s">
        <v>1957</v>
      </c>
      <c r="L54" s="1034">
        <v>859</v>
      </c>
      <c r="M54" s="1035" t="s">
        <v>1821</v>
      </c>
      <c r="N54" s="1034" t="s">
        <v>1957</v>
      </c>
      <c r="O54" s="1034" t="s">
        <v>1957</v>
      </c>
      <c r="P54" s="1036" t="s">
        <v>1957</v>
      </c>
      <c r="Q54" s="1213">
        <v>863</v>
      </c>
      <c r="R54" s="1037">
        <f t="shared" si="3"/>
        <v>0.88</v>
      </c>
      <c r="S54" s="1034" t="s">
        <v>1957</v>
      </c>
      <c r="T54" s="1129" t="s">
        <v>1957</v>
      </c>
      <c r="U54" s="1044" t="s">
        <v>1957</v>
      </c>
      <c r="V54" s="1127" t="s">
        <v>1957</v>
      </c>
      <c r="W54" s="1129" t="s">
        <v>1957</v>
      </c>
      <c r="X54" s="1039" t="s">
        <v>1957</v>
      </c>
      <c r="Y54" s="1040" t="s">
        <v>1957</v>
      </c>
    </row>
    <row r="55" spans="1:25" s="1029" customFormat="1" ht="39.75" customHeight="1">
      <c r="A55" s="1030"/>
      <c r="B55" s="1030"/>
      <c r="C55" s="1211">
        <v>22</v>
      </c>
      <c r="D55" s="1031" t="s">
        <v>1785</v>
      </c>
      <c r="E55" s="1032" t="s">
        <v>1957</v>
      </c>
      <c r="F55" s="1033" t="s">
        <v>1957</v>
      </c>
      <c r="G55" s="1034" t="s">
        <v>1687</v>
      </c>
      <c r="H55" s="1224">
        <v>981</v>
      </c>
      <c r="I55" s="1126" t="s">
        <v>1957</v>
      </c>
      <c r="J55" s="1127" t="s">
        <v>1957</v>
      </c>
      <c r="K55" s="1128" t="s">
        <v>1957</v>
      </c>
      <c r="L55" s="1034">
        <v>1</v>
      </c>
      <c r="M55" s="1035" t="s">
        <v>1750</v>
      </c>
      <c r="N55" s="1034">
        <v>55</v>
      </c>
      <c r="O55" s="1034" t="s">
        <v>1773</v>
      </c>
      <c r="P55" s="1036" t="s">
        <v>1957</v>
      </c>
      <c r="Q55" s="1213">
        <v>981</v>
      </c>
      <c r="R55" s="1037">
        <f t="shared" si="3"/>
        <v>1</v>
      </c>
      <c r="S55" s="1034" t="s">
        <v>1957</v>
      </c>
      <c r="T55" s="1129" t="s">
        <v>1957</v>
      </c>
      <c r="U55" s="1044" t="s">
        <v>1957</v>
      </c>
      <c r="V55" s="1127" t="s">
        <v>1957</v>
      </c>
      <c r="W55" s="1129" t="s">
        <v>1957</v>
      </c>
      <c r="X55" s="1039" t="s">
        <v>1957</v>
      </c>
      <c r="Y55" s="1040" t="s">
        <v>1957</v>
      </c>
    </row>
    <row r="56" spans="1:25" s="1029" customFormat="1" ht="39.75" customHeight="1">
      <c r="A56" s="1030"/>
      <c r="B56" s="1030"/>
      <c r="C56" s="1211">
        <v>23</v>
      </c>
      <c r="D56" s="1031" t="s">
        <v>2007</v>
      </c>
      <c r="E56" s="1032" t="s">
        <v>1957</v>
      </c>
      <c r="F56" s="1033" t="s">
        <v>1957</v>
      </c>
      <c r="G56" s="1034" t="s">
        <v>1687</v>
      </c>
      <c r="H56" s="1223" t="s">
        <v>1993</v>
      </c>
      <c r="I56" s="1126" t="s">
        <v>1957</v>
      </c>
      <c r="J56" s="1127" t="s">
        <v>1957</v>
      </c>
      <c r="K56" s="1128" t="s">
        <v>1957</v>
      </c>
      <c r="L56" s="1034">
        <v>0</v>
      </c>
      <c r="M56" s="1035" t="s">
        <v>2008</v>
      </c>
      <c r="N56" s="1034" t="s">
        <v>1957</v>
      </c>
      <c r="O56" s="1034" t="s">
        <v>1957</v>
      </c>
      <c r="P56" s="1036" t="s">
        <v>1957</v>
      </c>
      <c r="Q56" s="1213" t="s">
        <v>1957</v>
      </c>
      <c r="R56" s="1035"/>
      <c r="S56" s="1034" t="s">
        <v>1957</v>
      </c>
      <c r="T56" s="1129" t="s">
        <v>1957</v>
      </c>
      <c r="U56" s="1044" t="s">
        <v>1957</v>
      </c>
      <c r="V56" s="1127" t="s">
        <v>1957</v>
      </c>
      <c r="W56" s="1129" t="s">
        <v>1957</v>
      </c>
      <c r="X56" s="1039" t="s">
        <v>1957</v>
      </c>
      <c r="Y56" s="1040" t="s">
        <v>1957</v>
      </c>
    </row>
    <row r="57" spans="1:25" s="1029" customFormat="1" ht="39.75" customHeight="1">
      <c r="A57" s="1030"/>
      <c r="B57" s="1030"/>
      <c r="C57" s="1211">
        <v>24</v>
      </c>
      <c r="D57" s="1031" t="s">
        <v>2009</v>
      </c>
      <c r="E57" s="1032" t="s">
        <v>1957</v>
      </c>
      <c r="F57" s="1033" t="s">
        <v>1957</v>
      </c>
      <c r="G57" s="1034" t="s">
        <v>1998</v>
      </c>
      <c r="H57" s="1223" t="s">
        <v>1993</v>
      </c>
      <c r="I57" s="1126" t="s">
        <v>1957</v>
      </c>
      <c r="J57" s="1127" t="s">
        <v>1957</v>
      </c>
      <c r="K57" s="1128" t="s">
        <v>1957</v>
      </c>
      <c r="L57" s="1034">
        <v>0</v>
      </c>
      <c r="M57" s="1035" t="s">
        <v>2002</v>
      </c>
      <c r="N57" s="1034" t="s">
        <v>2010</v>
      </c>
      <c r="O57" s="1034" t="s">
        <v>1773</v>
      </c>
      <c r="P57" s="1036" t="s">
        <v>1957</v>
      </c>
      <c r="Q57" s="1213" t="s">
        <v>1957</v>
      </c>
      <c r="R57" s="1035"/>
      <c r="S57" s="1034" t="s">
        <v>1957</v>
      </c>
      <c r="T57" s="1129" t="s">
        <v>1957</v>
      </c>
      <c r="U57" s="1044" t="s">
        <v>1957</v>
      </c>
      <c r="V57" s="1127" t="s">
        <v>1957</v>
      </c>
      <c r="W57" s="1129" t="s">
        <v>1957</v>
      </c>
      <c r="X57" s="1039" t="s">
        <v>1957</v>
      </c>
      <c r="Y57" s="1040" t="s">
        <v>1957</v>
      </c>
    </row>
    <row r="58" spans="1:25" s="1029" customFormat="1" ht="39.75" customHeight="1">
      <c r="A58" s="1030"/>
      <c r="B58" s="1030"/>
      <c r="C58" s="1211">
        <v>25</v>
      </c>
      <c r="D58" s="1031" t="s">
        <v>2011</v>
      </c>
      <c r="E58" s="1032" t="s">
        <v>1957</v>
      </c>
      <c r="F58" s="1033" t="s">
        <v>1957</v>
      </c>
      <c r="G58" s="1034" t="s">
        <v>1687</v>
      </c>
      <c r="H58" s="1223" t="s">
        <v>1993</v>
      </c>
      <c r="I58" s="1126" t="s">
        <v>1957</v>
      </c>
      <c r="J58" s="1127" t="s">
        <v>1957</v>
      </c>
      <c r="K58" s="1128" t="s">
        <v>1957</v>
      </c>
      <c r="L58" s="1034">
        <v>1</v>
      </c>
      <c r="M58" s="1035" t="s">
        <v>1776</v>
      </c>
      <c r="N58" s="1034" t="s">
        <v>2012</v>
      </c>
      <c r="O58" s="1034" t="s">
        <v>1773</v>
      </c>
      <c r="P58" s="1036" t="s">
        <v>1957</v>
      </c>
      <c r="Q58" s="1213" t="s">
        <v>1957</v>
      </c>
      <c r="R58" s="1035" t="s">
        <v>1957</v>
      </c>
      <c r="S58" s="1034" t="s">
        <v>1957</v>
      </c>
      <c r="T58" s="1129" t="s">
        <v>1957</v>
      </c>
      <c r="U58" s="1044" t="s">
        <v>1957</v>
      </c>
      <c r="V58" s="1127" t="s">
        <v>1957</v>
      </c>
      <c r="W58" s="1129" t="s">
        <v>1957</v>
      </c>
      <c r="X58" s="1039" t="s">
        <v>1957</v>
      </c>
      <c r="Y58" s="1040" t="s">
        <v>1957</v>
      </c>
    </row>
    <row r="59" spans="1:25" s="1029" customFormat="1" ht="39.75" customHeight="1">
      <c r="A59" s="1030"/>
      <c r="B59" s="1030"/>
      <c r="C59" s="1211">
        <v>26</v>
      </c>
      <c r="D59" s="1031" t="s">
        <v>1786</v>
      </c>
      <c r="E59" s="1032" t="s">
        <v>1957</v>
      </c>
      <c r="F59" s="1033" t="s">
        <v>1957</v>
      </c>
      <c r="G59" s="1034" t="s">
        <v>40</v>
      </c>
      <c r="H59" s="1225">
        <v>75000</v>
      </c>
      <c r="I59" s="1126" t="s">
        <v>1957</v>
      </c>
      <c r="J59" s="1127" t="s">
        <v>1957</v>
      </c>
      <c r="K59" s="1128" t="s">
        <v>1957</v>
      </c>
      <c r="L59" s="1034">
        <v>1</v>
      </c>
      <c r="M59" s="1035" t="s">
        <v>1787</v>
      </c>
      <c r="N59" s="1034" t="s">
        <v>1957</v>
      </c>
      <c r="O59" s="1034" t="s">
        <v>1957</v>
      </c>
      <c r="P59" s="1036" t="s">
        <v>1957</v>
      </c>
      <c r="Q59" s="1213">
        <v>25000</v>
      </c>
      <c r="R59" s="1037">
        <f>+Q59/H59</f>
        <v>0.33</v>
      </c>
      <c r="S59" s="1034" t="s">
        <v>1957</v>
      </c>
      <c r="T59" s="1129" t="s">
        <v>1957</v>
      </c>
      <c r="U59" s="1044" t="s">
        <v>1957</v>
      </c>
      <c r="V59" s="1127" t="s">
        <v>1957</v>
      </c>
      <c r="W59" s="1129" t="s">
        <v>1957</v>
      </c>
      <c r="X59" s="1039" t="s">
        <v>1957</v>
      </c>
      <c r="Y59" s="1040" t="s">
        <v>1957</v>
      </c>
    </row>
    <row r="60" spans="1:25" s="1029" customFormat="1" ht="39.75" customHeight="1">
      <c r="A60" s="1030"/>
      <c r="B60" s="1030"/>
      <c r="C60" s="1211">
        <v>27</v>
      </c>
      <c r="D60" s="1031" t="s">
        <v>1788</v>
      </c>
      <c r="E60" s="1032" t="s">
        <v>1957</v>
      </c>
      <c r="F60" s="1033" t="s">
        <v>1957</v>
      </c>
      <c r="G60" s="1034" t="s">
        <v>1687</v>
      </c>
      <c r="H60" s="1224">
        <v>214</v>
      </c>
      <c r="I60" s="1126" t="s">
        <v>1957</v>
      </c>
      <c r="J60" s="1127" t="s">
        <v>1957</v>
      </c>
      <c r="K60" s="1128" t="s">
        <v>1957</v>
      </c>
      <c r="L60" s="1034">
        <v>1</v>
      </c>
      <c r="M60" s="1035" t="s">
        <v>1789</v>
      </c>
      <c r="N60" s="1034">
        <v>90</v>
      </c>
      <c r="O60" s="1034" t="s">
        <v>1773</v>
      </c>
      <c r="P60" s="1036" t="s">
        <v>1957</v>
      </c>
      <c r="Q60" s="1213">
        <v>0</v>
      </c>
      <c r="R60" s="1035" t="s">
        <v>1957</v>
      </c>
      <c r="S60" s="1034" t="s">
        <v>1957</v>
      </c>
      <c r="T60" s="1129" t="s">
        <v>1957</v>
      </c>
      <c r="U60" s="1044" t="s">
        <v>1957</v>
      </c>
      <c r="V60" s="1127" t="s">
        <v>1957</v>
      </c>
      <c r="W60" s="1129" t="s">
        <v>1957</v>
      </c>
      <c r="X60" s="1039" t="s">
        <v>1957</v>
      </c>
      <c r="Y60" s="1040" t="s">
        <v>1957</v>
      </c>
    </row>
    <row r="61" spans="1:25" s="1029" customFormat="1" ht="39.75" customHeight="1">
      <c r="A61" s="1030"/>
      <c r="B61" s="1030"/>
      <c r="C61" s="1211">
        <v>28</v>
      </c>
      <c r="D61" s="1031" t="s">
        <v>1790</v>
      </c>
      <c r="E61" s="1032" t="s">
        <v>1957</v>
      </c>
      <c r="F61" s="1033" t="s">
        <v>1957</v>
      </c>
      <c r="G61" s="1034" t="s">
        <v>1687</v>
      </c>
      <c r="H61" s="1224">
        <v>214</v>
      </c>
      <c r="I61" s="1126" t="s">
        <v>1957</v>
      </c>
      <c r="J61" s="1127" t="s">
        <v>1957</v>
      </c>
      <c r="K61" s="1128" t="s">
        <v>1957</v>
      </c>
      <c r="L61" s="1034">
        <v>0</v>
      </c>
      <c r="M61" s="1035" t="s">
        <v>1957</v>
      </c>
      <c r="N61" s="1034">
        <v>15</v>
      </c>
      <c r="O61" s="1034" t="s">
        <v>1957</v>
      </c>
      <c r="P61" s="1036" t="s">
        <v>1957</v>
      </c>
      <c r="Q61" s="1213">
        <v>0</v>
      </c>
      <c r="R61" s="1035" t="s">
        <v>1957</v>
      </c>
      <c r="S61" s="1034" t="s">
        <v>1957</v>
      </c>
      <c r="T61" s="1129" t="s">
        <v>1957</v>
      </c>
      <c r="U61" s="1044" t="s">
        <v>1957</v>
      </c>
      <c r="V61" s="1127" t="s">
        <v>1957</v>
      </c>
      <c r="W61" s="1129" t="s">
        <v>1957</v>
      </c>
      <c r="X61" s="1039" t="s">
        <v>1957</v>
      </c>
      <c r="Y61" s="1040" t="s">
        <v>1957</v>
      </c>
    </row>
    <row r="62" spans="1:25" s="1029" customFormat="1" ht="39.75" customHeight="1">
      <c r="A62" s="1030"/>
      <c r="B62" s="1030"/>
      <c r="C62" s="1211">
        <v>29</v>
      </c>
      <c r="D62" s="1031" t="s">
        <v>2013</v>
      </c>
      <c r="E62" s="1032" t="s">
        <v>1957</v>
      </c>
      <c r="F62" s="1033" t="s">
        <v>1957</v>
      </c>
      <c r="G62" s="1034" t="s">
        <v>1687</v>
      </c>
      <c r="H62" s="1223" t="s">
        <v>1993</v>
      </c>
      <c r="I62" s="1126" t="s">
        <v>1957</v>
      </c>
      <c r="J62" s="1127" t="s">
        <v>1957</v>
      </c>
      <c r="K62" s="1128" t="s">
        <v>1957</v>
      </c>
      <c r="L62" s="1034">
        <v>0</v>
      </c>
      <c r="M62" s="1035" t="s">
        <v>2014</v>
      </c>
      <c r="N62" s="1034">
        <v>30</v>
      </c>
      <c r="O62" s="1034" t="s">
        <v>1957</v>
      </c>
      <c r="P62" s="1036" t="s">
        <v>1957</v>
      </c>
      <c r="Q62" s="1213" t="s">
        <v>1957</v>
      </c>
      <c r="R62" s="1035" t="s">
        <v>1957</v>
      </c>
      <c r="S62" s="1034" t="s">
        <v>1957</v>
      </c>
      <c r="T62" s="1129" t="s">
        <v>1957</v>
      </c>
      <c r="U62" s="1044" t="s">
        <v>1957</v>
      </c>
      <c r="V62" s="1127" t="s">
        <v>1957</v>
      </c>
      <c r="W62" s="1129" t="s">
        <v>1957</v>
      </c>
      <c r="X62" s="1039" t="s">
        <v>1957</v>
      </c>
      <c r="Y62" s="1040" t="s">
        <v>1957</v>
      </c>
    </row>
    <row r="63" spans="1:25" s="1029" customFormat="1" ht="39.75" customHeight="1">
      <c r="A63" s="1030"/>
      <c r="B63" s="1030"/>
      <c r="C63" s="1211">
        <v>30</v>
      </c>
      <c r="D63" s="1031" t="s">
        <v>1791</v>
      </c>
      <c r="E63" s="1032" t="s">
        <v>1957</v>
      </c>
      <c r="F63" s="1033" t="s">
        <v>1957</v>
      </c>
      <c r="G63" s="1034" t="s">
        <v>33</v>
      </c>
      <c r="H63" s="1225">
        <v>72000</v>
      </c>
      <c r="I63" s="1126" t="s">
        <v>1957</v>
      </c>
      <c r="J63" s="1127" t="s">
        <v>1957</v>
      </c>
      <c r="K63" s="1128" t="s">
        <v>1957</v>
      </c>
      <c r="L63" s="1034">
        <v>1</v>
      </c>
      <c r="M63" s="1035" t="s">
        <v>1772</v>
      </c>
      <c r="N63" s="1034" t="s">
        <v>1792</v>
      </c>
      <c r="O63" s="1141">
        <v>46029</v>
      </c>
      <c r="P63" s="1142">
        <v>46031</v>
      </c>
      <c r="Q63" s="1213">
        <v>56700</v>
      </c>
      <c r="R63" s="1037">
        <f>+Q63/H63</f>
        <v>0.79</v>
      </c>
      <c r="S63" s="1034" t="s">
        <v>1957</v>
      </c>
      <c r="T63" s="1129" t="s">
        <v>1957</v>
      </c>
      <c r="U63" s="1044" t="s">
        <v>1957</v>
      </c>
      <c r="V63" s="1127" t="s">
        <v>1957</v>
      </c>
      <c r="W63" s="1129" t="s">
        <v>1957</v>
      </c>
      <c r="X63" s="1039" t="s">
        <v>1957</v>
      </c>
      <c r="Y63" s="1040" t="s">
        <v>1957</v>
      </c>
    </row>
    <row r="64" spans="1:25" s="1029" customFormat="1" ht="39.75" customHeight="1">
      <c r="A64" s="1030"/>
      <c r="B64" s="1030"/>
      <c r="C64" s="1211">
        <v>31</v>
      </c>
      <c r="D64" s="1031" t="s">
        <v>2015</v>
      </c>
      <c r="E64" s="1032" t="s">
        <v>1957</v>
      </c>
      <c r="F64" s="1033" t="s">
        <v>1957</v>
      </c>
      <c r="G64" s="1034" t="s">
        <v>1687</v>
      </c>
      <c r="H64" s="1223" t="s">
        <v>1993</v>
      </c>
      <c r="I64" s="1126" t="s">
        <v>1957</v>
      </c>
      <c r="J64" s="1127" t="s">
        <v>1957</v>
      </c>
      <c r="K64" s="1128" t="s">
        <v>1957</v>
      </c>
      <c r="L64" s="1034">
        <v>0</v>
      </c>
      <c r="M64" s="1035" t="s">
        <v>1821</v>
      </c>
      <c r="N64" s="1034">
        <v>7</v>
      </c>
      <c r="O64" s="1034" t="s">
        <v>1957</v>
      </c>
      <c r="P64" s="1036" t="s">
        <v>1957</v>
      </c>
      <c r="Q64" s="1213" t="s">
        <v>1957</v>
      </c>
      <c r="R64" s="1035" t="s">
        <v>1957</v>
      </c>
      <c r="S64" s="1034" t="s">
        <v>1957</v>
      </c>
      <c r="T64" s="1129" t="s">
        <v>1957</v>
      </c>
      <c r="U64" s="1044" t="s">
        <v>1957</v>
      </c>
      <c r="V64" s="1127" t="s">
        <v>1957</v>
      </c>
      <c r="W64" s="1129" t="s">
        <v>1957</v>
      </c>
      <c r="X64" s="1039" t="s">
        <v>1957</v>
      </c>
      <c r="Y64" s="1040" t="s">
        <v>1957</v>
      </c>
    </row>
    <row r="65" spans="1:25" s="1029" customFormat="1" ht="39.75" customHeight="1">
      <c r="A65" s="1030"/>
      <c r="B65" s="1030"/>
      <c r="C65" s="1211">
        <v>32</v>
      </c>
      <c r="D65" s="1031" t="s">
        <v>1793</v>
      </c>
      <c r="E65" s="1032" t="s">
        <v>1957</v>
      </c>
      <c r="F65" s="1033" t="s">
        <v>1957</v>
      </c>
      <c r="G65" s="1034" t="s">
        <v>1687</v>
      </c>
      <c r="H65" s="1214">
        <v>10</v>
      </c>
      <c r="I65" s="1126" t="s">
        <v>1957</v>
      </c>
      <c r="J65" s="1127" t="s">
        <v>1957</v>
      </c>
      <c r="K65" s="1128" t="s">
        <v>1957</v>
      </c>
      <c r="L65" s="1034">
        <v>1</v>
      </c>
      <c r="M65" s="1043">
        <v>46026</v>
      </c>
      <c r="N65" s="1034">
        <v>140</v>
      </c>
      <c r="O65" s="1034" t="s">
        <v>1773</v>
      </c>
      <c r="P65" s="1036" t="s">
        <v>1957</v>
      </c>
      <c r="Q65" s="1213">
        <v>10</v>
      </c>
      <c r="R65" s="1037">
        <f>+Q65/H65</f>
        <v>1</v>
      </c>
      <c r="S65" s="1034" t="s">
        <v>1957</v>
      </c>
      <c r="T65" s="1129" t="s">
        <v>1957</v>
      </c>
      <c r="U65" s="1044" t="s">
        <v>1957</v>
      </c>
      <c r="V65" s="1127" t="s">
        <v>1957</v>
      </c>
      <c r="W65" s="1129" t="s">
        <v>1957</v>
      </c>
      <c r="X65" s="1039" t="s">
        <v>1957</v>
      </c>
      <c r="Y65" s="1040" t="s">
        <v>1957</v>
      </c>
    </row>
    <row r="66" spans="1:25" s="1029" customFormat="1" ht="39.75" customHeight="1">
      <c r="A66" s="1030"/>
      <c r="B66" s="1030"/>
      <c r="C66" s="1211">
        <v>33</v>
      </c>
      <c r="D66" s="1031" t="s">
        <v>1794</v>
      </c>
      <c r="E66" s="1032" t="s">
        <v>1957</v>
      </c>
      <c r="F66" s="1033" t="s">
        <v>1957</v>
      </c>
      <c r="G66" s="1034" t="s">
        <v>33</v>
      </c>
      <c r="H66" s="1225">
        <v>114893</v>
      </c>
      <c r="I66" s="1126" t="s">
        <v>1957</v>
      </c>
      <c r="J66" s="1127" t="s">
        <v>1957</v>
      </c>
      <c r="K66" s="1128" t="s">
        <v>1957</v>
      </c>
      <c r="L66" s="1034">
        <v>1</v>
      </c>
      <c r="M66" s="1035" t="s">
        <v>1772</v>
      </c>
      <c r="N66" s="1034">
        <v>100</v>
      </c>
      <c r="O66" s="1034" t="s">
        <v>1795</v>
      </c>
      <c r="P66" s="1036" t="s">
        <v>2016</v>
      </c>
      <c r="Q66" s="1213">
        <v>97030</v>
      </c>
      <c r="R66" s="1037">
        <f>+Q66/H66</f>
        <v>0.84</v>
      </c>
      <c r="S66" s="1034" t="s">
        <v>1957</v>
      </c>
      <c r="T66" s="1129" t="s">
        <v>1957</v>
      </c>
      <c r="U66" s="1044" t="s">
        <v>1957</v>
      </c>
      <c r="V66" s="1127" t="s">
        <v>1957</v>
      </c>
      <c r="W66" s="1129" t="s">
        <v>1957</v>
      </c>
      <c r="X66" s="1039" t="s">
        <v>1957</v>
      </c>
      <c r="Y66" s="1040" t="s">
        <v>1957</v>
      </c>
    </row>
    <row r="67" spans="1:25" s="1029" customFormat="1" ht="39.75" customHeight="1">
      <c r="A67" s="1030"/>
      <c r="B67" s="1030"/>
      <c r="C67" s="1211">
        <v>35</v>
      </c>
      <c r="D67" s="1031" t="s">
        <v>1796</v>
      </c>
      <c r="E67" s="1032" t="s">
        <v>1957</v>
      </c>
      <c r="F67" s="1033" t="s">
        <v>1957</v>
      </c>
      <c r="G67" s="1034" t="s">
        <v>1687</v>
      </c>
      <c r="H67" s="1214">
        <v>13</v>
      </c>
      <c r="I67" s="1126" t="s">
        <v>1957</v>
      </c>
      <c r="J67" s="1127" t="s">
        <v>1957</v>
      </c>
      <c r="K67" s="1128" t="s">
        <v>1957</v>
      </c>
      <c r="L67" s="1034">
        <v>0</v>
      </c>
      <c r="M67" s="1035" t="s">
        <v>1821</v>
      </c>
      <c r="N67" s="1034" t="s">
        <v>1820</v>
      </c>
      <c r="O67" s="1034" t="s">
        <v>1957</v>
      </c>
      <c r="P67" s="1036" t="s">
        <v>1957</v>
      </c>
      <c r="Q67" s="1213">
        <v>13</v>
      </c>
      <c r="R67" s="1037">
        <f>+Q67/H67</f>
        <v>1</v>
      </c>
      <c r="S67" s="1034" t="s">
        <v>1957</v>
      </c>
      <c r="T67" s="1129" t="s">
        <v>1957</v>
      </c>
      <c r="U67" s="1044" t="s">
        <v>1957</v>
      </c>
      <c r="V67" s="1127" t="s">
        <v>1957</v>
      </c>
      <c r="W67" s="1129" t="s">
        <v>1957</v>
      </c>
      <c r="X67" s="1039" t="s">
        <v>1957</v>
      </c>
      <c r="Y67" s="1040" t="s">
        <v>1957</v>
      </c>
    </row>
    <row r="68" spans="1:25" s="1029" customFormat="1" ht="39.75" customHeight="1">
      <c r="A68" s="1030"/>
      <c r="B68" s="1030"/>
      <c r="C68" s="1211">
        <v>36</v>
      </c>
      <c r="D68" s="1031" t="s">
        <v>2017</v>
      </c>
      <c r="E68" s="1032" t="s">
        <v>1957</v>
      </c>
      <c r="F68" s="1033" t="s">
        <v>1957</v>
      </c>
      <c r="G68" s="1034" t="s">
        <v>1687</v>
      </c>
      <c r="H68" s="1228" t="s">
        <v>1957</v>
      </c>
      <c r="I68" s="1126" t="s">
        <v>1957</v>
      </c>
      <c r="J68" s="1127" t="s">
        <v>1957</v>
      </c>
      <c r="K68" s="1128" t="s">
        <v>1957</v>
      </c>
      <c r="L68" s="1034">
        <v>0</v>
      </c>
      <c r="M68" s="1035" t="s">
        <v>1821</v>
      </c>
      <c r="N68" s="1034" t="s">
        <v>1957</v>
      </c>
      <c r="O68" s="1034" t="s">
        <v>1957</v>
      </c>
      <c r="P68" s="1036" t="s">
        <v>1957</v>
      </c>
      <c r="Q68" s="1213" t="s">
        <v>1957</v>
      </c>
      <c r="R68" s="1035" t="s">
        <v>1957</v>
      </c>
      <c r="S68" s="1034" t="s">
        <v>1957</v>
      </c>
      <c r="T68" s="1129" t="s">
        <v>1957</v>
      </c>
      <c r="U68" s="1044" t="s">
        <v>1957</v>
      </c>
      <c r="V68" s="1127" t="s">
        <v>1957</v>
      </c>
      <c r="W68" s="1129" t="s">
        <v>1957</v>
      </c>
      <c r="X68" s="1039" t="s">
        <v>1957</v>
      </c>
      <c r="Y68" s="1040" t="s">
        <v>1957</v>
      </c>
    </row>
    <row r="69" spans="1:25" s="1029" customFormat="1" ht="39.75" customHeight="1">
      <c r="A69" s="1030"/>
      <c r="B69" s="1030"/>
      <c r="C69" s="1211">
        <v>38</v>
      </c>
      <c r="D69" s="1031" t="s">
        <v>2018</v>
      </c>
      <c r="E69" s="1032" t="s">
        <v>1957</v>
      </c>
      <c r="F69" s="1033" t="s">
        <v>1957</v>
      </c>
      <c r="G69" s="1034" t="s">
        <v>33</v>
      </c>
      <c r="H69" s="1223" t="s">
        <v>1993</v>
      </c>
      <c r="I69" s="1126" t="s">
        <v>1957</v>
      </c>
      <c r="J69" s="1127" t="s">
        <v>1957</v>
      </c>
      <c r="K69" s="1128" t="s">
        <v>1957</v>
      </c>
      <c r="L69" s="1034">
        <v>0</v>
      </c>
      <c r="M69" s="1035" t="s">
        <v>1821</v>
      </c>
      <c r="N69" s="1034" t="s">
        <v>1957</v>
      </c>
      <c r="O69" s="1034" t="s">
        <v>1957</v>
      </c>
      <c r="P69" s="1036" t="s">
        <v>1957</v>
      </c>
      <c r="Q69" s="1213" t="s">
        <v>1957</v>
      </c>
      <c r="R69" s="1035" t="s">
        <v>1957</v>
      </c>
      <c r="S69" s="1034" t="s">
        <v>1957</v>
      </c>
      <c r="T69" s="1129" t="s">
        <v>1957</v>
      </c>
      <c r="U69" s="1044" t="s">
        <v>1957</v>
      </c>
      <c r="V69" s="1127" t="s">
        <v>1957</v>
      </c>
      <c r="W69" s="1129" t="s">
        <v>1957</v>
      </c>
      <c r="X69" s="1039" t="s">
        <v>1957</v>
      </c>
      <c r="Y69" s="1040" t="s">
        <v>1957</v>
      </c>
    </row>
    <row r="70" spans="1:25" s="1029" customFormat="1" ht="39.75" customHeight="1">
      <c r="A70" s="1030"/>
      <c r="B70" s="1030"/>
      <c r="C70" s="1211">
        <v>39</v>
      </c>
      <c r="D70" s="1031" t="s">
        <v>2019</v>
      </c>
      <c r="E70" s="1032" t="s">
        <v>1957</v>
      </c>
      <c r="F70" s="1033" t="s">
        <v>1957</v>
      </c>
      <c r="G70" s="1034" t="s">
        <v>1687</v>
      </c>
      <c r="H70" s="1223" t="s">
        <v>1993</v>
      </c>
      <c r="I70" s="1126" t="s">
        <v>1957</v>
      </c>
      <c r="J70" s="1127" t="s">
        <v>1957</v>
      </c>
      <c r="K70" s="1128" t="s">
        <v>1957</v>
      </c>
      <c r="L70" s="1034">
        <v>0</v>
      </c>
      <c r="M70" s="1035" t="s">
        <v>1821</v>
      </c>
      <c r="N70" s="1034" t="s">
        <v>1957</v>
      </c>
      <c r="O70" s="1034" t="s">
        <v>1957</v>
      </c>
      <c r="P70" s="1036" t="s">
        <v>1957</v>
      </c>
      <c r="Q70" s="1213" t="s">
        <v>1957</v>
      </c>
      <c r="R70" s="1035" t="s">
        <v>1957</v>
      </c>
      <c r="S70" s="1034" t="s">
        <v>1957</v>
      </c>
      <c r="T70" s="1129" t="s">
        <v>1957</v>
      </c>
      <c r="U70" s="1044" t="s">
        <v>1957</v>
      </c>
      <c r="V70" s="1127" t="s">
        <v>1957</v>
      </c>
      <c r="W70" s="1129" t="s">
        <v>1957</v>
      </c>
      <c r="X70" s="1039" t="s">
        <v>1957</v>
      </c>
      <c r="Y70" s="1040" t="s">
        <v>1957</v>
      </c>
    </row>
    <row r="71" spans="1:25" s="1029" customFormat="1" ht="39.75" customHeight="1">
      <c r="A71" s="1030"/>
      <c r="B71" s="1030"/>
      <c r="C71" s="1211">
        <v>40</v>
      </c>
      <c r="D71" s="1031" t="s">
        <v>2020</v>
      </c>
      <c r="E71" s="1032" t="s">
        <v>1957</v>
      </c>
      <c r="F71" s="1033" t="s">
        <v>1957</v>
      </c>
      <c r="G71" s="1034" t="s">
        <v>1687</v>
      </c>
      <c r="H71" s="1223" t="s">
        <v>1993</v>
      </c>
      <c r="I71" s="1126" t="s">
        <v>1957</v>
      </c>
      <c r="J71" s="1127" t="s">
        <v>1957</v>
      </c>
      <c r="K71" s="1128" t="s">
        <v>1957</v>
      </c>
      <c r="L71" s="1034">
        <v>0</v>
      </c>
      <c r="M71" s="1035" t="s">
        <v>1821</v>
      </c>
      <c r="N71" s="1034">
        <v>15</v>
      </c>
      <c r="O71" s="1034" t="s">
        <v>1957</v>
      </c>
      <c r="P71" s="1036" t="s">
        <v>1957</v>
      </c>
      <c r="Q71" s="1213" t="s">
        <v>1957</v>
      </c>
      <c r="R71" s="1035" t="s">
        <v>1957</v>
      </c>
      <c r="S71" s="1034" t="s">
        <v>1957</v>
      </c>
      <c r="T71" s="1129" t="s">
        <v>1957</v>
      </c>
      <c r="U71" s="1044" t="s">
        <v>1957</v>
      </c>
      <c r="V71" s="1127" t="s">
        <v>1957</v>
      </c>
      <c r="W71" s="1129" t="s">
        <v>1957</v>
      </c>
      <c r="X71" s="1039" t="s">
        <v>1957</v>
      </c>
      <c r="Y71" s="1040" t="s">
        <v>1957</v>
      </c>
    </row>
    <row r="72" spans="1:25" s="1029" customFormat="1" ht="39.75" customHeight="1">
      <c r="A72" s="1030"/>
      <c r="B72" s="1030"/>
      <c r="C72" s="1211">
        <v>41</v>
      </c>
      <c r="D72" s="1031" t="s">
        <v>2021</v>
      </c>
      <c r="E72" s="1032" t="s">
        <v>1957</v>
      </c>
      <c r="F72" s="1033" t="s">
        <v>1957</v>
      </c>
      <c r="G72" s="1034" t="s">
        <v>1687</v>
      </c>
      <c r="H72" s="1223" t="s">
        <v>1993</v>
      </c>
      <c r="I72" s="1126" t="s">
        <v>1957</v>
      </c>
      <c r="J72" s="1127" t="s">
        <v>1957</v>
      </c>
      <c r="K72" s="1128" t="s">
        <v>1957</v>
      </c>
      <c r="L72" s="1034">
        <v>0</v>
      </c>
      <c r="M72" s="1035" t="s">
        <v>1957</v>
      </c>
      <c r="N72" s="1034">
        <v>120</v>
      </c>
      <c r="O72" s="1034" t="s">
        <v>1957</v>
      </c>
      <c r="P72" s="1036" t="s">
        <v>1957</v>
      </c>
      <c r="Q72" s="1213" t="s">
        <v>1957</v>
      </c>
      <c r="R72" s="1035" t="s">
        <v>1957</v>
      </c>
      <c r="S72" s="1034" t="s">
        <v>1957</v>
      </c>
      <c r="T72" s="1129" t="s">
        <v>1957</v>
      </c>
      <c r="U72" s="1044" t="s">
        <v>1957</v>
      </c>
      <c r="V72" s="1127" t="s">
        <v>1957</v>
      </c>
      <c r="W72" s="1129" t="s">
        <v>1957</v>
      </c>
      <c r="X72" s="1039" t="s">
        <v>1957</v>
      </c>
      <c r="Y72" s="1040" t="s">
        <v>1957</v>
      </c>
    </row>
    <row r="73" spans="1:25" s="1029" customFormat="1" ht="39.75" customHeight="1">
      <c r="A73" s="1030"/>
      <c r="B73" s="1030"/>
      <c r="C73" s="1211">
        <v>42</v>
      </c>
      <c r="D73" s="1031" t="s">
        <v>1797</v>
      </c>
      <c r="E73" s="1032" t="s">
        <v>1957</v>
      </c>
      <c r="F73" s="1033" t="s">
        <v>1957</v>
      </c>
      <c r="G73" s="1034" t="s">
        <v>1687</v>
      </c>
      <c r="H73" s="1225">
        <v>1090</v>
      </c>
      <c r="I73" s="1126" t="s">
        <v>1957</v>
      </c>
      <c r="J73" s="1127" t="s">
        <v>1957</v>
      </c>
      <c r="K73" s="1128" t="s">
        <v>1957</v>
      </c>
      <c r="L73" s="1034">
        <v>1</v>
      </c>
      <c r="M73" s="1035" t="s">
        <v>1822</v>
      </c>
      <c r="N73" s="1034">
        <v>70</v>
      </c>
      <c r="O73" s="1034" t="s">
        <v>1957</v>
      </c>
      <c r="P73" s="1036" t="s">
        <v>1957</v>
      </c>
      <c r="Q73" s="1213">
        <v>970</v>
      </c>
      <c r="R73" s="1037">
        <f t="shared" ref="R73:R74" si="4">+Q73/H73</f>
        <v>0.89</v>
      </c>
      <c r="S73" s="1034" t="s">
        <v>1957</v>
      </c>
      <c r="T73" s="1129" t="s">
        <v>1957</v>
      </c>
      <c r="U73" s="1044" t="s">
        <v>1957</v>
      </c>
      <c r="V73" s="1127" t="s">
        <v>1957</v>
      </c>
      <c r="W73" s="1129" t="s">
        <v>1957</v>
      </c>
      <c r="X73" s="1039" t="s">
        <v>1957</v>
      </c>
      <c r="Y73" s="1040" t="s">
        <v>1957</v>
      </c>
    </row>
    <row r="74" spans="1:25" s="1029" customFormat="1" ht="39.75" customHeight="1">
      <c r="A74" s="1030"/>
      <c r="B74" s="1030"/>
      <c r="C74" s="1211">
        <v>43</v>
      </c>
      <c r="D74" s="1031" t="s">
        <v>1798</v>
      </c>
      <c r="E74" s="1032" t="s">
        <v>1957</v>
      </c>
      <c r="F74" s="1033" t="s">
        <v>1957</v>
      </c>
      <c r="G74" s="1034" t="s">
        <v>1687</v>
      </c>
      <c r="H74" s="1214">
        <v>981</v>
      </c>
      <c r="I74" s="1126" t="s">
        <v>1957</v>
      </c>
      <c r="J74" s="1127" t="s">
        <v>1957</v>
      </c>
      <c r="K74" s="1128" t="s">
        <v>1957</v>
      </c>
      <c r="L74" s="1034">
        <v>1</v>
      </c>
      <c r="M74" s="1035" t="s">
        <v>1789</v>
      </c>
      <c r="N74" s="1034">
        <v>70</v>
      </c>
      <c r="O74" s="1034" t="s">
        <v>1799</v>
      </c>
      <c r="P74" s="1036" t="s">
        <v>1765</v>
      </c>
      <c r="Q74" s="1213">
        <v>863</v>
      </c>
      <c r="R74" s="1037">
        <f t="shared" si="4"/>
        <v>0.88</v>
      </c>
      <c r="S74" s="1034" t="s">
        <v>1957</v>
      </c>
      <c r="T74" s="1129" t="s">
        <v>1957</v>
      </c>
      <c r="U74" s="1044" t="s">
        <v>1957</v>
      </c>
      <c r="V74" s="1127" t="s">
        <v>1957</v>
      </c>
      <c r="W74" s="1129" t="s">
        <v>1957</v>
      </c>
      <c r="X74" s="1039" t="s">
        <v>1957</v>
      </c>
      <c r="Y74" s="1040" t="s">
        <v>1957</v>
      </c>
    </row>
    <row r="75" spans="1:25" s="1029" customFormat="1" ht="39.75" customHeight="1">
      <c r="A75" s="1030"/>
      <c r="B75" s="1030"/>
      <c r="C75" s="1211">
        <v>44</v>
      </c>
      <c r="D75" s="1031" t="s">
        <v>2022</v>
      </c>
      <c r="E75" s="1032" t="s">
        <v>1957</v>
      </c>
      <c r="F75" s="1033" t="s">
        <v>1957</v>
      </c>
      <c r="G75" s="1034" t="s">
        <v>1687</v>
      </c>
      <c r="H75" s="1223" t="s">
        <v>1993</v>
      </c>
      <c r="I75" s="1126" t="s">
        <v>1957</v>
      </c>
      <c r="J75" s="1127" t="s">
        <v>1957</v>
      </c>
      <c r="K75" s="1128" t="s">
        <v>1957</v>
      </c>
      <c r="L75" s="1034">
        <v>1</v>
      </c>
      <c r="M75" s="1035" t="s">
        <v>1772</v>
      </c>
      <c r="N75" s="1034">
        <v>15</v>
      </c>
      <c r="O75" s="1034" t="s">
        <v>1957</v>
      </c>
      <c r="P75" s="1036" t="s">
        <v>1957</v>
      </c>
      <c r="Q75" s="1213" t="s">
        <v>1957</v>
      </c>
      <c r="R75" s="1035" t="s">
        <v>1957</v>
      </c>
      <c r="S75" s="1034" t="s">
        <v>1957</v>
      </c>
      <c r="T75" s="1129" t="s">
        <v>1957</v>
      </c>
      <c r="U75" s="1044" t="s">
        <v>1957</v>
      </c>
      <c r="V75" s="1127" t="s">
        <v>1957</v>
      </c>
      <c r="W75" s="1129" t="s">
        <v>1957</v>
      </c>
      <c r="X75" s="1039" t="s">
        <v>1957</v>
      </c>
      <c r="Y75" s="1040" t="s">
        <v>1957</v>
      </c>
    </row>
    <row r="76" spans="1:25" s="1029" customFormat="1" ht="39.75" customHeight="1">
      <c r="A76" s="1030"/>
      <c r="B76" s="1030"/>
      <c r="C76" s="1211">
        <v>45</v>
      </c>
      <c r="D76" s="1031" t="s">
        <v>2023</v>
      </c>
      <c r="E76" s="1032" t="s">
        <v>1957</v>
      </c>
      <c r="F76" s="1033" t="s">
        <v>1957</v>
      </c>
      <c r="G76" s="1034" t="s">
        <v>1687</v>
      </c>
      <c r="H76" s="1223" t="s">
        <v>1993</v>
      </c>
      <c r="I76" s="1126" t="s">
        <v>1957</v>
      </c>
      <c r="J76" s="1127" t="s">
        <v>1957</v>
      </c>
      <c r="K76" s="1128" t="s">
        <v>1957</v>
      </c>
      <c r="L76" s="1034">
        <v>0</v>
      </c>
      <c r="M76" s="1035" t="s">
        <v>1821</v>
      </c>
      <c r="N76" s="1034" t="s">
        <v>1957</v>
      </c>
      <c r="O76" s="1034" t="s">
        <v>1957</v>
      </c>
      <c r="P76" s="1036" t="s">
        <v>1957</v>
      </c>
      <c r="Q76" s="1213" t="s">
        <v>1957</v>
      </c>
      <c r="R76" s="1035" t="s">
        <v>1957</v>
      </c>
      <c r="S76" s="1034" t="s">
        <v>1957</v>
      </c>
      <c r="T76" s="1129" t="s">
        <v>1957</v>
      </c>
      <c r="U76" s="1044" t="s">
        <v>1957</v>
      </c>
      <c r="V76" s="1127" t="s">
        <v>1957</v>
      </c>
      <c r="W76" s="1129" t="s">
        <v>1957</v>
      </c>
      <c r="X76" s="1039" t="s">
        <v>1957</v>
      </c>
      <c r="Y76" s="1040" t="s">
        <v>1957</v>
      </c>
    </row>
    <row r="77" spans="1:25" s="1029" customFormat="1" ht="39.75" customHeight="1">
      <c r="A77" s="1030"/>
      <c r="B77" s="1030"/>
      <c r="C77" s="1211">
        <v>46</v>
      </c>
      <c r="D77" s="1031" t="s">
        <v>2024</v>
      </c>
      <c r="E77" s="1032" t="s">
        <v>1957</v>
      </c>
      <c r="F77" s="1033" t="s">
        <v>1957</v>
      </c>
      <c r="G77" s="1034" t="s">
        <v>33</v>
      </c>
      <c r="H77" s="1223" t="s">
        <v>1993</v>
      </c>
      <c r="I77" s="1126" t="s">
        <v>1957</v>
      </c>
      <c r="J77" s="1127" t="s">
        <v>1957</v>
      </c>
      <c r="K77" s="1128" t="s">
        <v>1957</v>
      </c>
      <c r="L77" s="1034">
        <v>1</v>
      </c>
      <c r="M77" s="1035" t="s">
        <v>1750</v>
      </c>
      <c r="N77" s="1034">
        <v>70</v>
      </c>
      <c r="O77" s="1034" t="s">
        <v>2025</v>
      </c>
      <c r="P77" s="1036" t="s">
        <v>2026</v>
      </c>
      <c r="Q77" s="1213" t="s">
        <v>1957</v>
      </c>
      <c r="R77" s="1035" t="s">
        <v>1957</v>
      </c>
      <c r="S77" s="1034">
        <v>1</v>
      </c>
      <c r="T77" s="1129" t="s">
        <v>2027</v>
      </c>
      <c r="U77" s="1044" t="s">
        <v>1957</v>
      </c>
      <c r="V77" s="1127" t="s">
        <v>1957</v>
      </c>
      <c r="W77" s="1129" t="s">
        <v>1957</v>
      </c>
      <c r="X77" s="1039" t="s">
        <v>1957</v>
      </c>
      <c r="Y77" s="1040" t="s">
        <v>1957</v>
      </c>
    </row>
    <row r="78" spans="1:25" s="1029" customFormat="1" ht="39.75" customHeight="1">
      <c r="A78" s="1030"/>
      <c r="B78" s="1030"/>
      <c r="C78" s="1211">
        <v>47</v>
      </c>
      <c r="D78" s="1031" t="s">
        <v>2028</v>
      </c>
      <c r="E78" s="1032" t="s">
        <v>1957</v>
      </c>
      <c r="F78" s="1033" t="s">
        <v>1957</v>
      </c>
      <c r="G78" s="1034" t="s">
        <v>1687</v>
      </c>
      <c r="H78" s="1223" t="s">
        <v>1993</v>
      </c>
      <c r="I78" s="1126" t="s">
        <v>1957</v>
      </c>
      <c r="J78" s="1127" t="s">
        <v>1957</v>
      </c>
      <c r="K78" s="1128" t="s">
        <v>1957</v>
      </c>
      <c r="L78" s="1034">
        <v>0</v>
      </c>
      <c r="M78" s="1035" t="s">
        <v>1957</v>
      </c>
      <c r="N78" s="1034">
        <v>15</v>
      </c>
      <c r="O78" s="1034" t="s">
        <v>1957</v>
      </c>
      <c r="P78" s="1036" t="s">
        <v>1957</v>
      </c>
      <c r="Q78" s="1213"/>
      <c r="R78" s="1035" t="s">
        <v>1957</v>
      </c>
      <c r="S78" s="1034" t="s">
        <v>1957</v>
      </c>
      <c r="T78" s="1129" t="s">
        <v>1957</v>
      </c>
      <c r="U78" s="1044" t="s">
        <v>1957</v>
      </c>
      <c r="V78" s="1127" t="s">
        <v>1957</v>
      </c>
      <c r="W78" s="1129" t="s">
        <v>1957</v>
      </c>
      <c r="X78" s="1039" t="s">
        <v>1957</v>
      </c>
      <c r="Y78" s="1040" t="s">
        <v>1957</v>
      </c>
    </row>
    <row r="79" spans="1:25" s="1029" customFormat="1" ht="39.75" customHeight="1">
      <c r="A79" s="1030"/>
      <c r="B79" s="1030"/>
      <c r="C79" s="1211">
        <v>48</v>
      </c>
      <c r="D79" s="1031" t="s">
        <v>2029</v>
      </c>
      <c r="E79" s="1032" t="s">
        <v>1957</v>
      </c>
      <c r="F79" s="1033" t="s">
        <v>1957</v>
      </c>
      <c r="G79" s="1034" t="s">
        <v>1687</v>
      </c>
      <c r="H79" s="1214">
        <v>620</v>
      </c>
      <c r="I79" s="1126" t="s">
        <v>1957</v>
      </c>
      <c r="J79" s="1127" t="s">
        <v>1957</v>
      </c>
      <c r="K79" s="1128" t="s">
        <v>1957</v>
      </c>
      <c r="L79" s="1034">
        <v>1</v>
      </c>
      <c r="M79" s="1035" t="s">
        <v>1957</v>
      </c>
      <c r="N79" s="1034" t="s">
        <v>2010</v>
      </c>
      <c r="O79" s="1034" t="s">
        <v>1795</v>
      </c>
      <c r="P79" s="1036" t="s">
        <v>2030</v>
      </c>
      <c r="Q79" s="1213">
        <v>620</v>
      </c>
      <c r="R79" s="1037">
        <f>+Q79/H79</f>
        <v>1</v>
      </c>
      <c r="S79" s="1034">
        <v>1</v>
      </c>
      <c r="T79" s="1129" t="s">
        <v>2031</v>
      </c>
      <c r="U79" s="1044" t="s">
        <v>1957</v>
      </c>
      <c r="V79" s="1127" t="s">
        <v>1957</v>
      </c>
      <c r="W79" s="1129" t="s">
        <v>1957</v>
      </c>
      <c r="X79" s="1039" t="s">
        <v>1957</v>
      </c>
      <c r="Y79" s="1040" t="s">
        <v>1957</v>
      </c>
    </row>
    <row r="80" spans="1:25" s="1029" customFormat="1" ht="39.75" customHeight="1">
      <c r="A80" s="1030"/>
      <c r="B80" s="1030"/>
      <c r="C80" s="1211">
        <v>49</v>
      </c>
      <c r="D80" s="1031" t="s">
        <v>2032</v>
      </c>
      <c r="E80" s="1032" t="s">
        <v>1957</v>
      </c>
      <c r="F80" s="1033" t="s">
        <v>1957</v>
      </c>
      <c r="G80" s="1034" t="s">
        <v>1687</v>
      </c>
      <c r="H80" s="1228" t="s">
        <v>1957</v>
      </c>
      <c r="I80" s="1126" t="s">
        <v>1957</v>
      </c>
      <c r="J80" s="1127" t="s">
        <v>1957</v>
      </c>
      <c r="K80" s="1128" t="s">
        <v>1957</v>
      </c>
      <c r="L80" s="1034">
        <v>0</v>
      </c>
      <c r="M80" s="1035" t="s">
        <v>1821</v>
      </c>
      <c r="N80" s="1034" t="s">
        <v>1957</v>
      </c>
      <c r="O80" s="1034" t="s">
        <v>1957</v>
      </c>
      <c r="P80" s="1036" t="s">
        <v>1957</v>
      </c>
      <c r="Q80" s="1213" t="s">
        <v>1957</v>
      </c>
      <c r="R80" s="1035" t="s">
        <v>1957</v>
      </c>
      <c r="S80" s="1034" t="s">
        <v>1957</v>
      </c>
      <c r="T80" s="1129" t="s">
        <v>1957</v>
      </c>
      <c r="U80" s="1044" t="s">
        <v>1957</v>
      </c>
      <c r="V80" s="1127" t="s">
        <v>1957</v>
      </c>
      <c r="W80" s="1129" t="s">
        <v>1957</v>
      </c>
      <c r="X80" s="1039" t="s">
        <v>1957</v>
      </c>
      <c r="Y80" s="1040" t="s">
        <v>1957</v>
      </c>
    </row>
    <row r="81" spans="1:25" s="1029" customFormat="1" ht="39.75" customHeight="1">
      <c r="A81" s="1030"/>
      <c r="B81" s="1030"/>
      <c r="C81" s="1211">
        <v>50</v>
      </c>
      <c r="D81" s="1031" t="s">
        <v>2033</v>
      </c>
      <c r="E81" s="1032" t="s">
        <v>1957</v>
      </c>
      <c r="F81" s="1033" t="s">
        <v>1957</v>
      </c>
      <c r="G81" s="1034" t="s">
        <v>1687</v>
      </c>
      <c r="H81" s="1223" t="s">
        <v>1993</v>
      </c>
      <c r="I81" s="1126" t="s">
        <v>1957</v>
      </c>
      <c r="J81" s="1127" t="s">
        <v>1957</v>
      </c>
      <c r="K81" s="1128" t="s">
        <v>1957</v>
      </c>
      <c r="L81" s="1034">
        <v>1</v>
      </c>
      <c r="M81" s="1035" t="s">
        <v>1957</v>
      </c>
      <c r="N81" s="1034">
        <v>15</v>
      </c>
      <c r="O81" s="1034" t="s">
        <v>1957</v>
      </c>
      <c r="P81" s="1036" t="s">
        <v>1957</v>
      </c>
      <c r="Q81" s="1213" t="s">
        <v>1957</v>
      </c>
      <c r="R81" s="1035" t="s">
        <v>1957</v>
      </c>
      <c r="S81" s="1034" t="s">
        <v>1957</v>
      </c>
      <c r="T81" s="1129" t="s">
        <v>1957</v>
      </c>
      <c r="U81" s="1044" t="s">
        <v>1957</v>
      </c>
      <c r="V81" s="1127" t="s">
        <v>1957</v>
      </c>
      <c r="W81" s="1129" t="s">
        <v>1957</v>
      </c>
      <c r="X81" s="1039" t="s">
        <v>1957</v>
      </c>
      <c r="Y81" s="1040" t="s">
        <v>1957</v>
      </c>
    </row>
    <row r="82" spans="1:25" s="1029" customFormat="1" ht="39.75" customHeight="1">
      <c r="A82" s="1030"/>
      <c r="B82" s="1030"/>
      <c r="C82" s="1211">
        <v>51</v>
      </c>
      <c r="D82" s="1031" t="s">
        <v>2034</v>
      </c>
      <c r="E82" s="1032" t="s">
        <v>1957</v>
      </c>
      <c r="F82" s="1033" t="s">
        <v>1957</v>
      </c>
      <c r="G82" s="1034" t="s">
        <v>1687</v>
      </c>
      <c r="H82" s="1223" t="s">
        <v>1993</v>
      </c>
      <c r="I82" s="1126" t="s">
        <v>1957</v>
      </c>
      <c r="J82" s="1127" t="s">
        <v>1957</v>
      </c>
      <c r="K82" s="1128" t="s">
        <v>1957</v>
      </c>
      <c r="L82" s="1034">
        <v>0</v>
      </c>
      <c r="M82" s="1035" t="s">
        <v>1821</v>
      </c>
      <c r="N82" s="1034" t="s">
        <v>1957</v>
      </c>
      <c r="O82" s="1034" t="s">
        <v>1957</v>
      </c>
      <c r="P82" s="1036" t="s">
        <v>1957</v>
      </c>
      <c r="Q82" s="1213" t="s">
        <v>1957</v>
      </c>
      <c r="R82" s="1035" t="s">
        <v>1957</v>
      </c>
      <c r="S82" s="1034" t="s">
        <v>1957</v>
      </c>
      <c r="T82" s="1129" t="s">
        <v>1957</v>
      </c>
      <c r="U82" s="1044" t="s">
        <v>1957</v>
      </c>
      <c r="V82" s="1127" t="s">
        <v>1957</v>
      </c>
      <c r="W82" s="1129" t="s">
        <v>1957</v>
      </c>
      <c r="X82" s="1039" t="s">
        <v>1957</v>
      </c>
      <c r="Y82" s="1040" t="s">
        <v>1957</v>
      </c>
    </row>
    <row r="83" spans="1:25" s="1029" customFormat="1" ht="39.75" customHeight="1">
      <c r="A83" s="1030"/>
      <c r="B83" s="1030"/>
      <c r="C83" s="1211">
        <v>52</v>
      </c>
      <c r="D83" s="1031" t="s">
        <v>2035</v>
      </c>
      <c r="E83" s="1032" t="s">
        <v>1957</v>
      </c>
      <c r="F83" s="1033" t="s">
        <v>1957</v>
      </c>
      <c r="G83" s="1034" t="s">
        <v>1687</v>
      </c>
      <c r="H83" s="1223" t="s">
        <v>1993</v>
      </c>
      <c r="I83" s="1126" t="s">
        <v>1957</v>
      </c>
      <c r="J83" s="1127" t="s">
        <v>1957</v>
      </c>
      <c r="K83" s="1128" t="s">
        <v>1957</v>
      </c>
      <c r="L83" s="1034">
        <v>0</v>
      </c>
      <c r="M83" s="1035" t="s">
        <v>1821</v>
      </c>
      <c r="N83" s="1034" t="s">
        <v>1957</v>
      </c>
      <c r="O83" s="1034" t="s">
        <v>1957</v>
      </c>
      <c r="P83" s="1036" t="s">
        <v>1957</v>
      </c>
      <c r="Q83" s="1213" t="s">
        <v>1957</v>
      </c>
      <c r="R83" s="1035" t="s">
        <v>1957</v>
      </c>
      <c r="S83" s="1034" t="s">
        <v>1957</v>
      </c>
      <c r="T83" s="1129" t="s">
        <v>1957</v>
      </c>
      <c r="U83" s="1044" t="s">
        <v>1957</v>
      </c>
      <c r="V83" s="1127" t="s">
        <v>1957</v>
      </c>
      <c r="W83" s="1129" t="s">
        <v>1957</v>
      </c>
      <c r="X83" s="1039" t="s">
        <v>1957</v>
      </c>
      <c r="Y83" s="1040" t="s">
        <v>1957</v>
      </c>
    </row>
    <row r="84" spans="1:25" s="1029" customFormat="1" ht="39.75" customHeight="1">
      <c r="A84" s="1030"/>
      <c r="B84" s="1030"/>
      <c r="C84" s="1211">
        <v>53</v>
      </c>
      <c r="D84" s="1031" t="s">
        <v>2036</v>
      </c>
      <c r="E84" s="1032" t="s">
        <v>1957</v>
      </c>
      <c r="F84" s="1033" t="s">
        <v>1957</v>
      </c>
      <c r="G84" s="1034" t="s">
        <v>1687</v>
      </c>
      <c r="H84" s="1223" t="s">
        <v>1993</v>
      </c>
      <c r="I84" s="1126" t="s">
        <v>1957</v>
      </c>
      <c r="J84" s="1127" t="s">
        <v>1957</v>
      </c>
      <c r="K84" s="1128" t="s">
        <v>1957</v>
      </c>
      <c r="L84" s="1034">
        <v>0</v>
      </c>
      <c r="M84" s="1035" t="s">
        <v>1821</v>
      </c>
      <c r="N84" s="1034" t="s">
        <v>1957</v>
      </c>
      <c r="O84" s="1034" t="s">
        <v>1957</v>
      </c>
      <c r="P84" s="1036" t="s">
        <v>1957</v>
      </c>
      <c r="Q84" s="1213" t="s">
        <v>1957</v>
      </c>
      <c r="R84" s="1035" t="s">
        <v>1957</v>
      </c>
      <c r="S84" s="1034" t="s">
        <v>1957</v>
      </c>
      <c r="T84" s="1129" t="s">
        <v>1957</v>
      </c>
      <c r="U84" s="1044" t="s">
        <v>1957</v>
      </c>
      <c r="V84" s="1127" t="s">
        <v>1957</v>
      </c>
      <c r="W84" s="1129" t="s">
        <v>1957</v>
      </c>
      <c r="X84" s="1039" t="s">
        <v>1957</v>
      </c>
      <c r="Y84" s="1040" t="s">
        <v>1957</v>
      </c>
    </row>
    <row r="85" spans="1:25" s="1029" customFormat="1" ht="39.75" customHeight="1">
      <c r="A85" s="1030"/>
      <c r="B85" s="1030"/>
      <c r="C85" s="1211">
        <v>54</v>
      </c>
      <c r="D85" s="1031" t="s">
        <v>1800</v>
      </c>
      <c r="E85" s="1032" t="s">
        <v>1957</v>
      </c>
      <c r="F85" s="1033" t="s">
        <v>1957</v>
      </c>
      <c r="G85" s="1034" t="s">
        <v>1687</v>
      </c>
      <c r="H85" s="1214">
        <v>1554</v>
      </c>
      <c r="I85" s="1126" t="s">
        <v>1957</v>
      </c>
      <c r="J85" s="1127" t="s">
        <v>1957</v>
      </c>
      <c r="K85" s="1128" t="s">
        <v>1957</v>
      </c>
      <c r="L85" s="1034">
        <v>1</v>
      </c>
      <c r="M85" s="1035" t="s">
        <v>1823</v>
      </c>
      <c r="N85" s="1034">
        <v>60</v>
      </c>
      <c r="O85" s="1034" t="s">
        <v>1802</v>
      </c>
      <c r="P85" s="1036" t="s">
        <v>1957</v>
      </c>
      <c r="Q85" s="1213">
        <v>785</v>
      </c>
      <c r="R85" s="1037">
        <f t="shared" ref="R85:R87" si="5">+Q85/H85</f>
        <v>0.51</v>
      </c>
      <c r="S85" s="1034" t="s">
        <v>1957</v>
      </c>
      <c r="T85" s="1129" t="s">
        <v>1957</v>
      </c>
      <c r="U85" s="1044" t="s">
        <v>1957</v>
      </c>
      <c r="V85" s="1127" t="s">
        <v>1957</v>
      </c>
      <c r="W85" s="1129" t="s">
        <v>1957</v>
      </c>
      <c r="X85" s="1039" t="s">
        <v>1957</v>
      </c>
      <c r="Y85" s="1040" t="s">
        <v>1957</v>
      </c>
    </row>
    <row r="86" spans="1:25" s="1029" customFormat="1" ht="39.75" customHeight="1">
      <c r="A86" s="1030"/>
      <c r="B86" s="1030"/>
      <c r="C86" s="1211">
        <v>55</v>
      </c>
      <c r="D86" s="1031" t="s">
        <v>1801</v>
      </c>
      <c r="E86" s="1032" t="s">
        <v>1957</v>
      </c>
      <c r="F86" s="1033" t="s">
        <v>1957</v>
      </c>
      <c r="G86" s="1034" t="s">
        <v>1687</v>
      </c>
      <c r="H86" s="1214">
        <v>346</v>
      </c>
      <c r="I86" s="1126" t="s">
        <v>1957</v>
      </c>
      <c r="J86" s="1127" t="s">
        <v>1957</v>
      </c>
      <c r="K86" s="1128" t="s">
        <v>1957</v>
      </c>
      <c r="L86" s="1034">
        <v>1</v>
      </c>
      <c r="M86" s="1035" t="s">
        <v>1750</v>
      </c>
      <c r="N86" s="1034">
        <v>46</v>
      </c>
      <c r="O86" s="1034" t="s">
        <v>1802</v>
      </c>
      <c r="P86" s="1036" t="s">
        <v>1957</v>
      </c>
      <c r="Q86" s="1229">
        <v>340</v>
      </c>
      <c r="R86" s="1037">
        <f t="shared" si="5"/>
        <v>0.98</v>
      </c>
      <c r="S86" s="1034">
        <v>1</v>
      </c>
      <c r="T86" s="1129" t="s">
        <v>1948</v>
      </c>
      <c r="U86" s="1044" t="s">
        <v>1957</v>
      </c>
      <c r="V86" s="1127" t="s">
        <v>1957</v>
      </c>
      <c r="W86" s="1129" t="s">
        <v>1949</v>
      </c>
      <c r="X86" s="1039" t="s">
        <v>1957</v>
      </c>
      <c r="Y86" s="1040" t="s">
        <v>1957</v>
      </c>
    </row>
    <row r="87" spans="1:25" s="1029" customFormat="1" ht="39.75" customHeight="1">
      <c r="A87" s="1030"/>
      <c r="B87" s="1030"/>
      <c r="C87" s="1211">
        <v>56</v>
      </c>
      <c r="D87" s="1031" t="s">
        <v>1803</v>
      </c>
      <c r="E87" s="1032" t="s">
        <v>1957</v>
      </c>
      <c r="F87" s="1033" t="s">
        <v>1957</v>
      </c>
      <c r="G87" s="1034" t="s">
        <v>1687</v>
      </c>
      <c r="H87" s="1214">
        <v>300</v>
      </c>
      <c r="I87" s="1126" t="s">
        <v>1957</v>
      </c>
      <c r="J87" s="1127" t="s">
        <v>1957</v>
      </c>
      <c r="K87" s="1128" t="s">
        <v>1957</v>
      </c>
      <c r="L87" s="1034">
        <v>1</v>
      </c>
      <c r="M87" s="1035" t="s">
        <v>1750</v>
      </c>
      <c r="N87" s="1034">
        <v>70</v>
      </c>
      <c r="O87" s="1034" t="s">
        <v>1750</v>
      </c>
      <c r="P87" s="1142">
        <v>46029</v>
      </c>
      <c r="Q87" s="1229">
        <v>256</v>
      </c>
      <c r="R87" s="1037">
        <f t="shared" si="5"/>
        <v>0.85</v>
      </c>
      <c r="S87" s="1034">
        <v>1</v>
      </c>
      <c r="T87" s="1129" t="s">
        <v>1950</v>
      </c>
      <c r="U87" s="1044" t="s">
        <v>1957</v>
      </c>
      <c r="V87" s="1127" t="s">
        <v>1957</v>
      </c>
      <c r="W87" s="1129" t="s">
        <v>1951</v>
      </c>
      <c r="X87" s="1039" t="s">
        <v>1957</v>
      </c>
      <c r="Y87" s="1040" t="s">
        <v>1957</v>
      </c>
    </row>
    <row r="88" spans="1:25" s="1029" customFormat="1" ht="39.75" customHeight="1">
      <c r="A88" s="1030"/>
      <c r="B88" s="1030"/>
      <c r="C88" s="1211">
        <v>57</v>
      </c>
      <c r="D88" s="1031" t="s">
        <v>1804</v>
      </c>
      <c r="E88" s="1032" t="s">
        <v>1957</v>
      </c>
      <c r="F88" s="1033" t="s">
        <v>1957</v>
      </c>
      <c r="G88" s="1034" t="s">
        <v>1687</v>
      </c>
      <c r="H88" s="1224">
        <v>23</v>
      </c>
      <c r="I88" s="1126" t="s">
        <v>1957</v>
      </c>
      <c r="J88" s="1127" t="s">
        <v>1957</v>
      </c>
      <c r="K88" s="1128" t="s">
        <v>1957</v>
      </c>
      <c r="L88" s="1034">
        <v>0</v>
      </c>
      <c r="M88" s="1035" t="s">
        <v>1821</v>
      </c>
      <c r="N88" s="1034" t="s">
        <v>1957</v>
      </c>
      <c r="O88" s="1034" t="s">
        <v>1957</v>
      </c>
      <c r="P88" s="1036" t="s">
        <v>1957</v>
      </c>
      <c r="Q88" s="1213">
        <v>0</v>
      </c>
      <c r="R88" s="1035" t="s">
        <v>1957</v>
      </c>
      <c r="S88" s="1034" t="s">
        <v>1957</v>
      </c>
      <c r="T88" s="1129" t="s">
        <v>1957</v>
      </c>
      <c r="U88" s="1044" t="s">
        <v>1957</v>
      </c>
      <c r="V88" s="1127" t="s">
        <v>1957</v>
      </c>
      <c r="W88" s="1129" t="s">
        <v>1957</v>
      </c>
      <c r="X88" s="1039" t="s">
        <v>1957</v>
      </c>
      <c r="Y88" s="1040" t="s">
        <v>1957</v>
      </c>
    </row>
    <row r="89" spans="1:25" s="1029" customFormat="1" ht="39.75" customHeight="1">
      <c r="A89" s="1030"/>
      <c r="B89" s="1030"/>
      <c r="C89" s="1211">
        <v>58</v>
      </c>
      <c r="D89" s="1031" t="s">
        <v>1805</v>
      </c>
      <c r="E89" s="1032" t="s">
        <v>1957</v>
      </c>
      <c r="F89" s="1033" t="s">
        <v>1957</v>
      </c>
      <c r="G89" s="1034" t="s">
        <v>1687</v>
      </c>
      <c r="H89" s="1224">
        <v>31</v>
      </c>
      <c r="I89" s="1126" t="s">
        <v>1957</v>
      </c>
      <c r="J89" s="1127" t="s">
        <v>1957</v>
      </c>
      <c r="K89" s="1128" t="s">
        <v>1957</v>
      </c>
      <c r="L89" s="1034">
        <v>0</v>
      </c>
      <c r="M89" s="1035" t="s">
        <v>1821</v>
      </c>
      <c r="N89" s="1034" t="s">
        <v>1957</v>
      </c>
      <c r="O89" s="1034" t="s">
        <v>1957</v>
      </c>
      <c r="P89" s="1036" t="s">
        <v>1957</v>
      </c>
      <c r="Q89" s="1213">
        <v>0</v>
      </c>
      <c r="R89" s="1035" t="s">
        <v>1957</v>
      </c>
      <c r="S89" s="1034" t="s">
        <v>1957</v>
      </c>
      <c r="T89" s="1129" t="s">
        <v>1957</v>
      </c>
      <c r="U89" s="1044" t="s">
        <v>1957</v>
      </c>
      <c r="V89" s="1127" t="s">
        <v>1957</v>
      </c>
      <c r="W89" s="1129" t="s">
        <v>1957</v>
      </c>
      <c r="X89" s="1039" t="s">
        <v>1957</v>
      </c>
      <c r="Y89" s="1040" t="s">
        <v>1957</v>
      </c>
    </row>
    <row r="90" spans="1:25" s="1029" customFormat="1" ht="39.75" customHeight="1">
      <c r="A90" s="1030"/>
      <c r="B90" s="1030"/>
      <c r="C90" s="1211">
        <v>59</v>
      </c>
      <c r="D90" s="1031" t="s">
        <v>1806</v>
      </c>
      <c r="E90" s="1032" t="s">
        <v>1957</v>
      </c>
      <c r="F90" s="1033" t="s">
        <v>1957</v>
      </c>
      <c r="G90" s="1034" t="s">
        <v>1687</v>
      </c>
      <c r="H90" s="1224">
        <v>666</v>
      </c>
      <c r="I90" s="1126" t="s">
        <v>1957</v>
      </c>
      <c r="J90" s="1127" t="s">
        <v>1957</v>
      </c>
      <c r="K90" s="1128" t="s">
        <v>1957</v>
      </c>
      <c r="L90" s="1034">
        <v>1</v>
      </c>
      <c r="M90" s="1035" t="s">
        <v>1750</v>
      </c>
      <c r="N90" s="1034">
        <v>70</v>
      </c>
      <c r="O90" s="1141">
        <v>46027</v>
      </c>
      <c r="P90" s="1142">
        <v>46302</v>
      </c>
      <c r="Q90" s="1213">
        <v>653</v>
      </c>
      <c r="R90" s="1037">
        <f t="shared" ref="R90:R93" si="6">+Q90/H90</f>
        <v>0.98</v>
      </c>
      <c r="S90" s="1034" t="s">
        <v>1957</v>
      </c>
      <c r="T90" s="1129" t="s">
        <v>1952</v>
      </c>
      <c r="U90" s="1044" t="s">
        <v>1957</v>
      </c>
      <c r="V90" s="1127" t="s">
        <v>1957</v>
      </c>
      <c r="W90" s="1129" t="s">
        <v>1953</v>
      </c>
      <c r="X90" s="1039" t="s">
        <v>1957</v>
      </c>
      <c r="Y90" s="1040" t="s">
        <v>1957</v>
      </c>
    </row>
    <row r="91" spans="1:25" s="1029" customFormat="1" ht="39.75" customHeight="1">
      <c r="A91" s="1030"/>
      <c r="B91" s="1030"/>
      <c r="C91" s="1211">
        <v>61</v>
      </c>
      <c r="D91" s="1031" t="s">
        <v>2037</v>
      </c>
      <c r="E91" s="1032" t="s">
        <v>1957</v>
      </c>
      <c r="F91" s="1033" t="s">
        <v>1957</v>
      </c>
      <c r="G91" s="1034" t="s">
        <v>1687</v>
      </c>
      <c r="H91" s="1228" t="s">
        <v>1957</v>
      </c>
      <c r="I91" s="1126" t="s">
        <v>1957</v>
      </c>
      <c r="J91" s="1127" t="s">
        <v>1957</v>
      </c>
      <c r="K91" s="1128" t="s">
        <v>1957</v>
      </c>
      <c r="L91" s="1034">
        <v>1</v>
      </c>
      <c r="M91" s="1035" t="s">
        <v>1772</v>
      </c>
      <c r="N91" s="1034">
        <v>90</v>
      </c>
      <c r="O91" s="1141">
        <v>46028</v>
      </c>
      <c r="P91" s="1142">
        <v>46031</v>
      </c>
      <c r="Q91" s="1213">
        <v>0.67</v>
      </c>
      <c r="R91" s="1037">
        <v>0.67</v>
      </c>
      <c r="S91" s="1034" t="s">
        <v>1957</v>
      </c>
      <c r="T91" s="1129" t="s">
        <v>1957</v>
      </c>
      <c r="U91" s="1044" t="s">
        <v>1957</v>
      </c>
      <c r="V91" s="1127" t="s">
        <v>1957</v>
      </c>
      <c r="W91" s="1129" t="s">
        <v>1957</v>
      </c>
      <c r="X91" s="1039" t="s">
        <v>1957</v>
      </c>
      <c r="Y91" s="1040" t="s">
        <v>1957</v>
      </c>
    </row>
    <row r="92" spans="1:25" s="1029" customFormat="1" ht="39.75" customHeight="1">
      <c r="A92" s="1030"/>
      <c r="B92" s="1030"/>
      <c r="C92" s="1211">
        <v>62</v>
      </c>
      <c r="D92" s="1031" t="s">
        <v>2038</v>
      </c>
      <c r="E92" s="1032" t="s">
        <v>1957</v>
      </c>
      <c r="F92" s="1033" t="s">
        <v>1957</v>
      </c>
      <c r="G92" s="1034" t="s">
        <v>1687</v>
      </c>
      <c r="H92" s="1223" t="s">
        <v>1993</v>
      </c>
      <c r="I92" s="1126" t="s">
        <v>1957</v>
      </c>
      <c r="J92" s="1127" t="s">
        <v>1957</v>
      </c>
      <c r="K92" s="1128" t="s">
        <v>1957</v>
      </c>
      <c r="L92" s="1034">
        <v>0</v>
      </c>
      <c r="M92" s="1035" t="s">
        <v>1957</v>
      </c>
      <c r="N92" s="1034">
        <v>15</v>
      </c>
      <c r="O92" s="1034" t="s">
        <v>1957</v>
      </c>
      <c r="P92" s="1036" t="s">
        <v>1957</v>
      </c>
      <c r="Q92" s="1213" t="s">
        <v>1957</v>
      </c>
      <c r="R92" s="1035" t="s">
        <v>1957</v>
      </c>
      <c r="S92" s="1034" t="s">
        <v>1957</v>
      </c>
      <c r="T92" s="1129" t="s">
        <v>1957</v>
      </c>
      <c r="U92" s="1044" t="s">
        <v>1957</v>
      </c>
      <c r="V92" s="1127" t="s">
        <v>1957</v>
      </c>
      <c r="W92" s="1129" t="s">
        <v>1957</v>
      </c>
      <c r="X92" s="1039" t="s">
        <v>1957</v>
      </c>
      <c r="Y92" s="1040" t="s">
        <v>1957</v>
      </c>
    </row>
    <row r="93" spans="1:25" s="1029" customFormat="1" ht="39.75" customHeight="1">
      <c r="A93" s="1030"/>
      <c r="B93" s="1030"/>
      <c r="C93" s="1211">
        <v>63</v>
      </c>
      <c r="D93" s="1031" t="s">
        <v>2039</v>
      </c>
      <c r="E93" s="1032" t="s">
        <v>1957</v>
      </c>
      <c r="F93" s="1033" t="s">
        <v>1957</v>
      </c>
      <c r="G93" s="1034" t="s">
        <v>1687</v>
      </c>
      <c r="H93" s="1228">
        <v>810</v>
      </c>
      <c r="I93" s="1126" t="s">
        <v>1957</v>
      </c>
      <c r="J93" s="1127" t="s">
        <v>1957</v>
      </c>
      <c r="K93" s="1128" t="s">
        <v>1957</v>
      </c>
      <c r="L93" s="1034">
        <v>1</v>
      </c>
      <c r="M93" s="1035" t="s">
        <v>1772</v>
      </c>
      <c r="N93" s="1034">
        <v>130</v>
      </c>
      <c r="O93" s="1141">
        <v>46027</v>
      </c>
      <c r="P93" s="1036" t="s">
        <v>2026</v>
      </c>
      <c r="Q93" s="1213">
        <v>394</v>
      </c>
      <c r="R93" s="1037">
        <f t="shared" si="6"/>
        <v>0.49</v>
      </c>
      <c r="S93" s="1034" t="s">
        <v>1957</v>
      </c>
      <c r="T93" s="1129" t="s">
        <v>1957</v>
      </c>
      <c r="U93" s="1044" t="s">
        <v>1957</v>
      </c>
      <c r="V93" s="1127" t="s">
        <v>1957</v>
      </c>
      <c r="W93" s="1129" t="s">
        <v>2040</v>
      </c>
      <c r="X93" s="1039" t="s">
        <v>1957</v>
      </c>
      <c r="Y93" s="1040" t="s">
        <v>1957</v>
      </c>
    </row>
    <row r="94" spans="1:25" s="1029" customFormat="1" ht="39.75" customHeight="1">
      <c r="A94" s="1030"/>
      <c r="B94" s="1030"/>
      <c r="C94" s="1211">
        <v>64</v>
      </c>
      <c r="D94" s="1031" t="s">
        <v>2041</v>
      </c>
      <c r="E94" s="1032" t="s">
        <v>1957</v>
      </c>
      <c r="F94" s="1033" t="s">
        <v>1957</v>
      </c>
      <c r="G94" s="1034" t="s">
        <v>1687</v>
      </c>
      <c r="H94" s="1228" t="s">
        <v>1957</v>
      </c>
      <c r="I94" s="1126" t="s">
        <v>1957</v>
      </c>
      <c r="J94" s="1127" t="s">
        <v>1957</v>
      </c>
      <c r="K94" s="1128" t="s">
        <v>1957</v>
      </c>
      <c r="L94" s="1034">
        <v>0</v>
      </c>
      <c r="M94" s="1035" t="s">
        <v>1957</v>
      </c>
      <c r="N94" s="1034" t="s">
        <v>1957</v>
      </c>
      <c r="O94" s="1034" t="s">
        <v>1957</v>
      </c>
      <c r="P94" s="1036" t="s">
        <v>1957</v>
      </c>
      <c r="Q94" s="1213" t="s">
        <v>1957</v>
      </c>
      <c r="R94" s="1035" t="s">
        <v>1957</v>
      </c>
      <c r="S94" s="1034" t="s">
        <v>1957</v>
      </c>
      <c r="T94" s="1129" t="s">
        <v>1957</v>
      </c>
      <c r="U94" s="1044" t="s">
        <v>1957</v>
      </c>
      <c r="V94" s="1127" t="s">
        <v>1957</v>
      </c>
      <c r="W94" s="1129" t="s">
        <v>1957</v>
      </c>
      <c r="X94" s="1039" t="s">
        <v>1957</v>
      </c>
      <c r="Y94" s="1040" t="s">
        <v>1957</v>
      </c>
    </row>
    <row r="95" spans="1:25" s="1029" customFormat="1" ht="39.75" customHeight="1">
      <c r="A95" s="1030"/>
      <c r="B95" s="1030"/>
      <c r="C95" s="1211">
        <v>65</v>
      </c>
      <c r="D95" s="1031" t="s">
        <v>2042</v>
      </c>
      <c r="E95" s="1032" t="s">
        <v>1957</v>
      </c>
      <c r="F95" s="1033" t="s">
        <v>1957</v>
      </c>
      <c r="G95" s="1034" t="s">
        <v>1687</v>
      </c>
      <c r="H95" s="1223" t="s">
        <v>1993</v>
      </c>
      <c r="I95" s="1126" t="s">
        <v>1957</v>
      </c>
      <c r="J95" s="1127" t="s">
        <v>1957</v>
      </c>
      <c r="K95" s="1128" t="s">
        <v>1957</v>
      </c>
      <c r="L95" s="1034">
        <v>1</v>
      </c>
      <c r="M95" s="1035" t="s">
        <v>1772</v>
      </c>
      <c r="N95" s="1034">
        <v>15</v>
      </c>
      <c r="O95" s="1034" t="s">
        <v>1808</v>
      </c>
      <c r="P95" s="1036" t="s">
        <v>1957</v>
      </c>
      <c r="Q95" s="1213">
        <v>1</v>
      </c>
      <c r="R95" s="1037">
        <v>1</v>
      </c>
      <c r="S95" s="1034" t="s">
        <v>1957</v>
      </c>
      <c r="T95" s="1129" t="s">
        <v>1957</v>
      </c>
      <c r="U95" s="1044" t="s">
        <v>1957</v>
      </c>
      <c r="V95" s="1127" t="s">
        <v>1957</v>
      </c>
      <c r="W95" s="1129" t="s">
        <v>2043</v>
      </c>
      <c r="X95" s="1039" t="s">
        <v>1957</v>
      </c>
      <c r="Y95" s="1040" t="s">
        <v>1957</v>
      </c>
    </row>
    <row r="96" spans="1:25" s="1029" customFormat="1" ht="39.75" customHeight="1">
      <c r="A96" s="1030"/>
      <c r="B96" s="1030"/>
      <c r="C96" s="1211">
        <v>66</v>
      </c>
      <c r="D96" s="1031" t="s">
        <v>2044</v>
      </c>
      <c r="E96" s="1032" t="s">
        <v>1957</v>
      </c>
      <c r="F96" s="1033" t="s">
        <v>1957</v>
      </c>
      <c r="G96" s="1034" t="s">
        <v>1687</v>
      </c>
      <c r="H96" s="1224">
        <v>20</v>
      </c>
      <c r="I96" s="1126" t="s">
        <v>1957</v>
      </c>
      <c r="J96" s="1127" t="s">
        <v>1957</v>
      </c>
      <c r="K96" s="1128" t="s">
        <v>1957</v>
      </c>
      <c r="L96" s="1034">
        <v>0</v>
      </c>
      <c r="M96" s="1035" t="s">
        <v>1821</v>
      </c>
      <c r="N96" s="1034" t="s">
        <v>1957</v>
      </c>
      <c r="O96" s="1034" t="s">
        <v>1957</v>
      </c>
      <c r="P96" s="1036" t="s">
        <v>1957</v>
      </c>
      <c r="Q96" s="1213">
        <v>0</v>
      </c>
      <c r="R96" s="1035" t="s">
        <v>1957</v>
      </c>
      <c r="S96" s="1034" t="s">
        <v>1957</v>
      </c>
      <c r="T96" s="1129" t="s">
        <v>1957</v>
      </c>
      <c r="U96" s="1044" t="s">
        <v>1957</v>
      </c>
      <c r="V96" s="1127" t="s">
        <v>1957</v>
      </c>
      <c r="W96" s="1129" t="s">
        <v>1957</v>
      </c>
      <c r="X96" s="1039" t="s">
        <v>1957</v>
      </c>
      <c r="Y96" s="1040" t="s">
        <v>1957</v>
      </c>
    </row>
    <row r="97" spans="1:25" s="1029" customFormat="1" ht="39.75" customHeight="1">
      <c r="A97" s="1030"/>
      <c r="B97" s="1030"/>
      <c r="C97" s="1211">
        <v>67</v>
      </c>
      <c r="D97" s="1031" t="s">
        <v>2045</v>
      </c>
      <c r="E97" s="1032" t="s">
        <v>1957</v>
      </c>
      <c r="F97" s="1033" t="s">
        <v>1957</v>
      </c>
      <c r="G97" s="1034" t="s">
        <v>1687</v>
      </c>
      <c r="H97" s="1224">
        <v>34</v>
      </c>
      <c r="I97" s="1126" t="s">
        <v>1957</v>
      </c>
      <c r="J97" s="1127" t="s">
        <v>1957</v>
      </c>
      <c r="K97" s="1128" t="s">
        <v>1957</v>
      </c>
      <c r="L97" s="1034">
        <v>0</v>
      </c>
      <c r="M97" s="1035" t="s">
        <v>1821</v>
      </c>
      <c r="N97" s="1034" t="s">
        <v>1957</v>
      </c>
      <c r="O97" s="1034" t="s">
        <v>1957</v>
      </c>
      <c r="P97" s="1036" t="s">
        <v>1957</v>
      </c>
      <c r="Q97" s="1213">
        <v>0</v>
      </c>
      <c r="R97" s="1035" t="s">
        <v>1957</v>
      </c>
      <c r="S97" s="1034" t="s">
        <v>1957</v>
      </c>
      <c r="T97" s="1129" t="s">
        <v>1957</v>
      </c>
      <c r="U97" s="1044" t="s">
        <v>1957</v>
      </c>
      <c r="V97" s="1127" t="s">
        <v>1957</v>
      </c>
      <c r="W97" s="1129" t="s">
        <v>1957</v>
      </c>
      <c r="X97" s="1039" t="s">
        <v>1957</v>
      </c>
      <c r="Y97" s="1040" t="s">
        <v>1957</v>
      </c>
    </row>
    <row r="98" spans="1:25" s="1029" customFormat="1" ht="39.75" customHeight="1">
      <c r="A98" s="1030"/>
      <c r="B98" s="1030"/>
      <c r="C98" s="1211">
        <v>68</v>
      </c>
      <c r="D98" s="1031" t="s">
        <v>2046</v>
      </c>
      <c r="E98" s="1032" t="s">
        <v>1957</v>
      </c>
      <c r="F98" s="1033" t="s">
        <v>1957</v>
      </c>
      <c r="G98" s="1034" t="s">
        <v>1687</v>
      </c>
      <c r="H98" s="1223" t="s">
        <v>1993</v>
      </c>
      <c r="I98" s="1126" t="s">
        <v>1957</v>
      </c>
      <c r="J98" s="1127" t="s">
        <v>1957</v>
      </c>
      <c r="K98" s="1128" t="s">
        <v>1957</v>
      </c>
      <c r="L98" s="1034">
        <v>0</v>
      </c>
      <c r="M98" s="1035" t="s">
        <v>1821</v>
      </c>
      <c r="N98" s="1034" t="s">
        <v>1957</v>
      </c>
      <c r="O98" s="1034" t="s">
        <v>1957</v>
      </c>
      <c r="P98" s="1036" t="s">
        <v>1957</v>
      </c>
      <c r="Q98" s="1213" t="s">
        <v>1957</v>
      </c>
      <c r="R98" s="1035" t="s">
        <v>1957</v>
      </c>
      <c r="S98" s="1034">
        <v>1</v>
      </c>
      <c r="T98" s="1129" t="s">
        <v>2047</v>
      </c>
      <c r="U98" s="1044" t="s">
        <v>1957</v>
      </c>
      <c r="V98" s="1127" t="s">
        <v>1957</v>
      </c>
      <c r="W98" s="1129" t="s">
        <v>1957</v>
      </c>
      <c r="X98" s="1039" t="s">
        <v>1957</v>
      </c>
      <c r="Y98" s="1040" t="s">
        <v>1957</v>
      </c>
    </row>
    <row r="99" spans="1:25" s="1029" customFormat="1" ht="39.75" customHeight="1">
      <c r="A99" s="1030"/>
      <c r="B99" s="1030"/>
      <c r="C99" s="1211">
        <v>69</v>
      </c>
      <c r="D99" s="1031" t="s">
        <v>2048</v>
      </c>
      <c r="E99" s="1032" t="s">
        <v>1957</v>
      </c>
      <c r="F99" s="1033" t="s">
        <v>1957</v>
      </c>
      <c r="G99" s="1034" t="s">
        <v>1687</v>
      </c>
      <c r="H99" s="1223" t="s">
        <v>1993</v>
      </c>
      <c r="I99" s="1126" t="s">
        <v>1957</v>
      </c>
      <c r="J99" s="1127" t="s">
        <v>1957</v>
      </c>
      <c r="K99" s="1128" t="s">
        <v>1957</v>
      </c>
      <c r="L99" s="1034">
        <v>1</v>
      </c>
      <c r="M99" s="1043">
        <v>46024</v>
      </c>
      <c r="N99" s="1034" t="s">
        <v>2049</v>
      </c>
      <c r="O99" s="1034" t="s">
        <v>1957</v>
      </c>
      <c r="P99" s="1036" t="s">
        <v>1957</v>
      </c>
      <c r="Q99" s="1213" t="s">
        <v>1957</v>
      </c>
      <c r="R99" s="1035" t="s">
        <v>1957</v>
      </c>
      <c r="S99" s="1034" t="s">
        <v>1957</v>
      </c>
      <c r="T99" s="1129" t="s">
        <v>1957</v>
      </c>
      <c r="U99" s="1044" t="s">
        <v>1957</v>
      </c>
      <c r="V99" s="1127" t="s">
        <v>1957</v>
      </c>
      <c r="W99" s="1129" t="s">
        <v>1957</v>
      </c>
      <c r="X99" s="1039" t="s">
        <v>1957</v>
      </c>
      <c r="Y99" s="1040" t="s">
        <v>1957</v>
      </c>
    </row>
    <row r="100" spans="1:25" s="1029" customFormat="1" ht="39.75" customHeight="1">
      <c r="A100" s="1030"/>
      <c r="B100" s="1030"/>
      <c r="C100" s="1211">
        <v>70</v>
      </c>
      <c r="D100" s="1031" t="s">
        <v>2050</v>
      </c>
      <c r="E100" s="1032" t="s">
        <v>1957</v>
      </c>
      <c r="F100" s="1033" t="s">
        <v>1957</v>
      </c>
      <c r="G100" s="1034" t="s">
        <v>1687</v>
      </c>
      <c r="H100" s="1223" t="s">
        <v>1993</v>
      </c>
      <c r="I100" s="1126" t="s">
        <v>1957</v>
      </c>
      <c r="J100" s="1127" t="s">
        <v>1957</v>
      </c>
      <c r="K100" s="1128" t="s">
        <v>1957</v>
      </c>
      <c r="L100" s="1034">
        <v>0</v>
      </c>
      <c r="M100" s="1035" t="s">
        <v>1821</v>
      </c>
      <c r="N100" s="1034" t="s">
        <v>1957</v>
      </c>
      <c r="O100" s="1034" t="s">
        <v>1957</v>
      </c>
      <c r="P100" s="1036" t="s">
        <v>1957</v>
      </c>
      <c r="Q100" s="1213" t="s">
        <v>1957</v>
      </c>
      <c r="R100" s="1035" t="s">
        <v>1957</v>
      </c>
      <c r="S100" s="1034" t="s">
        <v>1957</v>
      </c>
      <c r="T100" s="1129" t="s">
        <v>1957</v>
      </c>
      <c r="U100" s="1044" t="s">
        <v>1957</v>
      </c>
      <c r="V100" s="1127" t="s">
        <v>1957</v>
      </c>
      <c r="W100" s="1129" t="s">
        <v>1957</v>
      </c>
      <c r="X100" s="1039" t="s">
        <v>1957</v>
      </c>
      <c r="Y100" s="1040" t="s">
        <v>1957</v>
      </c>
    </row>
    <row r="101" spans="1:25" s="1029" customFormat="1" ht="39.75" customHeight="1">
      <c r="A101" s="1030"/>
      <c r="B101" s="1030"/>
      <c r="C101" s="1211">
        <v>71</v>
      </c>
      <c r="D101" s="1031" t="s">
        <v>1807</v>
      </c>
      <c r="E101" s="1032" t="s">
        <v>1957</v>
      </c>
      <c r="F101" s="1033" t="s">
        <v>1957</v>
      </c>
      <c r="G101" s="1034" t="s">
        <v>1687</v>
      </c>
      <c r="H101" s="1214">
        <v>182</v>
      </c>
      <c r="I101" s="1126" t="s">
        <v>1957</v>
      </c>
      <c r="J101" s="1127" t="s">
        <v>1957</v>
      </c>
      <c r="K101" s="1128" t="s">
        <v>1957</v>
      </c>
      <c r="L101" s="1034">
        <v>1</v>
      </c>
      <c r="M101" s="1035" t="s">
        <v>1789</v>
      </c>
      <c r="N101" s="1034" t="s">
        <v>1771</v>
      </c>
      <c r="O101" s="1034" t="s">
        <v>1808</v>
      </c>
      <c r="P101" s="1036" t="s">
        <v>1957</v>
      </c>
      <c r="Q101" s="1213">
        <v>182</v>
      </c>
      <c r="R101" s="1037">
        <f>Q101/H101</f>
        <v>1</v>
      </c>
      <c r="S101" s="1034" t="s">
        <v>1957</v>
      </c>
      <c r="T101" s="1129" t="s">
        <v>1957</v>
      </c>
      <c r="U101" s="1044" t="s">
        <v>1957</v>
      </c>
      <c r="V101" s="1127" t="s">
        <v>1957</v>
      </c>
      <c r="W101" s="1129" t="s">
        <v>1957</v>
      </c>
      <c r="X101" s="1039" t="s">
        <v>1957</v>
      </c>
      <c r="Y101" s="1040" t="s">
        <v>1957</v>
      </c>
    </row>
    <row r="102" spans="1:25" s="1029" customFormat="1" ht="39.75" customHeight="1">
      <c r="A102" s="1030"/>
      <c r="B102" s="1030"/>
      <c r="C102" s="1211">
        <v>72</v>
      </c>
      <c r="D102" s="1031" t="s">
        <v>1809</v>
      </c>
      <c r="E102" s="1032" t="s">
        <v>1957</v>
      </c>
      <c r="F102" s="1033" t="s">
        <v>1957</v>
      </c>
      <c r="G102" s="1034" t="s">
        <v>1687</v>
      </c>
      <c r="H102" s="1214">
        <v>310</v>
      </c>
      <c r="I102" s="1126" t="s">
        <v>1957</v>
      </c>
      <c r="J102" s="1127" t="s">
        <v>1957</v>
      </c>
      <c r="K102" s="1128" t="s">
        <v>1957</v>
      </c>
      <c r="L102" s="1034">
        <v>1</v>
      </c>
      <c r="M102" s="1043">
        <v>46057</v>
      </c>
      <c r="N102" s="1034" t="s">
        <v>1810</v>
      </c>
      <c r="O102" s="1034" t="s">
        <v>1811</v>
      </c>
      <c r="P102" s="1036" t="s">
        <v>2026</v>
      </c>
      <c r="Q102" s="1213">
        <v>217</v>
      </c>
      <c r="R102" s="1037">
        <f>Q102/H102</f>
        <v>0.7</v>
      </c>
      <c r="S102" s="1034" t="s">
        <v>1957</v>
      </c>
      <c r="T102" s="1129" t="s">
        <v>1957</v>
      </c>
      <c r="U102" s="1044" t="s">
        <v>1957</v>
      </c>
      <c r="V102" s="1127" t="s">
        <v>1957</v>
      </c>
      <c r="W102" s="1129" t="s">
        <v>1967</v>
      </c>
      <c r="X102" s="1039" t="s">
        <v>1957</v>
      </c>
      <c r="Y102" s="1040" t="s">
        <v>1957</v>
      </c>
    </row>
    <row r="103" spans="1:25" s="1029" customFormat="1" ht="39.75" customHeight="1">
      <c r="A103" s="1030"/>
      <c r="B103" s="1030"/>
      <c r="C103" s="1211">
        <v>73</v>
      </c>
      <c r="D103" s="1031" t="s">
        <v>2051</v>
      </c>
      <c r="E103" s="1032" t="s">
        <v>1957</v>
      </c>
      <c r="F103" s="1033" t="s">
        <v>1957</v>
      </c>
      <c r="G103" s="1034" t="s">
        <v>1687</v>
      </c>
      <c r="H103" s="1228" t="s">
        <v>1993</v>
      </c>
      <c r="I103" s="1126" t="s">
        <v>1957</v>
      </c>
      <c r="J103" s="1127" t="s">
        <v>1957</v>
      </c>
      <c r="K103" s="1128" t="s">
        <v>1957</v>
      </c>
      <c r="L103" s="1034">
        <v>0</v>
      </c>
      <c r="M103" s="1035" t="s">
        <v>1957</v>
      </c>
      <c r="N103" s="1034" t="s">
        <v>2052</v>
      </c>
      <c r="O103" s="1034" t="s">
        <v>1957</v>
      </c>
      <c r="P103" s="1036" t="s">
        <v>1957</v>
      </c>
      <c r="Q103" s="1213" t="s">
        <v>1957</v>
      </c>
      <c r="R103" s="1035" t="s">
        <v>1957</v>
      </c>
      <c r="S103" s="1034" t="s">
        <v>1957</v>
      </c>
      <c r="T103" s="1129" t="s">
        <v>1957</v>
      </c>
      <c r="U103" s="1044" t="s">
        <v>1957</v>
      </c>
      <c r="V103" s="1127" t="s">
        <v>1957</v>
      </c>
      <c r="W103" s="1129" t="s">
        <v>1957</v>
      </c>
      <c r="X103" s="1039" t="s">
        <v>1957</v>
      </c>
      <c r="Y103" s="1040" t="s">
        <v>1957</v>
      </c>
    </row>
    <row r="104" spans="1:25" s="1029" customFormat="1" ht="39.75" customHeight="1">
      <c r="A104" s="1030"/>
      <c r="B104" s="1030"/>
      <c r="C104" s="1211">
        <v>74</v>
      </c>
      <c r="D104" s="1031" t="s">
        <v>2053</v>
      </c>
      <c r="E104" s="1032" t="s">
        <v>1957</v>
      </c>
      <c r="F104" s="1033" t="s">
        <v>1957</v>
      </c>
      <c r="G104" s="1034" t="s">
        <v>1687</v>
      </c>
      <c r="H104" s="1223" t="s">
        <v>1993</v>
      </c>
      <c r="I104" s="1126" t="s">
        <v>1957</v>
      </c>
      <c r="J104" s="1127" t="s">
        <v>1957</v>
      </c>
      <c r="K104" s="1128" t="s">
        <v>1957</v>
      </c>
      <c r="L104" s="1034">
        <v>0</v>
      </c>
      <c r="M104" s="1035" t="s">
        <v>1821</v>
      </c>
      <c r="N104" s="1034" t="s">
        <v>2000</v>
      </c>
      <c r="O104" s="1034" t="s">
        <v>1957</v>
      </c>
      <c r="P104" s="1036" t="s">
        <v>1957</v>
      </c>
      <c r="Q104" s="1213" t="s">
        <v>1957</v>
      </c>
      <c r="R104" s="1035" t="s">
        <v>1957</v>
      </c>
      <c r="S104" s="1034" t="s">
        <v>1957</v>
      </c>
      <c r="T104" s="1129" t="s">
        <v>1957</v>
      </c>
      <c r="U104" s="1044" t="s">
        <v>1957</v>
      </c>
      <c r="V104" s="1127" t="s">
        <v>1957</v>
      </c>
      <c r="W104" s="1129" t="s">
        <v>1957</v>
      </c>
      <c r="X104" s="1039" t="s">
        <v>1957</v>
      </c>
      <c r="Y104" s="1040" t="s">
        <v>1957</v>
      </c>
    </row>
    <row r="105" spans="1:25" s="1029" customFormat="1" ht="39.75" customHeight="1">
      <c r="A105" s="1030"/>
      <c r="B105" s="1030"/>
      <c r="C105" s="1211">
        <v>75</v>
      </c>
      <c r="D105" s="1031" t="s">
        <v>2054</v>
      </c>
      <c r="E105" s="1032" t="s">
        <v>1957</v>
      </c>
      <c r="F105" s="1033" t="s">
        <v>1957</v>
      </c>
      <c r="G105" s="1034" t="s">
        <v>1687</v>
      </c>
      <c r="H105" s="1223" t="s">
        <v>1993</v>
      </c>
      <c r="I105" s="1126" t="s">
        <v>1957</v>
      </c>
      <c r="J105" s="1127" t="s">
        <v>1957</v>
      </c>
      <c r="K105" s="1128" t="s">
        <v>1957</v>
      </c>
      <c r="L105" s="1034">
        <v>0</v>
      </c>
      <c r="M105" s="1035" t="s">
        <v>1821</v>
      </c>
      <c r="N105" s="1034" t="s">
        <v>2055</v>
      </c>
      <c r="O105" s="1034" t="s">
        <v>1957</v>
      </c>
      <c r="P105" s="1036" t="s">
        <v>1957</v>
      </c>
      <c r="Q105" s="1213" t="s">
        <v>1957</v>
      </c>
      <c r="R105" s="1035" t="s">
        <v>1957</v>
      </c>
      <c r="S105" s="1034" t="s">
        <v>1957</v>
      </c>
      <c r="T105" s="1129" t="s">
        <v>1957</v>
      </c>
      <c r="U105" s="1044" t="s">
        <v>1957</v>
      </c>
      <c r="V105" s="1127" t="s">
        <v>1957</v>
      </c>
      <c r="W105" s="1129" t="s">
        <v>1957</v>
      </c>
      <c r="X105" s="1039" t="s">
        <v>1957</v>
      </c>
      <c r="Y105" s="1040" t="s">
        <v>1957</v>
      </c>
    </row>
    <row r="106" spans="1:25" s="1029" customFormat="1" ht="39.75" customHeight="1">
      <c r="A106" s="1030"/>
      <c r="B106" s="1030"/>
      <c r="C106" s="1211">
        <v>76</v>
      </c>
      <c r="D106" s="1031" t="s">
        <v>2056</v>
      </c>
      <c r="E106" s="1032" t="s">
        <v>1957</v>
      </c>
      <c r="F106" s="1033" t="s">
        <v>1957</v>
      </c>
      <c r="G106" s="1034" t="s">
        <v>1689</v>
      </c>
      <c r="H106" s="1223" t="s">
        <v>1993</v>
      </c>
      <c r="I106" s="1126" t="s">
        <v>1957</v>
      </c>
      <c r="J106" s="1127" t="s">
        <v>1957</v>
      </c>
      <c r="K106" s="1128" t="s">
        <v>1957</v>
      </c>
      <c r="L106" s="1034">
        <v>0</v>
      </c>
      <c r="M106" s="1035" t="s">
        <v>1821</v>
      </c>
      <c r="N106" s="1034" t="s">
        <v>2000</v>
      </c>
      <c r="O106" s="1034" t="s">
        <v>1957</v>
      </c>
      <c r="P106" s="1036" t="s">
        <v>1957</v>
      </c>
      <c r="Q106" s="1213" t="s">
        <v>1957</v>
      </c>
      <c r="R106" s="1035" t="s">
        <v>1957</v>
      </c>
      <c r="S106" s="1034" t="s">
        <v>1957</v>
      </c>
      <c r="T106" s="1129" t="s">
        <v>1957</v>
      </c>
      <c r="U106" s="1044" t="s">
        <v>1957</v>
      </c>
      <c r="V106" s="1127" t="s">
        <v>1957</v>
      </c>
      <c r="W106" s="1129" t="s">
        <v>1957</v>
      </c>
      <c r="X106" s="1039" t="s">
        <v>1957</v>
      </c>
      <c r="Y106" s="1040" t="s">
        <v>1957</v>
      </c>
    </row>
    <row r="107" spans="1:25" s="1029" customFormat="1" ht="39.75" customHeight="1">
      <c r="A107" s="1030"/>
      <c r="B107" s="1030"/>
      <c r="C107" s="1211">
        <v>77</v>
      </c>
      <c r="D107" s="1031" t="s">
        <v>1812</v>
      </c>
      <c r="E107" s="1032" t="s">
        <v>1957</v>
      </c>
      <c r="F107" s="1033" t="s">
        <v>1957</v>
      </c>
      <c r="G107" s="1034" t="s">
        <v>1689</v>
      </c>
      <c r="H107" s="1224">
        <f>720+344</f>
        <v>1064</v>
      </c>
      <c r="I107" s="1126" t="s">
        <v>1957</v>
      </c>
      <c r="J107" s="1127" t="s">
        <v>1957</v>
      </c>
      <c r="K107" s="1128" t="s">
        <v>1957</v>
      </c>
      <c r="L107" s="1034">
        <v>1</v>
      </c>
      <c r="M107" s="1035" t="s">
        <v>1957</v>
      </c>
      <c r="N107" s="1034" t="s">
        <v>1957</v>
      </c>
      <c r="O107" s="1034" t="s">
        <v>1957</v>
      </c>
      <c r="P107" s="1036" t="s">
        <v>1957</v>
      </c>
      <c r="Q107" s="1213">
        <v>720</v>
      </c>
      <c r="R107" s="1037">
        <f>Q107/H107</f>
        <v>0.68</v>
      </c>
      <c r="S107" s="1034">
        <v>1</v>
      </c>
      <c r="T107" s="1129" t="s">
        <v>1813</v>
      </c>
      <c r="U107" s="1044" t="s">
        <v>1957</v>
      </c>
      <c r="V107" s="1127" t="s">
        <v>1957</v>
      </c>
      <c r="W107" s="1129" t="s">
        <v>1957</v>
      </c>
      <c r="X107" s="1039" t="s">
        <v>1957</v>
      </c>
      <c r="Y107" s="1040" t="s">
        <v>1957</v>
      </c>
    </row>
    <row r="108" spans="1:25" s="1029" customFormat="1" ht="39.75" customHeight="1" thickBot="1">
      <c r="A108" s="1030"/>
      <c r="B108" s="1030"/>
      <c r="C108" s="1211">
        <v>78</v>
      </c>
      <c r="D108" s="1144" t="s">
        <v>2057</v>
      </c>
      <c r="E108" s="1145" t="s">
        <v>1957</v>
      </c>
      <c r="F108" s="1050" t="s">
        <v>1957</v>
      </c>
      <c r="G108" s="1146" t="s">
        <v>1998</v>
      </c>
      <c r="H108" s="1223" t="s">
        <v>1993</v>
      </c>
      <c r="I108" s="1147" t="s">
        <v>1957</v>
      </c>
      <c r="J108" s="1148" t="s">
        <v>1957</v>
      </c>
      <c r="K108" s="1149" t="s">
        <v>1957</v>
      </c>
      <c r="L108" s="1146">
        <v>1</v>
      </c>
      <c r="M108" s="1150" t="s">
        <v>2058</v>
      </c>
      <c r="N108" s="1146" t="s">
        <v>1957</v>
      </c>
      <c r="O108" s="1146" t="s">
        <v>1957</v>
      </c>
      <c r="P108" s="1151" t="s">
        <v>1957</v>
      </c>
      <c r="Q108" s="1230">
        <v>120</v>
      </c>
      <c r="R108" s="1150" t="s">
        <v>1957</v>
      </c>
      <c r="S108" s="1146">
        <v>1</v>
      </c>
      <c r="T108" s="1152" t="s">
        <v>2059</v>
      </c>
      <c r="U108" s="1153" t="s">
        <v>1957</v>
      </c>
      <c r="V108" s="1148" t="s">
        <v>1957</v>
      </c>
      <c r="W108" s="1152" t="s">
        <v>1957</v>
      </c>
      <c r="X108" s="1154" t="s">
        <v>1957</v>
      </c>
      <c r="Y108" s="1155" t="s">
        <v>1957</v>
      </c>
    </row>
    <row r="109" spans="1:25" s="1029" customFormat="1" ht="39.75" customHeight="1">
      <c r="C109" s="1156">
        <v>76</v>
      </c>
      <c r="D109" s="1157" t="s">
        <v>2056</v>
      </c>
      <c r="E109" s="1158"/>
      <c r="F109" s="1159"/>
      <c r="G109" s="1160" t="s">
        <v>1689</v>
      </c>
      <c r="H109" s="1231" t="s">
        <v>1957</v>
      </c>
      <c r="I109" s="1161"/>
      <c r="J109" s="1162"/>
      <c r="K109" s="1163"/>
      <c r="L109" s="1164">
        <v>0</v>
      </c>
      <c r="M109" s="1165" t="s">
        <v>1821</v>
      </c>
      <c r="N109" s="1160" t="s">
        <v>2000</v>
      </c>
      <c r="O109" s="1166"/>
      <c r="P109" s="1167"/>
      <c r="Q109" s="1164"/>
      <c r="R109" s="1168"/>
      <c r="S109" s="1164"/>
      <c r="T109" s="1169"/>
      <c r="U109" s="1165"/>
      <c r="V109" s="1164"/>
      <c r="W109" s="1169"/>
      <c r="X109" s="1165"/>
      <c r="Y109" s="1170"/>
    </row>
    <row r="110" spans="1:25" s="1029" customFormat="1" ht="39.75" customHeight="1">
      <c r="C110" s="1156">
        <v>77</v>
      </c>
      <c r="D110" s="1157" t="s">
        <v>1812</v>
      </c>
      <c r="E110" s="1158"/>
      <c r="F110" s="1159"/>
      <c r="G110" s="1160" t="s">
        <v>1689</v>
      </c>
      <c r="H110" s="1232">
        <v>1850</v>
      </c>
      <c r="I110" s="1161"/>
      <c r="J110" s="1162"/>
      <c r="K110" s="1163"/>
      <c r="L110" s="1164">
        <v>1</v>
      </c>
      <c r="M110" s="1165"/>
      <c r="N110" s="1160"/>
      <c r="O110" s="1166"/>
      <c r="P110" s="1167"/>
      <c r="Q110" s="1164">
        <v>1850</v>
      </c>
      <c r="R110" s="1168">
        <f>Q110/H110</f>
        <v>1</v>
      </c>
      <c r="S110" s="1164">
        <v>1</v>
      </c>
      <c r="T110" s="1169" t="s">
        <v>1813</v>
      </c>
      <c r="U110" s="1165"/>
      <c r="V110" s="1164"/>
      <c r="W110" s="1169"/>
      <c r="X110" s="1165"/>
      <c r="Y110" s="1170"/>
    </row>
    <row r="111" spans="1:25" s="1029" customFormat="1" ht="39.75" customHeight="1" thickBot="1">
      <c r="C111" s="1156">
        <v>78</v>
      </c>
      <c r="D111" s="1171" t="s">
        <v>2057</v>
      </c>
      <c r="E111" s="1172"/>
      <c r="F111" s="1173"/>
      <c r="G111" s="1174" t="s">
        <v>1998</v>
      </c>
      <c r="H111" s="1233" t="s">
        <v>1957</v>
      </c>
      <c r="I111" s="1175"/>
      <c r="J111" s="1176"/>
      <c r="K111" s="1177"/>
      <c r="L111" s="1178">
        <v>120</v>
      </c>
      <c r="M111" s="1179" t="s">
        <v>2058</v>
      </c>
      <c r="N111" s="1174"/>
      <c r="O111" s="1180"/>
      <c r="P111" s="1181"/>
      <c r="Q111" s="1178">
        <v>120</v>
      </c>
      <c r="R111" s="1182">
        <v>1</v>
      </c>
      <c r="S111" s="1178">
        <v>1</v>
      </c>
      <c r="T111" s="1183" t="s">
        <v>2059</v>
      </c>
      <c r="U111" s="1179"/>
      <c r="V111" s="1178"/>
      <c r="W111" s="1183"/>
      <c r="X111" s="1179"/>
      <c r="Y111" s="1184"/>
    </row>
  </sheetData>
  <autoFilter ref="C6:Y63" xr:uid="{F7FD8870-9B65-4855-95BC-740021A4C2DB}"/>
  <mergeCells count="10">
    <mergeCell ref="C3:W3"/>
    <mergeCell ref="Q5:R5"/>
    <mergeCell ref="S5:U5"/>
    <mergeCell ref="V5:X5"/>
    <mergeCell ref="Y5:Y6"/>
    <mergeCell ref="D5:D6"/>
    <mergeCell ref="G5:G6"/>
    <mergeCell ref="H5:H6"/>
    <mergeCell ref="L5:M5"/>
    <mergeCell ref="N5:P5"/>
  </mergeCells>
  <pageMargins left="0.7" right="0.7" top="0.75" bottom="0.75" header="0.3" footer="0.3"/>
  <pageSetup scale="17" orientation="portrait"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E65D5-05D1-4B6A-9452-687CA8EEF383}">
  <sheetPr>
    <pageSetUpPr fitToPage="1"/>
  </sheetPr>
  <dimension ref="D3:AG23"/>
  <sheetViews>
    <sheetView view="pageBreakPreview" topLeftCell="F4" zoomScale="85" zoomScaleNormal="70" zoomScaleSheetLayoutView="85" workbookViewId="0">
      <selection activeCell="Q16" sqref="Q16"/>
    </sheetView>
  </sheetViews>
  <sheetFormatPr defaultColWidth="9.109375" defaultRowHeight="18" customHeight="1"/>
  <cols>
    <col min="1" max="3" width="2.44140625" style="365" customWidth="1"/>
    <col min="4" max="4" width="6.109375" style="365" customWidth="1"/>
    <col min="5" max="5" width="10.33203125" style="365" customWidth="1"/>
    <col min="6" max="6" width="43.44140625" style="365" customWidth="1"/>
    <col min="7" max="7" width="15.5546875" style="365" bestFit="1" customWidth="1"/>
    <col min="8" max="12" width="19.88671875" style="365" customWidth="1"/>
    <col min="13" max="13" width="13.33203125" style="365" customWidth="1"/>
    <col min="14" max="14" width="11.5546875" style="365" bestFit="1" customWidth="1"/>
    <col min="15" max="15" width="11.33203125" style="365" bestFit="1" customWidth="1"/>
    <col min="16" max="16" width="12.6640625" style="365" customWidth="1"/>
    <col min="17" max="19" width="11.33203125" style="365" bestFit="1" customWidth="1"/>
    <col min="20" max="20" width="11.5546875" style="365" customWidth="1"/>
    <col min="21" max="21" width="13.44140625" style="365" bestFit="1" customWidth="1"/>
    <col min="22" max="22" width="12.109375" style="365" customWidth="1"/>
    <col min="23" max="23" width="8" style="365" bestFit="1" customWidth="1"/>
    <col min="24" max="25" width="12.109375" style="365" customWidth="1"/>
    <col min="26" max="26" width="15.44140625" style="365" customWidth="1"/>
    <col min="27" max="27" width="15.33203125" style="365" customWidth="1"/>
    <col min="28" max="28" width="14.6640625" style="365" customWidth="1"/>
    <col min="29" max="29" width="17.33203125" style="365" customWidth="1"/>
    <col min="30" max="30" width="14.6640625" style="365" customWidth="1"/>
    <col min="31" max="31" width="13.6640625" style="365" customWidth="1"/>
    <col min="32" max="32" width="24.44140625" style="365" customWidth="1"/>
    <col min="33" max="33" width="12.44140625" style="365" bestFit="1" customWidth="1"/>
    <col min="34" max="16384" width="9.109375" style="365"/>
  </cols>
  <sheetData>
    <row r="3" spans="4:33" s="751" customFormat="1" ht="33" customHeight="1" thickBot="1">
      <c r="D3" s="1812" t="s">
        <v>1590</v>
      </c>
      <c r="E3" s="1813"/>
      <c r="F3" s="1813"/>
      <c r="G3" s="1813"/>
      <c r="H3" s="1813"/>
      <c r="I3" s="1813"/>
      <c r="J3" s="1813"/>
      <c r="K3" s="1813"/>
      <c r="L3" s="1813"/>
      <c r="M3" s="1813"/>
      <c r="N3" s="1813"/>
      <c r="O3" s="1813"/>
      <c r="P3" s="1813"/>
      <c r="Q3" s="1813"/>
      <c r="R3" s="1813"/>
      <c r="S3" s="1813"/>
      <c r="T3" s="1813"/>
      <c r="U3" s="1813"/>
      <c r="V3" s="1813"/>
      <c r="W3" s="1813"/>
      <c r="X3" s="1813"/>
      <c r="Y3" s="1813"/>
      <c r="Z3" s="1813"/>
      <c r="AA3" s="1813"/>
      <c r="AB3" s="1813"/>
      <c r="AC3" s="1813"/>
      <c r="AD3" s="1813"/>
      <c r="AE3" s="1813"/>
      <c r="AF3" s="1813"/>
      <c r="AG3" s="1813"/>
    </row>
    <row r="4" spans="4:33" s="372" customFormat="1" ht="25.2" customHeight="1" thickBot="1">
      <c r="D4" s="1768" t="s">
        <v>1589</v>
      </c>
      <c r="E4" s="1759"/>
      <c r="F4" s="1759"/>
      <c r="G4" s="1759"/>
      <c r="H4" s="1759"/>
      <c r="I4" s="1759"/>
      <c r="J4" s="1759"/>
      <c r="K4" s="1759"/>
      <c r="L4" s="1759"/>
      <c r="M4" s="1758" t="s">
        <v>1562</v>
      </c>
      <c r="N4" s="1759"/>
      <c r="O4" s="1759"/>
      <c r="P4" s="1759"/>
      <c r="Q4" s="1759"/>
      <c r="R4" s="1759"/>
      <c r="S4" s="1759"/>
      <c r="T4" s="1759"/>
      <c r="U4" s="1759" t="s">
        <v>1454</v>
      </c>
      <c r="V4" s="1759"/>
      <c r="W4" s="1759"/>
      <c r="X4" s="1759"/>
      <c r="Y4" s="1759"/>
      <c r="Z4" s="1759"/>
      <c r="AA4" s="1759"/>
      <c r="AB4" s="1759"/>
      <c r="AC4" s="1759"/>
      <c r="AD4" s="1759"/>
      <c r="AE4" s="1759" t="s">
        <v>1588</v>
      </c>
      <c r="AF4" s="1759"/>
      <c r="AG4" s="1818"/>
    </row>
    <row r="5" spans="4:33" s="376" customFormat="1" ht="36.6" customHeight="1">
      <c r="D5" s="1769" t="s">
        <v>1522</v>
      </c>
      <c r="E5" s="1770"/>
      <c r="F5" s="1771"/>
      <c r="G5" s="920">
        <v>307891320</v>
      </c>
      <c r="H5" s="921"/>
      <c r="I5" s="1764" t="s">
        <v>1587</v>
      </c>
      <c r="J5" s="1765"/>
      <c r="K5" s="1821">
        <v>0</v>
      </c>
      <c r="L5" s="1822" t="s">
        <v>1514</v>
      </c>
      <c r="M5" s="1764" t="s">
        <v>1438</v>
      </c>
      <c r="N5" s="1765"/>
      <c r="O5" s="1814"/>
      <c r="P5" s="1815"/>
      <c r="Q5" s="1764" t="s">
        <v>1437</v>
      </c>
      <c r="R5" s="1765"/>
      <c r="S5" s="1805">
        <f>G5*O5</f>
        <v>0</v>
      </c>
      <c r="T5" s="1806"/>
      <c r="U5" s="1764" t="s">
        <v>1586</v>
      </c>
      <c r="V5" s="1765"/>
      <c r="W5" s="1805">
        <v>0</v>
      </c>
      <c r="X5" s="1805"/>
      <c r="Y5" s="1764" t="s">
        <v>1451</v>
      </c>
      <c r="Z5" s="1765"/>
      <c r="AA5" s="1805">
        <f>SUM(H12:H20)</f>
        <v>49710656</v>
      </c>
      <c r="AB5" s="1805"/>
      <c r="AC5" s="1801" t="s">
        <v>1585</v>
      </c>
      <c r="AD5" s="1789">
        <f>MAX(N12:N20)</f>
        <v>46295</v>
      </c>
      <c r="AE5" s="1769" t="s">
        <v>1584</v>
      </c>
      <c r="AF5" s="1771"/>
      <c r="AG5" s="752" t="e">
        <f>AVERAGE(R12:R22)</f>
        <v>#DIV/0!</v>
      </c>
    </row>
    <row r="6" spans="4:33" s="376" customFormat="1" ht="36.6" customHeight="1">
      <c r="D6" s="1778" t="s">
        <v>1515</v>
      </c>
      <c r="E6" s="1779"/>
      <c r="F6" s="1780">
        <v>21100000</v>
      </c>
      <c r="G6" s="922">
        <f>G5</f>
        <v>307891320</v>
      </c>
      <c r="H6" s="923"/>
      <c r="I6" s="1762" t="s">
        <v>1583</v>
      </c>
      <c r="J6" s="1763"/>
      <c r="K6" s="1819">
        <v>0</v>
      </c>
      <c r="L6" s="1820" t="e">
        <f>+#REF!+#REF!+K6</f>
        <v>#REF!</v>
      </c>
      <c r="M6" s="1762" t="s">
        <v>1434</v>
      </c>
      <c r="N6" s="1763"/>
      <c r="O6" s="1816">
        <v>0</v>
      </c>
      <c r="P6" s="1817"/>
      <c r="Q6" s="1762" t="s">
        <v>1433</v>
      </c>
      <c r="R6" s="1763"/>
      <c r="S6" s="1787">
        <v>0</v>
      </c>
      <c r="T6" s="1788"/>
      <c r="U6" s="1762" t="s">
        <v>1582</v>
      </c>
      <c r="V6" s="1763"/>
      <c r="W6" s="1766">
        <f>COUNTIF($P$12:$P$22,"Y")</f>
        <v>0</v>
      </c>
      <c r="X6" s="1766"/>
      <c r="Y6" s="1762" t="s">
        <v>1581</v>
      </c>
      <c r="Z6" s="1763"/>
      <c r="AA6" s="1766">
        <f>SUMIF($P$12:$P$20,"Y",$H$12:$H$20)</f>
        <v>0</v>
      </c>
      <c r="AB6" s="1766"/>
      <c r="AC6" s="1793"/>
      <c r="AD6" s="1790"/>
      <c r="AE6" s="1778" t="s">
        <v>1580</v>
      </c>
      <c r="AF6" s="1780"/>
      <c r="AG6" s="753" t="s">
        <v>143</v>
      </c>
    </row>
    <row r="7" spans="4:33" s="376" customFormat="1" ht="36.6" customHeight="1">
      <c r="D7" s="1778" t="s">
        <v>1509</v>
      </c>
      <c r="E7" s="1779"/>
      <c r="F7" s="1780">
        <v>20900000</v>
      </c>
      <c r="G7" s="922">
        <f>G6</f>
        <v>307891320</v>
      </c>
      <c r="H7" s="923"/>
      <c r="I7" s="1762" t="s">
        <v>1513</v>
      </c>
      <c r="J7" s="1763"/>
      <c r="K7" s="1766">
        <f>H22</f>
        <v>49710656</v>
      </c>
      <c r="L7" s="1767"/>
      <c r="M7" s="1762" t="s">
        <v>1579</v>
      </c>
      <c r="N7" s="1763"/>
      <c r="O7" s="1782">
        <f>ABS(O8/G5)</f>
        <v>0</v>
      </c>
      <c r="P7" s="1783"/>
      <c r="Q7" s="1762" t="s">
        <v>1578</v>
      </c>
      <c r="R7" s="1763"/>
      <c r="S7" s="1766">
        <f>SUM(I12:I21)</f>
        <v>4971066</v>
      </c>
      <c r="T7" s="1767"/>
      <c r="U7" s="1762" t="s">
        <v>1577</v>
      </c>
      <c r="V7" s="1763"/>
      <c r="W7" s="1766">
        <f>COUNTIF($T$12:$T$22,"Y")</f>
        <v>0</v>
      </c>
      <c r="X7" s="1766"/>
      <c r="Y7" s="1762" t="s">
        <v>1576</v>
      </c>
      <c r="Z7" s="1763"/>
      <c r="AA7" s="1766">
        <f>SUMIF($T$12:$T$20,"Y",$H$12:$H$20)</f>
        <v>0</v>
      </c>
      <c r="AB7" s="1766"/>
      <c r="AC7" s="1793" t="s">
        <v>1575</v>
      </c>
      <c r="AD7" s="1791">
        <f>AA5/G6</f>
        <v>0.16145520438835401</v>
      </c>
      <c r="AE7" s="1778" t="s">
        <v>1574</v>
      </c>
      <c r="AF7" s="1780"/>
      <c r="AG7" s="753" t="s">
        <v>143</v>
      </c>
    </row>
    <row r="8" spans="4:33" s="376" customFormat="1" ht="36.6" customHeight="1" thickBot="1">
      <c r="D8" s="1775" t="s">
        <v>1507</v>
      </c>
      <c r="E8" s="1776"/>
      <c r="F8" s="1777">
        <f>F6-F7</f>
        <v>200000</v>
      </c>
      <c r="G8" s="924">
        <f>G6-G7</f>
        <v>0</v>
      </c>
      <c r="H8" s="924"/>
      <c r="I8" s="1785" t="s">
        <v>1573</v>
      </c>
      <c r="J8" s="1786"/>
      <c r="K8" s="1760">
        <f>O8+S8</f>
        <v>5082066</v>
      </c>
      <c r="L8" s="1761"/>
      <c r="M8" s="1785" t="s">
        <v>1572</v>
      </c>
      <c r="N8" s="1786"/>
      <c r="O8" s="1760">
        <f>K22</f>
        <v>111000</v>
      </c>
      <c r="P8" s="1761"/>
      <c r="Q8" s="1785" t="s">
        <v>1571</v>
      </c>
      <c r="R8" s="1786"/>
      <c r="S8" s="1784">
        <f>I22</f>
        <v>4971066</v>
      </c>
      <c r="T8" s="1800"/>
      <c r="U8" s="1785" t="s">
        <v>1570</v>
      </c>
      <c r="V8" s="1786"/>
      <c r="W8" s="1784">
        <f>COUNTA(Z12:Z22)</f>
        <v>0</v>
      </c>
      <c r="X8" s="1784"/>
      <c r="Y8" s="1785" t="s">
        <v>1569</v>
      </c>
      <c r="Z8" s="1786"/>
      <c r="AA8" s="1784">
        <f>SUM(AA12:AA20)</f>
        <v>0</v>
      </c>
      <c r="AB8" s="1784"/>
      <c r="AC8" s="1794"/>
      <c r="AD8" s="1792"/>
      <c r="AE8" s="1775" t="s">
        <v>1568</v>
      </c>
      <c r="AF8" s="1777"/>
      <c r="AG8" s="754" t="str">
        <f>IFERROR(AVERAGE(AE12:AE22),"")</f>
        <v/>
      </c>
    </row>
    <row r="9" spans="4:33" s="376" customFormat="1" ht="13.2" customHeight="1" thickBot="1"/>
    <row r="10" spans="4:33" ht="28.2" customHeight="1" thickBot="1">
      <c r="D10" s="1772" t="s">
        <v>1567</v>
      </c>
      <c r="E10" s="1773"/>
      <c r="F10" s="1773"/>
      <c r="G10" s="1774"/>
      <c r="H10" s="1772" t="s">
        <v>1566</v>
      </c>
      <c r="I10" s="1773"/>
      <c r="J10" s="1773"/>
      <c r="K10" s="1773"/>
      <c r="L10" s="1774"/>
      <c r="M10" s="1772" t="s">
        <v>1565</v>
      </c>
      <c r="N10" s="1774"/>
      <c r="O10" s="1781" t="s">
        <v>1564</v>
      </c>
      <c r="P10" s="1781"/>
      <c r="Q10" s="1781"/>
      <c r="R10" s="1781"/>
      <c r="S10" s="1799" t="s">
        <v>1563</v>
      </c>
      <c r="T10" s="1781"/>
      <c r="U10" s="1781"/>
      <c r="V10" s="1781"/>
      <c r="W10" s="1781"/>
      <c r="X10" s="1781"/>
      <c r="Y10" s="1781"/>
      <c r="Z10" s="1799" t="s">
        <v>1562</v>
      </c>
      <c r="AA10" s="1781"/>
      <c r="AB10" s="1781"/>
      <c r="AC10" s="1781"/>
      <c r="AD10" s="1802"/>
      <c r="AE10" s="1803" t="s">
        <v>1561</v>
      </c>
      <c r="AF10" s="1803" t="s">
        <v>1383</v>
      </c>
      <c r="AG10" s="1807"/>
    </row>
    <row r="11" spans="4:33" s="361" customFormat="1" ht="70.95" customHeight="1" thickBot="1">
      <c r="D11" s="763" t="s">
        <v>1532</v>
      </c>
      <c r="E11" s="764" t="s">
        <v>1560</v>
      </c>
      <c r="F11" s="764" t="s">
        <v>1559</v>
      </c>
      <c r="G11" s="762" t="s">
        <v>1558</v>
      </c>
      <c r="H11" s="763" t="s">
        <v>1557</v>
      </c>
      <c r="I11" s="764" t="s">
        <v>1556</v>
      </c>
      <c r="J11" s="764" t="s">
        <v>1971</v>
      </c>
      <c r="K11" s="764" t="s">
        <v>1555</v>
      </c>
      <c r="L11" s="762" t="s">
        <v>1554</v>
      </c>
      <c r="M11" s="763" t="s">
        <v>1385</v>
      </c>
      <c r="N11" s="762" t="s">
        <v>1553</v>
      </c>
      <c r="O11" s="765" t="s">
        <v>1552</v>
      </c>
      <c r="P11" s="764" t="s">
        <v>1551</v>
      </c>
      <c r="Q11" s="764" t="s">
        <v>1550</v>
      </c>
      <c r="R11" s="764" t="s">
        <v>1543</v>
      </c>
      <c r="S11" s="764" t="s">
        <v>1549</v>
      </c>
      <c r="T11" s="764" t="s">
        <v>1548</v>
      </c>
      <c r="U11" s="784" t="s">
        <v>1547</v>
      </c>
      <c r="V11" s="763" t="s">
        <v>1546</v>
      </c>
      <c r="W11" s="764" t="s">
        <v>1545</v>
      </c>
      <c r="X11" s="764" t="s">
        <v>1544</v>
      </c>
      <c r="Y11" s="762" t="s">
        <v>1543</v>
      </c>
      <c r="Z11" s="763" t="s">
        <v>1542</v>
      </c>
      <c r="AA11" s="764" t="s">
        <v>1541</v>
      </c>
      <c r="AB11" s="764" t="s">
        <v>1540</v>
      </c>
      <c r="AC11" s="764" t="s">
        <v>1539</v>
      </c>
      <c r="AD11" s="762" t="s">
        <v>1538</v>
      </c>
      <c r="AE11" s="1804"/>
      <c r="AF11" s="1808"/>
      <c r="AG11" s="1809"/>
    </row>
    <row r="12" spans="4:33" ht="18" customHeight="1">
      <c r="D12" s="759">
        <v>1</v>
      </c>
      <c r="E12" s="770">
        <v>1</v>
      </c>
      <c r="F12" s="767" t="s">
        <v>1631</v>
      </c>
      <c r="G12" s="760">
        <v>1</v>
      </c>
      <c r="H12" s="731">
        <v>1681886.27</v>
      </c>
      <c r="I12" s="732">
        <v>168188.63</v>
      </c>
      <c r="J12" s="742">
        <f>H12-I12</f>
        <v>1513697.64</v>
      </c>
      <c r="K12" s="742">
        <v>34000</v>
      </c>
      <c r="L12" s="778">
        <f>(J12*1.15)-K12</f>
        <v>1706752.29</v>
      </c>
      <c r="M12" s="789">
        <v>46371</v>
      </c>
      <c r="N12" s="936">
        <v>46106</v>
      </c>
      <c r="O12" s="789">
        <v>46106</v>
      </c>
      <c r="P12" s="939">
        <v>46106</v>
      </c>
      <c r="Q12" s="939">
        <v>46106</v>
      </c>
      <c r="R12" s="936" t="s">
        <v>143</v>
      </c>
      <c r="S12" s="789">
        <v>46106</v>
      </c>
      <c r="T12" s="939">
        <v>46106</v>
      </c>
      <c r="U12" s="936">
        <v>46106</v>
      </c>
      <c r="V12" s="738"/>
      <c r="W12" s="739"/>
      <c r="X12" s="740"/>
      <c r="Y12" s="761"/>
      <c r="Z12" s="789"/>
      <c r="AA12" s="790"/>
      <c r="AB12" s="791"/>
      <c r="AC12" s="792"/>
      <c r="AD12" s="793"/>
      <c r="AE12" s="745"/>
      <c r="AF12" s="1810"/>
      <c r="AG12" s="1811"/>
    </row>
    <row r="13" spans="4:33" ht="18" customHeight="1">
      <c r="D13" s="755">
        <v>2</v>
      </c>
      <c r="E13" s="771">
        <v>2</v>
      </c>
      <c r="F13" s="768" t="s">
        <v>1631</v>
      </c>
      <c r="G13" s="757">
        <v>2</v>
      </c>
      <c r="H13" s="731">
        <v>5120873.79</v>
      </c>
      <c r="I13" s="732">
        <v>512087.38</v>
      </c>
      <c r="J13" s="734">
        <f t="shared" ref="J13:J16" si="0">H13-I13</f>
        <v>4608786.41</v>
      </c>
      <c r="K13" s="734">
        <v>64000</v>
      </c>
      <c r="L13" s="778">
        <f t="shared" ref="L13:L16" si="1">(J13*1.15)-K13</f>
        <v>5236104.37</v>
      </c>
      <c r="M13" s="735">
        <v>46106</v>
      </c>
      <c r="N13" s="746">
        <v>46177</v>
      </c>
      <c r="O13" s="735">
        <v>46177</v>
      </c>
      <c r="P13" s="737">
        <v>46177</v>
      </c>
      <c r="Q13" s="737">
        <v>46177</v>
      </c>
      <c r="R13" s="746" t="s">
        <v>143</v>
      </c>
      <c r="S13" s="735">
        <v>46177</v>
      </c>
      <c r="T13" s="737">
        <v>46177</v>
      </c>
      <c r="U13" s="746">
        <v>46177</v>
      </c>
      <c r="V13" s="735"/>
      <c r="W13" s="736"/>
      <c r="X13" s="747"/>
      <c r="Y13" s="741"/>
      <c r="Z13" s="735"/>
      <c r="AA13" s="734"/>
      <c r="AB13" s="743"/>
      <c r="AC13" s="744"/>
      <c r="AD13" s="779"/>
      <c r="AE13" s="748"/>
      <c r="AF13" s="1797"/>
      <c r="AG13" s="1798"/>
    </row>
    <row r="14" spans="4:33" ht="18" customHeight="1">
      <c r="D14" s="755">
        <v>3</v>
      </c>
      <c r="E14" s="771">
        <v>3</v>
      </c>
      <c r="F14" s="768" t="s">
        <v>1631</v>
      </c>
      <c r="G14" s="757">
        <v>3</v>
      </c>
      <c r="H14" s="731">
        <v>6277339.4699999997</v>
      </c>
      <c r="I14" s="733">
        <v>627733.94999999995</v>
      </c>
      <c r="J14" s="734">
        <f t="shared" si="0"/>
        <v>5649605.5199999996</v>
      </c>
      <c r="K14" s="734">
        <v>0</v>
      </c>
      <c r="L14" s="779">
        <f t="shared" si="1"/>
        <v>6497046.3499999996</v>
      </c>
      <c r="M14" s="735">
        <v>46178</v>
      </c>
      <c r="N14" s="746">
        <v>46230</v>
      </c>
      <c r="O14" s="735">
        <v>46230</v>
      </c>
      <c r="P14" s="737">
        <v>46230</v>
      </c>
      <c r="Q14" s="737">
        <v>46230</v>
      </c>
      <c r="R14" s="940" t="s">
        <v>143</v>
      </c>
      <c r="S14" s="735">
        <v>46230</v>
      </c>
      <c r="T14" s="737">
        <v>46230</v>
      </c>
      <c r="U14" s="746">
        <v>46230</v>
      </c>
      <c r="V14" s="735"/>
      <c r="W14" s="736"/>
      <c r="X14" s="747"/>
      <c r="Y14" s="741"/>
      <c r="Z14" s="735"/>
      <c r="AA14" s="734"/>
      <c r="AB14" s="743"/>
      <c r="AC14" s="744"/>
      <c r="AD14" s="779"/>
      <c r="AE14" s="748"/>
      <c r="AF14" s="1797"/>
      <c r="AG14" s="1798"/>
    </row>
    <row r="15" spans="4:33" ht="18" customHeight="1">
      <c r="D15" s="755">
        <v>4</v>
      </c>
      <c r="E15" s="771">
        <v>4</v>
      </c>
      <c r="F15" s="768" t="s">
        <v>1631</v>
      </c>
      <c r="G15" s="757">
        <v>4</v>
      </c>
      <c r="H15" s="731">
        <f>13181832.23/0.9</f>
        <v>14646480.26</v>
      </c>
      <c r="I15" s="732">
        <f>H15*10%</f>
        <v>1464648.03</v>
      </c>
      <c r="J15" s="734">
        <f t="shared" si="0"/>
        <v>13181832.23</v>
      </c>
      <c r="K15" s="734">
        <v>13000</v>
      </c>
      <c r="L15" s="779">
        <f t="shared" si="1"/>
        <v>15146107.060000001</v>
      </c>
      <c r="M15" s="735">
        <f>+N14+1</f>
        <v>46231</v>
      </c>
      <c r="N15" s="746">
        <v>46265</v>
      </c>
      <c r="O15" s="735">
        <v>46265</v>
      </c>
      <c r="P15" s="737">
        <v>46265</v>
      </c>
      <c r="Q15" s="737">
        <v>46265</v>
      </c>
      <c r="R15" s="940"/>
      <c r="S15" s="735">
        <v>46267</v>
      </c>
      <c r="T15" s="737">
        <v>46271</v>
      </c>
      <c r="U15" s="746">
        <v>46271</v>
      </c>
      <c r="V15" s="735"/>
      <c r="W15" s="736"/>
      <c r="X15" s="747"/>
      <c r="Y15" s="741"/>
      <c r="Z15" s="735"/>
      <c r="AA15" s="734"/>
      <c r="AB15" s="743"/>
      <c r="AC15" s="744"/>
      <c r="AD15" s="779"/>
      <c r="AE15" s="748"/>
      <c r="AF15" s="1797"/>
      <c r="AG15" s="1798"/>
    </row>
    <row r="16" spans="4:33" ht="18" customHeight="1">
      <c r="D16" s="755">
        <v>5</v>
      </c>
      <c r="E16" s="771"/>
      <c r="F16" s="768" t="s">
        <v>1631</v>
      </c>
      <c r="G16" s="757">
        <v>5</v>
      </c>
      <c r="H16" s="731">
        <f>19785668.38/0.9</f>
        <v>21984075.98</v>
      </c>
      <c r="I16" s="732">
        <f>H16*10%</f>
        <v>2198407.6</v>
      </c>
      <c r="J16" s="734">
        <f t="shared" si="0"/>
        <v>19785668.379999999</v>
      </c>
      <c r="K16" s="734">
        <v>0</v>
      </c>
      <c r="L16" s="779">
        <f t="shared" si="1"/>
        <v>22753518.640000001</v>
      </c>
      <c r="M16" s="735">
        <f>+N15+1</f>
        <v>46266</v>
      </c>
      <c r="N16" s="746">
        <v>46295</v>
      </c>
      <c r="O16" s="735">
        <v>46295</v>
      </c>
      <c r="P16" s="737">
        <v>46295</v>
      </c>
      <c r="Q16" s="737">
        <v>46295</v>
      </c>
      <c r="R16" s="940"/>
      <c r="S16" s="735">
        <v>46298</v>
      </c>
      <c r="T16" s="737">
        <v>46303</v>
      </c>
      <c r="U16" s="746">
        <v>46303</v>
      </c>
      <c r="V16" s="735"/>
      <c r="W16" s="736"/>
      <c r="X16" s="747"/>
      <c r="Y16" s="741"/>
      <c r="Z16" s="735"/>
      <c r="AA16" s="734"/>
      <c r="AB16" s="743"/>
      <c r="AC16" s="744"/>
      <c r="AD16" s="779"/>
      <c r="AE16" s="748"/>
      <c r="AF16" s="1797"/>
      <c r="AG16" s="1798"/>
    </row>
    <row r="17" spans="4:33" ht="18" customHeight="1">
      <c r="D17" s="755">
        <v>6</v>
      </c>
      <c r="E17" s="771"/>
      <c r="F17" s="768" t="s">
        <v>1631</v>
      </c>
      <c r="G17" s="757"/>
      <c r="H17" s="731"/>
      <c r="I17" s="732"/>
      <c r="J17" s="733"/>
      <c r="K17" s="734"/>
      <c r="L17" s="779"/>
      <c r="M17" s="735"/>
      <c r="N17" s="746"/>
      <c r="O17" s="735"/>
      <c r="P17" s="736"/>
      <c r="Q17" s="737"/>
      <c r="R17" s="940"/>
      <c r="S17" s="735"/>
      <c r="T17" s="736"/>
      <c r="U17" s="746"/>
      <c r="V17" s="735"/>
      <c r="W17" s="736"/>
      <c r="X17" s="747"/>
      <c r="Y17" s="741"/>
      <c r="Z17" s="735"/>
      <c r="AA17" s="734"/>
      <c r="AB17" s="743"/>
      <c r="AC17" s="744"/>
      <c r="AD17" s="779"/>
      <c r="AE17" s="748"/>
      <c r="AF17" s="1797"/>
      <c r="AG17" s="1798"/>
    </row>
    <row r="18" spans="4:33" ht="18" customHeight="1">
      <c r="D18" s="755">
        <v>7</v>
      </c>
      <c r="E18" s="771"/>
      <c r="F18" s="768" t="s">
        <v>1631</v>
      </c>
      <c r="G18" s="757"/>
      <c r="H18" s="749"/>
      <c r="I18" s="733"/>
      <c r="J18" s="733"/>
      <c r="K18" s="734"/>
      <c r="L18" s="779"/>
      <c r="M18" s="735"/>
      <c r="N18" s="746"/>
      <c r="O18" s="735"/>
      <c r="P18" s="736"/>
      <c r="Q18" s="737"/>
      <c r="R18" s="940"/>
      <c r="S18" s="735"/>
      <c r="T18" s="736"/>
      <c r="U18" s="746"/>
      <c r="V18" s="735"/>
      <c r="W18" s="736"/>
      <c r="X18" s="747"/>
      <c r="Y18" s="741"/>
      <c r="Z18" s="735"/>
      <c r="AA18" s="734"/>
      <c r="AB18" s="743"/>
      <c r="AC18" s="744"/>
      <c r="AD18" s="779"/>
      <c r="AE18" s="748"/>
      <c r="AF18" s="1797"/>
      <c r="AG18" s="1798"/>
    </row>
    <row r="19" spans="4:33" ht="18" customHeight="1">
      <c r="D19" s="755">
        <v>8</v>
      </c>
      <c r="E19" s="771"/>
      <c r="F19" s="768" t="s">
        <v>1631</v>
      </c>
      <c r="G19" s="757"/>
      <c r="H19" s="749"/>
      <c r="I19" s="733"/>
      <c r="J19" s="733"/>
      <c r="K19" s="734"/>
      <c r="L19" s="779"/>
      <c r="M19" s="735"/>
      <c r="N19" s="746"/>
      <c r="O19" s="735"/>
      <c r="P19" s="736"/>
      <c r="Q19" s="737"/>
      <c r="R19" s="940"/>
      <c r="S19" s="735"/>
      <c r="T19" s="736"/>
      <c r="U19" s="746"/>
      <c r="V19" s="735"/>
      <c r="W19" s="736"/>
      <c r="X19" s="747"/>
      <c r="Y19" s="741"/>
      <c r="Z19" s="735"/>
      <c r="AA19" s="734"/>
      <c r="AB19" s="743"/>
      <c r="AC19" s="744"/>
      <c r="AD19" s="779"/>
      <c r="AE19" s="748"/>
      <c r="AF19" s="1797"/>
      <c r="AG19" s="1798"/>
    </row>
    <row r="20" spans="4:33" ht="18" customHeight="1">
      <c r="D20" s="755">
        <v>9</v>
      </c>
      <c r="E20" s="771"/>
      <c r="F20" s="768" t="s">
        <v>1631</v>
      </c>
      <c r="G20" s="757"/>
      <c r="H20" s="749"/>
      <c r="I20" s="733"/>
      <c r="J20" s="733"/>
      <c r="K20" s="734"/>
      <c r="L20" s="779"/>
      <c r="M20" s="735"/>
      <c r="N20" s="746"/>
      <c r="O20" s="735"/>
      <c r="P20" s="736"/>
      <c r="Q20" s="737"/>
      <c r="R20" s="940"/>
      <c r="S20" s="735"/>
      <c r="T20" s="736"/>
      <c r="U20" s="746"/>
      <c r="V20" s="735"/>
      <c r="W20" s="736"/>
      <c r="X20" s="747"/>
      <c r="Y20" s="741"/>
      <c r="Z20" s="735"/>
      <c r="AA20" s="734"/>
      <c r="AB20" s="743"/>
      <c r="AC20" s="744"/>
      <c r="AD20" s="779"/>
      <c r="AE20" s="748"/>
      <c r="AF20" s="1797"/>
      <c r="AG20" s="1798"/>
    </row>
    <row r="21" spans="4:33" ht="18" customHeight="1" thickBot="1">
      <c r="D21" s="756">
        <v>10</v>
      </c>
      <c r="E21" s="773"/>
      <c r="F21" s="769" t="s">
        <v>1631</v>
      </c>
      <c r="G21" s="758"/>
      <c r="H21" s="780"/>
      <c r="I21" s="781" t="str">
        <f>IF(ISBLANK(H21),"",-H21*$O$5)</f>
        <v/>
      </c>
      <c r="J21" s="781" t="str">
        <f>IF(ISBLANK(H21),"",-H21*$O$6)</f>
        <v/>
      </c>
      <c r="K21" s="782"/>
      <c r="L21" s="783" t="str">
        <f>IF(ISBLANK(H21),"",(SUM(H21:K21)+(H21+I21)*0.15))</f>
        <v/>
      </c>
      <c r="M21" s="794"/>
      <c r="N21" s="805"/>
      <c r="O21" s="794"/>
      <c r="P21" s="800"/>
      <c r="Q21" s="941"/>
      <c r="R21" s="942"/>
      <c r="S21" s="794"/>
      <c r="T21" s="800"/>
      <c r="U21" s="805"/>
      <c r="V21" s="794"/>
      <c r="W21" s="800"/>
      <c r="X21" s="801"/>
      <c r="Y21" s="802"/>
      <c r="Z21" s="794"/>
      <c r="AA21" s="782"/>
      <c r="AB21" s="795"/>
      <c r="AC21" s="796"/>
      <c r="AD21" s="783"/>
      <c r="AE21" s="750"/>
      <c r="AF21" s="1797"/>
      <c r="AG21" s="1798"/>
    </row>
    <row r="22" spans="4:33" ht="30.6" customHeight="1" thickBot="1">
      <c r="D22" s="1301" t="s">
        <v>1537</v>
      </c>
      <c r="E22" s="1302"/>
      <c r="F22" s="1302"/>
      <c r="G22" s="1303"/>
      <c r="H22" s="774">
        <f>SUM(H12:H21)</f>
        <v>49710655.770000003</v>
      </c>
      <c r="I22" s="775">
        <f>SUM(I12:I21)</f>
        <v>4971065.59</v>
      </c>
      <c r="J22" s="775">
        <f>SUM(J12:J21)</f>
        <v>44739590.18</v>
      </c>
      <c r="K22" s="776">
        <f>SUM(K12:K21)</f>
        <v>111000</v>
      </c>
      <c r="L22" s="777">
        <f>SUM(L12:L21)</f>
        <v>51339528.710000001</v>
      </c>
      <c r="M22" s="803"/>
      <c r="N22" s="804"/>
      <c r="O22" s="785"/>
      <c r="P22" s="772"/>
      <c r="Q22" s="937"/>
      <c r="R22" s="938" t="str">
        <f>IF(ISBLANK(Q22),"",Q22-O22)</f>
        <v/>
      </c>
      <c r="S22" s="785"/>
      <c r="T22" s="772"/>
      <c r="U22" s="943"/>
      <c r="V22" s="797"/>
      <c r="W22" s="772"/>
      <c r="X22" s="798"/>
      <c r="Y22" s="799" t="str">
        <f>IF(ISBLANK(X22),"",X22-S22)</f>
        <v/>
      </c>
      <c r="Z22" s="785"/>
      <c r="AA22" s="775"/>
      <c r="AB22" s="786"/>
      <c r="AC22" s="787" t="str">
        <f>IF(ISBLANK(Z22),"",Z22-X22)</f>
        <v/>
      </c>
      <c r="AD22" s="788">
        <f>SUM(AD12:AD21)</f>
        <v>0</v>
      </c>
      <c r="AE22" s="766" t="str">
        <f>IF(ISBLANK(Z22),"",Z22-O22)</f>
        <v/>
      </c>
      <c r="AF22" s="1795"/>
      <c r="AG22" s="1796"/>
    </row>
    <row r="23" spans="4:33" ht="13.2" customHeight="1">
      <c r="Y23" s="366"/>
    </row>
  </sheetData>
  <mergeCells count="77">
    <mergeCell ref="U4:AD4"/>
    <mergeCell ref="Q5:R5"/>
    <mergeCell ref="AA5:AB5"/>
    <mergeCell ref="AA6:AB6"/>
    <mergeCell ref="D3:AG3"/>
    <mergeCell ref="D6:F6"/>
    <mergeCell ref="W5:X5"/>
    <mergeCell ref="W6:X6"/>
    <mergeCell ref="O5:P5"/>
    <mergeCell ref="O6:P6"/>
    <mergeCell ref="AE4:AG4"/>
    <mergeCell ref="M5:N5"/>
    <mergeCell ref="K6:L6"/>
    <mergeCell ref="AE5:AF5"/>
    <mergeCell ref="M6:N6"/>
    <mergeCell ref="K5:L5"/>
    <mergeCell ref="AF13:AG13"/>
    <mergeCell ref="AF17:AG17"/>
    <mergeCell ref="AF15:AG15"/>
    <mergeCell ref="AF14:AG14"/>
    <mergeCell ref="AF20:AG20"/>
    <mergeCell ref="AF16:AG16"/>
    <mergeCell ref="AF22:AG22"/>
    <mergeCell ref="AF21:AG21"/>
    <mergeCell ref="S10:Y10"/>
    <mergeCell ref="S8:T8"/>
    <mergeCell ref="AE6:AF6"/>
    <mergeCell ref="AC5:AC6"/>
    <mergeCell ref="Z10:AD10"/>
    <mergeCell ref="AE10:AE11"/>
    <mergeCell ref="AE8:AF8"/>
    <mergeCell ref="U6:V6"/>
    <mergeCell ref="S5:T5"/>
    <mergeCell ref="Y5:Z5"/>
    <mergeCell ref="AF10:AG11"/>
    <mergeCell ref="AF12:AG12"/>
    <mergeCell ref="AF18:AG18"/>
    <mergeCell ref="AF19:AG19"/>
    <mergeCell ref="AA7:AB7"/>
    <mergeCell ref="Q7:R7"/>
    <mergeCell ref="S7:T7"/>
    <mergeCell ref="S6:T6"/>
    <mergeCell ref="AE7:AF7"/>
    <mergeCell ref="AD5:AD6"/>
    <mergeCell ref="U5:V5"/>
    <mergeCell ref="AD7:AD8"/>
    <mergeCell ref="Y6:Z6"/>
    <mergeCell ref="AC7:AC8"/>
    <mergeCell ref="Y8:Z8"/>
    <mergeCell ref="Y7:Z7"/>
    <mergeCell ref="U8:V8"/>
    <mergeCell ref="AA8:AB8"/>
    <mergeCell ref="W7:X7"/>
    <mergeCell ref="U7:V7"/>
    <mergeCell ref="W8:X8"/>
    <mergeCell ref="Q8:R8"/>
    <mergeCell ref="M10:N10"/>
    <mergeCell ref="I7:J7"/>
    <mergeCell ref="I8:J8"/>
    <mergeCell ref="M7:N7"/>
    <mergeCell ref="M8:N8"/>
    <mergeCell ref="O8:P8"/>
    <mergeCell ref="D22:G22"/>
    <mergeCell ref="M4:T4"/>
    <mergeCell ref="K8:L8"/>
    <mergeCell ref="I6:J6"/>
    <mergeCell ref="I5:J5"/>
    <mergeCell ref="K7:L7"/>
    <mergeCell ref="Q6:R6"/>
    <mergeCell ref="D4:L4"/>
    <mergeCell ref="D5:F5"/>
    <mergeCell ref="D10:G10"/>
    <mergeCell ref="D8:F8"/>
    <mergeCell ref="D7:F7"/>
    <mergeCell ref="O10:R10"/>
    <mergeCell ref="O7:P7"/>
    <mergeCell ref="H10:L10"/>
  </mergeCells>
  <conditionalFormatting sqref="G8:H8">
    <cfRule type="cellIs" dxfId="155" priority="2" operator="greaterThan">
      <formula>0</formula>
    </cfRule>
  </conditionalFormatting>
  <conditionalFormatting sqref="K8:L8">
    <cfRule type="cellIs" dxfId="154" priority="1" operator="greaterThan">
      <formula>0</formula>
    </cfRule>
  </conditionalFormatting>
  <dataValidations count="1">
    <dataValidation type="list" allowBlank="1" showInputMessage="1" showErrorMessage="1" sqref="T14:T22 W12:W22 P15:P22 Q16" xr:uid="{00000000-0002-0000-1000-000000000000}">
      <formula1>#REF!</formula1>
    </dataValidation>
  </dataValidations>
  <printOptions horizontalCentered="1"/>
  <pageMargins left="0.2" right="0.2" top="0.75" bottom="0.75" header="0.3" footer="0.3"/>
  <pageSetup paperSize="8" scale="45"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00A05-6177-4A99-9CE5-EA743398F715}">
  <sheetPr>
    <pageSetUpPr fitToPage="1"/>
  </sheetPr>
  <dimension ref="C2:R25"/>
  <sheetViews>
    <sheetView view="pageBreakPreview" zoomScale="130" zoomScaleNormal="130" zoomScaleSheetLayoutView="130" workbookViewId="0">
      <selection activeCell="G8" sqref="G8"/>
    </sheetView>
  </sheetViews>
  <sheetFormatPr defaultColWidth="10" defaultRowHeight="27" customHeight="1"/>
  <cols>
    <col min="1" max="1" width="5.109375" style="331" customWidth="1"/>
    <col min="2" max="2" width="2" style="331" customWidth="1"/>
    <col min="3" max="3" width="11.33203125" style="331" customWidth="1"/>
    <col min="4" max="4" width="29.6640625" style="331" customWidth="1"/>
    <col min="5" max="7" width="22.6640625" style="331" customWidth="1"/>
    <col min="8" max="8" width="16.44140625" style="331" bestFit="1" customWidth="1"/>
    <col min="9" max="9" width="2.33203125" style="331" customWidth="1"/>
    <col min="10" max="10" width="17.5546875" style="332" bestFit="1" customWidth="1"/>
    <col min="11" max="11" width="19.33203125" style="332" bestFit="1" customWidth="1"/>
    <col min="12" max="12" width="22.44140625" style="332" bestFit="1" customWidth="1"/>
    <col min="13" max="13" width="17.109375" style="332" bestFit="1" customWidth="1"/>
    <col min="14" max="14" width="15" style="332" bestFit="1" customWidth="1"/>
    <col min="15" max="15" width="16.109375" style="332" bestFit="1" customWidth="1"/>
    <col min="16" max="16" width="17.33203125" style="332" bestFit="1" customWidth="1"/>
    <col min="17" max="17" width="15.88671875" style="331" bestFit="1" customWidth="1"/>
    <col min="18" max="18" width="21.109375" style="331" bestFit="1" customWidth="1"/>
    <col min="19" max="19" width="18.44140625" style="331" bestFit="1" customWidth="1"/>
    <col min="20" max="21" width="18.6640625" style="331" bestFit="1" customWidth="1"/>
    <col min="22" max="22" width="22.6640625" style="331" bestFit="1" customWidth="1"/>
    <col min="23" max="23" width="33.5546875" style="331" bestFit="1" customWidth="1"/>
    <col min="24" max="24" width="16" style="331" bestFit="1" customWidth="1"/>
    <col min="25" max="25" width="21.6640625" style="331" bestFit="1" customWidth="1"/>
    <col min="26" max="16384" width="10" style="331"/>
  </cols>
  <sheetData>
    <row r="2" spans="3:18" ht="15.6" customHeight="1" thickBot="1"/>
    <row r="3" spans="3:18" ht="27" customHeight="1" thickBot="1">
      <c r="C3" s="1823" t="s">
        <v>1733</v>
      </c>
      <c r="D3" s="1824"/>
      <c r="E3" s="1824"/>
      <c r="F3" s="1824"/>
      <c r="G3" s="1824"/>
      <c r="H3" s="1825"/>
    </row>
    <row r="4" spans="3:18" ht="27" customHeight="1" thickBot="1">
      <c r="C4" s="348" t="s">
        <v>1096</v>
      </c>
      <c r="D4" s="349" t="s">
        <v>1095</v>
      </c>
      <c r="E4" s="349" t="s">
        <v>1094</v>
      </c>
      <c r="F4" s="349" t="s">
        <v>1093</v>
      </c>
      <c r="G4" s="349" t="s">
        <v>1092</v>
      </c>
      <c r="H4" s="349" t="s">
        <v>1091</v>
      </c>
    </row>
    <row r="5" spans="3:18" ht="24" customHeight="1">
      <c r="C5" s="344">
        <v>1</v>
      </c>
      <c r="D5" s="345" t="s">
        <v>1073</v>
      </c>
      <c r="E5" s="346">
        <v>45994</v>
      </c>
      <c r="F5" s="346">
        <v>45994</v>
      </c>
      <c r="G5" s="346">
        <v>45994</v>
      </c>
      <c r="H5" s="347">
        <f t="shared" ref="H5:H10" si="0">F5-G5</f>
        <v>0</v>
      </c>
    </row>
    <row r="6" spans="3:18" ht="24" customHeight="1">
      <c r="C6" s="337">
        <v>2</v>
      </c>
      <c r="D6" s="342" t="s">
        <v>1090</v>
      </c>
      <c r="E6" s="336">
        <f>E5+30</f>
        <v>46024</v>
      </c>
      <c r="F6" s="336">
        <f t="shared" ref="F6:G6" si="1">F5+30</f>
        <v>46024</v>
      </c>
      <c r="G6" s="336">
        <f t="shared" si="1"/>
        <v>46024</v>
      </c>
      <c r="H6" s="338">
        <f t="shared" si="0"/>
        <v>0</v>
      </c>
    </row>
    <row r="7" spans="3:18" ht="24" customHeight="1">
      <c r="C7" s="337">
        <v>3</v>
      </c>
      <c r="D7" s="342" t="s">
        <v>1089</v>
      </c>
      <c r="E7" s="336">
        <v>46297</v>
      </c>
      <c r="F7" s="336">
        <v>46297</v>
      </c>
      <c r="G7" s="336">
        <v>46333</v>
      </c>
      <c r="H7" s="338">
        <f t="shared" si="0"/>
        <v>-36</v>
      </c>
    </row>
    <row r="8" spans="3:18" ht="24" customHeight="1">
      <c r="C8" s="337">
        <v>4</v>
      </c>
      <c r="D8" s="342" t="s">
        <v>1088</v>
      </c>
      <c r="E8" s="336">
        <v>46297</v>
      </c>
      <c r="F8" s="336">
        <v>46297</v>
      </c>
      <c r="G8" s="336">
        <v>46326</v>
      </c>
      <c r="H8" s="338">
        <f t="shared" si="0"/>
        <v>-29</v>
      </c>
      <c r="M8" s="333"/>
      <c r="N8" s="333"/>
      <c r="P8" s="333"/>
    </row>
    <row r="9" spans="3:18" ht="24" customHeight="1">
      <c r="C9" s="337">
        <v>5</v>
      </c>
      <c r="D9" s="342" t="s">
        <v>1734</v>
      </c>
      <c r="E9" s="336">
        <v>46420</v>
      </c>
      <c r="F9" s="336">
        <v>46420</v>
      </c>
      <c r="G9" s="336">
        <v>46420</v>
      </c>
      <c r="H9" s="338">
        <f t="shared" si="0"/>
        <v>0</v>
      </c>
      <c r="M9" s="333"/>
      <c r="N9" s="333"/>
      <c r="P9" s="333"/>
    </row>
    <row r="10" spans="3:18" ht="24" customHeight="1" thickBot="1">
      <c r="C10" s="339">
        <v>6</v>
      </c>
      <c r="D10" s="343" t="s">
        <v>1087</v>
      </c>
      <c r="E10" s="340">
        <v>46723</v>
      </c>
      <c r="F10" s="340">
        <v>46723</v>
      </c>
      <c r="G10" s="340">
        <v>46723</v>
      </c>
      <c r="H10" s="341">
        <f t="shared" si="0"/>
        <v>0</v>
      </c>
      <c r="M10" s="333"/>
      <c r="N10" s="333"/>
      <c r="O10" s="333"/>
      <c r="P10" s="333"/>
    </row>
    <row r="11" spans="3:18" ht="14.4" customHeight="1"/>
    <row r="15" spans="3:18" ht="27" customHeight="1">
      <c r="G15" s="333"/>
      <c r="I15" s="333"/>
      <c r="J15" s="334"/>
      <c r="K15" s="335"/>
      <c r="L15" s="335"/>
      <c r="N15" s="335"/>
      <c r="O15" s="335"/>
      <c r="Q15" s="335"/>
      <c r="R15" s="334"/>
    </row>
    <row r="16" spans="3:18" ht="27" customHeight="1">
      <c r="G16" s="333"/>
      <c r="I16" s="333"/>
      <c r="J16" s="334"/>
      <c r="K16" s="335"/>
      <c r="L16" s="335"/>
      <c r="N16" s="335"/>
      <c r="O16" s="335"/>
      <c r="Q16" s="335"/>
      <c r="R16" s="334"/>
    </row>
    <row r="17" spans="7:18" ht="27" customHeight="1">
      <c r="G17" s="333"/>
      <c r="I17" s="333"/>
      <c r="J17" s="334"/>
      <c r="K17" s="335"/>
      <c r="L17" s="335"/>
      <c r="N17" s="335"/>
      <c r="O17" s="335"/>
      <c r="Q17" s="335"/>
      <c r="R17" s="334"/>
    </row>
    <row r="18" spans="7:18" ht="27" customHeight="1">
      <c r="G18" s="333"/>
      <c r="I18" s="333"/>
      <c r="J18" s="334"/>
      <c r="K18" s="335"/>
      <c r="L18" s="335"/>
      <c r="M18" s="335"/>
      <c r="N18" s="335"/>
      <c r="O18" s="335"/>
      <c r="P18" s="335"/>
      <c r="Q18" s="335"/>
      <c r="R18" s="334"/>
    </row>
    <row r="19" spans="7:18" ht="27" customHeight="1">
      <c r="G19" s="333"/>
      <c r="H19" s="333"/>
      <c r="I19" s="333"/>
      <c r="K19" s="335"/>
      <c r="L19" s="335"/>
      <c r="N19" s="335"/>
      <c r="O19" s="335"/>
      <c r="Q19" s="335"/>
    </row>
    <row r="20" spans="7:18" ht="27" customHeight="1">
      <c r="G20" s="333"/>
      <c r="H20" s="333"/>
      <c r="I20" s="333"/>
      <c r="K20" s="335"/>
      <c r="L20" s="335"/>
      <c r="N20" s="335"/>
      <c r="O20" s="335"/>
      <c r="Q20" s="335"/>
    </row>
    <row r="21" spans="7:18" ht="27" customHeight="1">
      <c r="G21" s="333"/>
      <c r="H21" s="333"/>
      <c r="I21" s="333"/>
      <c r="K21" s="335"/>
      <c r="L21" s="335"/>
      <c r="M21" s="335"/>
      <c r="N21" s="335"/>
      <c r="O21" s="335"/>
      <c r="P21" s="335"/>
      <c r="Q21" s="335"/>
    </row>
    <row r="22" spans="7:18" ht="27" customHeight="1">
      <c r="G22" s="333"/>
      <c r="H22" s="333"/>
      <c r="I22" s="333"/>
      <c r="K22" s="335"/>
      <c r="L22" s="335"/>
      <c r="N22" s="335"/>
      <c r="O22" s="335"/>
      <c r="Q22" s="335"/>
    </row>
    <row r="23" spans="7:18" ht="27" customHeight="1">
      <c r="G23" s="333"/>
      <c r="H23" s="333"/>
      <c r="I23" s="333"/>
      <c r="K23" s="335"/>
      <c r="L23" s="335"/>
      <c r="M23" s="335"/>
      <c r="N23" s="335"/>
      <c r="O23" s="335"/>
      <c r="P23" s="335"/>
      <c r="Q23" s="335"/>
    </row>
    <row r="24" spans="7:18" ht="27" customHeight="1">
      <c r="G24" s="333"/>
      <c r="H24" s="333"/>
      <c r="I24" s="333"/>
      <c r="K24" s="335"/>
      <c r="L24" s="335"/>
      <c r="N24" s="335"/>
      <c r="O24" s="335"/>
      <c r="Q24" s="335"/>
    </row>
    <row r="25" spans="7:18" ht="27" customHeight="1">
      <c r="G25" s="333"/>
      <c r="H25" s="333"/>
      <c r="I25" s="333"/>
      <c r="K25" s="335"/>
      <c r="L25" s="335"/>
      <c r="M25" s="335"/>
      <c r="N25" s="335"/>
      <c r="O25" s="335"/>
      <c r="P25" s="335"/>
      <c r="Q25" s="335"/>
    </row>
  </sheetData>
  <mergeCells count="1">
    <mergeCell ref="C3:H3"/>
  </mergeCells>
  <printOptions horizontalCentered="1" verticalCentered="1"/>
  <pageMargins left="0" right="0" top="0" bottom="0"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82D5-ACF3-4376-8BDA-CD84A8C6E004}">
  <sheetPr>
    <pageSetUpPr fitToPage="1"/>
  </sheetPr>
  <dimension ref="C2:EZ54"/>
  <sheetViews>
    <sheetView view="pageBreakPreview" zoomScale="77" zoomScaleNormal="100" zoomScaleSheetLayoutView="100" workbookViewId="0">
      <selection activeCell="O15" sqref="O15:P15"/>
    </sheetView>
  </sheetViews>
  <sheetFormatPr defaultColWidth="10" defaultRowHeight="20.399999999999999" customHeight="1"/>
  <cols>
    <col min="1" max="1" width="4" style="330" customWidth="1"/>
    <col min="2" max="2" width="3.44140625" style="330" customWidth="1"/>
    <col min="3" max="3" width="27.33203125" style="330" bestFit="1" customWidth="1"/>
    <col min="4" max="4" width="17.44140625" style="330" bestFit="1" customWidth="1"/>
    <col min="5" max="5" width="12.6640625" style="330" customWidth="1"/>
    <col min="6" max="6" width="18.44140625" style="330" bestFit="1" customWidth="1"/>
    <col min="7" max="7" width="18" style="330" bestFit="1" customWidth="1"/>
    <col min="8" max="8" width="19.77734375" style="330" bestFit="1" customWidth="1"/>
    <col min="9" max="9" width="20.88671875" style="330" customWidth="1"/>
    <col min="10" max="10" width="21.88671875" style="330" customWidth="1"/>
    <col min="11" max="11" width="20.109375" style="330" bestFit="1" customWidth="1"/>
    <col min="12" max="12" width="12.6640625" style="330" customWidth="1"/>
    <col min="13" max="13" width="17.88671875" style="330" bestFit="1" customWidth="1"/>
    <col min="14" max="14" width="17.6640625" style="330" customWidth="1"/>
    <col min="15" max="15" width="19.6640625" style="330" customWidth="1"/>
    <col min="16" max="16" width="19.5546875" style="330" bestFit="1" customWidth="1"/>
    <col min="17" max="17" width="3.33203125" style="330" customWidth="1"/>
    <col min="18" max="18" width="17.33203125" style="330" bestFit="1" customWidth="1"/>
    <col min="19" max="19" width="20.109375" style="330" bestFit="1" customWidth="1"/>
    <col min="20" max="20" width="24.44140625" style="330" bestFit="1" customWidth="1"/>
    <col min="21" max="21" width="23.44140625" style="330" bestFit="1" customWidth="1"/>
    <col min="22" max="16384" width="10" style="330"/>
  </cols>
  <sheetData>
    <row r="2" spans="3:22" ht="16.95" customHeight="1" thickBot="1"/>
    <row r="3" spans="3:22" ht="20.399999999999999" customHeight="1">
      <c r="C3" s="1296" t="s">
        <v>1531</v>
      </c>
      <c r="D3" s="1281" t="s">
        <v>1530</v>
      </c>
      <c r="E3" s="1281"/>
      <c r="F3" s="1281"/>
      <c r="G3" s="1281"/>
      <c r="H3" s="1281"/>
      <c r="I3" s="1281"/>
      <c r="J3" s="1281"/>
      <c r="K3" s="1281"/>
      <c r="L3" s="1281"/>
      <c r="M3" s="1281"/>
      <c r="N3" s="1281"/>
      <c r="O3" s="1281"/>
      <c r="P3" s="1282"/>
    </row>
    <row r="4" spans="3:22" ht="20.399999999999999" customHeight="1">
      <c r="C4" s="1297"/>
      <c r="D4" s="1283"/>
      <c r="E4" s="1283"/>
      <c r="F4" s="1283"/>
      <c r="G4" s="1283"/>
      <c r="H4" s="1283"/>
      <c r="I4" s="1283"/>
      <c r="J4" s="1283"/>
      <c r="K4" s="1283"/>
      <c r="L4" s="1283"/>
      <c r="M4" s="1283"/>
      <c r="N4" s="1283"/>
      <c r="O4" s="1283"/>
      <c r="P4" s="1284"/>
    </row>
    <row r="5" spans="3:22" ht="20.399999999999999" customHeight="1" thickBot="1">
      <c r="C5" s="1298"/>
      <c r="D5" s="1285"/>
      <c r="E5" s="1285"/>
      <c r="F5" s="1285"/>
      <c r="G5" s="1285"/>
      <c r="H5" s="1285"/>
      <c r="I5" s="1285"/>
      <c r="J5" s="1285"/>
      <c r="K5" s="1285"/>
      <c r="L5" s="1285"/>
      <c r="M5" s="1285"/>
      <c r="N5" s="1285"/>
      <c r="O5" s="1285"/>
      <c r="P5" s="1286"/>
    </row>
    <row r="6" spans="3:22" ht="33" customHeight="1" thickBot="1">
      <c r="C6" s="652" t="s">
        <v>1503</v>
      </c>
      <c r="D6" s="652"/>
      <c r="E6" s="653"/>
      <c r="F6" s="653"/>
      <c r="G6" s="653"/>
      <c r="H6" s="653"/>
      <c r="I6" s="653"/>
      <c r="J6" s="654"/>
      <c r="K6" s="1287" t="s">
        <v>1502</v>
      </c>
      <c r="L6" s="1287"/>
      <c r="M6" s="1287"/>
      <c r="N6" s="1287"/>
      <c r="O6" s="1287"/>
      <c r="P6" s="1287"/>
    </row>
    <row r="7" spans="3:22" s="325" customFormat="1" ht="27.6" customHeight="1">
      <c r="C7" s="1288" t="s">
        <v>1500</v>
      </c>
      <c r="D7" s="1278" t="s">
        <v>1499</v>
      </c>
      <c r="E7" s="1280" t="s">
        <v>1495</v>
      </c>
      <c r="F7" s="1290" t="s">
        <v>1498</v>
      </c>
      <c r="G7" s="1291"/>
      <c r="H7" s="1278" t="s">
        <v>1497</v>
      </c>
      <c r="I7" s="1279"/>
      <c r="J7" s="1280"/>
      <c r="K7" s="650" t="s">
        <v>1496</v>
      </c>
      <c r="L7" s="1293" t="s">
        <v>1495</v>
      </c>
      <c r="M7" s="1293" t="s">
        <v>1494</v>
      </c>
      <c r="N7" s="1293"/>
      <c r="O7" s="1293" t="s">
        <v>1493</v>
      </c>
      <c r="P7" s="1280"/>
    </row>
    <row r="8" spans="3:22" s="325" customFormat="1" ht="27.6" customHeight="1">
      <c r="C8" s="1289"/>
      <c r="D8" s="1295"/>
      <c r="E8" s="1292"/>
      <c r="F8" s="651" t="s">
        <v>1397</v>
      </c>
      <c r="G8" s="666" t="s">
        <v>1395</v>
      </c>
      <c r="H8" s="647" t="s">
        <v>1632</v>
      </c>
      <c r="I8" s="647" t="s">
        <v>1491</v>
      </c>
      <c r="J8" s="649" t="s">
        <v>1395</v>
      </c>
      <c r="K8" s="651" t="s">
        <v>1488</v>
      </c>
      <c r="L8" s="1294"/>
      <c r="M8" s="648" t="s">
        <v>1397</v>
      </c>
      <c r="N8" s="648" t="s">
        <v>1487</v>
      </c>
      <c r="O8" s="648" t="s">
        <v>1397</v>
      </c>
      <c r="P8" s="649" t="s">
        <v>1487</v>
      </c>
    </row>
    <row r="9" spans="3:22" s="361" customFormat="1" ht="27.6" customHeight="1">
      <c r="C9" s="660" t="s">
        <v>1627</v>
      </c>
      <c r="D9" s="663">
        <v>0</v>
      </c>
      <c r="E9" s="656">
        <v>0</v>
      </c>
      <c r="F9" s="658">
        <v>0</v>
      </c>
      <c r="G9" s="667">
        <v>0</v>
      </c>
      <c r="H9" s="670">
        <f>D9*100%</f>
        <v>0</v>
      </c>
      <c r="I9" s="670">
        <v>0</v>
      </c>
      <c r="J9" s="667">
        <f>D9*100%</f>
        <v>0</v>
      </c>
      <c r="K9" s="672">
        <v>8031947.5</v>
      </c>
      <c r="L9" s="656">
        <v>0.03</v>
      </c>
      <c r="M9" s="672">
        <v>0</v>
      </c>
      <c r="N9" s="672">
        <f t="shared" ref="N9:N11" si="0">+P9-O21</f>
        <v>0</v>
      </c>
      <c r="O9" s="672">
        <v>8031948</v>
      </c>
      <c r="P9" s="672">
        <f>K9*100%</f>
        <v>8031948</v>
      </c>
      <c r="S9" s="361">
        <f>+P9/$K$14</f>
        <v>0.03</v>
      </c>
      <c r="T9" s="361">
        <f>+O9</f>
        <v>8031948</v>
      </c>
    </row>
    <row r="10" spans="3:22" s="361" customFormat="1" ht="27.6" customHeight="1">
      <c r="C10" s="660" t="s">
        <v>1628</v>
      </c>
      <c r="D10" s="663">
        <v>0</v>
      </c>
      <c r="E10" s="656">
        <v>0</v>
      </c>
      <c r="F10" s="658">
        <v>0</v>
      </c>
      <c r="G10" s="667">
        <v>0</v>
      </c>
      <c r="H10" s="670">
        <f>D10*91.4%</f>
        <v>0</v>
      </c>
      <c r="I10" s="670">
        <v>0</v>
      </c>
      <c r="J10" s="668">
        <f>D10*55%</f>
        <v>0</v>
      </c>
      <c r="K10" s="672">
        <v>53546316.439999998</v>
      </c>
      <c r="L10" s="656">
        <v>0.2</v>
      </c>
      <c r="M10" s="672">
        <f t="shared" ref="M10:M12" si="1">+O10-N22</f>
        <v>1027360</v>
      </c>
      <c r="N10" s="672">
        <f t="shared" si="0"/>
        <v>1697419</v>
      </c>
      <c r="O10" s="672">
        <v>47093405</v>
      </c>
      <c r="P10" s="672">
        <f>K10*68.61%</f>
        <v>36738128</v>
      </c>
      <c r="S10" s="361">
        <f t="shared" ref="S10:S11" si="2">+P10/$K$14</f>
        <v>0.14000000000000001</v>
      </c>
      <c r="T10" s="361">
        <v>47093405</v>
      </c>
    </row>
    <row r="11" spans="3:22" s="361" customFormat="1" ht="27.6" customHeight="1">
      <c r="C11" s="660" t="s">
        <v>1629</v>
      </c>
      <c r="D11" s="663">
        <v>239411880</v>
      </c>
      <c r="E11" s="656">
        <f>+D11/$D$14</f>
        <v>0.77800000000000002</v>
      </c>
      <c r="F11" s="658">
        <f>+I11-I23</f>
        <v>2777177.81</v>
      </c>
      <c r="G11" s="667">
        <f>+J11-J23</f>
        <v>2346236.4300000002</v>
      </c>
      <c r="H11" s="670">
        <f>D11*79%</f>
        <v>189135385.19999999</v>
      </c>
      <c r="I11" s="670">
        <f>+D11*43.95%</f>
        <v>105221521.26000001</v>
      </c>
      <c r="J11" s="668">
        <f>D11*45.22%</f>
        <v>108262052.14</v>
      </c>
      <c r="K11" s="672">
        <v>179380159.84</v>
      </c>
      <c r="L11" s="656">
        <v>0.67</v>
      </c>
      <c r="M11" s="672">
        <f t="shared" si="1"/>
        <v>2082105</v>
      </c>
      <c r="N11" s="672">
        <f t="shared" si="0"/>
        <v>1757925</v>
      </c>
      <c r="O11" s="672">
        <v>78844019</v>
      </c>
      <c r="P11" s="672">
        <f>+R11*K11</f>
        <v>81115708</v>
      </c>
      <c r="R11" s="1234">
        <f>+J11/D11</f>
        <v>0.45219999999999999</v>
      </c>
      <c r="S11" s="361">
        <f t="shared" si="2"/>
        <v>0.3</v>
      </c>
      <c r="T11" s="361">
        <v>78844019</v>
      </c>
      <c r="U11" s="361">
        <f>+J11/1.15</f>
        <v>94140914.900000006</v>
      </c>
      <c r="V11" s="1234">
        <f>+O11/K11</f>
        <v>0.4395</v>
      </c>
    </row>
    <row r="12" spans="3:22" s="361" customFormat="1" ht="27.6" customHeight="1">
      <c r="C12" s="660" t="s">
        <v>1598</v>
      </c>
      <c r="D12" s="663">
        <v>0</v>
      </c>
      <c r="E12" s="656">
        <v>0</v>
      </c>
      <c r="F12" s="658">
        <v>0</v>
      </c>
      <c r="G12" s="667">
        <v>0</v>
      </c>
      <c r="H12" s="670">
        <v>0</v>
      </c>
      <c r="I12" s="670">
        <f t="shared" ref="I12:I13" si="3">H12</f>
        <v>0</v>
      </c>
      <c r="J12" s="667">
        <v>0</v>
      </c>
      <c r="K12" s="672">
        <v>26773158.219999999</v>
      </c>
      <c r="L12" s="656">
        <v>0.1</v>
      </c>
      <c r="M12" s="672">
        <f t="shared" si="1"/>
        <v>0</v>
      </c>
      <c r="N12" s="672">
        <f t="shared" ref="M12:N13" si="4">G12</f>
        <v>0</v>
      </c>
      <c r="O12" s="672">
        <v>6693290</v>
      </c>
      <c r="P12" s="672">
        <v>0</v>
      </c>
      <c r="T12" s="361">
        <f>6693289.56</f>
        <v>6693289.5599999996</v>
      </c>
    </row>
    <row r="13" spans="3:22" s="361" customFormat="1" ht="27.6" customHeight="1" thickBot="1">
      <c r="C13" s="661" t="s">
        <v>1630</v>
      </c>
      <c r="D13" s="664">
        <f>59547339*1.15</f>
        <v>68479440</v>
      </c>
      <c r="E13" s="657">
        <f>+D13/$D$14</f>
        <v>0.222</v>
      </c>
      <c r="F13" s="658">
        <v>0</v>
      </c>
      <c r="G13" s="667">
        <v>0</v>
      </c>
      <c r="H13" s="670">
        <v>0</v>
      </c>
      <c r="I13" s="670">
        <f t="shared" si="3"/>
        <v>0</v>
      </c>
      <c r="J13" s="667">
        <v>0</v>
      </c>
      <c r="K13" s="672">
        <v>0</v>
      </c>
      <c r="L13" s="656">
        <v>0</v>
      </c>
      <c r="M13" s="672">
        <f t="shared" si="4"/>
        <v>0</v>
      </c>
      <c r="N13" s="672">
        <f t="shared" si="4"/>
        <v>0</v>
      </c>
      <c r="O13" s="672">
        <f t="shared" ref="O13" si="5">N13</f>
        <v>0</v>
      </c>
      <c r="P13" s="672">
        <v>0</v>
      </c>
    </row>
    <row r="14" spans="3:22" ht="27.6" customHeight="1" thickBot="1">
      <c r="C14" s="662" t="s">
        <v>19</v>
      </c>
      <c r="D14" s="665">
        <f t="shared" ref="D14:J14" si="6">SUM(D9:D13)</f>
        <v>307891320</v>
      </c>
      <c r="E14" s="908">
        <f t="shared" si="6"/>
        <v>1</v>
      </c>
      <c r="F14" s="659">
        <f t="shared" si="6"/>
        <v>2777177.81</v>
      </c>
      <c r="G14" s="669">
        <f t="shared" si="6"/>
        <v>2346236.4300000002</v>
      </c>
      <c r="H14" s="671">
        <f t="shared" si="6"/>
        <v>189135385.19999999</v>
      </c>
      <c r="I14" s="671">
        <f t="shared" si="6"/>
        <v>105221521.26000001</v>
      </c>
      <c r="J14" s="655">
        <f t="shared" si="6"/>
        <v>108262052.14</v>
      </c>
      <c r="K14" s="655">
        <f t="shared" ref="K14:P14" si="7">SUM(K9:K13)</f>
        <v>267731582</v>
      </c>
      <c r="L14" s="655">
        <f t="shared" si="7"/>
        <v>1</v>
      </c>
      <c r="M14" s="655">
        <f t="shared" si="7"/>
        <v>3109465</v>
      </c>
      <c r="N14" s="655">
        <f t="shared" si="7"/>
        <v>3455344</v>
      </c>
      <c r="O14" s="655">
        <f t="shared" si="7"/>
        <v>140662662</v>
      </c>
      <c r="P14" s="655">
        <f t="shared" si="7"/>
        <v>125885784</v>
      </c>
      <c r="T14" s="330">
        <f>+O14/1.15</f>
        <v>122315358.26086999</v>
      </c>
    </row>
    <row r="15" spans="3:22" ht="27.6" customHeight="1" thickBot="1">
      <c r="C15" s="662" t="s">
        <v>19</v>
      </c>
      <c r="D15" s="665">
        <f>D14/1.15</f>
        <v>267731583</v>
      </c>
      <c r="E15" s="908"/>
      <c r="F15" s="909">
        <f>F14/D14</f>
        <v>8.9999999999999993E-3</v>
      </c>
      <c r="G15" s="910">
        <f>G14/D14</f>
        <v>7.6E-3</v>
      </c>
      <c r="H15" s="911">
        <f t="shared" ref="H15:L15" si="8">H14/$D$14</f>
        <v>0.61429999999999996</v>
      </c>
      <c r="I15" s="911">
        <f t="shared" si="8"/>
        <v>0.3417</v>
      </c>
      <c r="J15" s="912">
        <f t="shared" si="8"/>
        <v>0.35160000000000002</v>
      </c>
      <c r="K15" s="912">
        <v>1</v>
      </c>
      <c r="L15" s="912">
        <f t="shared" si="8"/>
        <v>0</v>
      </c>
      <c r="M15" s="912">
        <f>M14/$K$14</f>
        <v>1.1599999999999999E-2</v>
      </c>
      <c r="N15" s="912">
        <f>N14/$K$14</f>
        <v>1.29E-2</v>
      </c>
      <c r="O15" s="912">
        <f>O14/$K$14</f>
        <v>0.52539999999999998</v>
      </c>
      <c r="P15" s="912">
        <f>P14/$K$14</f>
        <v>0.47020000000000001</v>
      </c>
      <c r="S15" s="988">
        <f>+O15-P15</f>
        <v>5.5199999999999999E-2</v>
      </c>
    </row>
    <row r="16" spans="3:22" ht="20.399999999999999" customHeight="1">
      <c r="F16" s="646"/>
      <c r="G16" s="646"/>
      <c r="H16" s="646"/>
      <c r="I16" s="646"/>
      <c r="J16" s="913"/>
      <c r="M16" s="646"/>
      <c r="N16" s="646"/>
      <c r="O16" s="646"/>
      <c r="P16" s="646"/>
    </row>
    <row r="18" spans="3:21" ht="20.399999999999999" customHeight="1" thickBot="1">
      <c r="J18" s="991"/>
    </row>
    <row r="19" spans="3:21" ht="20.399999999999999" customHeight="1">
      <c r="C19" s="330">
        <v>208184242.18496001</v>
      </c>
      <c r="D19" s="991">
        <f>+D14*0.01/1.15</f>
        <v>2677315.83</v>
      </c>
      <c r="E19" s="1252">
        <v>46300</v>
      </c>
      <c r="F19" s="330">
        <f>+J11/1.15</f>
        <v>94140914.904347807</v>
      </c>
      <c r="G19" s="1253"/>
      <c r="H19" s="1278" t="s">
        <v>1497</v>
      </c>
      <c r="I19" s="1279"/>
      <c r="J19" s="1280"/>
      <c r="M19" s="1278" t="s">
        <v>1497</v>
      </c>
      <c r="N19" s="1279"/>
      <c r="O19" s="1280"/>
      <c r="S19" s="330">
        <f>+J11/1.15</f>
        <v>94140914.904347807</v>
      </c>
    </row>
    <row r="20" spans="3:21" ht="20.399999999999999" customHeight="1">
      <c r="F20" s="330">
        <v>54923877.380950399</v>
      </c>
      <c r="G20" s="1253"/>
      <c r="H20" s="647" t="s">
        <v>1632</v>
      </c>
      <c r="I20" s="647" t="s">
        <v>1491</v>
      </c>
      <c r="J20" s="649" t="s">
        <v>1395</v>
      </c>
      <c r="M20" s="647" t="s">
        <v>1632</v>
      </c>
      <c r="N20" s="647" t="s">
        <v>1491</v>
      </c>
      <c r="O20" s="649" t="s">
        <v>1395</v>
      </c>
    </row>
    <row r="21" spans="3:21" ht="20.399999999999999" customHeight="1">
      <c r="F21" s="330">
        <f>+F19-F20</f>
        <v>39217037.523397401</v>
      </c>
      <c r="G21" s="1253"/>
      <c r="H21" s="670">
        <v>0</v>
      </c>
      <c r="I21" s="670">
        <v>0</v>
      </c>
      <c r="J21" s="667">
        <v>0</v>
      </c>
      <c r="M21" s="670">
        <v>9236740</v>
      </c>
      <c r="N21" s="670">
        <v>8031948</v>
      </c>
      <c r="O21" s="667">
        <v>8031948</v>
      </c>
    </row>
    <row r="22" spans="3:21" ht="20.399999999999999" customHeight="1">
      <c r="F22" s="1251">
        <f>+F21/D11/1.15</f>
        <v>0.1424</v>
      </c>
      <c r="G22" s="1253"/>
      <c r="H22" s="670">
        <v>0</v>
      </c>
      <c r="I22" s="670">
        <v>0</v>
      </c>
      <c r="J22" s="668">
        <v>0</v>
      </c>
      <c r="M22" s="670">
        <v>53480722</v>
      </c>
      <c r="N22" s="670">
        <v>46066045</v>
      </c>
      <c r="O22" s="668">
        <v>35040709</v>
      </c>
    </row>
    <row r="23" spans="3:21" ht="20.399999999999999" customHeight="1">
      <c r="G23" s="331"/>
      <c r="H23" s="670">
        <v>173573613</v>
      </c>
      <c r="I23" s="670">
        <v>102444343.45</v>
      </c>
      <c r="J23" s="668">
        <v>105915815.70999999</v>
      </c>
      <c r="K23" s="330">
        <f>+J23/1.15</f>
        <v>92100709.313043505</v>
      </c>
      <c r="M23" s="670">
        <v>107888197.23</v>
      </c>
      <c r="N23" s="670">
        <v>76761914</v>
      </c>
      <c r="O23" s="668">
        <v>79357783</v>
      </c>
      <c r="U23" s="1252">
        <v>46414</v>
      </c>
    </row>
    <row r="24" spans="3:21" ht="20.399999999999999" customHeight="1">
      <c r="E24" s="1252">
        <v>46293</v>
      </c>
      <c r="F24" s="330">
        <f>+J23/1.15</f>
        <v>92100709.313043505</v>
      </c>
      <c r="G24" s="1253"/>
      <c r="H24" s="670">
        <v>0</v>
      </c>
      <c r="I24" s="670">
        <v>0</v>
      </c>
      <c r="J24" s="667">
        <v>0</v>
      </c>
      <c r="M24" s="670">
        <v>0</v>
      </c>
      <c r="N24" s="670">
        <v>6693290</v>
      </c>
      <c r="O24" s="667">
        <v>0</v>
      </c>
      <c r="U24" s="1252">
        <v>46297</v>
      </c>
    </row>
    <row r="25" spans="3:21" ht="20.399999999999999" customHeight="1" thickBot="1">
      <c r="F25" s="330">
        <v>56008474.453925401</v>
      </c>
      <c r="G25" s="1253"/>
      <c r="H25" s="670">
        <v>0</v>
      </c>
      <c r="I25" s="670">
        <v>0</v>
      </c>
      <c r="J25" s="667">
        <v>0</v>
      </c>
      <c r="M25" s="670">
        <v>0</v>
      </c>
      <c r="N25" s="670">
        <v>0</v>
      </c>
      <c r="O25" s="667">
        <v>0</v>
      </c>
      <c r="U25" s="330">
        <f>+U23-U24</f>
        <v>117</v>
      </c>
    </row>
    <row r="26" spans="3:21" ht="20.399999999999999" customHeight="1" thickBot="1">
      <c r="E26" s="988"/>
      <c r="F26" s="330">
        <f>+F24-F25</f>
        <v>36092234.859118097</v>
      </c>
      <c r="G26" s="1253"/>
      <c r="H26" s="671">
        <v>173573613</v>
      </c>
      <c r="I26" s="671">
        <v>102444343.45</v>
      </c>
      <c r="J26" s="655">
        <v>105915815.70999999</v>
      </c>
      <c r="M26" s="671">
        <v>173407470.53</v>
      </c>
      <c r="N26" s="671">
        <v>137553197</v>
      </c>
      <c r="O26" s="655">
        <v>122430440</v>
      </c>
      <c r="R26" s="988"/>
    </row>
    <row r="27" spans="3:21" ht="24.75" customHeight="1" thickBot="1">
      <c r="F27" s="1251">
        <f>+F26/D11/1.15</f>
        <v>0.13109999999999999</v>
      </c>
      <c r="G27" s="1253"/>
      <c r="H27" s="911">
        <v>0.56369999999999998</v>
      </c>
      <c r="I27" s="911">
        <v>0.3327</v>
      </c>
      <c r="J27" s="912">
        <v>0.34399999999999997</v>
      </c>
      <c r="L27" s="988">
        <f>H15-M27</f>
        <v>5.11E-2</v>
      </c>
      <c r="M27" s="911">
        <v>0.56320000000000003</v>
      </c>
      <c r="N27" s="911">
        <v>0.51380000000000003</v>
      </c>
      <c r="O27" s="912">
        <v>0.45729999999999998</v>
      </c>
      <c r="P27" s="988">
        <f>J15-O27</f>
        <v>-0.1057</v>
      </c>
      <c r="R27" s="988">
        <f>+N27-O27</f>
        <v>5.6500000000000002E-2</v>
      </c>
    </row>
    <row r="29" spans="3:21" ht="20.399999999999999" customHeight="1">
      <c r="O29" s="988">
        <f>+N27-O27</f>
        <v>5.6500000000000002E-2</v>
      </c>
    </row>
    <row r="30" spans="3:21" ht="20.399999999999999" customHeight="1">
      <c r="O30" s="988">
        <f>+O15-P15</f>
        <v>5.5199999999999999E-2</v>
      </c>
    </row>
    <row r="38" spans="3:156" ht="20.399999999999999" customHeight="1">
      <c r="C38" s="330" t="s">
        <v>2141</v>
      </c>
      <c r="D38" s="330" t="s">
        <v>2153</v>
      </c>
      <c r="E38" s="330" t="s">
        <v>2145</v>
      </c>
      <c r="F38" s="330" t="s">
        <v>2143</v>
      </c>
      <c r="G38" s="1252">
        <v>46032</v>
      </c>
      <c r="H38" s="1252">
        <v>46039</v>
      </c>
      <c r="I38" s="1252">
        <v>46046</v>
      </c>
      <c r="J38" s="1252">
        <v>46053</v>
      </c>
      <c r="K38" s="1252">
        <v>46060</v>
      </c>
      <c r="L38" s="1252">
        <v>46067</v>
      </c>
      <c r="M38" s="1252">
        <v>46074</v>
      </c>
      <c r="N38" s="1252">
        <v>46081</v>
      </c>
      <c r="O38" s="1252">
        <v>46088</v>
      </c>
      <c r="P38" s="1252">
        <v>46095</v>
      </c>
      <c r="Q38" s="1252">
        <v>46102</v>
      </c>
      <c r="R38" s="1252">
        <v>46109</v>
      </c>
      <c r="S38" s="1252">
        <v>46116</v>
      </c>
      <c r="T38" s="1252">
        <v>46123</v>
      </c>
      <c r="U38" s="1252">
        <v>46130</v>
      </c>
      <c r="V38" s="1252">
        <v>46137</v>
      </c>
      <c r="W38" s="1252">
        <v>46144</v>
      </c>
      <c r="X38" s="1252">
        <v>46151</v>
      </c>
      <c r="Y38" s="1252">
        <v>46158</v>
      </c>
      <c r="Z38" s="1252">
        <v>46165</v>
      </c>
      <c r="AA38" s="1252">
        <v>46172</v>
      </c>
      <c r="AB38" s="1252">
        <v>46179</v>
      </c>
      <c r="AC38" s="1252">
        <v>46186</v>
      </c>
      <c r="AD38" s="1252">
        <v>46193</v>
      </c>
      <c r="AE38" s="1252">
        <v>46200</v>
      </c>
      <c r="AF38" s="1252">
        <v>46207</v>
      </c>
      <c r="AG38" s="1252">
        <v>46214</v>
      </c>
      <c r="AH38" s="1252">
        <v>46221</v>
      </c>
      <c r="AI38" s="1252">
        <v>46228</v>
      </c>
      <c r="AJ38" s="1252">
        <v>46235</v>
      </c>
      <c r="AK38" s="1252">
        <v>46242</v>
      </c>
      <c r="AL38" s="1252">
        <v>46249</v>
      </c>
      <c r="AM38" s="1252">
        <v>46256</v>
      </c>
      <c r="AN38" s="1252">
        <v>46263</v>
      </c>
      <c r="AO38" s="1252">
        <v>46270</v>
      </c>
      <c r="AP38" s="1252">
        <v>46277</v>
      </c>
      <c r="AQ38" s="1252">
        <v>46284</v>
      </c>
      <c r="AR38" s="1252">
        <v>46291</v>
      </c>
      <c r="AS38" s="1252">
        <v>46298</v>
      </c>
      <c r="AT38" s="1252">
        <v>46305</v>
      </c>
      <c r="AU38" s="1252">
        <v>46312</v>
      </c>
      <c r="AV38" s="1252">
        <v>46319</v>
      </c>
      <c r="AW38" s="1252">
        <v>46326</v>
      </c>
      <c r="AX38" s="1252">
        <v>46333</v>
      </c>
      <c r="AY38" s="1252">
        <v>46340</v>
      </c>
      <c r="AZ38" s="1252">
        <v>46347</v>
      </c>
      <c r="BA38" s="1252">
        <v>46354</v>
      </c>
      <c r="BB38" s="1252">
        <v>46361</v>
      </c>
      <c r="BC38" s="1252">
        <v>46368</v>
      </c>
      <c r="BD38" s="1252">
        <v>46375</v>
      </c>
      <c r="BE38" s="1252">
        <v>46382</v>
      </c>
      <c r="BF38" s="1252">
        <v>46389</v>
      </c>
      <c r="BG38" s="1252">
        <v>46396</v>
      </c>
      <c r="BH38" s="1252">
        <v>46403</v>
      </c>
      <c r="BI38" s="1252">
        <v>46410</v>
      </c>
      <c r="BJ38" s="1252">
        <v>46417</v>
      </c>
      <c r="BK38" s="1252">
        <v>46424</v>
      </c>
      <c r="BL38" s="1252">
        <v>46431</v>
      </c>
      <c r="BM38" s="1252">
        <v>46438</v>
      </c>
      <c r="BN38" s="1252">
        <v>46445</v>
      </c>
      <c r="BO38" s="1252">
        <v>46452</v>
      </c>
      <c r="BP38" s="1252">
        <v>46459</v>
      </c>
      <c r="BQ38" s="1252">
        <v>46466</v>
      </c>
      <c r="BR38" s="1252">
        <v>46473</v>
      </c>
      <c r="BS38" s="1252">
        <v>46480</v>
      </c>
      <c r="BT38" s="1252">
        <v>46487</v>
      </c>
      <c r="BU38" s="1252">
        <v>46494</v>
      </c>
      <c r="BV38" s="1252">
        <v>46501</v>
      </c>
      <c r="BW38" s="1252">
        <v>46508</v>
      </c>
      <c r="BX38" s="1252">
        <v>46515</v>
      </c>
      <c r="BY38" s="1252">
        <v>46522</v>
      </c>
      <c r="BZ38" s="1252">
        <v>46529</v>
      </c>
      <c r="CA38" s="1252">
        <v>46536</v>
      </c>
    </row>
    <row r="39" spans="3:156" ht="20.399999999999999" customHeight="1">
      <c r="C39" s="330" t="s">
        <v>2154</v>
      </c>
      <c r="D39" s="330">
        <v>0</v>
      </c>
      <c r="E39" s="330">
        <v>2622.73</v>
      </c>
      <c r="F39" s="330" t="s">
        <v>2145</v>
      </c>
      <c r="G39" s="330">
        <v>2.73</v>
      </c>
      <c r="H39" s="330">
        <v>46.36</v>
      </c>
      <c r="I39" s="330">
        <v>72.27</v>
      </c>
      <c r="J39" s="330">
        <v>89.09</v>
      </c>
      <c r="K39" s="330">
        <v>93.64</v>
      </c>
      <c r="L39" s="330">
        <v>98.18</v>
      </c>
      <c r="M39" s="330">
        <v>100.91</v>
      </c>
      <c r="N39" s="330">
        <v>99.55</v>
      </c>
      <c r="O39" s="330">
        <v>95.45</v>
      </c>
      <c r="P39" s="330">
        <v>92.73</v>
      </c>
      <c r="Q39" s="330">
        <v>90</v>
      </c>
      <c r="R39" s="330">
        <v>87.27</v>
      </c>
      <c r="S39" s="330">
        <v>86.52</v>
      </c>
      <c r="T39" s="330">
        <v>82.27</v>
      </c>
      <c r="U39" s="330">
        <v>74.09</v>
      </c>
      <c r="V39" s="330">
        <v>71.36</v>
      </c>
      <c r="W39" s="330">
        <v>68.180000000000007</v>
      </c>
      <c r="X39" s="330">
        <v>64.09</v>
      </c>
      <c r="Y39" s="330">
        <v>60.45</v>
      </c>
      <c r="Z39" s="330">
        <v>58.18</v>
      </c>
      <c r="AA39" s="330">
        <v>53.18</v>
      </c>
      <c r="AB39" s="330">
        <v>35.909999999999997</v>
      </c>
      <c r="AC39" s="330">
        <v>31.33</v>
      </c>
      <c r="AD39" s="330">
        <v>22.16</v>
      </c>
      <c r="AE39" s="330">
        <v>20.34</v>
      </c>
      <c r="AF39" s="330">
        <v>19.43</v>
      </c>
      <c r="AG39" s="330">
        <v>19.43</v>
      </c>
      <c r="AH39" s="330">
        <v>19.43</v>
      </c>
      <c r="AI39" s="330">
        <v>19.43</v>
      </c>
      <c r="AJ39" s="330">
        <v>16.7</v>
      </c>
      <c r="AK39" s="330">
        <v>16.7</v>
      </c>
      <c r="AL39" s="330">
        <v>16.7</v>
      </c>
      <c r="AM39" s="330">
        <v>15.8</v>
      </c>
      <c r="AN39" s="330">
        <v>14.43</v>
      </c>
      <c r="AO39" s="330">
        <v>35.799999999999997</v>
      </c>
      <c r="AP39" s="330">
        <v>79.430000000000007</v>
      </c>
      <c r="AQ39" s="330">
        <v>81.27</v>
      </c>
      <c r="AR39" s="330">
        <v>81.27</v>
      </c>
      <c r="AS39" s="330">
        <v>79</v>
      </c>
      <c r="AT39" s="330">
        <v>56.73</v>
      </c>
      <c r="AU39" s="330">
        <v>45.82</v>
      </c>
      <c r="AV39" s="330">
        <v>43.09</v>
      </c>
      <c r="AW39" s="330">
        <v>37.64</v>
      </c>
      <c r="AX39" s="330">
        <v>37.64</v>
      </c>
      <c r="AY39" s="330">
        <v>20.73</v>
      </c>
      <c r="AZ39" s="330">
        <v>17.27</v>
      </c>
      <c r="BA39" s="330">
        <v>14.55</v>
      </c>
      <c r="BB39" s="330">
        <v>13.64</v>
      </c>
      <c r="BC39" s="330">
        <v>13.64</v>
      </c>
      <c r="BD39" s="330">
        <v>13.18</v>
      </c>
      <c r="BE39" s="330">
        <v>10.91</v>
      </c>
      <c r="BF39" s="330">
        <v>10.91</v>
      </c>
      <c r="BG39" s="330">
        <v>10.91</v>
      </c>
      <c r="BH39" s="330">
        <v>7.27</v>
      </c>
      <c r="BI39" s="330">
        <v>5.45</v>
      </c>
      <c r="BJ39" s="330">
        <v>5.45</v>
      </c>
      <c r="BK39" s="330">
        <v>5</v>
      </c>
      <c r="BL39" s="330">
        <v>2.73</v>
      </c>
      <c r="BM39" s="330">
        <v>2.73</v>
      </c>
      <c r="BN39" s="330">
        <v>2.73</v>
      </c>
      <c r="BO39" s="330">
        <v>2.73</v>
      </c>
      <c r="BP39" s="330">
        <v>2.73</v>
      </c>
      <c r="BQ39" s="330">
        <v>2.73</v>
      </c>
      <c r="BR39" s="330">
        <v>2.73</v>
      </c>
      <c r="BS39" s="330">
        <v>2.73</v>
      </c>
      <c r="BT39" s="330">
        <v>2.73</v>
      </c>
      <c r="BU39" s="330">
        <v>2.73</v>
      </c>
      <c r="BV39" s="330">
        <v>2.73</v>
      </c>
      <c r="BW39" s="330">
        <v>2.73</v>
      </c>
      <c r="BX39" s="330">
        <v>2.73</v>
      </c>
      <c r="BY39" s="330">
        <v>2.73</v>
      </c>
      <c r="BZ39" s="330">
        <v>2.73</v>
      </c>
      <c r="CA39" s="330">
        <v>0.91</v>
      </c>
    </row>
    <row r="40" spans="3:156" ht="20.399999999999999" customHeight="1">
      <c r="G40" s="330">
        <f>+G39/$E$39</f>
        <v>1.0409001307797601E-3</v>
      </c>
      <c r="H40" s="330">
        <f t="shared" ref="H40:W40" si="9">+H39/$E$39</f>
        <v>1.7676238118296599E-2</v>
      </c>
      <c r="I40" s="330">
        <f t="shared" si="9"/>
        <v>2.7555257308224598E-2</v>
      </c>
      <c r="J40" s="330">
        <f t="shared" si="9"/>
        <v>3.3968422216545398E-2</v>
      </c>
      <c r="K40" s="330">
        <f t="shared" si="9"/>
        <v>3.5703255767844999E-2</v>
      </c>
      <c r="L40" s="330">
        <f t="shared" si="9"/>
        <v>3.7434276498152702E-2</v>
      </c>
      <c r="M40" s="330">
        <f t="shared" si="9"/>
        <v>3.8475176628932399E-2</v>
      </c>
      <c r="N40" s="330">
        <f t="shared" si="9"/>
        <v>3.79566329740385E-2</v>
      </c>
      <c r="O40" s="330">
        <f t="shared" si="9"/>
        <v>3.6393376367372901E-2</v>
      </c>
      <c r="P40" s="330">
        <f t="shared" si="9"/>
        <v>3.5356289057584998E-2</v>
      </c>
      <c r="Q40" s="330">
        <f t="shared" si="9"/>
        <v>3.4315388926805301E-2</v>
      </c>
      <c r="R40" s="330">
        <f t="shared" si="9"/>
        <v>3.32744887960255E-2</v>
      </c>
      <c r="S40" s="330">
        <f t="shared" si="9"/>
        <v>3.2988527221635498E-2</v>
      </c>
      <c r="T40" s="330">
        <f t="shared" si="9"/>
        <v>3.1368078300091903E-2</v>
      </c>
      <c r="U40" s="330">
        <f t="shared" si="9"/>
        <v>2.8249190728744499E-2</v>
      </c>
      <c r="V40" s="330">
        <f t="shared" si="9"/>
        <v>2.7208290597964702E-2</v>
      </c>
      <c r="W40" s="330">
        <f t="shared" si="9"/>
        <v>2.5995813522550901E-2</v>
      </c>
      <c r="X40" s="330">
        <f t="shared" ref="X40" si="10">+X39/$E$39</f>
        <v>2.4436369736877201E-2</v>
      </c>
      <c r="Y40" s="330">
        <f t="shared" ref="Y40" si="11">+Y39/$E$39</f>
        <v>2.30485028958375E-2</v>
      </c>
      <c r="Z40" s="330">
        <f t="shared" ref="Z40" si="12">+Z39/$E$39</f>
        <v>2.21829925306837E-2</v>
      </c>
      <c r="AA40" s="330">
        <f t="shared" ref="AA40" si="13">+AA39/$E$39</f>
        <v>2.02765820347501E-2</v>
      </c>
      <c r="AB40" s="330">
        <f t="shared" ref="AB40" si="14">+AB39/$E$39</f>
        <v>1.36918401817953E-2</v>
      </c>
      <c r="AC40" s="330">
        <f t="shared" ref="AC40" si="15">+AC39/$E$39</f>
        <v>1.19455681675201E-2</v>
      </c>
      <c r="AD40" s="330">
        <f t="shared" ref="AD40" si="16">+AD39/$E$39</f>
        <v>8.4492113179778297E-3</v>
      </c>
      <c r="AE40" s="330">
        <f t="shared" ref="AE40" si="17">+AE39/$E$39</f>
        <v>7.7552778974579904E-3</v>
      </c>
      <c r="AF40" s="330">
        <f t="shared" ref="AF40" si="18">+AF39/$E$39</f>
        <v>7.4083111871980703E-3</v>
      </c>
      <c r="AG40" s="330">
        <f t="shared" ref="AG40" si="19">+AG39/$E$39</f>
        <v>7.4083111871980703E-3</v>
      </c>
      <c r="AH40" s="330">
        <f t="shared" ref="AH40" si="20">+AH39/$E$39</f>
        <v>7.4083111871980703E-3</v>
      </c>
      <c r="AI40" s="330">
        <f t="shared" ref="AI40" si="21">+AI39/$E$39</f>
        <v>7.4083111871980703E-3</v>
      </c>
      <c r="AJ40" s="330">
        <f t="shared" ref="AJ40" si="22">+AJ39/$E$39</f>
        <v>6.36741105641831E-3</v>
      </c>
      <c r="AK40" s="330">
        <f t="shared" ref="AK40" si="23">+AK39/$E$39</f>
        <v>6.36741105641831E-3</v>
      </c>
      <c r="AL40" s="330">
        <f t="shared" ref="AL40" si="24">+AL39/$E$39</f>
        <v>6.36741105641831E-3</v>
      </c>
      <c r="AM40" s="330">
        <f t="shared" ref="AM40" si="25">+AM39/$E$39</f>
        <v>6.0242571671502597E-3</v>
      </c>
      <c r="AN40" s="330">
        <f t="shared" ref="AN40" si="26">+AN39/$E$39</f>
        <v>5.5019006912644499E-3</v>
      </c>
      <c r="AO40" s="330">
        <f t="shared" ref="AO40" si="27">+AO39/$E$39</f>
        <v>1.36498991508848E-2</v>
      </c>
      <c r="AP40" s="330">
        <f t="shared" ref="AP40" si="28">+AP39/$E$39</f>
        <v>3.0285237138401599E-2</v>
      </c>
      <c r="AQ40" s="330">
        <f t="shared" ref="AQ40" si="29">+AQ39/$E$39</f>
        <v>3.0986796200905199E-2</v>
      </c>
      <c r="AR40" s="330">
        <f t="shared" ref="AR40" si="30">+AR39/$E$39</f>
        <v>3.0986796200905199E-2</v>
      </c>
      <c r="AS40" s="330">
        <f t="shared" ref="AS40" si="31">+AS39/$E$39</f>
        <v>3.0121285835751299E-2</v>
      </c>
      <c r="AT40" s="330">
        <f t="shared" ref="AT40" si="32">+AT39/$E$39</f>
        <v>2.16301334868629E-2</v>
      </c>
      <c r="AU40" s="330">
        <f t="shared" ref="AU40" si="33">+AU39/$E$39</f>
        <v>1.7470345784735799E-2</v>
      </c>
      <c r="AV40" s="330">
        <f t="shared" ref="AV40" si="34">+AV39/$E$39</f>
        <v>1.6429445653956001E-2</v>
      </c>
      <c r="AW40" s="330">
        <f t="shared" ref="AW40" si="35">+AW39/$E$39</f>
        <v>1.4351458213388299E-2</v>
      </c>
      <c r="AX40" s="330">
        <f t="shared" ref="AX40" si="36">+AX39/$E$39</f>
        <v>1.4351458213388299E-2</v>
      </c>
      <c r="AY40" s="330">
        <f t="shared" ref="AY40" si="37">+AY39/$E$39</f>
        <v>7.9039779161408207E-3</v>
      </c>
      <c r="AZ40" s="330">
        <f t="shared" ref="AZ40" si="38">+AZ39/$E$39</f>
        <v>6.5847418529547501E-3</v>
      </c>
      <c r="BA40" s="330">
        <f t="shared" ref="BA40" si="39">+BA39/$E$39</f>
        <v>5.54765454316685E-3</v>
      </c>
      <c r="BB40" s="330">
        <f t="shared" ref="BB40" si="40">+BB39/$E$39</f>
        <v>5.2006878329069299E-3</v>
      </c>
      <c r="BC40" s="330">
        <f t="shared" ref="BC40" si="41">+BC39/$E$39</f>
        <v>5.2006878329069299E-3</v>
      </c>
      <c r="BD40" s="330">
        <f t="shared" ref="BD40" si="42">+BD39/$E$39</f>
        <v>5.0252980672810402E-3</v>
      </c>
      <c r="BE40" s="330">
        <f t="shared" ref="BE40" si="43">+BE39/$E$39</f>
        <v>4.1597877021271696E-3</v>
      </c>
      <c r="BF40" s="330">
        <f t="shared" ref="BF40" si="44">+BF39/$E$39</f>
        <v>4.1597877021271696E-3</v>
      </c>
      <c r="BG40" s="330">
        <f t="shared" ref="BG40" si="45">+BG39/$E$39</f>
        <v>4.1597877021271696E-3</v>
      </c>
      <c r="BH40" s="330">
        <f t="shared" ref="BH40" si="46">+BH39/$E$39</f>
        <v>2.7719208610874901E-3</v>
      </c>
      <c r="BI40" s="330">
        <f t="shared" ref="BI40" si="47">+BI39/$E$39</f>
        <v>2.07798744056765E-3</v>
      </c>
      <c r="BJ40" s="330">
        <f t="shared" ref="BJ40" si="48">+BJ39/$E$39</f>
        <v>2.07798744056765E-3</v>
      </c>
      <c r="BK40" s="330">
        <f t="shared" ref="BK40" si="49">+BK39/$E$39</f>
        <v>1.90641049593363E-3</v>
      </c>
      <c r="BL40" s="330">
        <f t="shared" ref="BL40" si="50">+BL39/$E$39</f>
        <v>1.0409001307797601E-3</v>
      </c>
      <c r="BM40" s="330">
        <f t="shared" ref="BM40" si="51">+BM39/$E$39</f>
        <v>1.0409001307797601E-3</v>
      </c>
      <c r="BN40" s="330">
        <f t="shared" ref="BN40" si="52">+BN39/$E$39</f>
        <v>1.0409001307797601E-3</v>
      </c>
      <c r="BO40" s="330">
        <f t="shared" ref="BO40" si="53">+BO39/$E$39</f>
        <v>1.0409001307797601E-3</v>
      </c>
      <c r="BP40" s="330">
        <f t="shared" ref="BP40" si="54">+BP39/$E$39</f>
        <v>1.0409001307797601E-3</v>
      </c>
      <c r="BQ40" s="330">
        <f t="shared" ref="BQ40" si="55">+BQ39/$E$39</f>
        <v>1.0409001307797601E-3</v>
      </c>
      <c r="BR40" s="330">
        <f t="shared" ref="BR40" si="56">+BR39/$E$39</f>
        <v>1.0409001307797601E-3</v>
      </c>
      <c r="BS40" s="330">
        <f t="shared" ref="BS40" si="57">+BS39/$E$39</f>
        <v>1.0409001307797601E-3</v>
      </c>
      <c r="BT40" s="330">
        <f t="shared" ref="BT40" si="58">+BT39/$E$39</f>
        <v>1.0409001307797601E-3</v>
      </c>
      <c r="BU40" s="330">
        <f t="shared" ref="BU40" si="59">+BU39/$E$39</f>
        <v>1.0409001307797601E-3</v>
      </c>
      <c r="BV40" s="330">
        <f t="shared" ref="BV40" si="60">+BV39/$E$39</f>
        <v>1.0409001307797601E-3</v>
      </c>
      <c r="BW40" s="330">
        <f t="shared" ref="BW40" si="61">+BW39/$E$39</f>
        <v>1.0409001307797601E-3</v>
      </c>
      <c r="BX40" s="330">
        <f t="shared" ref="BX40" si="62">+BX39/$E$39</f>
        <v>1.0409001307797601E-3</v>
      </c>
      <c r="BY40" s="330">
        <f t="shared" ref="BY40" si="63">+BY39/$E$39</f>
        <v>1.0409001307797601E-3</v>
      </c>
      <c r="BZ40" s="330">
        <f t="shared" ref="BZ40" si="64">+BZ39/$E$39</f>
        <v>1.0409001307797601E-3</v>
      </c>
      <c r="CA40" s="330">
        <f t="shared" ref="CA40" si="65">+CA39/$E$39</f>
        <v>3.4696671025991998E-4</v>
      </c>
    </row>
    <row r="41" spans="3:156" ht="20.399999999999999" customHeight="1">
      <c r="G41" s="330">
        <f>+G40+F41</f>
        <v>1.0409001307797601E-3</v>
      </c>
      <c r="H41" s="330">
        <f t="shared" ref="H41:W41" si="66">+H40+G41</f>
        <v>1.87171382490764E-2</v>
      </c>
      <c r="I41" s="330">
        <f t="shared" si="66"/>
        <v>4.6272395557300998E-2</v>
      </c>
      <c r="J41" s="330">
        <f t="shared" si="66"/>
        <v>8.0240817773846396E-2</v>
      </c>
      <c r="K41" s="330">
        <f t="shared" si="66"/>
        <v>0.11594407354169101</v>
      </c>
      <c r="L41" s="330">
        <f t="shared" si="66"/>
        <v>0.15337835003984401</v>
      </c>
      <c r="M41" s="330">
        <f t="shared" si="66"/>
        <v>0.191853526668776</v>
      </c>
      <c r="N41" s="330">
        <f t="shared" si="66"/>
        <v>0.22981015964281501</v>
      </c>
      <c r="O41" s="330">
        <f t="shared" si="66"/>
        <v>0.26620353601018798</v>
      </c>
      <c r="P41" s="330">
        <f t="shared" si="66"/>
        <v>0.30155982506777301</v>
      </c>
      <c r="Q41" s="330">
        <f t="shared" si="66"/>
        <v>0.33587521399457798</v>
      </c>
      <c r="R41" s="330">
        <f t="shared" si="66"/>
        <v>0.369149702790603</v>
      </c>
      <c r="S41" s="330">
        <f t="shared" si="66"/>
        <v>0.40213823001223797</v>
      </c>
      <c r="T41" s="330">
        <f t="shared" si="66"/>
        <v>0.43350630831233</v>
      </c>
      <c r="U41" s="330">
        <f t="shared" si="66"/>
        <v>0.46175549904107399</v>
      </c>
      <c r="V41" s="330">
        <f t="shared" si="66"/>
        <v>0.48896378963903903</v>
      </c>
      <c r="W41" s="330">
        <f t="shared" si="66"/>
        <v>0.51495960316158995</v>
      </c>
      <c r="X41" s="330">
        <f t="shared" ref="X41" si="67">+X40+W41</f>
        <v>0.53939597289846697</v>
      </c>
      <c r="Y41" s="330">
        <f t="shared" ref="Y41" si="68">+Y40+X41</f>
        <v>0.56244447579430401</v>
      </c>
      <c r="Z41" s="330">
        <f t="shared" ref="Z41" si="69">+Z40+Y41</f>
        <v>0.58462746832498802</v>
      </c>
      <c r="AA41" s="330">
        <f t="shared" ref="AA41" si="70">+AA40+Z41</f>
        <v>0.60490405035973804</v>
      </c>
      <c r="AB41" s="330">
        <f t="shared" ref="AB41" si="71">+AB40+AA41</f>
        <v>0.61859589054153297</v>
      </c>
      <c r="AC41" s="330">
        <f t="shared" ref="AC41" si="72">+AC40+AB41</f>
        <v>0.63054145870905298</v>
      </c>
      <c r="AD41" s="330">
        <f t="shared" ref="AD41" si="73">+AD40+AC41</f>
        <v>0.63899067002703103</v>
      </c>
      <c r="AE41" s="330">
        <f t="shared" ref="AE41" si="74">+AE40+AD41</f>
        <v>0.64674594792448903</v>
      </c>
      <c r="AF41" s="330">
        <f t="shared" ref="AF41" si="75">+AF40+AE41</f>
        <v>0.65415425911168701</v>
      </c>
      <c r="AG41" s="330">
        <f t="shared" ref="AG41" si="76">+AG40+AF41</f>
        <v>0.66156257029888499</v>
      </c>
      <c r="AH41" s="330">
        <f t="shared" ref="AH41" si="77">+AH40+AG41</f>
        <v>0.66897088148608297</v>
      </c>
      <c r="AI41" s="330">
        <f t="shared" ref="AI41" si="78">+AI40+AH41</f>
        <v>0.67637919267328095</v>
      </c>
      <c r="AJ41" s="330">
        <f t="shared" ref="AJ41" si="79">+AJ40+AI41</f>
        <v>0.68274660372969898</v>
      </c>
      <c r="AK41" s="330">
        <f t="shared" ref="AK41" si="80">+AK40+AJ41</f>
        <v>0.689114014786117</v>
      </c>
      <c r="AL41" s="330">
        <f t="shared" ref="AL41" si="81">+AL40+AK41</f>
        <v>0.69548142584253503</v>
      </c>
      <c r="AM41" s="330">
        <f t="shared" ref="AM41" si="82">+AM40+AL41</f>
        <v>0.70150568300968497</v>
      </c>
      <c r="AN41" s="330">
        <f t="shared" ref="AN41" si="83">+AN40+AM41</f>
        <v>0.70700758370094896</v>
      </c>
      <c r="AO41" s="330">
        <f t="shared" ref="AO41" si="84">+AO40+AN41</f>
        <v>0.72065748285183395</v>
      </c>
      <c r="AP41" s="330">
        <f t="shared" ref="AP41" si="85">+AP40+AO41</f>
        <v>0.75094271999023599</v>
      </c>
      <c r="AQ41" s="330">
        <f t="shared" ref="AQ41" si="86">+AQ40+AP41</f>
        <v>0.78192951619114104</v>
      </c>
      <c r="AR41" s="330">
        <f t="shared" ref="AR41" si="87">+AR40+AQ41</f>
        <v>0.81291631239204598</v>
      </c>
      <c r="AS41" s="330">
        <f t="shared" ref="AS41" si="88">+AS40+AR41</f>
        <v>0.843037598227797</v>
      </c>
      <c r="AT41" s="330">
        <f t="shared" ref="AT41" si="89">+AT40+AS41</f>
        <v>0.86466773171466005</v>
      </c>
      <c r="AU41" s="330">
        <f t="shared" ref="AU41" si="90">+AU40+AT41</f>
        <v>0.88213807749939599</v>
      </c>
      <c r="AV41" s="330">
        <f t="shared" ref="AV41" si="91">+AV40+AU41</f>
        <v>0.89856752315335198</v>
      </c>
      <c r="AW41" s="330">
        <f t="shared" ref="AW41" si="92">+AW40+AV41</f>
        <v>0.91291898136673999</v>
      </c>
      <c r="AX41" s="330">
        <f t="shared" ref="AX41" si="93">+AX40+AW41</f>
        <v>0.927270439580128</v>
      </c>
      <c r="AY41" s="330">
        <f t="shared" ref="AY41" si="94">+AY40+AX41</f>
        <v>0.93517441749626895</v>
      </c>
      <c r="AZ41" s="330">
        <f t="shared" ref="AZ41" si="95">+AZ40+AY41</f>
        <v>0.94175915934922405</v>
      </c>
      <c r="BA41" s="330">
        <f t="shared" ref="BA41" si="96">+BA40+AZ41</f>
        <v>0.94730681389239102</v>
      </c>
      <c r="BB41" s="330">
        <f t="shared" ref="BB41" si="97">+BB40+BA41</f>
        <v>0.95250750172529797</v>
      </c>
      <c r="BC41" s="330">
        <f t="shared" ref="BC41" si="98">+BC40+BB41</f>
        <v>0.95770818955820503</v>
      </c>
      <c r="BD41" s="330">
        <f t="shared" ref="BD41" si="99">+BD40+BC41</f>
        <v>0.96273348762548605</v>
      </c>
      <c r="BE41" s="330">
        <f t="shared" ref="BE41" si="100">+BE40+BD41</f>
        <v>0.96689327532761304</v>
      </c>
      <c r="BF41" s="330">
        <f t="shared" ref="BF41" si="101">+BF40+BE41</f>
        <v>0.97105306302974004</v>
      </c>
      <c r="BG41" s="330">
        <f t="shared" ref="BG41" si="102">+BG40+BF41</f>
        <v>0.97521285073186703</v>
      </c>
      <c r="BH41" s="330">
        <f t="shared" ref="BH41" si="103">+BH40+BG41</f>
        <v>0.97798477159295405</v>
      </c>
      <c r="BI41" s="330">
        <f t="shared" ref="BI41" si="104">+BI40+BH41</f>
        <v>0.98006275903352202</v>
      </c>
      <c r="BJ41" s="330">
        <f t="shared" ref="BJ41" si="105">+BJ40+BI41</f>
        <v>0.98214074647409</v>
      </c>
      <c r="BK41" s="330">
        <f t="shared" ref="BK41" si="106">+BK40+BJ41</f>
        <v>0.98404715697002398</v>
      </c>
      <c r="BL41" s="330">
        <f t="shared" ref="BL41" si="107">+BL40+BK41</f>
        <v>0.98508805710080405</v>
      </c>
      <c r="BM41" s="330">
        <f t="shared" ref="BM41" si="108">+BM40+BL41</f>
        <v>0.986128957231584</v>
      </c>
      <c r="BN41" s="330">
        <f t="shared" ref="BN41" si="109">+BN40+BM41</f>
        <v>0.98716985736236396</v>
      </c>
      <c r="BO41" s="330">
        <f t="shared" ref="BO41" si="110">+BO40+BN41</f>
        <v>0.98821075749314402</v>
      </c>
      <c r="BP41" s="330">
        <f t="shared" ref="BP41" si="111">+BP40+BO41</f>
        <v>0.98925165762392397</v>
      </c>
      <c r="BQ41" s="330">
        <f t="shared" ref="BQ41" si="112">+BQ40+BP41</f>
        <v>0.99029255775470404</v>
      </c>
      <c r="BR41" s="330">
        <f t="shared" ref="BR41" si="113">+BR40+BQ41</f>
        <v>0.99133345788548399</v>
      </c>
      <c r="BS41" s="330">
        <f t="shared" ref="BS41" si="114">+BS40+BR41</f>
        <v>0.99237435801626395</v>
      </c>
      <c r="BT41" s="330">
        <f t="shared" ref="BT41" si="115">+BT40+BS41</f>
        <v>0.99341525814704401</v>
      </c>
      <c r="BU41" s="330">
        <f t="shared" ref="BU41" si="116">+BU40+BT41</f>
        <v>0.99445615827782397</v>
      </c>
      <c r="BV41" s="330">
        <f t="shared" ref="BV41" si="117">+BV40+BU41</f>
        <v>0.99549705840860403</v>
      </c>
      <c r="BW41" s="330">
        <f t="shared" ref="BW41" si="118">+BW40+BV41</f>
        <v>0.99653795853938398</v>
      </c>
      <c r="BX41" s="330">
        <f t="shared" ref="BX41" si="119">+BX40+BW41</f>
        <v>0.99757885867016405</v>
      </c>
      <c r="BY41" s="330">
        <f t="shared" ref="BY41" si="120">+BY40+BX41</f>
        <v>0.998619758800944</v>
      </c>
      <c r="BZ41" s="330">
        <f t="shared" ref="BZ41" si="121">+BZ40+BY41</f>
        <v>0.99966065893172396</v>
      </c>
      <c r="CA41" s="330">
        <f t="shared" ref="CA41" si="122">+CA40+BZ41</f>
        <v>1.0000076256419801</v>
      </c>
    </row>
    <row r="47" spans="3:156" ht="20.399999999999999" customHeight="1">
      <c r="R47" s="330" t="s">
        <v>2155</v>
      </c>
      <c r="S47" s="330" t="s">
        <v>2156</v>
      </c>
      <c r="T47" s="330" t="s">
        <v>2141</v>
      </c>
      <c r="U47" s="330" t="s">
        <v>2157</v>
      </c>
      <c r="V47" s="330" t="s">
        <v>2158</v>
      </c>
      <c r="W47" s="330" t="s">
        <v>2159</v>
      </c>
      <c r="X47" s="330" t="s">
        <v>2160</v>
      </c>
      <c r="Y47" s="330" t="s">
        <v>2161</v>
      </c>
      <c r="Z47" s="330" t="s">
        <v>2162</v>
      </c>
      <c r="AA47" s="330" t="s">
        <v>2163</v>
      </c>
      <c r="AB47" s="330" t="s">
        <v>2164</v>
      </c>
      <c r="AC47" s="330" t="s">
        <v>2165</v>
      </c>
      <c r="AD47" s="330" t="s">
        <v>2166</v>
      </c>
      <c r="AE47" s="330" t="s">
        <v>2167</v>
      </c>
      <c r="AF47" s="330" t="s">
        <v>2168</v>
      </c>
      <c r="AG47" s="330" t="s">
        <v>2169</v>
      </c>
      <c r="AH47" s="330" t="s">
        <v>1086</v>
      </c>
      <c r="AI47" s="330" t="s">
        <v>2170</v>
      </c>
      <c r="AJ47" s="330" t="s">
        <v>2142</v>
      </c>
      <c r="AK47" s="330" t="s">
        <v>2171</v>
      </c>
      <c r="AL47" s="330" t="s">
        <v>2143</v>
      </c>
      <c r="AM47" s="1252">
        <v>45990</v>
      </c>
      <c r="AN47" s="1252">
        <v>45997</v>
      </c>
      <c r="AO47" s="1252">
        <v>46004</v>
      </c>
      <c r="AP47" s="1252">
        <v>46011</v>
      </c>
      <c r="AQ47" s="1252">
        <v>46018</v>
      </c>
      <c r="AR47" s="1252">
        <v>46025</v>
      </c>
      <c r="AS47" s="1252">
        <v>46032</v>
      </c>
      <c r="AT47" s="1252">
        <v>46039</v>
      </c>
      <c r="AU47" s="1252">
        <v>46046</v>
      </c>
      <c r="AV47" s="1252">
        <v>46053</v>
      </c>
      <c r="AW47" s="1252">
        <v>46060</v>
      </c>
      <c r="AX47" s="1252">
        <v>46067</v>
      </c>
      <c r="AY47" s="1252">
        <v>46074</v>
      </c>
      <c r="AZ47" s="1252">
        <v>46081</v>
      </c>
      <c r="BA47" s="1252">
        <v>46088</v>
      </c>
      <c r="BB47" s="1252">
        <v>46095</v>
      </c>
      <c r="BC47" s="1252">
        <v>46102</v>
      </c>
      <c r="BD47" s="1252">
        <v>46109</v>
      </c>
      <c r="BE47" s="1252">
        <v>46116</v>
      </c>
      <c r="BF47" s="1252">
        <v>46123</v>
      </c>
      <c r="BG47" s="1252">
        <v>46130</v>
      </c>
      <c r="BH47" s="1252">
        <v>46137</v>
      </c>
      <c r="BI47" s="1252">
        <v>46144</v>
      </c>
      <c r="BJ47" s="1252">
        <v>46151</v>
      </c>
      <c r="BK47" s="1252">
        <v>46158</v>
      </c>
      <c r="BL47" s="1252">
        <v>46165</v>
      </c>
      <c r="BM47" s="1252">
        <v>46172</v>
      </c>
      <c r="BN47" s="1252">
        <v>46179</v>
      </c>
      <c r="BO47" s="1252">
        <v>46186</v>
      </c>
      <c r="BP47" s="1252">
        <v>46193</v>
      </c>
      <c r="BQ47" s="1252">
        <v>46200</v>
      </c>
      <c r="BR47" s="1252">
        <v>46207</v>
      </c>
      <c r="BS47" s="1252">
        <v>46214</v>
      </c>
      <c r="BT47" s="1252">
        <v>46221</v>
      </c>
      <c r="BU47" s="1252">
        <v>46228</v>
      </c>
      <c r="BV47" s="1252">
        <v>46235</v>
      </c>
      <c r="BW47" s="1252">
        <v>46242</v>
      </c>
      <c r="BX47" s="1252">
        <v>46249</v>
      </c>
      <c r="BY47" s="1252">
        <v>46256</v>
      </c>
      <c r="BZ47" s="1252">
        <v>46263</v>
      </c>
      <c r="CA47" s="1252">
        <v>46270</v>
      </c>
      <c r="CB47" s="1252">
        <v>46277</v>
      </c>
      <c r="CC47" s="1252">
        <v>46284</v>
      </c>
      <c r="CD47" s="1252">
        <v>46291</v>
      </c>
      <c r="CE47" s="1252">
        <v>46298</v>
      </c>
      <c r="CF47" s="1252">
        <v>46305</v>
      </c>
      <c r="CG47" s="1252">
        <v>46312</v>
      </c>
      <c r="CH47" s="1252">
        <v>46319</v>
      </c>
      <c r="CI47" s="1252">
        <v>46326</v>
      </c>
      <c r="CJ47" s="1252">
        <v>46333</v>
      </c>
      <c r="CK47" s="1252">
        <v>46340</v>
      </c>
      <c r="CL47" s="1252">
        <v>46347</v>
      </c>
      <c r="CM47" s="1252">
        <v>46354</v>
      </c>
      <c r="CN47" s="1252">
        <v>46361</v>
      </c>
      <c r="CO47" s="1252">
        <v>46368</v>
      </c>
      <c r="CP47" s="1252">
        <v>46375</v>
      </c>
      <c r="CQ47" s="1252">
        <v>46382</v>
      </c>
      <c r="CR47" s="1252">
        <v>46389</v>
      </c>
      <c r="CS47" s="1252">
        <v>46396</v>
      </c>
      <c r="CT47" s="1252">
        <v>46403</v>
      </c>
      <c r="CU47" s="1252">
        <v>46410</v>
      </c>
      <c r="CV47" s="1252">
        <v>46417</v>
      </c>
      <c r="CW47" s="1252">
        <v>46424</v>
      </c>
      <c r="CX47" s="1252">
        <v>46431</v>
      </c>
      <c r="CY47" s="1252">
        <v>46438</v>
      </c>
      <c r="CZ47" s="1252">
        <v>46445</v>
      </c>
      <c r="DA47" s="1252">
        <v>46452</v>
      </c>
      <c r="DB47" s="1252">
        <v>46459</v>
      </c>
      <c r="DC47" s="1252">
        <v>46466</v>
      </c>
      <c r="DD47" s="1252">
        <v>46473</v>
      </c>
      <c r="DE47" s="1252">
        <v>46480</v>
      </c>
      <c r="DF47" s="1252">
        <v>46487</v>
      </c>
      <c r="DG47" s="1252">
        <v>46494</v>
      </c>
      <c r="DH47" s="1252">
        <v>46501</v>
      </c>
      <c r="DI47" s="1252">
        <v>46508</v>
      </c>
      <c r="DJ47" s="1252">
        <v>46515</v>
      </c>
      <c r="DK47" s="1252">
        <v>46522</v>
      </c>
      <c r="DL47" s="1252">
        <v>46529</v>
      </c>
      <c r="DM47" s="1252">
        <v>46536</v>
      </c>
      <c r="DN47" s="1252">
        <v>46543</v>
      </c>
      <c r="DO47" s="1252">
        <v>46550</v>
      </c>
      <c r="DP47" s="1252">
        <v>46557</v>
      </c>
      <c r="DQ47" s="1252">
        <v>46564</v>
      </c>
      <c r="DR47" s="1252">
        <v>46571</v>
      </c>
      <c r="DS47" s="1252">
        <v>46578</v>
      </c>
      <c r="DT47" s="1252">
        <v>46585</v>
      </c>
      <c r="DU47" s="1252">
        <v>46592</v>
      </c>
      <c r="DV47" s="1252">
        <v>46599</v>
      </c>
      <c r="DW47" s="1252">
        <v>46606</v>
      </c>
      <c r="DX47" s="1252">
        <v>46613</v>
      </c>
      <c r="DY47" s="1252">
        <v>46620</v>
      </c>
      <c r="DZ47" s="1252">
        <v>46627</v>
      </c>
      <c r="EA47" s="1252">
        <v>46634</v>
      </c>
      <c r="EB47" s="1252">
        <v>46641</v>
      </c>
      <c r="EC47" s="1252">
        <v>46648</v>
      </c>
      <c r="ED47" s="1252">
        <v>46655</v>
      </c>
      <c r="EE47" s="1252">
        <v>46662</v>
      </c>
      <c r="EF47" s="1252">
        <v>46669</v>
      </c>
      <c r="EG47" s="1252">
        <v>46676</v>
      </c>
      <c r="EH47" s="1252">
        <v>46683</v>
      </c>
      <c r="EI47" s="1252">
        <v>46690</v>
      </c>
      <c r="EJ47" s="1252">
        <v>46697</v>
      </c>
      <c r="EK47" s="1252">
        <v>46704</v>
      </c>
      <c r="EL47" s="1252">
        <v>46711</v>
      </c>
      <c r="EM47" s="1252">
        <v>46718</v>
      </c>
      <c r="EN47" s="1252">
        <v>46725</v>
      </c>
      <c r="EO47" s="1252">
        <v>46732</v>
      </c>
      <c r="EP47" s="1252">
        <v>46739</v>
      </c>
      <c r="EQ47" s="1252">
        <v>46746</v>
      </c>
      <c r="ER47" s="1252">
        <v>46753</v>
      </c>
      <c r="ES47" s="1252">
        <v>46760</v>
      </c>
      <c r="ET47" s="1252">
        <v>46767</v>
      </c>
      <c r="EU47" s="1252">
        <v>46774</v>
      </c>
      <c r="EV47" s="1252">
        <v>46781</v>
      </c>
      <c r="EW47" s="1252">
        <v>46788</v>
      </c>
      <c r="EX47" s="1252">
        <v>46795</v>
      </c>
      <c r="EY47" s="1252">
        <v>46802</v>
      </c>
      <c r="EZ47" s="1252">
        <v>46809</v>
      </c>
    </row>
    <row r="48" spans="3:156" ht="20.399999999999999" customHeight="1">
      <c r="R48" s="330" t="s">
        <v>2172</v>
      </c>
      <c r="U48" s="330">
        <v>678</v>
      </c>
      <c r="V48" s="988">
        <v>0.31869999999999998</v>
      </c>
      <c r="W48" s="988">
        <v>0.32879999999999998</v>
      </c>
      <c r="X48" s="988">
        <v>0.32879999999999998</v>
      </c>
      <c r="Z48" s="988">
        <v>0.4526</v>
      </c>
      <c r="AA48" s="330">
        <v>267731582</v>
      </c>
      <c r="AB48" s="330">
        <v>127825316.29000001</v>
      </c>
      <c r="AC48" s="988">
        <v>0.42530000000000001</v>
      </c>
      <c r="AD48" s="1263">
        <v>267731582</v>
      </c>
      <c r="AE48" s="1263">
        <v>267731582</v>
      </c>
      <c r="AF48" s="1263">
        <v>88029089</v>
      </c>
      <c r="AG48" s="1263">
        <v>88029089</v>
      </c>
      <c r="AH48" s="330" t="s">
        <v>2173</v>
      </c>
      <c r="AI48" s="1252">
        <v>45994</v>
      </c>
      <c r="AJ48" s="1252">
        <v>46723</v>
      </c>
      <c r="AK48" s="1252">
        <v>46723</v>
      </c>
      <c r="AL48" s="330" t="s">
        <v>2163</v>
      </c>
      <c r="AR48" s="330">
        <v>456116.26</v>
      </c>
      <c r="AS48" s="330">
        <v>590116.99</v>
      </c>
      <c r="AT48" s="330">
        <v>867106.42</v>
      </c>
      <c r="AU48" s="330">
        <v>1372995.16</v>
      </c>
      <c r="AV48" s="330">
        <v>1646081.19</v>
      </c>
      <c r="AW48" s="330">
        <v>2579239.85</v>
      </c>
      <c r="AX48" s="330">
        <v>2924452.32</v>
      </c>
      <c r="AY48" s="330">
        <v>2362980.25</v>
      </c>
      <c r="AZ48" s="330">
        <v>2419733.91</v>
      </c>
      <c r="BA48" s="330">
        <v>2338622.41</v>
      </c>
      <c r="BB48" s="330">
        <v>1513879.95</v>
      </c>
      <c r="BC48" s="330">
        <v>877578.11</v>
      </c>
      <c r="BD48" s="330">
        <v>741317.99</v>
      </c>
      <c r="BE48" s="330">
        <v>683405.96</v>
      </c>
      <c r="BF48" s="330">
        <v>605117.92000000004</v>
      </c>
      <c r="BG48" s="330">
        <v>847808.09</v>
      </c>
      <c r="BH48" s="330">
        <v>770113.64</v>
      </c>
      <c r="BI48" s="330">
        <v>880362.95</v>
      </c>
      <c r="BJ48" s="330">
        <v>1034722.85</v>
      </c>
      <c r="BK48" s="330">
        <v>1857178.87</v>
      </c>
      <c r="BL48" s="330">
        <v>930251.67</v>
      </c>
      <c r="BM48" s="330">
        <v>1586349.92</v>
      </c>
      <c r="BN48" s="330">
        <v>602881.76</v>
      </c>
      <c r="BO48" s="330">
        <v>564034.04</v>
      </c>
      <c r="BP48" s="330">
        <v>533369.24</v>
      </c>
      <c r="BQ48" s="330">
        <v>722713.36</v>
      </c>
      <c r="BR48" s="330">
        <v>959053.79</v>
      </c>
      <c r="BS48" s="330">
        <v>1205693.8400000001</v>
      </c>
      <c r="BT48" s="330">
        <v>1244219.8999999999</v>
      </c>
      <c r="BU48" s="330">
        <v>1492117.67</v>
      </c>
      <c r="BV48" s="330">
        <v>1883221.41</v>
      </c>
      <c r="BW48" s="330">
        <v>2178014.9700000002</v>
      </c>
      <c r="BX48" s="330">
        <v>2164868.5499999998</v>
      </c>
      <c r="BY48" s="330">
        <v>1930226.81</v>
      </c>
      <c r="BZ48" s="330">
        <v>1445178.66</v>
      </c>
      <c r="CA48" s="330">
        <v>1265609.3700000001</v>
      </c>
      <c r="CB48" s="330">
        <v>406812.88</v>
      </c>
      <c r="CC48" s="330">
        <v>1394911.92</v>
      </c>
      <c r="CD48" s="330">
        <v>7656082.1699999999</v>
      </c>
      <c r="CE48" s="330">
        <v>6924855.5899999999</v>
      </c>
      <c r="CF48" s="330">
        <v>5362910.83</v>
      </c>
      <c r="CG48" s="330">
        <v>4652425.37</v>
      </c>
      <c r="CH48" s="330">
        <v>3135100.06</v>
      </c>
      <c r="CI48" s="330">
        <v>2595860.48</v>
      </c>
      <c r="CJ48" s="330">
        <v>4328888.71</v>
      </c>
      <c r="CK48" s="330">
        <v>5004788.8499999996</v>
      </c>
      <c r="CL48" s="330">
        <v>5124620.8099999996</v>
      </c>
      <c r="CM48" s="330">
        <v>4525596.95</v>
      </c>
      <c r="CN48" s="330">
        <v>4585846.66</v>
      </c>
      <c r="CO48" s="330">
        <v>5136526.1399999997</v>
      </c>
      <c r="CP48" s="330">
        <v>5677290.0300000003</v>
      </c>
      <c r="CQ48" s="330">
        <v>3650382.97</v>
      </c>
      <c r="CR48" s="330">
        <v>4575558.1399999997</v>
      </c>
      <c r="CS48" s="330">
        <v>3707799.3</v>
      </c>
      <c r="CT48" s="330">
        <v>5521403.71</v>
      </c>
      <c r="CU48" s="330">
        <v>4370072.4400000004</v>
      </c>
      <c r="CV48" s="330">
        <v>2792077.49</v>
      </c>
      <c r="CW48" s="330">
        <v>1904808.12</v>
      </c>
      <c r="CX48" s="330">
        <v>2102923.56</v>
      </c>
      <c r="CY48" s="330">
        <v>3049505.34</v>
      </c>
      <c r="CZ48" s="330">
        <v>3223793.17</v>
      </c>
      <c r="DA48" s="330">
        <v>4801305.16</v>
      </c>
      <c r="DB48" s="330">
        <v>10515383.699999999</v>
      </c>
      <c r="DC48" s="330">
        <v>8867465.1600000001</v>
      </c>
      <c r="DD48" s="330">
        <v>8569095.8699999992</v>
      </c>
      <c r="DE48" s="330">
        <v>8089646.8300000001</v>
      </c>
      <c r="DF48" s="330">
        <v>5276555.17</v>
      </c>
      <c r="DG48" s="330">
        <v>5319039.78</v>
      </c>
      <c r="DH48" s="330">
        <v>5859422.4500000002</v>
      </c>
      <c r="DI48" s="330">
        <v>4903640.03</v>
      </c>
      <c r="DJ48" s="330">
        <v>4547376.04</v>
      </c>
      <c r="DK48" s="330">
        <v>4738647.7300000004</v>
      </c>
      <c r="DL48" s="330">
        <v>5133384.28</v>
      </c>
      <c r="DM48" s="330">
        <v>6903467.5199999996</v>
      </c>
      <c r="DN48" s="330">
        <v>3683411.37</v>
      </c>
      <c r="DO48" s="330">
        <v>2856118.85</v>
      </c>
      <c r="DP48" s="330">
        <v>3429934.13</v>
      </c>
      <c r="DQ48" s="330">
        <v>2407817.2599999998</v>
      </c>
      <c r="DR48" s="330">
        <v>2197761.6</v>
      </c>
      <c r="DS48" s="330">
        <v>3162700.83</v>
      </c>
      <c r="DT48" s="330">
        <v>2136848.9</v>
      </c>
      <c r="DU48" s="330">
        <v>1603450.21</v>
      </c>
      <c r="DV48" s="330">
        <v>1040691.64</v>
      </c>
      <c r="DW48" s="330">
        <v>757298.96</v>
      </c>
      <c r="DX48" s="330">
        <v>508351.22</v>
      </c>
      <c r="DY48" s="330">
        <v>360818.82</v>
      </c>
      <c r="DZ48" s="330">
        <v>287396.56</v>
      </c>
      <c r="EA48" s="330">
        <v>218462.63</v>
      </c>
      <c r="EB48" s="330">
        <v>300912.17</v>
      </c>
      <c r="EC48" s="330">
        <v>289406.5</v>
      </c>
      <c r="ED48" s="330">
        <v>249302.9</v>
      </c>
      <c r="EE48" s="330">
        <v>237447.91</v>
      </c>
      <c r="EF48" s="330">
        <v>232533.5</v>
      </c>
      <c r="EG48" s="330">
        <v>85629.43</v>
      </c>
      <c r="EH48" s="330">
        <v>59495.75</v>
      </c>
      <c r="EI48" s="330">
        <v>59495.75</v>
      </c>
      <c r="EJ48" s="330">
        <v>149023.82</v>
      </c>
      <c r="EK48" s="330">
        <v>432220.57</v>
      </c>
      <c r="EL48" s="330">
        <v>581245.47</v>
      </c>
      <c r="EM48" s="330">
        <v>563153.22</v>
      </c>
      <c r="EN48" s="330">
        <v>673062.67</v>
      </c>
      <c r="EO48" s="330">
        <v>518193.1</v>
      </c>
      <c r="EP48" s="330">
        <v>429203.17</v>
      </c>
      <c r="EQ48" s="330">
        <v>767330.76</v>
      </c>
      <c r="ER48" s="330">
        <v>558296.13</v>
      </c>
      <c r="ES48" s="330">
        <v>559657.94999999995</v>
      </c>
      <c r="ET48" s="330">
        <v>720150.44</v>
      </c>
      <c r="EU48" s="330">
        <v>1002295.13</v>
      </c>
      <c r="EV48" s="330">
        <v>629310.1</v>
      </c>
      <c r="EW48" s="330">
        <v>608648.76</v>
      </c>
      <c r="EX48" s="330">
        <v>206173.19</v>
      </c>
      <c r="EY48" s="330">
        <v>74253.490000000005</v>
      </c>
      <c r="EZ48" s="330">
        <v>82069.649999999994</v>
      </c>
    </row>
    <row r="49" spans="18:156" ht="20.399999999999999" customHeight="1">
      <c r="R49" s="330" t="s">
        <v>2174</v>
      </c>
      <c r="U49" s="330">
        <v>371</v>
      </c>
      <c r="V49" s="1264">
        <v>0</v>
      </c>
      <c r="W49" s="1264">
        <v>0</v>
      </c>
      <c r="X49" s="1264">
        <v>0</v>
      </c>
      <c r="Z49" s="988">
        <v>0.22420000000000001</v>
      </c>
      <c r="AA49" s="330">
        <v>0</v>
      </c>
      <c r="AB49" s="330">
        <v>0</v>
      </c>
      <c r="AC49" s="1264">
        <v>0</v>
      </c>
      <c r="AD49" s="330">
        <v>0</v>
      </c>
      <c r="AE49" s="330">
        <v>0</v>
      </c>
      <c r="AF49" s="330">
        <v>0</v>
      </c>
      <c r="AG49" s="330">
        <v>0</v>
      </c>
      <c r="AH49" s="330" t="s">
        <v>2173</v>
      </c>
      <c r="AI49" s="1252">
        <v>45994</v>
      </c>
      <c r="AJ49" s="1252">
        <v>46723</v>
      </c>
      <c r="AK49" s="1252">
        <v>46723</v>
      </c>
      <c r="AL49" s="330" t="s">
        <v>2163</v>
      </c>
    </row>
    <row r="50" spans="18:156" ht="20.399999999999999" customHeight="1">
      <c r="R50" s="330" t="s">
        <v>2175</v>
      </c>
      <c r="U50" s="330">
        <v>28</v>
      </c>
      <c r="V50" s="1264">
        <v>0</v>
      </c>
      <c r="W50" s="1264">
        <v>0</v>
      </c>
      <c r="X50" s="1264">
        <v>0</v>
      </c>
      <c r="Z50" s="1264">
        <v>1</v>
      </c>
      <c r="AA50" s="330">
        <v>8031947.5</v>
      </c>
      <c r="AB50" s="330">
        <v>8031947.5</v>
      </c>
      <c r="AC50" s="1264">
        <v>1</v>
      </c>
      <c r="AD50" s="330">
        <v>0</v>
      </c>
      <c r="AE50" s="330">
        <v>0</v>
      </c>
      <c r="AF50" s="330">
        <v>0</v>
      </c>
      <c r="AG50" s="330">
        <v>0</v>
      </c>
      <c r="AH50" s="330" t="s">
        <v>2176</v>
      </c>
      <c r="AI50" s="1252">
        <v>45994</v>
      </c>
      <c r="AJ50" s="330" t="s">
        <v>2177</v>
      </c>
      <c r="AK50" s="1252">
        <v>46026</v>
      </c>
      <c r="AL50" s="330" t="s">
        <v>2163</v>
      </c>
      <c r="CD50" s="330">
        <v>2574000.48</v>
      </c>
      <c r="CE50" s="330">
        <v>2574000.48</v>
      </c>
      <c r="CF50" s="330">
        <v>1533315.62</v>
      </c>
      <c r="CG50" s="330">
        <v>1012973.19</v>
      </c>
      <c r="CH50" s="330">
        <v>337657.73</v>
      </c>
    </row>
    <row r="51" spans="18:156" ht="20.399999999999999" customHeight="1">
      <c r="R51" s="330" t="s">
        <v>2178</v>
      </c>
      <c r="U51" s="330">
        <v>380</v>
      </c>
      <c r="V51" s="1264">
        <v>0</v>
      </c>
      <c r="W51" s="1264">
        <v>0</v>
      </c>
      <c r="X51" s="1264">
        <v>0</v>
      </c>
      <c r="Z51" s="988">
        <v>0.70289999999999997</v>
      </c>
      <c r="AA51" s="330">
        <v>53546316.439999998</v>
      </c>
      <c r="AB51" s="330">
        <v>42916562.420000002</v>
      </c>
      <c r="AC51" s="1264">
        <v>0.56000000000000005</v>
      </c>
      <c r="AD51" s="330">
        <v>0</v>
      </c>
      <c r="AE51" s="330">
        <v>0</v>
      </c>
      <c r="AF51" s="330">
        <v>0</v>
      </c>
      <c r="AG51" s="330">
        <v>0</v>
      </c>
      <c r="AH51" s="330" t="s">
        <v>2176</v>
      </c>
      <c r="AI51" s="1252">
        <v>46027</v>
      </c>
      <c r="AJ51" s="1252">
        <v>46421</v>
      </c>
      <c r="AK51" s="1252">
        <v>46537</v>
      </c>
      <c r="AL51" s="330" t="s">
        <v>2163</v>
      </c>
      <c r="CD51" s="330">
        <v>2333618.67</v>
      </c>
      <c r="CE51" s="330">
        <v>2336291.23</v>
      </c>
      <c r="CF51" s="330">
        <v>2278365.87</v>
      </c>
      <c r="CG51" s="330">
        <v>2211765.56</v>
      </c>
      <c r="CH51" s="330">
        <v>1945890.92</v>
      </c>
      <c r="CI51" s="330">
        <v>1583545.6</v>
      </c>
      <c r="CJ51" s="330">
        <v>3293998.88</v>
      </c>
      <c r="CK51" s="330">
        <v>3985689.61</v>
      </c>
      <c r="CL51" s="330">
        <v>4105572.15</v>
      </c>
      <c r="CM51" s="330">
        <v>3613165.39</v>
      </c>
      <c r="CN51" s="330">
        <v>3202754.5</v>
      </c>
      <c r="CO51" s="330">
        <v>2417375.2599999998</v>
      </c>
      <c r="CP51" s="330">
        <v>2066707.87</v>
      </c>
      <c r="CQ51" s="330">
        <v>1591207.15</v>
      </c>
      <c r="CR51" s="330">
        <v>1342232.02</v>
      </c>
      <c r="CS51" s="330">
        <v>1059083.7</v>
      </c>
      <c r="CT51" s="330">
        <v>1035168.21</v>
      </c>
      <c r="CU51" s="330">
        <v>1049075.44</v>
      </c>
      <c r="CV51" s="330">
        <v>977278.48</v>
      </c>
      <c r="CW51" s="330">
        <v>654520.56999999995</v>
      </c>
      <c r="CX51" s="330">
        <v>654520.56999999995</v>
      </c>
      <c r="CY51" s="330">
        <v>628652.79</v>
      </c>
      <c r="CZ51" s="330">
        <v>615718.89</v>
      </c>
      <c r="DA51" s="330">
        <v>601907.34</v>
      </c>
      <c r="DB51" s="330">
        <v>543104.31999999995</v>
      </c>
      <c r="DC51" s="330">
        <v>511924.4</v>
      </c>
      <c r="DD51" s="330">
        <v>419881.28</v>
      </c>
      <c r="DE51" s="330">
        <v>321722.27</v>
      </c>
      <c r="DF51" s="330">
        <v>328891.34000000003</v>
      </c>
      <c r="DG51" s="330">
        <v>277357.17</v>
      </c>
      <c r="DH51" s="330">
        <v>194742.85</v>
      </c>
      <c r="DI51" s="330">
        <v>194742.85</v>
      </c>
      <c r="DJ51" s="330">
        <v>194742.85</v>
      </c>
      <c r="DK51" s="330">
        <v>194742.85</v>
      </c>
      <c r="DL51" s="330">
        <v>139496.65</v>
      </c>
      <c r="DM51" s="330">
        <v>111873.55</v>
      </c>
      <c r="DN51" s="330">
        <v>91156.23</v>
      </c>
      <c r="DO51" s="330">
        <v>63533.13</v>
      </c>
      <c r="DP51" s="330">
        <v>66295.44</v>
      </c>
      <c r="DQ51" s="330">
        <v>41434.65</v>
      </c>
      <c r="DR51" s="330">
        <v>471717.55</v>
      </c>
      <c r="DS51" s="330">
        <v>471717.55</v>
      </c>
      <c r="DT51" s="330">
        <v>471717.55</v>
      </c>
      <c r="DU51" s="330">
        <v>430144.32</v>
      </c>
      <c r="DV51" s="330">
        <v>346997.87</v>
      </c>
      <c r="DW51" s="330">
        <v>263851.40999999997</v>
      </c>
      <c r="DX51" s="330">
        <v>263851.40999999997</v>
      </c>
      <c r="DY51" s="330">
        <v>97558.51</v>
      </c>
      <c r="DZ51" s="330">
        <v>97558.51</v>
      </c>
      <c r="EA51" s="330">
        <v>97558.51</v>
      </c>
      <c r="EB51" s="330">
        <v>159918.35</v>
      </c>
      <c r="EC51" s="330">
        <v>208466.64</v>
      </c>
      <c r="ED51" s="330">
        <v>180843.54</v>
      </c>
      <c r="EE51" s="330">
        <v>180843.54</v>
      </c>
      <c r="EF51" s="330">
        <v>180843.54</v>
      </c>
      <c r="EG51" s="330">
        <v>76910.47</v>
      </c>
      <c r="EH51" s="330">
        <v>56123.86</v>
      </c>
      <c r="EI51" s="330">
        <v>56123.86</v>
      </c>
      <c r="EJ51" s="330">
        <v>45730.55</v>
      </c>
      <c r="EK51" s="330">
        <v>24943.94</v>
      </c>
      <c r="EL51" s="330">
        <v>24943.94</v>
      </c>
      <c r="EM51" s="330">
        <v>24943.94</v>
      </c>
      <c r="EN51" s="330">
        <v>24943.94</v>
      </c>
      <c r="EO51" s="330">
        <v>8314.65</v>
      </c>
    </row>
    <row r="52" spans="18:156" ht="20.399999999999999" customHeight="1">
      <c r="R52" s="330" t="s">
        <v>2179</v>
      </c>
      <c r="U52" s="330">
        <v>678</v>
      </c>
      <c r="V52" s="988">
        <v>0.40989999999999999</v>
      </c>
      <c r="W52" s="988">
        <v>0.42280000000000001</v>
      </c>
      <c r="X52" s="988">
        <v>0.42280000000000001</v>
      </c>
      <c r="Z52" s="988">
        <v>0.46339999999999998</v>
      </c>
      <c r="AA52" s="330">
        <v>179380159.84</v>
      </c>
      <c r="AB52" s="330">
        <v>73530161.590000004</v>
      </c>
      <c r="AC52" s="988">
        <v>0.42280000000000001</v>
      </c>
      <c r="AD52" s="1263">
        <v>208184243</v>
      </c>
      <c r="AE52" s="1263">
        <v>208184243</v>
      </c>
      <c r="AF52" s="1263">
        <v>88029089</v>
      </c>
      <c r="AG52" s="1263">
        <v>88029089</v>
      </c>
      <c r="AH52" s="330" t="s">
        <v>2176</v>
      </c>
      <c r="AI52" s="1252">
        <v>46025</v>
      </c>
      <c r="AJ52" s="1252">
        <v>46714</v>
      </c>
      <c r="AK52" s="1252">
        <v>46720</v>
      </c>
      <c r="AL52" s="330" t="s">
        <v>2163</v>
      </c>
      <c r="AR52" s="330">
        <v>456116.26</v>
      </c>
      <c r="AS52" s="330">
        <v>590116.99</v>
      </c>
      <c r="AT52" s="330">
        <v>867106.42</v>
      </c>
      <c r="AU52" s="330">
        <v>1372995.16</v>
      </c>
      <c r="AV52" s="330">
        <v>1646081.19</v>
      </c>
      <c r="AW52" s="330">
        <v>2579239.85</v>
      </c>
      <c r="AX52" s="330">
        <v>2924452.32</v>
      </c>
      <c r="AY52" s="330">
        <v>2362980.25</v>
      </c>
      <c r="AZ52" s="330">
        <v>2419733.91</v>
      </c>
      <c r="BA52" s="330">
        <v>2338622.41</v>
      </c>
      <c r="BB52" s="330">
        <v>1513879.95</v>
      </c>
      <c r="BC52" s="330">
        <v>877578.11</v>
      </c>
      <c r="BD52" s="330">
        <v>741317.99</v>
      </c>
      <c r="BE52" s="330">
        <v>683405.96</v>
      </c>
      <c r="BF52" s="330">
        <v>605117.92000000004</v>
      </c>
      <c r="BG52" s="330">
        <v>847808.09</v>
      </c>
      <c r="BH52" s="330">
        <v>770113.64</v>
      </c>
      <c r="BI52" s="330">
        <v>880362.95</v>
      </c>
      <c r="BJ52" s="330">
        <v>1034722.85</v>
      </c>
      <c r="BK52" s="330">
        <v>1857178.87</v>
      </c>
      <c r="BL52" s="330">
        <v>930251.67</v>
      </c>
      <c r="BM52" s="330">
        <v>1586349.92</v>
      </c>
      <c r="BN52" s="330">
        <v>602881.76</v>
      </c>
      <c r="BO52" s="330">
        <v>564034.04</v>
      </c>
      <c r="BP52" s="330">
        <v>533369.24</v>
      </c>
      <c r="BQ52" s="330">
        <v>722713.36</v>
      </c>
      <c r="BR52" s="330">
        <v>959053.79</v>
      </c>
      <c r="BS52" s="330">
        <v>1205693.8400000001</v>
      </c>
      <c r="BT52" s="330">
        <v>1244219.8999999999</v>
      </c>
      <c r="BU52" s="330">
        <v>1492117.67</v>
      </c>
      <c r="BV52" s="330">
        <v>1883221.41</v>
      </c>
      <c r="BW52" s="330">
        <v>2178014.9700000002</v>
      </c>
      <c r="BX52" s="330">
        <v>2164868.5499999998</v>
      </c>
      <c r="BY52" s="330">
        <v>1930226.81</v>
      </c>
      <c r="BZ52" s="330">
        <v>1445178.66</v>
      </c>
      <c r="CA52" s="330">
        <v>1265609.3700000001</v>
      </c>
      <c r="CB52" s="330">
        <v>406812.88</v>
      </c>
      <c r="CC52" s="330">
        <v>1394911.92</v>
      </c>
      <c r="CD52" s="330">
        <v>2748463.02</v>
      </c>
      <c r="CE52" s="330">
        <v>2014563.87</v>
      </c>
      <c r="CF52" s="330">
        <v>1551229.34</v>
      </c>
      <c r="CG52" s="330">
        <v>1427686.62</v>
      </c>
      <c r="CH52" s="330">
        <v>851551.42</v>
      </c>
      <c r="CI52" s="330">
        <v>1012314.88</v>
      </c>
      <c r="CJ52" s="330">
        <v>1034889.83</v>
      </c>
      <c r="CK52" s="330">
        <v>1019099.25</v>
      </c>
      <c r="CL52" s="330">
        <v>1019048.66</v>
      </c>
      <c r="CM52" s="330">
        <v>912431.56</v>
      </c>
      <c r="CN52" s="330">
        <v>1383092.16</v>
      </c>
      <c r="CO52" s="330">
        <v>1380492.97</v>
      </c>
      <c r="CP52" s="330">
        <v>1602595.3</v>
      </c>
      <c r="CQ52" s="330">
        <v>2059175.82</v>
      </c>
      <c r="CR52" s="330">
        <v>3233326.12</v>
      </c>
      <c r="CS52" s="330">
        <v>2648715.59</v>
      </c>
      <c r="CT52" s="330">
        <v>2589803.46</v>
      </c>
      <c r="CU52" s="330">
        <v>1870784.26</v>
      </c>
      <c r="CV52" s="330">
        <v>1814799.01</v>
      </c>
      <c r="CW52" s="330">
        <v>1250287.55</v>
      </c>
      <c r="CX52" s="330">
        <v>1448402.98</v>
      </c>
      <c r="CY52" s="330">
        <v>2420852.5499999998</v>
      </c>
      <c r="CZ52" s="330">
        <v>2608074.2799999998</v>
      </c>
      <c r="DA52" s="330">
        <v>3570228.59</v>
      </c>
      <c r="DB52" s="330">
        <v>4657807.47</v>
      </c>
      <c r="DC52" s="330">
        <v>4259247.57</v>
      </c>
      <c r="DD52" s="330">
        <v>4220253.62</v>
      </c>
      <c r="DE52" s="330">
        <v>5003595.9800000004</v>
      </c>
      <c r="DF52" s="330">
        <v>4947663.83</v>
      </c>
      <c r="DG52" s="330">
        <v>5041682.6100000003</v>
      </c>
      <c r="DH52" s="330">
        <v>5664679.5999999996</v>
      </c>
      <c r="DI52" s="330">
        <v>4708897.18</v>
      </c>
      <c r="DJ52" s="330">
        <v>4352633.1900000004</v>
      </c>
      <c r="DK52" s="330">
        <v>4543904.88</v>
      </c>
      <c r="DL52" s="330">
        <v>4538743.93</v>
      </c>
      <c r="DM52" s="330">
        <v>3900092.88</v>
      </c>
      <c r="DN52" s="330">
        <v>3592255.14</v>
      </c>
      <c r="DO52" s="330">
        <v>2792585.72</v>
      </c>
      <c r="DP52" s="330">
        <v>3363638.69</v>
      </c>
      <c r="DQ52" s="330">
        <v>2366382.61</v>
      </c>
      <c r="DR52" s="330">
        <v>1726044.05</v>
      </c>
      <c r="DS52" s="330">
        <v>2690983.28</v>
      </c>
      <c r="DT52" s="330">
        <v>1665131.35</v>
      </c>
      <c r="DU52" s="330">
        <v>1173305.8899999999</v>
      </c>
      <c r="DV52" s="330">
        <v>693693.78</v>
      </c>
      <c r="DW52" s="330">
        <v>493447.54</v>
      </c>
      <c r="DX52" s="330">
        <v>244499.8</v>
      </c>
      <c r="DY52" s="330">
        <v>263260.32</v>
      </c>
      <c r="DZ52" s="330">
        <v>189838.05</v>
      </c>
      <c r="EA52" s="330">
        <v>120904.13</v>
      </c>
      <c r="EB52" s="330">
        <v>140993.82999999999</v>
      </c>
      <c r="EC52" s="330">
        <v>80939.86</v>
      </c>
      <c r="ED52" s="330">
        <v>68459.37</v>
      </c>
      <c r="EE52" s="330">
        <v>56604.38</v>
      </c>
      <c r="EF52" s="330">
        <v>51689.96</v>
      </c>
      <c r="EG52" s="330">
        <v>8718.9500000000007</v>
      </c>
      <c r="EH52" s="330">
        <v>3371.89</v>
      </c>
      <c r="EI52" s="330">
        <v>3371.89</v>
      </c>
      <c r="EJ52" s="330">
        <v>103293.27</v>
      </c>
      <c r="EK52" s="330">
        <v>407276.63</v>
      </c>
      <c r="EL52" s="330">
        <v>556301.53</v>
      </c>
      <c r="EM52" s="330">
        <v>538209.28000000003</v>
      </c>
      <c r="EN52" s="330">
        <v>648118.74</v>
      </c>
      <c r="EO52" s="330">
        <v>509878.46</v>
      </c>
      <c r="EP52" s="330">
        <v>429203.17</v>
      </c>
      <c r="EQ52" s="330">
        <v>767330.76</v>
      </c>
      <c r="ER52" s="330">
        <v>558296.13</v>
      </c>
      <c r="ES52" s="330">
        <v>559657.94999999995</v>
      </c>
      <c r="ET52" s="330">
        <v>720150.44</v>
      </c>
      <c r="EU52" s="330">
        <v>1002295.13</v>
      </c>
      <c r="EV52" s="330">
        <v>629310.1</v>
      </c>
      <c r="EW52" s="330">
        <v>608648.76</v>
      </c>
      <c r="EX52" s="330">
        <v>206173.19</v>
      </c>
      <c r="EY52" s="330">
        <v>74253.490000000005</v>
      </c>
      <c r="EZ52" s="330">
        <v>82069.649999999994</v>
      </c>
    </row>
    <row r="53" spans="18:156" ht="20.399999999999999" customHeight="1">
      <c r="R53" s="330" t="s">
        <v>2180</v>
      </c>
      <c r="U53" s="330">
        <v>144</v>
      </c>
      <c r="V53" s="1264">
        <v>0</v>
      </c>
      <c r="W53" s="1264">
        <v>0</v>
      </c>
      <c r="X53" s="1264">
        <v>0</v>
      </c>
      <c r="Z53" s="1264">
        <v>0</v>
      </c>
      <c r="AA53" s="330">
        <v>26773158.219999999</v>
      </c>
      <c r="AB53" s="330">
        <v>3346644.78</v>
      </c>
      <c r="AC53" s="1264">
        <v>0</v>
      </c>
      <c r="AD53" s="330">
        <v>0</v>
      </c>
      <c r="AE53" s="330">
        <v>0</v>
      </c>
      <c r="AF53" s="330">
        <v>0</v>
      </c>
      <c r="AG53" s="330">
        <v>0</v>
      </c>
      <c r="AH53" s="1252">
        <v>46372</v>
      </c>
      <c r="AI53" s="1252">
        <v>46281</v>
      </c>
      <c r="AJ53" s="1252">
        <v>46540</v>
      </c>
      <c r="AK53" s="1252">
        <v>46415</v>
      </c>
      <c r="AL53" s="330" t="s">
        <v>2163</v>
      </c>
      <c r="CO53" s="330">
        <v>1338657.9099999999</v>
      </c>
      <c r="CP53" s="330">
        <v>2007986.87</v>
      </c>
      <c r="CT53" s="330">
        <v>1896432.04</v>
      </c>
      <c r="CU53" s="330">
        <v>1450212.74</v>
      </c>
      <c r="DA53" s="330">
        <v>629169.22</v>
      </c>
      <c r="DB53" s="330">
        <v>5314471.91</v>
      </c>
      <c r="DC53" s="330">
        <v>4096293.19</v>
      </c>
      <c r="DD53" s="330">
        <v>3928960.97</v>
      </c>
      <c r="DE53" s="330">
        <v>2764328.59</v>
      </c>
      <c r="DL53" s="330">
        <v>455143.69</v>
      </c>
      <c r="DM53" s="330">
        <v>2891501.09</v>
      </c>
    </row>
    <row r="54" spans="18:156" ht="20.399999999999999" customHeight="1">
      <c r="R54" s="330" t="s">
        <v>2181</v>
      </c>
      <c r="U54" s="330">
        <v>65</v>
      </c>
      <c r="V54" s="1264">
        <v>0</v>
      </c>
      <c r="W54" s="1264">
        <v>0</v>
      </c>
      <c r="X54" s="1264">
        <v>0</v>
      </c>
      <c r="Z54" s="1264">
        <v>0</v>
      </c>
      <c r="AA54" s="330">
        <v>0</v>
      </c>
      <c r="AB54" s="330">
        <v>0</v>
      </c>
      <c r="AC54" s="1264">
        <v>0</v>
      </c>
      <c r="AD54" s="330">
        <v>0</v>
      </c>
      <c r="AE54" s="330">
        <v>0</v>
      </c>
      <c r="AF54" s="330">
        <v>0</v>
      </c>
      <c r="AG54" s="330">
        <v>0</v>
      </c>
      <c r="AH54" s="1252">
        <v>46648</v>
      </c>
      <c r="AI54" s="1252">
        <v>46649</v>
      </c>
      <c r="AJ54" s="1252">
        <v>46723</v>
      </c>
      <c r="AK54" s="1252">
        <v>46723</v>
      </c>
      <c r="AL54" s="330" t="s">
        <v>2163</v>
      </c>
    </row>
  </sheetData>
  <autoFilter ref="C8:P16" xr:uid="{00000000-0009-0000-0000-000004000000}">
    <filterColumn colId="0" showButton="0"/>
  </autoFilter>
  <mergeCells count="13">
    <mergeCell ref="M19:O19"/>
    <mergeCell ref="D3:P5"/>
    <mergeCell ref="K6:P6"/>
    <mergeCell ref="C7:C8"/>
    <mergeCell ref="F7:G7"/>
    <mergeCell ref="E7:E8"/>
    <mergeCell ref="L7:L8"/>
    <mergeCell ref="H7:J7"/>
    <mergeCell ref="D7:D8"/>
    <mergeCell ref="O7:P7"/>
    <mergeCell ref="C3:C5"/>
    <mergeCell ref="M7:N7"/>
    <mergeCell ref="H19:J19"/>
  </mergeCells>
  <dataValidations disablePrompts="1" count="2">
    <dataValidation type="list" allowBlank="1" showInputMessage="1" showErrorMessage="1" prompt="Select as loaded in P6 Schedule" sqref="K8" xr:uid="{E1AA78F6-9638-48D7-A8F0-AD0A07AAFD39}">
      <formula1>"(Manhours),(Mandays)"</formula1>
    </dataValidation>
    <dataValidation allowBlank="1" showInputMessage="1" showErrorMessage="1" prompt="WBS Level-1 as in P6 and/or as per BOQ" sqref="C9:C13" xr:uid="{E09D3CB9-9783-458F-AA9F-B7403F82A8DD}"/>
  </dataValidations>
  <printOptions horizontalCentered="1" verticalCentered="1"/>
  <pageMargins left="0" right="0" top="0" bottom="0" header="0" footer="0"/>
  <pageSetup paperSize="9" scale="5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824BF-EE9F-48A0-BCB3-D868F27727C7}">
  <sheetPr>
    <pageSetUpPr fitToPage="1"/>
  </sheetPr>
  <dimension ref="C2:O33"/>
  <sheetViews>
    <sheetView view="pageBreakPreview" topLeftCell="A4" zoomScale="85" zoomScaleNormal="85" zoomScaleSheetLayoutView="85" workbookViewId="0">
      <selection activeCell="K15" sqref="K15"/>
    </sheetView>
  </sheetViews>
  <sheetFormatPr defaultColWidth="10" defaultRowHeight="25.2" customHeight="1"/>
  <cols>
    <col min="1" max="1" width="10" style="837"/>
    <col min="2" max="2" width="4.6640625" style="837" customWidth="1"/>
    <col min="3" max="3" width="11.88671875" style="838" bestFit="1" customWidth="1"/>
    <col min="4" max="4" width="17.6640625" style="837" bestFit="1" customWidth="1"/>
    <col min="5" max="5" width="20.33203125" style="837" bestFit="1" customWidth="1"/>
    <col min="6" max="6" width="16.109375" style="837" bestFit="1" customWidth="1"/>
    <col min="7" max="7" width="18.88671875" style="837" bestFit="1" customWidth="1"/>
    <col min="8" max="8" width="20.33203125" style="837" bestFit="1" customWidth="1"/>
    <col min="9" max="9" width="17.33203125" style="837" bestFit="1" customWidth="1"/>
    <col min="10" max="10" width="19.6640625" style="837" bestFit="1" customWidth="1"/>
    <col min="11" max="11" width="23" style="837" bestFit="1" customWidth="1"/>
    <col min="12" max="12" width="25.33203125" style="837" bestFit="1" customWidth="1"/>
    <col min="13" max="13" width="4.88671875" style="837" customWidth="1"/>
    <col min="14" max="14" width="16.6640625" style="837" bestFit="1" customWidth="1"/>
    <col min="15" max="21" width="18.109375" style="837" bestFit="1" customWidth="1"/>
    <col min="22" max="16384" width="10" style="837"/>
  </cols>
  <sheetData>
    <row r="2" spans="3:15" ht="25.2" customHeight="1" thickBot="1">
      <c r="D2" s="839"/>
      <c r="G2" s="839"/>
    </row>
    <row r="3" spans="3:15" ht="72.599999999999994" customHeight="1">
      <c r="C3" s="845"/>
      <c r="D3" s="1826" t="s">
        <v>1593</v>
      </c>
      <c r="E3" s="1826"/>
      <c r="F3" s="1827"/>
      <c r="G3" s="1828" t="s">
        <v>1592</v>
      </c>
      <c r="H3" s="1829"/>
      <c r="I3" s="1830"/>
      <c r="J3" s="1828" t="s">
        <v>1597</v>
      </c>
      <c r="K3" s="1829"/>
      <c r="L3" s="1830"/>
    </row>
    <row r="4" spans="3:15" ht="42.6" customHeight="1" thickBot="1">
      <c r="C4" s="896" t="s">
        <v>1399</v>
      </c>
      <c r="D4" s="897" t="s">
        <v>1596</v>
      </c>
      <c r="E4" s="897" t="s">
        <v>1595</v>
      </c>
      <c r="F4" s="898" t="s">
        <v>1594</v>
      </c>
      <c r="G4" s="897" t="s">
        <v>1596</v>
      </c>
      <c r="H4" s="897" t="s">
        <v>1970</v>
      </c>
      <c r="I4" s="898" t="s">
        <v>1594</v>
      </c>
      <c r="J4" s="897" t="s">
        <v>1596</v>
      </c>
      <c r="K4" s="897" t="s">
        <v>1595</v>
      </c>
      <c r="L4" s="898" t="s">
        <v>1969</v>
      </c>
      <c r="M4" s="835"/>
    </row>
    <row r="5" spans="3:15" ht="25.2" customHeight="1">
      <c r="C5" s="899">
        <v>45992</v>
      </c>
      <c r="D5" s="900">
        <v>8419524</v>
      </c>
      <c r="E5" s="901">
        <f>D5</f>
        <v>8419524</v>
      </c>
      <c r="F5" s="902">
        <f t="shared" ref="F5:F26" si="0">E5/$E$27</f>
        <v>2.7E-2</v>
      </c>
      <c r="G5" s="903">
        <f>+H5</f>
        <v>0</v>
      </c>
      <c r="H5" s="901">
        <v>0</v>
      </c>
      <c r="I5" s="847">
        <v>0</v>
      </c>
      <c r="J5" s="904">
        <v>1338657.92</v>
      </c>
      <c r="K5" s="901">
        <v>1164050.3600000001</v>
      </c>
      <c r="L5" s="902">
        <f>K5/$H$29</f>
        <v>4.0000000000000001E-3</v>
      </c>
      <c r="N5" s="842">
        <v>1.1499999999999999</v>
      </c>
    </row>
    <row r="6" spans="3:15" ht="25.2" customHeight="1">
      <c r="C6" s="846">
        <f t="shared" ref="C6:C29" si="1">EOMONTH(C5,1)</f>
        <v>46053</v>
      </c>
      <c r="D6" s="840">
        <v>2196489</v>
      </c>
      <c r="E6" s="841">
        <f t="shared" ref="E6:E27" si="2">D6+E5</f>
        <v>10616013</v>
      </c>
      <c r="F6" s="847">
        <f t="shared" si="0"/>
        <v>3.4000000000000002E-2</v>
      </c>
      <c r="G6" s="849">
        <f>+H6-H5</f>
        <v>535463.17000000004</v>
      </c>
      <c r="H6" s="841">
        <v>535463.17000000004</v>
      </c>
      <c r="I6" s="847">
        <v>2E-3</v>
      </c>
      <c r="J6" s="895">
        <f>K6-K5</f>
        <v>8846782.7100000009</v>
      </c>
      <c r="K6" s="841">
        <v>10010833.07</v>
      </c>
      <c r="L6" s="847">
        <f t="shared" ref="L6:L15" si="3">K6/$H$29</f>
        <v>3.6999999999999998E-2</v>
      </c>
    </row>
    <row r="7" spans="3:15" ht="25.2" customHeight="1">
      <c r="C7" s="846">
        <f t="shared" si="1"/>
        <v>46081</v>
      </c>
      <c r="D7" s="840">
        <v>14420331</v>
      </c>
      <c r="E7" s="841">
        <f t="shared" si="2"/>
        <v>25036344</v>
      </c>
      <c r="F7" s="847">
        <f t="shared" si="0"/>
        <v>8.1000000000000003E-2</v>
      </c>
      <c r="G7" s="849">
        <f t="shared" ref="G7:G29" si="4">+H7-H6</f>
        <v>6693289.6299999999</v>
      </c>
      <c r="H7" s="841">
        <v>7228752.7999999998</v>
      </c>
      <c r="I7" s="847">
        <v>2.7E-2</v>
      </c>
      <c r="J7" s="895">
        <f>K7-K6</f>
        <v>7682732.3600000003</v>
      </c>
      <c r="K7" s="841">
        <v>17693565.43</v>
      </c>
      <c r="L7" s="847">
        <f t="shared" si="3"/>
        <v>6.6000000000000003E-2</v>
      </c>
    </row>
    <row r="8" spans="3:15" ht="25.2" customHeight="1">
      <c r="C8" s="846">
        <f t="shared" si="1"/>
        <v>46112</v>
      </c>
      <c r="D8" s="840">
        <v>33339297</v>
      </c>
      <c r="E8" s="841">
        <f t="shared" si="2"/>
        <v>58375641</v>
      </c>
      <c r="F8" s="847">
        <f t="shared" si="0"/>
        <v>0.19</v>
      </c>
      <c r="G8" s="849">
        <f t="shared" si="4"/>
        <v>16599358.279999999</v>
      </c>
      <c r="H8" s="841">
        <v>23828111.079999998</v>
      </c>
      <c r="I8" s="847">
        <v>8.8999999999999996E-2</v>
      </c>
      <c r="J8" s="895">
        <f>K8-K7</f>
        <v>5587441.7199999997</v>
      </c>
      <c r="K8" s="841">
        <v>23281007.149999999</v>
      </c>
      <c r="L8" s="847">
        <f t="shared" si="3"/>
        <v>8.6999999999999994E-2</v>
      </c>
    </row>
    <row r="9" spans="3:15" ht="25.2" customHeight="1">
      <c r="C9" s="846">
        <f t="shared" si="1"/>
        <v>46142</v>
      </c>
      <c r="D9" s="840">
        <v>37611630</v>
      </c>
      <c r="E9" s="841">
        <f t="shared" si="2"/>
        <v>95987271</v>
      </c>
      <c r="F9" s="847">
        <f t="shared" si="0"/>
        <v>0.312</v>
      </c>
      <c r="G9" s="849">
        <f t="shared" si="4"/>
        <v>18741210.969999999</v>
      </c>
      <c r="H9" s="841">
        <v>42569322.049999997</v>
      </c>
      <c r="I9" s="847">
        <v>0.159</v>
      </c>
      <c r="J9" s="849">
        <v>26211859.309999999</v>
      </c>
      <c r="K9" s="841">
        <v>46073928.359999999</v>
      </c>
      <c r="L9" s="933">
        <f t="shared" si="3"/>
        <v>0.1721</v>
      </c>
      <c r="N9" s="842"/>
    </row>
    <row r="10" spans="3:15" ht="25.2" customHeight="1">
      <c r="C10" s="846">
        <f t="shared" si="1"/>
        <v>46173</v>
      </c>
      <c r="D10" s="840">
        <v>22056707</v>
      </c>
      <c r="E10" s="841">
        <f t="shared" si="2"/>
        <v>118043978</v>
      </c>
      <c r="F10" s="847">
        <f t="shared" si="0"/>
        <v>0.38300000000000001</v>
      </c>
      <c r="G10" s="849">
        <f t="shared" si="4"/>
        <v>16599358.279999999</v>
      </c>
      <c r="H10" s="841">
        <v>59168680.329999998</v>
      </c>
      <c r="I10" s="847">
        <v>0.221</v>
      </c>
      <c r="J10" s="849">
        <f t="shared" ref="J10:J15" si="5">K10-K9</f>
        <v>13596480.67</v>
      </c>
      <c r="K10" s="841">
        <v>59670409.030000001</v>
      </c>
      <c r="L10" s="847">
        <f t="shared" si="3"/>
        <v>0.223</v>
      </c>
    </row>
    <row r="11" spans="3:15" ht="25.2" customHeight="1">
      <c r="C11" s="846">
        <f t="shared" si="1"/>
        <v>46203</v>
      </c>
      <c r="D11" s="840">
        <v>18108751</v>
      </c>
      <c r="E11" s="841">
        <f t="shared" si="2"/>
        <v>136152729</v>
      </c>
      <c r="F11" s="847">
        <f t="shared" si="0"/>
        <v>0.442</v>
      </c>
      <c r="G11" s="849">
        <f t="shared" si="4"/>
        <v>18473479.379999999</v>
      </c>
      <c r="H11" s="841">
        <v>77642159.709999993</v>
      </c>
      <c r="I11" s="847">
        <v>0.28999999999999998</v>
      </c>
      <c r="J11" s="849">
        <f t="shared" si="5"/>
        <v>18164516.920000002</v>
      </c>
      <c r="K11" s="841">
        <v>77834925.950000003</v>
      </c>
      <c r="L11" s="847">
        <f t="shared" si="3"/>
        <v>0.29099999999999998</v>
      </c>
    </row>
    <row r="12" spans="3:15" ht="25.2" customHeight="1">
      <c r="C12" s="846">
        <f t="shared" si="1"/>
        <v>46234</v>
      </c>
      <c r="D12" s="840">
        <v>24569297</v>
      </c>
      <c r="E12" s="841">
        <f t="shared" si="2"/>
        <v>160722026</v>
      </c>
      <c r="F12" s="847">
        <f t="shared" si="0"/>
        <v>0.52200000000000002</v>
      </c>
      <c r="G12" s="849">
        <f t="shared" si="4"/>
        <v>21418526.82</v>
      </c>
      <c r="H12" s="841">
        <v>99060686.530000001</v>
      </c>
      <c r="I12" s="847">
        <v>0.37</v>
      </c>
      <c r="J12" s="849">
        <f t="shared" si="5"/>
        <v>13780680.01</v>
      </c>
      <c r="K12" s="841">
        <v>91615605.959999993</v>
      </c>
      <c r="L12" s="847">
        <f t="shared" si="3"/>
        <v>0.34200000000000003</v>
      </c>
    </row>
    <row r="13" spans="3:15" ht="25.2" customHeight="1">
      <c r="C13" s="846">
        <f t="shared" si="1"/>
        <v>46265</v>
      </c>
      <c r="D13" s="840">
        <v>23526180</v>
      </c>
      <c r="E13" s="841">
        <f t="shared" si="2"/>
        <v>184248206</v>
      </c>
      <c r="F13" s="847">
        <f t="shared" si="0"/>
        <v>0.59799999999999998</v>
      </c>
      <c r="G13" s="849">
        <f t="shared" si="4"/>
        <v>17670284.620000001</v>
      </c>
      <c r="H13" s="841">
        <v>116730971.15000001</v>
      </c>
      <c r="I13" s="847">
        <v>0.436</v>
      </c>
      <c r="J13" s="849">
        <f t="shared" si="5"/>
        <v>9003545.3699999992</v>
      </c>
      <c r="K13" s="841">
        <v>100619151.33</v>
      </c>
      <c r="L13" s="847">
        <f t="shared" si="3"/>
        <v>0.376</v>
      </c>
    </row>
    <row r="14" spans="3:15" ht="25.2" customHeight="1">
      <c r="C14" s="846">
        <f t="shared" si="1"/>
        <v>46295</v>
      </c>
      <c r="D14" s="840">
        <v>48356422</v>
      </c>
      <c r="E14" s="841">
        <f t="shared" si="2"/>
        <v>232604628</v>
      </c>
      <c r="F14" s="847">
        <f t="shared" si="0"/>
        <v>0.755</v>
      </c>
      <c r="G14" s="849">
        <f t="shared" si="4"/>
        <v>11512458.17</v>
      </c>
      <c r="H14" s="841">
        <v>128243429.31999999</v>
      </c>
      <c r="I14" s="847">
        <v>0.47899999999999998</v>
      </c>
      <c r="J14" s="849">
        <f t="shared" si="5"/>
        <v>15653730.67</v>
      </c>
      <c r="K14" s="841">
        <v>116272882</v>
      </c>
      <c r="L14" s="847">
        <f t="shared" si="3"/>
        <v>0.434</v>
      </c>
      <c r="O14" s="837">
        <f>+E14/1.15</f>
        <v>202264893.91304299</v>
      </c>
    </row>
    <row r="15" spans="3:15" ht="25.2" customHeight="1">
      <c r="C15" s="846">
        <f t="shared" si="1"/>
        <v>46326</v>
      </c>
      <c r="D15" s="840">
        <v>23001344</v>
      </c>
      <c r="E15" s="841">
        <f t="shared" si="2"/>
        <v>255605972</v>
      </c>
      <c r="F15" s="847">
        <f t="shared" si="0"/>
        <v>0.83</v>
      </c>
      <c r="G15" s="849">
        <f t="shared" si="4"/>
        <v>26773158.52</v>
      </c>
      <c r="H15" s="841">
        <v>155016587.84</v>
      </c>
      <c r="I15" s="847">
        <v>0.57899999999999996</v>
      </c>
      <c r="J15" s="849">
        <f t="shared" si="5"/>
        <v>9612902</v>
      </c>
      <c r="K15" s="841">
        <f>+Progress!P14</f>
        <v>125885784</v>
      </c>
      <c r="L15" s="847">
        <f t="shared" si="3"/>
        <v>0.47</v>
      </c>
    </row>
    <row r="16" spans="3:15" ht="25.2" customHeight="1">
      <c r="C16" s="846">
        <f t="shared" si="1"/>
        <v>46356</v>
      </c>
      <c r="D16" s="840">
        <v>12608740</v>
      </c>
      <c r="E16" s="841">
        <f t="shared" si="2"/>
        <v>268214712</v>
      </c>
      <c r="F16" s="847">
        <f t="shared" si="0"/>
        <v>0.871</v>
      </c>
      <c r="G16" s="849">
        <f t="shared" si="4"/>
        <v>32663253.399999999</v>
      </c>
      <c r="H16" s="841">
        <v>187679841.24000001</v>
      </c>
      <c r="I16" s="847">
        <v>0.70099999999999996</v>
      </c>
      <c r="J16" s="849"/>
      <c r="K16" s="841"/>
      <c r="L16" s="847"/>
    </row>
    <row r="17" spans="3:12" ht="25.2" customHeight="1">
      <c r="C17" s="846">
        <f t="shared" si="1"/>
        <v>46387</v>
      </c>
      <c r="D17" s="840">
        <v>972462</v>
      </c>
      <c r="E17" s="841">
        <f t="shared" si="2"/>
        <v>269187174</v>
      </c>
      <c r="F17" s="847">
        <f t="shared" si="0"/>
        <v>0.874</v>
      </c>
      <c r="G17" s="849">
        <f t="shared" si="4"/>
        <v>16599358.279999999</v>
      </c>
      <c r="H17" s="841">
        <v>204279199.52000001</v>
      </c>
      <c r="I17" s="847">
        <v>0.76300000000000001</v>
      </c>
      <c r="J17" s="849"/>
      <c r="K17" s="841"/>
      <c r="L17" s="847"/>
    </row>
    <row r="18" spans="3:12" ht="25.2" customHeight="1">
      <c r="C18" s="846">
        <f t="shared" si="1"/>
        <v>46418</v>
      </c>
      <c r="D18" s="840">
        <v>12810602</v>
      </c>
      <c r="E18" s="841">
        <f t="shared" si="2"/>
        <v>281997776</v>
      </c>
      <c r="F18" s="847">
        <f t="shared" si="0"/>
        <v>0.91600000000000004</v>
      </c>
      <c r="G18" s="849">
        <f t="shared" si="4"/>
        <v>2141852.6800000002</v>
      </c>
      <c r="H18" s="841">
        <v>206421052.19999999</v>
      </c>
      <c r="I18" s="847">
        <v>0.77100000000000002</v>
      </c>
      <c r="J18" s="849"/>
      <c r="K18" s="841"/>
      <c r="L18" s="847"/>
    </row>
    <row r="19" spans="3:12" ht="25.2" customHeight="1">
      <c r="C19" s="846">
        <f t="shared" si="1"/>
        <v>46446</v>
      </c>
      <c r="D19" s="840">
        <v>6202280</v>
      </c>
      <c r="E19" s="841">
        <f t="shared" si="2"/>
        <v>288200056</v>
      </c>
      <c r="F19" s="847">
        <f t="shared" si="0"/>
        <v>0.93600000000000005</v>
      </c>
      <c r="G19" s="849">
        <f t="shared" si="4"/>
        <v>15260700.359999999</v>
      </c>
      <c r="H19" s="841">
        <v>221681752.56</v>
      </c>
      <c r="I19" s="847">
        <v>0.82799999999999996</v>
      </c>
      <c r="J19" s="849"/>
      <c r="K19" s="841"/>
      <c r="L19" s="847"/>
    </row>
    <row r="20" spans="3:12" ht="25.2" customHeight="1">
      <c r="C20" s="846">
        <f t="shared" si="1"/>
        <v>46477</v>
      </c>
      <c r="D20" s="840">
        <v>5580537</v>
      </c>
      <c r="E20" s="841">
        <f t="shared" si="2"/>
        <v>293780593</v>
      </c>
      <c r="F20" s="847">
        <f t="shared" si="0"/>
        <v>0.95399999999999996</v>
      </c>
      <c r="G20" s="849">
        <f t="shared" si="4"/>
        <v>24363574.25</v>
      </c>
      <c r="H20" s="841">
        <v>246045326.81</v>
      </c>
      <c r="I20" s="847">
        <v>0.91900000000000004</v>
      </c>
      <c r="J20" s="849"/>
      <c r="K20" s="841"/>
      <c r="L20" s="847"/>
    </row>
    <row r="21" spans="3:12" ht="25.2" customHeight="1">
      <c r="C21" s="846">
        <f t="shared" si="1"/>
        <v>46507</v>
      </c>
      <c r="D21" s="840">
        <v>6212230</v>
      </c>
      <c r="E21" s="841">
        <f t="shared" si="2"/>
        <v>299992823</v>
      </c>
      <c r="F21" s="847">
        <f t="shared" si="0"/>
        <v>0.97399999999999998</v>
      </c>
      <c r="G21" s="849">
        <f t="shared" si="4"/>
        <v>6157826.46</v>
      </c>
      <c r="H21" s="841">
        <v>252203153.27000001</v>
      </c>
      <c r="I21" s="847">
        <v>0.94199999999999995</v>
      </c>
      <c r="J21" s="849"/>
      <c r="K21" s="841"/>
      <c r="L21" s="847"/>
    </row>
    <row r="22" spans="3:12" ht="25.2" customHeight="1">
      <c r="C22" s="846">
        <f t="shared" si="1"/>
        <v>46538</v>
      </c>
      <c r="D22" s="840">
        <v>2647466</v>
      </c>
      <c r="E22" s="841">
        <f t="shared" si="2"/>
        <v>302640289</v>
      </c>
      <c r="F22" s="847">
        <f t="shared" si="0"/>
        <v>0.98299999999999998</v>
      </c>
      <c r="G22" s="849">
        <f t="shared" si="4"/>
        <v>4551436.95</v>
      </c>
      <c r="H22" s="841">
        <v>256754590.22</v>
      </c>
      <c r="I22" s="847">
        <v>0.95899999999999996</v>
      </c>
      <c r="J22" s="849"/>
      <c r="K22" s="841"/>
      <c r="L22" s="847"/>
    </row>
    <row r="23" spans="3:12" ht="25.2" customHeight="1">
      <c r="C23" s="846">
        <f t="shared" si="1"/>
        <v>46568</v>
      </c>
      <c r="D23" s="840">
        <v>2923583</v>
      </c>
      <c r="E23" s="841">
        <f t="shared" si="2"/>
        <v>305563872</v>
      </c>
      <c r="F23" s="847">
        <f t="shared" si="0"/>
        <v>0.99199999999999999</v>
      </c>
      <c r="G23" s="849">
        <f t="shared" si="4"/>
        <v>6157826.46</v>
      </c>
      <c r="H23" s="841">
        <v>262912416.68000001</v>
      </c>
      <c r="I23" s="847">
        <v>0.98199999999999998</v>
      </c>
      <c r="J23" s="849"/>
      <c r="K23" s="841"/>
      <c r="L23" s="847"/>
    </row>
    <row r="24" spans="3:12" ht="25.2" customHeight="1">
      <c r="C24" s="846">
        <f t="shared" si="1"/>
        <v>46599</v>
      </c>
      <c r="D24" s="840">
        <v>1336381</v>
      </c>
      <c r="E24" s="841">
        <f t="shared" si="2"/>
        <v>306900253</v>
      </c>
      <c r="F24" s="847">
        <f t="shared" si="0"/>
        <v>0.997</v>
      </c>
      <c r="G24" s="849">
        <f t="shared" si="4"/>
        <v>2945047.44</v>
      </c>
      <c r="H24" s="841">
        <v>265857464.12</v>
      </c>
      <c r="I24" s="847">
        <v>0.99299999999999999</v>
      </c>
      <c r="J24" s="849"/>
      <c r="K24" s="841"/>
      <c r="L24" s="847"/>
    </row>
    <row r="25" spans="3:12" ht="25.2" customHeight="1">
      <c r="C25" s="846">
        <f t="shared" si="1"/>
        <v>46630</v>
      </c>
      <c r="D25" s="840">
        <v>651250</v>
      </c>
      <c r="E25" s="841">
        <f t="shared" si="2"/>
        <v>307551503</v>
      </c>
      <c r="F25" s="847">
        <f t="shared" si="0"/>
        <v>0.999</v>
      </c>
      <c r="G25" s="849">
        <f t="shared" si="4"/>
        <v>1606389.51</v>
      </c>
      <c r="H25" s="841">
        <v>267463853.63</v>
      </c>
      <c r="I25" s="847">
        <v>0.999</v>
      </c>
      <c r="J25" s="849"/>
      <c r="K25" s="841"/>
      <c r="L25" s="847"/>
    </row>
    <row r="26" spans="3:12" ht="25.2" customHeight="1">
      <c r="C26" s="846">
        <f t="shared" si="1"/>
        <v>46660</v>
      </c>
      <c r="D26" s="840">
        <v>324742</v>
      </c>
      <c r="E26" s="841">
        <f t="shared" si="2"/>
        <v>307876245</v>
      </c>
      <c r="F26" s="847">
        <f t="shared" si="0"/>
        <v>1</v>
      </c>
      <c r="G26" s="849">
        <f t="shared" si="4"/>
        <v>267728.37</v>
      </c>
      <c r="H26" s="841">
        <v>267731582</v>
      </c>
      <c r="I26" s="847">
        <v>1</v>
      </c>
      <c r="J26" s="849"/>
      <c r="K26" s="841"/>
      <c r="L26" s="847"/>
    </row>
    <row r="27" spans="3:12" ht="25.2" customHeight="1">
      <c r="C27" s="846">
        <f t="shared" si="1"/>
        <v>46691</v>
      </c>
      <c r="D27" s="1235">
        <v>15078</v>
      </c>
      <c r="E27" s="841">
        <f t="shared" si="2"/>
        <v>307891323</v>
      </c>
      <c r="F27" s="847">
        <f>E27/$E$27</f>
        <v>1</v>
      </c>
      <c r="G27" s="1238">
        <f t="shared" si="4"/>
        <v>0</v>
      </c>
      <c r="H27" s="1236">
        <v>267731582</v>
      </c>
      <c r="I27" s="1237">
        <v>1</v>
      </c>
      <c r="J27" s="1238"/>
      <c r="K27" s="1236"/>
      <c r="L27" s="1237"/>
    </row>
    <row r="28" spans="3:12" ht="25.2" customHeight="1">
      <c r="C28" s="846">
        <f t="shared" si="1"/>
        <v>46721</v>
      </c>
      <c r="D28" s="1235"/>
      <c r="E28" s="1236"/>
      <c r="F28" s="1237"/>
      <c r="G28" s="1238">
        <f t="shared" si="4"/>
        <v>0</v>
      </c>
      <c r="H28" s="1236">
        <v>267731582</v>
      </c>
      <c r="I28" s="1237">
        <v>1</v>
      </c>
      <c r="J28" s="1238"/>
      <c r="K28" s="1236"/>
      <c r="L28" s="1237"/>
    </row>
    <row r="29" spans="3:12" ht="25.2" customHeight="1" thickBot="1">
      <c r="C29" s="846">
        <f t="shared" si="1"/>
        <v>46752</v>
      </c>
      <c r="D29" s="905"/>
      <c r="E29" s="848"/>
      <c r="F29" s="906"/>
      <c r="G29" s="850">
        <f t="shared" si="4"/>
        <v>0</v>
      </c>
      <c r="H29" s="848">
        <v>267731582</v>
      </c>
      <c r="I29" s="906">
        <v>1</v>
      </c>
      <c r="J29" s="850"/>
      <c r="K29" s="848"/>
      <c r="L29" s="906"/>
    </row>
    <row r="30" spans="3:12" ht="25.2" customHeight="1">
      <c r="D30" s="836"/>
      <c r="E30" s="836"/>
      <c r="F30" s="836"/>
      <c r="G30" s="836"/>
      <c r="H30" s="836"/>
      <c r="I30" s="836"/>
      <c r="J30" s="836"/>
      <c r="K30" s="836"/>
      <c r="L30" s="836"/>
    </row>
    <row r="32" spans="3:12" ht="25.2" customHeight="1">
      <c r="E32" s="844"/>
      <c r="F32" s="844"/>
      <c r="G32" s="844"/>
      <c r="K32" s="843"/>
    </row>
    <row r="33" spans="11:11" ht="25.2" customHeight="1">
      <c r="K33" s="843"/>
    </row>
  </sheetData>
  <mergeCells count="3">
    <mergeCell ref="D3:F3"/>
    <mergeCell ref="G3:I3"/>
    <mergeCell ref="J3:L3"/>
  </mergeCells>
  <printOptions horizontalCentered="1" verticalCentered="1"/>
  <pageMargins left="0" right="0" top="0" bottom="0" header="0" footer="0"/>
  <pageSetup paperSize="9" scale="76"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5EAD3-8CF4-40EB-9EC6-590E107F7A44}">
  <sheetPr>
    <pageSetUpPr fitToPage="1"/>
  </sheetPr>
  <dimension ref="A2:CR43"/>
  <sheetViews>
    <sheetView view="pageBreakPreview" zoomScale="85" zoomScaleNormal="85" zoomScaleSheetLayoutView="85" workbookViewId="0">
      <selection activeCell="N7" sqref="N7"/>
    </sheetView>
  </sheetViews>
  <sheetFormatPr defaultColWidth="9.109375" defaultRowHeight="15.6"/>
  <cols>
    <col min="1" max="1" width="5.44140625" style="365" customWidth="1"/>
    <col min="2" max="2" width="2.88671875" style="365" customWidth="1"/>
    <col min="3" max="3" width="22.33203125" style="365" bestFit="1" customWidth="1"/>
    <col min="4" max="4" width="11.44140625" style="429" bestFit="1" customWidth="1"/>
    <col min="5" max="5" width="10.77734375" style="429" bestFit="1" customWidth="1"/>
    <col min="6" max="6" width="11.21875" style="429" bestFit="1" customWidth="1"/>
    <col min="7" max="7" width="11.33203125" style="429" bestFit="1" customWidth="1"/>
    <col min="8" max="8" width="11.21875" style="429" bestFit="1" customWidth="1"/>
    <col min="9" max="9" width="11.6640625" style="429" bestFit="1" customWidth="1"/>
    <col min="10" max="12" width="11.21875" style="429" bestFit="1" customWidth="1"/>
    <col min="13" max="26" width="11" style="429" customWidth="1"/>
    <col min="27" max="27" width="11.33203125" style="429" bestFit="1" customWidth="1"/>
    <col min="28" max="28" width="11.21875" style="429" bestFit="1" customWidth="1"/>
    <col min="29" max="29" width="2.5546875" style="365" customWidth="1"/>
    <col min="30" max="34" width="5.6640625" style="365" customWidth="1"/>
    <col min="35" max="38" width="7.33203125" style="365" customWidth="1"/>
    <col min="39" max="40" width="11.109375" style="365" bestFit="1" customWidth="1"/>
    <col min="41" max="42" width="10.77734375" style="365" bestFit="1" customWidth="1"/>
    <col min="43" max="47" width="10.6640625" style="365" bestFit="1" customWidth="1"/>
    <col min="48" max="51" width="11.109375" style="365" bestFit="1" customWidth="1"/>
    <col min="52" max="55" width="11" style="365" bestFit="1" customWidth="1"/>
    <col min="56" max="60" width="10.33203125" style="365" bestFit="1" customWidth="1"/>
    <col min="61" max="68" width="10.77734375" style="365" bestFit="1" customWidth="1"/>
    <col min="69" max="72" width="10.5546875" style="365" bestFit="1" customWidth="1"/>
    <col min="73" max="77" width="11.109375" style="365" bestFit="1" customWidth="1"/>
    <col min="78" max="81" width="10.44140625" style="365" bestFit="1" customWidth="1"/>
    <col min="82" max="86" width="9.77734375" style="365" bestFit="1" customWidth="1"/>
    <col min="87" max="94" width="10.77734375" style="365" bestFit="1" customWidth="1"/>
    <col min="95" max="96" width="10.6640625" style="365" bestFit="1" customWidth="1"/>
    <col min="97" max="16384" width="9.109375" style="365"/>
  </cols>
  <sheetData>
    <row r="2" spans="3:29" hidden="1">
      <c r="D2" s="429" t="str">
        <f>+TEXT(D5,"mmm-yy")</f>
        <v>Dec-25</v>
      </c>
      <c r="E2" s="429" t="str">
        <f t="shared" ref="E2:AB2" si="0">+TEXT(E5,"mmm-yy")</f>
        <v>Jan-26</v>
      </c>
      <c r="F2" s="429" t="str">
        <f t="shared" si="0"/>
        <v>Feb-26</v>
      </c>
      <c r="G2" s="429" t="str">
        <f t="shared" si="0"/>
        <v>Mar-26</v>
      </c>
      <c r="H2" s="429" t="str">
        <f t="shared" si="0"/>
        <v>Apr-26</v>
      </c>
      <c r="I2" s="429" t="str">
        <f t="shared" si="0"/>
        <v>May-26</v>
      </c>
      <c r="J2" s="429" t="str">
        <f t="shared" si="0"/>
        <v>Jun-26</v>
      </c>
      <c r="K2" s="429" t="str">
        <f t="shared" si="0"/>
        <v>Jul-26</v>
      </c>
      <c r="L2" s="429" t="str">
        <f t="shared" si="0"/>
        <v>Aug-26</v>
      </c>
      <c r="M2" s="429" t="str">
        <f t="shared" si="0"/>
        <v>Sep-26</v>
      </c>
      <c r="N2" s="429" t="str">
        <f t="shared" si="0"/>
        <v>Oct-26</v>
      </c>
      <c r="O2" s="429" t="str">
        <f t="shared" si="0"/>
        <v>Nov-26</v>
      </c>
      <c r="P2" s="429" t="str">
        <f t="shared" si="0"/>
        <v>Dec-26</v>
      </c>
      <c r="Q2" s="429" t="str">
        <f t="shared" si="0"/>
        <v>Jan-27</v>
      </c>
      <c r="R2" s="429" t="str">
        <f t="shared" si="0"/>
        <v>Feb-27</v>
      </c>
      <c r="S2" s="429" t="str">
        <f t="shared" si="0"/>
        <v>Mar-27</v>
      </c>
      <c r="T2" s="429" t="str">
        <f t="shared" si="0"/>
        <v>Apr-27</v>
      </c>
      <c r="U2" s="429" t="str">
        <f t="shared" si="0"/>
        <v>May-27</v>
      </c>
      <c r="V2" s="429" t="str">
        <f t="shared" si="0"/>
        <v>Jun-27</v>
      </c>
      <c r="W2" s="429" t="str">
        <f t="shared" si="0"/>
        <v>Jul-27</v>
      </c>
      <c r="X2" s="429" t="str">
        <f t="shared" si="0"/>
        <v>Aug-27</v>
      </c>
      <c r="Y2" s="429" t="str">
        <f t="shared" si="0"/>
        <v>Sep-27</v>
      </c>
      <c r="Z2" s="429" t="str">
        <f t="shared" si="0"/>
        <v>Oct-27</v>
      </c>
      <c r="AA2" s="429" t="str">
        <f t="shared" si="0"/>
        <v>Nov-27</v>
      </c>
      <c r="AB2" s="429" t="str">
        <f t="shared" si="0"/>
        <v>Dec-27</v>
      </c>
    </row>
    <row r="3" spans="3:29" ht="16.2" thickBot="1"/>
    <row r="4" spans="3:29" ht="34.5" customHeight="1" thickBot="1">
      <c r="C4" s="1832" t="s">
        <v>2196</v>
      </c>
      <c r="D4" s="1833"/>
      <c r="E4" s="1833"/>
      <c r="F4" s="1833"/>
      <c r="G4" s="1833"/>
      <c r="H4" s="1833"/>
      <c r="I4" s="1833"/>
      <c r="J4" s="1833"/>
      <c r="K4" s="1833"/>
      <c r="L4" s="1833"/>
      <c r="M4" s="1833"/>
      <c r="N4" s="1833"/>
      <c r="O4" s="1833"/>
      <c r="P4" s="1833"/>
      <c r="Q4" s="1833"/>
      <c r="R4" s="1833"/>
      <c r="S4" s="1833"/>
      <c r="T4" s="1833"/>
      <c r="U4" s="1833"/>
      <c r="V4" s="1833"/>
      <c r="W4" s="1833"/>
      <c r="X4" s="1833"/>
      <c r="Y4" s="1833"/>
      <c r="Z4" s="1834"/>
      <c r="AA4" s="1831">
        <f>'General Information'!E3</f>
        <v>46314</v>
      </c>
      <c r="AB4" s="1831"/>
    </row>
    <row r="5" spans="3:29" ht="28.2" customHeight="1">
      <c r="C5" s="863" t="s">
        <v>1398</v>
      </c>
      <c r="D5" s="864">
        <v>45992</v>
      </c>
      <c r="E5" s="864">
        <f t="shared" ref="E5:K5" si="1">EOMONTH(D5,1)</f>
        <v>46053</v>
      </c>
      <c r="F5" s="864">
        <f t="shared" si="1"/>
        <v>46081</v>
      </c>
      <c r="G5" s="864">
        <f t="shared" si="1"/>
        <v>46112</v>
      </c>
      <c r="H5" s="864">
        <f t="shared" si="1"/>
        <v>46142</v>
      </c>
      <c r="I5" s="864">
        <f t="shared" si="1"/>
        <v>46173</v>
      </c>
      <c r="J5" s="864">
        <f t="shared" si="1"/>
        <v>46203</v>
      </c>
      <c r="K5" s="864">
        <f t="shared" si="1"/>
        <v>46234</v>
      </c>
      <c r="L5" s="864">
        <f t="shared" ref="L5" si="2">EOMONTH(K5,1)</f>
        <v>46265</v>
      </c>
      <c r="M5" s="864">
        <f t="shared" ref="M5" si="3">EOMONTH(L5,1)</f>
        <v>46295</v>
      </c>
      <c r="N5" s="864">
        <f t="shared" ref="N5" si="4">EOMONTH(M5,1)</f>
        <v>46326</v>
      </c>
      <c r="O5" s="864">
        <f t="shared" ref="O5" si="5">EOMONTH(N5,1)</f>
        <v>46356</v>
      </c>
      <c r="P5" s="864">
        <f t="shared" ref="P5" si="6">EOMONTH(O5,1)</f>
        <v>46387</v>
      </c>
      <c r="Q5" s="864">
        <f t="shared" ref="Q5" si="7">EOMONTH(P5,1)</f>
        <v>46418</v>
      </c>
      <c r="R5" s="864">
        <f t="shared" ref="R5" si="8">EOMONTH(Q5,1)</f>
        <v>46446</v>
      </c>
      <c r="S5" s="864">
        <f t="shared" ref="S5" si="9">EOMONTH(R5,1)</f>
        <v>46477</v>
      </c>
      <c r="T5" s="864">
        <f t="shared" ref="T5" si="10">EOMONTH(S5,1)</f>
        <v>46507</v>
      </c>
      <c r="U5" s="864">
        <f t="shared" ref="U5" si="11">EOMONTH(T5,1)</f>
        <v>46538</v>
      </c>
      <c r="V5" s="864">
        <f t="shared" ref="V5" si="12">EOMONTH(U5,1)</f>
        <v>46568</v>
      </c>
      <c r="W5" s="864">
        <f t="shared" ref="W5" si="13">EOMONTH(V5,1)</f>
        <v>46599</v>
      </c>
      <c r="X5" s="864">
        <f t="shared" ref="X5" si="14">EOMONTH(W5,1)</f>
        <v>46630</v>
      </c>
      <c r="Y5" s="864">
        <f t="shared" ref="Y5" si="15">EOMONTH(X5,1)</f>
        <v>46660</v>
      </c>
      <c r="Z5" s="864">
        <f t="shared" ref="Z5" si="16">EOMONTH(Y5,1)</f>
        <v>46691</v>
      </c>
      <c r="AA5" s="434">
        <f t="shared" ref="AA5" si="17">EOMONTH(Z5,1)</f>
        <v>46721</v>
      </c>
      <c r="AB5" s="434">
        <f t="shared" ref="AB5" si="18">EOMONTH(AA5,1)</f>
        <v>46752</v>
      </c>
    </row>
    <row r="6" spans="3:29" ht="28.2" customHeight="1">
      <c r="C6" s="433" t="s">
        <v>2194</v>
      </c>
      <c r="D6" s="1239">
        <v>2</v>
      </c>
      <c r="E6" s="1239">
        <v>47</v>
      </c>
      <c r="F6" s="1239">
        <v>201</v>
      </c>
      <c r="G6" s="1239">
        <v>385</v>
      </c>
      <c r="H6" s="1239">
        <v>544</v>
      </c>
      <c r="I6" s="1239">
        <v>422</v>
      </c>
      <c r="J6" s="1239">
        <v>413</v>
      </c>
      <c r="K6" s="1239">
        <v>596</v>
      </c>
      <c r="L6" s="1239">
        <v>642</v>
      </c>
      <c r="M6" s="1239">
        <v>435</v>
      </c>
      <c r="N6" s="1239">
        <v>677</v>
      </c>
      <c r="O6" s="1239">
        <v>841</v>
      </c>
      <c r="P6" s="1239">
        <v>554</v>
      </c>
      <c r="Q6" s="1239">
        <v>106</v>
      </c>
      <c r="R6" s="1239">
        <v>252</v>
      </c>
      <c r="S6" s="1239">
        <v>689</v>
      </c>
      <c r="T6" s="1239">
        <v>284</v>
      </c>
      <c r="U6" s="1239">
        <v>76</v>
      </c>
      <c r="V6" s="1239">
        <v>206</v>
      </c>
      <c r="W6" s="1239">
        <v>110</v>
      </c>
      <c r="X6" s="1239">
        <v>70</v>
      </c>
      <c r="Y6" s="1239">
        <v>26</v>
      </c>
      <c r="Z6" s="1239">
        <v>1</v>
      </c>
      <c r="AA6" s="1239">
        <v>0</v>
      </c>
      <c r="AB6" s="1239">
        <v>0</v>
      </c>
    </row>
    <row r="7" spans="3:29" ht="24" customHeight="1">
      <c r="C7" s="433" t="s">
        <v>2195</v>
      </c>
      <c r="D7" s="432">
        <v>20</v>
      </c>
      <c r="E7" s="432">
        <v>105</v>
      </c>
      <c r="F7" s="432">
        <v>190</v>
      </c>
      <c r="G7" s="432">
        <v>303</v>
      </c>
      <c r="H7" s="432">
        <v>428</v>
      </c>
      <c r="I7" s="432">
        <v>588</v>
      </c>
      <c r="J7" s="432">
        <v>650</v>
      </c>
      <c r="K7" s="432">
        <v>670</v>
      </c>
      <c r="L7" s="432">
        <f>575+84</f>
        <v>659</v>
      </c>
      <c r="M7" s="432">
        <f>575+84</f>
        <v>659</v>
      </c>
      <c r="N7" s="432">
        <f>445+84</f>
        <v>529</v>
      </c>
      <c r="O7" s="432"/>
      <c r="P7" s="432"/>
      <c r="Q7" s="432"/>
      <c r="R7" s="432"/>
      <c r="S7" s="432"/>
      <c r="T7" s="432"/>
      <c r="U7" s="432"/>
      <c r="V7" s="432"/>
      <c r="W7" s="432"/>
      <c r="X7" s="432"/>
      <c r="Y7" s="432"/>
      <c r="Z7" s="432"/>
      <c r="AA7" s="432"/>
      <c r="AB7" s="432"/>
    </row>
    <row r="8" spans="3:29">
      <c r="D8" s="430"/>
      <c r="E8" s="430"/>
      <c r="F8" s="430"/>
      <c r="G8" s="430"/>
      <c r="H8" s="430"/>
      <c r="I8" s="430"/>
      <c r="J8" s="430"/>
      <c r="K8" s="430"/>
      <c r="L8" s="430"/>
      <c r="M8" s="430"/>
      <c r="N8" s="430"/>
      <c r="O8" s="430"/>
      <c r="P8" s="430"/>
      <c r="Q8" s="430"/>
      <c r="R8" s="430"/>
      <c r="S8" s="430"/>
      <c r="T8" s="430"/>
      <c r="U8" s="430"/>
      <c r="V8" s="430"/>
      <c r="W8" s="430"/>
      <c r="X8" s="430"/>
      <c r="Y8" s="430"/>
      <c r="Z8" s="430"/>
      <c r="AA8" s="430"/>
    </row>
    <row r="9" spans="3:2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31"/>
    </row>
    <row r="10" spans="3:2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365"/>
    </row>
    <row r="11" spans="3:2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365"/>
    </row>
    <row r="23" spans="3:28" ht="45" customHeight="1"/>
    <row r="31" spans="3:28">
      <c r="D31" s="1246">
        <f>+D6/SUM($D$6:$AB$6)</f>
        <v>0</v>
      </c>
      <c r="E31" s="1246">
        <f t="shared" ref="E31:AB31" si="19">+E6/SUM($D$6:$AB$6)</f>
        <v>0.01</v>
      </c>
      <c r="F31" s="1246">
        <f t="shared" si="19"/>
        <v>0.03</v>
      </c>
      <c r="G31" s="1246">
        <f t="shared" si="19"/>
        <v>0.05</v>
      </c>
      <c r="H31" s="1246">
        <f t="shared" si="19"/>
        <v>7.0000000000000007E-2</v>
      </c>
      <c r="I31" s="1246">
        <f t="shared" si="19"/>
        <v>0.06</v>
      </c>
      <c r="J31" s="1246">
        <f t="shared" si="19"/>
        <v>0.05</v>
      </c>
      <c r="K31" s="1246">
        <f t="shared" si="19"/>
        <v>0.08</v>
      </c>
      <c r="L31" s="1246">
        <f t="shared" si="19"/>
        <v>0.08</v>
      </c>
      <c r="M31" s="1246">
        <f t="shared" si="19"/>
        <v>0.06</v>
      </c>
      <c r="N31" s="1246">
        <f t="shared" si="19"/>
        <v>0.09</v>
      </c>
      <c r="O31" s="1246">
        <f t="shared" si="19"/>
        <v>0.11</v>
      </c>
      <c r="P31" s="1246">
        <f t="shared" si="19"/>
        <v>7.0000000000000007E-2</v>
      </c>
      <c r="Q31" s="1246">
        <f t="shared" si="19"/>
        <v>0.01</v>
      </c>
      <c r="R31" s="1246">
        <f t="shared" si="19"/>
        <v>0.03</v>
      </c>
      <c r="S31" s="1246">
        <f t="shared" si="19"/>
        <v>0.09</v>
      </c>
      <c r="T31" s="1246">
        <f t="shared" si="19"/>
        <v>0.04</v>
      </c>
      <c r="U31" s="1246">
        <f t="shared" si="19"/>
        <v>0.01</v>
      </c>
      <c r="V31" s="1246">
        <f t="shared" si="19"/>
        <v>0.03</v>
      </c>
      <c r="W31" s="1246">
        <f t="shared" si="19"/>
        <v>0.01</v>
      </c>
      <c r="X31" s="1246">
        <f t="shared" si="19"/>
        <v>0.01</v>
      </c>
      <c r="Y31" s="1246">
        <f t="shared" si="19"/>
        <v>0</v>
      </c>
      <c r="Z31" s="1246">
        <f t="shared" si="19"/>
        <v>0</v>
      </c>
      <c r="AA31" s="1246">
        <f t="shared" si="19"/>
        <v>0</v>
      </c>
      <c r="AB31" s="1246">
        <f t="shared" si="19"/>
        <v>0</v>
      </c>
    </row>
    <row r="32" spans="3:28">
      <c r="C32" s="365">
        <v>0</v>
      </c>
      <c r="D32" s="1246">
        <f>+D31+C32</f>
        <v>0</v>
      </c>
      <c r="E32" s="1246">
        <f t="shared" ref="E32:O32" si="20">+E31+D32</f>
        <v>0.01</v>
      </c>
      <c r="F32" s="1246">
        <f t="shared" si="20"/>
        <v>0.04</v>
      </c>
      <c r="G32" s="1246">
        <f t="shared" si="20"/>
        <v>0.09</v>
      </c>
      <c r="H32" s="1246">
        <f t="shared" si="20"/>
        <v>0.16</v>
      </c>
      <c r="I32" s="1246">
        <f t="shared" si="20"/>
        <v>0.22</v>
      </c>
      <c r="J32" s="1246">
        <f t="shared" si="20"/>
        <v>0.27</v>
      </c>
      <c r="K32" s="1246">
        <f t="shared" si="20"/>
        <v>0.35</v>
      </c>
      <c r="L32" s="1246">
        <f t="shared" si="20"/>
        <v>0.43</v>
      </c>
      <c r="M32" s="1246">
        <f t="shared" si="20"/>
        <v>0.49</v>
      </c>
      <c r="N32" s="1246">
        <f t="shared" si="20"/>
        <v>0.57999999999999996</v>
      </c>
      <c r="O32" s="1246">
        <f t="shared" si="20"/>
        <v>0.69</v>
      </c>
      <c r="P32" s="1246">
        <f t="shared" ref="P32" si="21">+P31+O32</f>
        <v>0.76</v>
      </c>
      <c r="Q32" s="1246">
        <f t="shared" ref="Q32" si="22">+Q31+P32</f>
        <v>0.77</v>
      </c>
      <c r="R32" s="1246">
        <f t="shared" ref="R32" si="23">+R31+Q32</f>
        <v>0.8</v>
      </c>
      <c r="S32" s="1246">
        <f t="shared" ref="S32" si="24">+S31+R32</f>
        <v>0.89</v>
      </c>
      <c r="T32" s="1246">
        <f t="shared" ref="T32" si="25">+T31+S32</f>
        <v>0.93</v>
      </c>
      <c r="U32" s="1246">
        <f t="shared" ref="U32" si="26">+U31+T32</f>
        <v>0.94</v>
      </c>
      <c r="V32" s="1246">
        <f t="shared" ref="V32" si="27">+V31+U32</f>
        <v>0.97</v>
      </c>
      <c r="W32" s="1246">
        <f t="shared" ref="W32" si="28">+W31+V32</f>
        <v>0.98</v>
      </c>
      <c r="X32" s="1246">
        <f t="shared" ref="X32" si="29">+X31+W32</f>
        <v>0.99</v>
      </c>
      <c r="Y32" s="1246">
        <f t="shared" ref="Y32" si="30">+Y31+X32</f>
        <v>0.99</v>
      </c>
      <c r="Z32" s="1246">
        <f t="shared" ref="Z32" si="31">+Z31+Y32</f>
        <v>0.99</v>
      </c>
      <c r="AA32" s="1246">
        <f t="shared" ref="AA32" si="32">+AA31+Z32</f>
        <v>0.99</v>
      </c>
      <c r="AB32" s="1246">
        <f t="shared" ref="AB32" si="33">+AB31+AA32</f>
        <v>0.99</v>
      </c>
    </row>
    <row r="40" spans="1:96">
      <c r="A40" s="365" t="s">
        <v>2141</v>
      </c>
      <c r="B40" s="365" t="s">
        <v>2145</v>
      </c>
      <c r="C40" s="365" t="s">
        <v>2143</v>
      </c>
      <c r="D40" s="1250">
        <v>46025</v>
      </c>
      <c r="E40" s="1250">
        <v>46032</v>
      </c>
      <c r="F40" s="1250">
        <v>46039</v>
      </c>
      <c r="G40" s="1250">
        <v>46046</v>
      </c>
      <c r="H40" s="1250">
        <v>46053</v>
      </c>
      <c r="I40" s="1250">
        <v>46060</v>
      </c>
      <c r="J40" s="1250">
        <v>46067</v>
      </c>
      <c r="K40" s="1250">
        <v>46074</v>
      </c>
      <c r="L40" s="1250">
        <v>46081</v>
      </c>
      <c r="M40" s="1250">
        <v>46088</v>
      </c>
      <c r="N40" s="1250">
        <v>46095</v>
      </c>
      <c r="O40" s="1250">
        <v>46102</v>
      </c>
      <c r="P40" s="1250">
        <v>46109</v>
      </c>
      <c r="Q40" s="1250">
        <v>46116</v>
      </c>
      <c r="R40" s="1250">
        <v>46123</v>
      </c>
      <c r="S40" s="1250">
        <v>46130</v>
      </c>
      <c r="T40" s="1250">
        <v>46137</v>
      </c>
      <c r="U40" s="1250">
        <v>46144</v>
      </c>
      <c r="V40" s="1250">
        <v>46151</v>
      </c>
      <c r="W40" s="1250">
        <v>46158</v>
      </c>
      <c r="X40" s="1250">
        <v>46165</v>
      </c>
      <c r="Y40" s="1250">
        <v>46172</v>
      </c>
      <c r="Z40" s="1250">
        <v>46179</v>
      </c>
      <c r="AA40" s="1250">
        <v>46186</v>
      </c>
      <c r="AB40" s="1250">
        <v>46193</v>
      </c>
      <c r="AC40" s="1250">
        <v>46200</v>
      </c>
      <c r="AD40" s="1250">
        <v>46207</v>
      </c>
      <c r="AE40" s="1250">
        <v>46214</v>
      </c>
      <c r="AF40" s="1250">
        <v>46221</v>
      </c>
      <c r="AG40" s="1250">
        <v>46228</v>
      </c>
      <c r="AH40" s="1250">
        <v>46235</v>
      </c>
      <c r="AI40" s="1250">
        <v>46242</v>
      </c>
      <c r="AJ40" s="1250">
        <v>46249</v>
      </c>
      <c r="AK40" s="1250">
        <v>46256</v>
      </c>
      <c r="AL40" s="1250">
        <v>46263</v>
      </c>
      <c r="AM40" s="1250">
        <v>46270</v>
      </c>
      <c r="AN40" s="1250">
        <v>46277</v>
      </c>
      <c r="AO40" s="1250">
        <v>46284</v>
      </c>
      <c r="AP40" s="1250">
        <v>46291</v>
      </c>
      <c r="AQ40" s="1250">
        <v>46298</v>
      </c>
      <c r="AR40" s="1250">
        <v>46305</v>
      </c>
      <c r="AS40" s="1250">
        <v>46312</v>
      </c>
      <c r="AT40" s="1250">
        <v>46319</v>
      </c>
      <c r="AU40" s="1250">
        <v>46326</v>
      </c>
      <c r="AV40" s="1250">
        <v>46333</v>
      </c>
      <c r="AW40" s="1250">
        <v>46340</v>
      </c>
      <c r="AX40" s="1250">
        <v>46347</v>
      </c>
      <c r="AY40" s="1250">
        <v>46354</v>
      </c>
      <c r="AZ40" s="1250">
        <v>46361</v>
      </c>
      <c r="BA40" s="1250">
        <v>46368</v>
      </c>
      <c r="BB40" s="1250">
        <v>46375</v>
      </c>
      <c r="BC40" s="1250">
        <v>46382</v>
      </c>
      <c r="BD40" s="1250">
        <v>46389</v>
      </c>
      <c r="BE40" s="1250">
        <v>46396</v>
      </c>
      <c r="BF40" s="1250">
        <v>46403</v>
      </c>
      <c r="BG40" s="1250">
        <v>46410</v>
      </c>
      <c r="BH40" s="1250">
        <v>46417</v>
      </c>
      <c r="BI40" s="1250">
        <v>46424</v>
      </c>
      <c r="BJ40" s="1250">
        <v>46431</v>
      </c>
      <c r="BK40" s="1250">
        <v>46438</v>
      </c>
      <c r="BL40" s="1250">
        <v>46445</v>
      </c>
      <c r="BM40" s="1250">
        <v>46452</v>
      </c>
      <c r="BN40" s="1250">
        <v>46459</v>
      </c>
      <c r="BO40" s="1250">
        <v>46466</v>
      </c>
      <c r="BP40" s="1250">
        <v>46473</v>
      </c>
      <c r="BQ40" s="1250">
        <v>46480</v>
      </c>
      <c r="BR40" s="1250">
        <v>46487</v>
      </c>
      <c r="BS40" s="1250">
        <v>46494</v>
      </c>
      <c r="BT40" s="1250">
        <v>46501</v>
      </c>
      <c r="BU40" s="1250">
        <v>46508</v>
      </c>
      <c r="BV40" s="1250">
        <v>46515</v>
      </c>
      <c r="BW40" s="1250">
        <v>46522</v>
      </c>
      <c r="BX40" s="1250">
        <v>46529</v>
      </c>
      <c r="BY40" s="1250">
        <v>46536</v>
      </c>
      <c r="BZ40" s="1250">
        <v>46543</v>
      </c>
      <c r="CA40" s="1250">
        <v>46550</v>
      </c>
      <c r="CB40" s="1250">
        <v>46557</v>
      </c>
      <c r="CC40" s="1250">
        <v>46564</v>
      </c>
      <c r="CD40" s="1250">
        <v>46571</v>
      </c>
      <c r="CE40" s="1250">
        <v>46578</v>
      </c>
      <c r="CF40" s="1250">
        <v>46585</v>
      </c>
      <c r="CG40" s="1250">
        <v>46592</v>
      </c>
      <c r="CH40" s="1250">
        <v>46599</v>
      </c>
      <c r="CI40" s="1250">
        <v>46606</v>
      </c>
      <c r="CJ40" s="1250">
        <v>46613</v>
      </c>
      <c r="CK40" s="1250">
        <v>46620</v>
      </c>
      <c r="CL40" s="1250">
        <v>46627</v>
      </c>
      <c r="CM40" s="1250">
        <v>46634</v>
      </c>
      <c r="CN40" s="1250">
        <v>46641</v>
      </c>
      <c r="CO40" s="1250">
        <v>46648</v>
      </c>
      <c r="CP40" s="1250">
        <v>46655</v>
      </c>
      <c r="CQ40" s="1250">
        <v>46662</v>
      </c>
      <c r="CR40" s="1250">
        <v>46662</v>
      </c>
    </row>
    <row r="41" spans="1:96">
      <c r="A41" s="365" t="s">
        <v>19</v>
      </c>
      <c r="B41" s="1247">
        <v>438870</v>
      </c>
      <c r="C41" s="1247" t="s">
        <v>2145</v>
      </c>
      <c r="D41" s="1248">
        <v>366.57</v>
      </c>
      <c r="E41" s="1248">
        <v>402</v>
      </c>
      <c r="F41" s="1248">
        <v>939.76</v>
      </c>
      <c r="G41" s="1248">
        <v>1640.43</v>
      </c>
      <c r="H41" s="1248">
        <v>2420.86</v>
      </c>
      <c r="I41" s="1248">
        <v>2994.67</v>
      </c>
      <c r="J41" s="1248">
        <v>4137.43</v>
      </c>
      <c r="K41" s="1248">
        <v>3390.86</v>
      </c>
      <c r="L41" s="1248">
        <v>3969.29</v>
      </c>
      <c r="M41" s="1248">
        <v>4335.12</v>
      </c>
      <c r="N41" s="1248">
        <v>4958.12</v>
      </c>
      <c r="O41" s="1248">
        <v>6138.48</v>
      </c>
      <c r="P41" s="1248">
        <v>7085.33</v>
      </c>
      <c r="Q41" s="1248">
        <v>7830.36</v>
      </c>
      <c r="R41" s="1248">
        <v>7246.45</v>
      </c>
      <c r="S41" s="1248">
        <v>7602.52</v>
      </c>
      <c r="T41" s="1248">
        <v>6979</v>
      </c>
      <c r="U41" s="1248">
        <v>6002.62</v>
      </c>
      <c r="V41" s="1248">
        <v>5754.74</v>
      </c>
      <c r="W41" s="1248">
        <v>5606.02</v>
      </c>
      <c r="X41" s="1248">
        <v>5680.93</v>
      </c>
      <c r="Y41" s="1248">
        <v>4778.6400000000003</v>
      </c>
      <c r="Z41" s="1248">
        <v>4859.33</v>
      </c>
      <c r="AA41" s="1248">
        <v>5284.1</v>
      </c>
      <c r="AB41" s="1248">
        <v>5857.07</v>
      </c>
      <c r="AC41" s="1248">
        <v>6779.79</v>
      </c>
      <c r="AD41" s="1248">
        <v>7609.57</v>
      </c>
      <c r="AE41" s="1248">
        <v>8197.24</v>
      </c>
      <c r="AF41" s="1248">
        <v>8168.4</v>
      </c>
      <c r="AG41" s="1248">
        <v>7819.24</v>
      </c>
      <c r="AH41" s="1248">
        <v>7754.66</v>
      </c>
      <c r="AI41" s="1248">
        <v>8665.2199999999993</v>
      </c>
      <c r="AJ41" s="1248">
        <v>8681.2999999999993</v>
      </c>
      <c r="AK41" s="1248">
        <v>7866</v>
      </c>
      <c r="AL41" s="1248">
        <v>7370.44</v>
      </c>
      <c r="AM41" s="1248">
        <v>6580.38</v>
      </c>
      <c r="AN41" s="1248">
        <v>5683.47</v>
      </c>
      <c r="AO41" s="1248">
        <v>4986.32</v>
      </c>
      <c r="AP41" s="1248">
        <v>4728.68</v>
      </c>
      <c r="AQ41" s="1248">
        <v>5953.26</v>
      </c>
      <c r="AR41" s="1248">
        <v>8468.39</v>
      </c>
      <c r="AS41" s="1248">
        <v>10786.19</v>
      </c>
      <c r="AT41" s="1248">
        <v>10828.43</v>
      </c>
      <c r="AU41" s="1248">
        <v>11658.1</v>
      </c>
      <c r="AV41" s="1248">
        <v>11511.97</v>
      </c>
      <c r="AW41" s="1248">
        <v>10653.86</v>
      </c>
      <c r="AX41" s="1248">
        <v>10936.17</v>
      </c>
      <c r="AY41" s="1248">
        <v>9666.2800000000007</v>
      </c>
      <c r="AZ41" s="1248">
        <v>8329.5</v>
      </c>
      <c r="BA41" s="1248">
        <v>7255.48</v>
      </c>
      <c r="BB41" s="1248">
        <v>6892.17</v>
      </c>
      <c r="BC41" s="1248">
        <v>4794.9799999999996</v>
      </c>
      <c r="BD41" s="1248">
        <v>2918.56</v>
      </c>
      <c r="BE41" s="1248">
        <v>1512.46</v>
      </c>
      <c r="BF41" s="1248">
        <v>1012.33</v>
      </c>
      <c r="BG41" s="1248">
        <v>492.14</v>
      </c>
      <c r="BH41" s="1248">
        <v>325.89999999999998</v>
      </c>
      <c r="BI41" s="1248">
        <v>1499.38</v>
      </c>
      <c r="BJ41" s="1248">
        <v>4212.95</v>
      </c>
      <c r="BK41" s="1248">
        <v>6067.24</v>
      </c>
      <c r="BL41" s="1248">
        <v>7127.19</v>
      </c>
      <c r="BM41" s="1248">
        <v>8262.24</v>
      </c>
      <c r="BN41" s="1248">
        <v>10063.81</v>
      </c>
      <c r="BO41" s="1248">
        <v>9736.19</v>
      </c>
      <c r="BP41" s="1248">
        <v>7891.29</v>
      </c>
      <c r="BQ41" s="1248">
        <v>6633.45</v>
      </c>
      <c r="BR41" s="1248">
        <v>4024.88</v>
      </c>
      <c r="BS41" s="1248">
        <v>2461.4299999999998</v>
      </c>
      <c r="BT41" s="1248">
        <v>1913.24</v>
      </c>
      <c r="BU41" s="1248">
        <v>1416.43</v>
      </c>
      <c r="BV41" s="1248">
        <v>835.1</v>
      </c>
      <c r="BW41" s="1248">
        <v>868.67</v>
      </c>
      <c r="BX41" s="1248">
        <v>872.08</v>
      </c>
      <c r="BY41" s="1248">
        <v>650.9</v>
      </c>
      <c r="BZ41" s="1248">
        <v>4362.42</v>
      </c>
      <c r="CA41" s="1248">
        <v>2582.7600000000002</v>
      </c>
      <c r="CB41" s="1248">
        <v>2419.8200000000002</v>
      </c>
      <c r="CC41" s="1248">
        <v>2437.59</v>
      </c>
      <c r="CD41" s="1248">
        <v>2020.49</v>
      </c>
      <c r="CE41" s="1248">
        <v>1446.04</v>
      </c>
      <c r="CF41" s="1248">
        <v>1341.43</v>
      </c>
      <c r="CG41" s="1248">
        <v>894.21</v>
      </c>
      <c r="CH41" s="1248">
        <v>1181.8699999999999</v>
      </c>
      <c r="CI41" s="1248">
        <v>1055.0999999999999</v>
      </c>
      <c r="CJ41" s="1248">
        <v>794.44</v>
      </c>
      <c r="CK41" s="1248">
        <v>712.57</v>
      </c>
      <c r="CL41" s="1248">
        <v>619.5</v>
      </c>
      <c r="CM41" s="1248">
        <v>422.67</v>
      </c>
      <c r="CN41" s="1248">
        <v>360.16</v>
      </c>
      <c r="CO41" s="1248">
        <v>286.41000000000003</v>
      </c>
      <c r="CP41" s="1248">
        <v>217</v>
      </c>
      <c r="CQ41" s="1248">
        <v>31.5</v>
      </c>
      <c r="CR41" s="1248">
        <v>31.5</v>
      </c>
    </row>
    <row r="42" spans="1:96">
      <c r="D42" s="1248">
        <f>+C42+D41</f>
        <v>366.57</v>
      </c>
      <c r="E42" s="1248">
        <f t="shared" ref="E42:BP42" si="34">+D42+E41</f>
        <v>768.57</v>
      </c>
      <c r="F42" s="1248">
        <f t="shared" si="34"/>
        <v>1708.33</v>
      </c>
      <c r="G42" s="1248">
        <f t="shared" si="34"/>
        <v>3348.76</v>
      </c>
      <c r="H42" s="1248">
        <f t="shared" si="34"/>
        <v>5769.62</v>
      </c>
      <c r="I42" s="1248">
        <f t="shared" si="34"/>
        <v>8764.2900000000009</v>
      </c>
      <c r="J42" s="1248">
        <f t="shared" si="34"/>
        <v>12901.72</v>
      </c>
      <c r="K42" s="1248">
        <f t="shared" si="34"/>
        <v>16292.58</v>
      </c>
      <c r="L42" s="1248">
        <f t="shared" si="34"/>
        <v>20261.87</v>
      </c>
      <c r="M42" s="1248">
        <f t="shared" si="34"/>
        <v>24596.99</v>
      </c>
      <c r="N42" s="1248">
        <f t="shared" si="34"/>
        <v>29555.11</v>
      </c>
      <c r="O42" s="1248">
        <f t="shared" si="34"/>
        <v>35693.589999999997</v>
      </c>
      <c r="P42" s="1248">
        <f t="shared" si="34"/>
        <v>42778.92</v>
      </c>
      <c r="Q42" s="1248">
        <f t="shared" si="34"/>
        <v>50609.279999999999</v>
      </c>
      <c r="R42" s="1248">
        <f t="shared" si="34"/>
        <v>57855.73</v>
      </c>
      <c r="S42" s="1248">
        <f t="shared" si="34"/>
        <v>65458.25</v>
      </c>
      <c r="T42" s="1248">
        <f t="shared" si="34"/>
        <v>72437.25</v>
      </c>
      <c r="U42" s="1248">
        <f t="shared" si="34"/>
        <v>78439.87</v>
      </c>
      <c r="V42" s="1248">
        <f t="shared" si="34"/>
        <v>84194.61</v>
      </c>
      <c r="W42" s="1248">
        <f t="shared" si="34"/>
        <v>89800.63</v>
      </c>
      <c r="X42" s="1248">
        <f t="shared" si="34"/>
        <v>95481.56</v>
      </c>
      <c r="Y42" s="1248">
        <f t="shared" si="34"/>
        <v>100260.2</v>
      </c>
      <c r="Z42" s="1248">
        <f t="shared" si="34"/>
        <v>105119.53</v>
      </c>
      <c r="AA42" s="1248">
        <f t="shared" si="34"/>
        <v>110403.63</v>
      </c>
      <c r="AB42" s="1248">
        <f t="shared" si="34"/>
        <v>116260.7</v>
      </c>
      <c r="AC42" s="1248">
        <f t="shared" si="34"/>
        <v>123040.49</v>
      </c>
      <c r="AD42" s="1248">
        <f t="shared" si="34"/>
        <v>130650.06</v>
      </c>
      <c r="AE42" s="1248">
        <f t="shared" si="34"/>
        <v>138847.29999999999</v>
      </c>
      <c r="AF42" s="1248">
        <f t="shared" si="34"/>
        <v>147015.70000000001</v>
      </c>
      <c r="AG42" s="1248">
        <f t="shared" si="34"/>
        <v>154834.94</v>
      </c>
      <c r="AH42" s="1248">
        <f t="shared" si="34"/>
        <v>162589.6</v>
      </c>
      <c r="AI42" s="1248">
        <f t="shared" si="34"/>
        <v>171254.82</v>
      </c>
      <c r="AJ42" s="1248">
        <f t="shared" si="34"/>
        <v>179936.12</v>
      </c>
      <c r="AK42" s="1248">
        <f t="shared" si="34"/>
        <v>187802.12</v>
      </c>
      <c r="AL42" s="1248">
        <f t="shared" si="34"/>
        <v>195172.56</v>
      </c>
      <c r="AM42" s="1248">
        <f t="shared" si="34"/>
        <v>201752.94</v>
      </c>
      <c r="AN42" s="1248">
        <f t="shared" si="34"/>
        <v>207436.41</v>
      </c>
      <c r="AO42" s="1248">
        <f t="shared" si="34"/>
        <v>212422.73</v>
      </c>
      <c r="AP42" s="1248">
        <f t="shared" si="34"/>
        <v>217151.41</v>
      </c>
      <c r="AQ42" s="1248">
        <f t="shared" si="34"/>
        <v>223104.67</v>
      </c>
      <c r="AR42" s="1248">
        <f t="shared" si="34"/>
        <v>231573.06</v>
      </c>
      <c r="AS42" s="1248">
        <f t="shared" si="34"/>
        <v>242359.25</v>
      </c>
      <c r="AT42" s="1248">
        <f t="shared" si="34"/>
        <v>253187.68</v>
      </c>
      <c r="AU42" s="1248">
        <f t="shared" si="34"/>
        <v>264845.78000000003</v>
      </c>
      <c r="AV42" s="1248">
        <f t="shared" si="34"/>
        <v>276357.75</v>
      </c>
      <c r="AW42" s="1248">
        <f t="shared" si="34"/>
        <v>287011.61</v>
      </c>
      <c r="AX42" s="1248">
        <f t="shared" si="34"/>
        <v>297947.78000000003</v>
      </c>
      <c r="AY42" s="1248">
        <f t="shared" si="34"/>
        <v>307614.06</v>
      </c>
      <c r="AZ42" s="1248">
        <f t="shared" si="34"/>
        <v>315943.56</v>
      </c>
      <c r="BA42" s="1248">
        <f t="shared" si="34"/>
        <v>323199.03999999998</v>
      </c>
      <c r="BB42" s="1248">
        <f t="shared" si="34"/>
        <v>330091.21000000002</v>
      </c>
      <c r="BC42" s="1248">
        <f t="shared" si="34"/>
        <v>334886.19</v>
      </c>
      <c r="BD42" s="1248">
        <f t="shared" si="34"/>
        <v>337804.75</v>
      </c>
      <c r="BE42" s="1248">
        <f t="shared" si="34"/>
        <v>339317.21</v>
      </c>
      <c r="BF42" s="1248">
        <f t="shared" si="34"/>
        <v>340329.54</v>
      </c>
      <c r="BG42" s="1248">
        <f t="shared" si="34"/>
        <v>340821.68</v>
      </c>
      <c r="BH42" s="1248">
        <f t="shared" si="34"/>
        <v>341147.58</v>
      </c>
      <c r="BI42" s="1248">
        <f t="shared" si="34"/>
        <v>342646.96</v>
      </c>
      <c r="BJ42" s="1248">
        <f t="shared" si="34"/>
        <v>346859.91</v>
      </c>
      <c r="BK42" s="1248">
        <f t="shared" si="34"/>
        <v>352927.15</v>
      </c>
      <c r="BL42" s="1248">
        <f t="shared" si="34"/>
        <v>360054.34</v>
      </c>
      <c r="BM42" s="1248">
        <f t="shared" si="34"/>
        <v>368316.58</v>
      </c>
      <c r="BN42" s="1248">
        <f t="shared" si="34"/>
        <v>378380.39</v>
      </c>
      <c r="BO42" s="1248">
        <f t="shared" si="34"/>
        <v>388116.58</v>
      </c>
      <c r="BP42" s="1248">
        <f t="shared" si="34"/>
        <v>396007.87</v>
      </c>
      <c r="BQ42" s="1248">
        <f t="shared" ref="BQ42:CR42" si="35">+BP42+BQ41</f>
        <v>402641.32</v>
      </c>
      <c r="BR42" s="1248">
        <f t="shared" si="35"/>
        <v>406666.2</v>
      </c>
      <c r="BS42" s="1248">
        <f t="shared" si="35"/>
        <v>409127.63</v>
      </c>
      <c r="BT42" s="1248">
        <f t="shared" si="35"/>
        <v>411040.87</v>
      </c>
      <c r="BU42" s="1248">
        <f t="shared" si="35"/>
        <v>412457.3</v>
      </c>
      <c r="BV42" s="1248">
        <f t="shared" si="35"/>
        <v>413292.4</v>
      </c>
      <c r="BW42" s="1248">
        <f t="shared" si="35"/>
        <v>414161.07</v>
      </c>
      <c r="BX42" s="1248">
        <f t="shared" si="35"/>
        <v>415033.15</v>
      </c>
      <c r="BY42" s="1248">
        <f t="shared" si="35"/>
        <v>415684.05</v>
      </c>
      <c r="BZ42" s="1248">
        <f t="shared" si="35"/>
        <v>420046.47</v>
      </c>
      <c r="CA42" s="1248">
        <f t="shared" si="35"/>
        <v>422629.23</v>
      </c>
      <c r="CB42" s="1248">
        <f t="shared" si="35"/>
        <v>425049.05</v>
      </c>
      <c r="CC42" s="1248">
        <f t="shared" si="35"/>
        <v>427486.64</v>
      </c>
      <c r="CD42" s="1248">
        <f t="shared" si="35"/>
        <v>429507.13</v>
      </c>
      <c r="CE42" s="1248">
        <f t="shared" si="35"/>
        <v>430953.17</v>
      </c>
      <c r="CF42" s="1248">
        <f t="shared" si="35"/>
        <v>432294.6</v>
      </c>
      <c r="CG42" s="1248">
        <f t="shared" si="35"/>
        <v>433188.81</v>
      </c>
      <c r="CH42" s="1248">
        <f t="shared" si="35"/>
        <v>434370.68</v>
      </c>
      <c r="CI42" s="1248">
        <f t="shared" si="35"/>
        <v>435425.78</v>
      </c>
      <c r="CJ42" s="1248">
        <f t="shared" si="35"/>
        <v>436220.22</v>
      </c>
      <c r="CK42" s="1248">
        <f t="shared" si="35"/>
        <v>436932.79</v>
      </c>
      <c r="CL42" s="1248">
        <f t="shared" si="35"/>
        <v>437552.29</v>
      </c>
      <c r="CM42" s="1248">
        <f t="shared" si="35"/>
        <v>437974.96</v>
      </c>
      <c r="CN42" s="1248">
        <f t="shared" si="35"/>
        <v>438335.12</v>
      </c>
      <c r="CO42" s="1248">
        <f t="shared" si="35"/>
        <v>438621.53</v>
      </c>
      <c r="CP42" s="1248">
        <f t="shared" si="35"/>
        <v>438838.53</v>
      </c>
      <c r="CQ42" s="1248">
        <f t="shared" si="35"/>
        <v>438870.03</v>
      </c>
      <c r="CR42" s="1248">
        <f t="shared" si="35"/>
        <v>438901.53</v>
      </c>
    </row>
    <row r="43" spans="1:96">
      <c r="D43" s="1249">
        <f>+D42/$CR$42</f>
        <v>8.0000000000000004E-4</v>
      </c>
      <c r="E43" s="1249">
        <f t="shared" ref="E43:AO43" si="36">+E42/$CR$42</f>
        <v>1.8E-3</v>
      </c>
      <c r="F43" s="1249">
        <f t="shared" si="36"/>
        <v>3.8999999999999998E-3</v>
      </c>
      <c r="G43" s="1249">
        <f t="shared" si="36"/>
        <v>7.6E-3</v>
      </c>
      <c r="H43" s="1249">
        <f t="shared" si="36"/>
        <v>1.3100000000000001E-2</v>
      </c>
      <c r="I43" s="1249">
        <f t="shared" si="36"/>
        <v>0.02</v>
      </c>
      <c r="J43" s="1249">
        <f t="shared" si="36"/>
        <v>2.9399999999999999E-2</v>
      </c>
      <c r="K43" s="1249">
        <f t="shared" si="36"/>
        <v>3.7100000000000001E-2</v>
      </c>
      <c r="L43" s="1249">
        <f t="shared" si="36"/>
        <v>4.6199999999999998E-2</v>
      </c>
      <c r="M43" s="1249">
        <f t="shared" si="36"/>
        <v>5.6000000000000001E-2</v>
      </c>
      <c r="N43" s="1249">
        <f t="shared" si="36"/>
        <v>6.7299999999999999E-2</v>
      </c>
      <c r="O43" s="1249">
        <f t="shared" si="36"/>
        <v>8.1299999999999997E-2</v>
      </c>
      <c r="P43" s="1249">
        <f t="shared" si="36"/>
        <v>9.7500000000000003E-2</v>
      </c>
      <c r="Q43" s="1249">
        <f t="shared" si="36"/>
        <v>0.1153</v>
      </c>
      <c r="R43" s="1249">
        <f t="shared" si="36"/>
        <v>0.1318</v>
      </c>
      <c r="S43" s="1249">
        <f t="shared" si="36"/>
        <v>0.14910000000000001</v>
      </c>
      <c r="T43" s="1249">
        <f t="shared" si="36"/>
        <v>0.16500000000000001</v>
      </c>
      <c r="U43" s="1249">
        <f t="shared" si="36"/>
        <v>0.1787</v>
      </c>
      <c r="V43" s="1249">
        <f t="shared" si="36"/>
        <v>0.1918</v>
      </c>
      <c r="W43" s="1249">
        <f t="shared" si="36"/>
        <v>0.2046</v>
      </c>
      <c r="X43" s="1249">
        <f t="shared" si="36"/>
        <v>0.2175</v>
      </c>
      <c r="Y43" s="1249">
        <f t="shared" si="36"/>
        <v>0.22839999999999999</v>
      </c>
      <c r="Z43" s="1249">
        <f t="shared" si="36"/>
        <v>0.23949999999999999</v>
      </c>
      <c r="AA43" s="1249">
        <f t="shared" si="36"/>
        <v>0.2515</v>
      </c>
      <c r="AB43" s="1249">
        <f t="shared" si="36"/>
        <v>0.26490000000000002</v>
      </c>
      <c r="AC43" s="1249">
        <f t="shared" si="36"/>
        <v>0.28029999999999999</v>
      </c>
      <c r="AD43" s="1249">
        <f t="shared" si="36"/>
        <v>0.29770000000000002</v>
      </c>
      <c r="AE43" s="1249">
        <f t="shared" si="36"/>
        <v>0.31640000000000001</v>
      </c>
      <c r="AF43" s="1249">
        <f t="shared" si="36"/>
        <v>0.33500000000000002</v>
      </c>
      <c r="AG43" s="1249">
        <f t="shared" si="36"/>
        <v>0.3528</v>
      </c>
      <c r="AH43" s="1249">
        <f t="shared" si="36"/>
        <v>0.37040000000000001</v>
      </c>
      <c r="AI43" s="1249">
        <f t="shared" si="36"/>
        <v>0.39019999999999999</v>
      </c>
      <c r="AJ43" s="1249">
        <f t="shared" si="36"/>
        <v>0.41</v>
      </c>
      <c r="AK43" s="1249">
        <f t="shared" si="36"/>
        <v>0.4279</v>
      </c>
      <c r="AL43" s="1249">
        <f t="shared" si="36"/>
        <v>0.44469999999999998</v>
      </c>
      <c r="AM43" s="1249">
        <f t="shared" si="36"/>
        <v>0.4597</v>
      </c>
      <c r="AN43" s="1249">
        <f t="shared" si="36"/>
        <v>0.47260000000000002</v>
      </c>
      <c r="AO43" s="1249">
        <f t="shared" si="36"/>
        <v>0.48399999999999999</v>
      </c>
    </row>
  </sheetData>
  <mergeCells count="2">
    <mergeCell ref="AA4:AB4"/>
    <mergeCell ref="C4:Z4"/>
  </mergeCells>
  <printOptions horizontalCentered="1"/>
  <pageMargins left="0.45" right="0.2" top="0.75" bottom="0.75" header="0.3" footer="0.3"/>
  <pageSetup paperSize="9" scale="47"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E2FA8-9FF1-4805-9136-E0B62B7A17F2}">
  <sheetPr>
    <pageSetUpPr fitToPage="1"/>
  </sheetPr>
  <dimension ref="A2:CU50"/>
  <sheetViews>
    <sheetView view="pageBreakPreview" topLeftCell="C1" zoomScale="85" zoomScaleNormal="85" zoomScaleSheetLayoutView="85" workbookViewId="0">
      <selection activeCell="AQ7" sqref="AQ7:AR7"/>
    </sheetView>
  </sheetViews>
  <sheetFormatPr defaultColWidth="9.109375" defaultRowHeight="15.6"/>
  <cols>
    <col min="1" max="1" width="5.44140625" style="365" customWidth="1"/>
    <col min="2" max="2" width="2.88671875" style="365" customWidth="1"/>
    <col min="3" max="3" width="22.33203125" style="365" bestFit="1" customWidth="1"/>
    <col min="4" max="28" width="3.33203125" style="429" customWidth="1"/>
    <col min="29" max="98" width="3.33203125" style="365" customWidth="1"/>
    <col min="99" max="171" width="11" style="365" customWidth="1"/>
    <col min="172" max="16384" width="9.109375" style="365"/>
  </cols>
  <sheetData>
    <row r="2" spans="1:99" hidden="1">
      <c r="D2" s="429" t="str">
        <f>+TEXT(D5,"mmm-yy")</f>
        <v>Jan-26</v>
      </c>
      <c r="E2" s="429" t="str">
        <f t="shared" ref="E2:BP2" si="0">+TEXT(E5,"mmm-yy")</f>
        <v>Jan-26</v>
      </c>
      <c r="F2" s="429" t="str">
        <f t="shared" si="0"/>
        <v>Jan-26</v>
      </c>
      <c r="G2" s="429" t="str">
        <f t="shared" si="0"/>
        <v>Jan-26</v>
      </c>
      <c r="H2" s="429" t="str">
        <f t="shared" si="0"/>
        <v>Feb-26</v>
      </c>
      <c r="I2" s="429" t="str">
        <f t="shared" si="0"/>
        <v>Feb-26</v>
      </c>
      <c r="J2" s="429" t="str">
        <f t="shared" si="0"/>
        <v>Feb-26</v>
      </c>
      <c r="K2" s="429" t="str">
        <f t="shared" si="0"/>
        <v>Feb-26</v>
      </c>
      <c r="L2" s="429" t="str">
        <f t="shared" si="0"/>
        <v>Mar-26</v>
      </c>
      <c r="M2" s="429" t="str">
        <f t="shared" si="0"/>
        <v>Mar-26</v>
      </c>
      <c r="N2" s="429" t="str">
        <f t="shared" si="0"/>
        <v>Mar-26</v>
      </c>
      <c r="O2" s="429" t="str">
        <f t="shared" si="0"/>
        <v>Mar-26</v>
      </c>
      <c r="P2" s="429" t="str">
        <f t="shared" si="0"/>
        <v>Apr-26</v>
      </c>
      <c r="Q2" s="429" t="str">
        <f t="shared" si="0"/>
        <v>Apr-26</v>
      </c>
      <c r="R2" s="429" t="str">
        <f t="shared" si="0"/>
        <v>Apr-26</v>
      </c>
      <c r="S2" s="429" t="str">
        <f t="shared" si="0"/>
        <v>Apr-26</v>
      </c>
      <c r="T2" s="429" t="str">
        <f t="shared" si="0"/>
        <v>May-26</v>
      </c>
      <c r="U2" s="429" t="str">
        <f t="shared" si="0"/>
        <v>May-26</v>
      </c>
      <c r="V2" s="429" t="str">
        <f t="shared" si="0"/>
        <v>May-26</v>
      </c>
      <c r="W2" s="429" t="str">
        <f t="shared" si="0"/>
        <v>May-26</v>
      </c>
      <c r="X2" s="429" t="str">
        <f t="shared" si="0"/>
        <v>May-26</v>
      </c>
      <c r="Y2" s="429" t="str">
        <f t="shared" si="0"/>
        <v>Jun-26</v>
      </c>
      <c r="Z2" s="429" t="str">
        <f t="shared" si="0"/>
        <v>Jun-26</v>
      </c>
      <c r="AA2" s="429" t="str">
        <f t="shared" si="0"/>
        <v>Jun-26</v>
      </c>
      <c r="AB2" s="429" t="str">
        <f t="shared" si="0"/>
        <v>Jun-26</v>
      </c>
      <c r="AC2" s="429" t="str">
        <f t="shared" si="0"/>
        <v>Jul-26</v>
      </c>
      <c r="AD2" s="429" t="str">
        <f t="shared" si="0"/>
        <v>Jul-26</v>
      </c>
      <c r="AE2" s="429" t="str">
        <f t="shared" si="0"/>
        <v>Jul-26</v>
      </c>
      <c r="AF2" s="429" t="str">
        <f t="shared" si="0"/>
        <v>Jul-26</v>
      </c>
      <c r="AG2" s="429" t="str">
        <f t="shared" si="0"/>
        <v>Aug-26</v>
      </c>
      <c r="AH2" s="429" t="str">
        <f t="shared" si="0"/>
        <v>Aug-26</v>
      </c>
      <c r="AI2" s="429" t="str">
        <f t="shared" si="0"/>
        <v>Aug-26</v>
      </c>
      <c r="AJ2" s="429" t="str">
        <f t="shared" si="0"/>
        <v>Aug-26</v>
      </c>
      <c r="AK2" s="429" t="str">
        <f t="shared" si="0"/>
        <v>Aug-26</v>
      </c>
      <c r="AL2" s="429" t="str">
        <f t="shared" si="0"/>
        <v>Sep-26</v>
      </c>
      <c r="AM2" s="429" t="str">
        <f t="shared" si="0"/>
        <v>Sep-26</v>
      </c>
      <c r="AN2" s="429" t="str">
        <f t="shared" si="0"/>
        <v>Sep-26</v>
      </c>
      <c r="AO2" s="429" t="str">
        <f t="shared" si="0"/>
        <v>Sep-26</v>
      </c>
      <c r="AP2" s="429" t="str">
        <f t="shared" si="0"/>
        <v>Oct-26</v>
      </c>
      <c r="AQ2" s="429" t="str">
        <f t="shared" si="0"/>
        <v>Oct-26</v>
      </c>
      <c r="AR2" s="429" t="str">
        <f t="shared" si="0"/>
        <v>Oct-26</v>
      </c>
      <c r="AS2" s="429" t="str">
        <f t="shared" si="0"/>
        <v>Oct-26</v>
      </c>
      <c r="AT2" s="429" t="str">
        <f t="shared" si="0"/>
        <v>Oct-26</v>
      </c>
      <c r="AU2" s="429" t="str">
        <f t="shared" si="0"/>
        <v>Nov-26</v>
      </c>
      <c r="AV2" s="429" t="str">
        <f t="shared" si="0"/>
        <v>Nov-26</v>
      </c>
      <c r="AW2" s="429" t="str">
        <f t="shared" si="0"/>
        <v>Nov-26</v>
      </c>
      <c r="AX2" s="429" t="str">
        <f t="shared" si="0"/>
        <v>Nov-26</v>
      </c>
      <c r="AY2" s="429" t="str">
        <f t="shared" si="0"/>
        <v>Dec-26</v>
      </c>
      <c r="AZ2" s="429" t="str">
        <f t="shared" si="0"/>
        <v>Dec-26</v>
      </c>
      <c r="BA2" s="429" t="str">
        <f t="shared" si="0"/>
        <v>Dec-26</v>
      </c>
      <c r="BB2" s="429" t="str">
        <f t="shared" si="0"/>
        <v>Dec-26</v>
      </c>
      <c r="BC2" s="429" t="str">
        <f t="shared" si="0"/>
        <v>Jan-27</v>
      </c>
      <c r="BD2" s="429" t="str">
        <f t="shared" si="0"/>
        <v>Jan-27</v>
      </c>
      <c r="BE2" s="429" t="str">
        <f t="shared" si="0"/>
        <v>Jan-27</v>
      </c>
      <c r="BF2" s="429" t="str">
        <f t="shared" si="0"/>
        <v>Jan-27</v>
      </c>
      <c r="BG2" s="429" t="str">
        <f t="shared" si="0"/>
        <v>Jan-27</v>
      </c>
      <c r="BH2" s="429" t="str">
        <f t="shared" si="0"/>
        <v>Feb-27</v>
      </c>
      <c r="BI2" s="429" t="str">
        <f t="shared" si="0"/>
        <v>Feb-27</v>
      </c>
      <c r="BJ2" s="429" t="str">
        <f t="shared" si="0"/>
        <v>Feb-27</v>
      </c>
      <c r="BK2" s="429" t="str">
        <f t="shared" si="0"/>
        <v>Feb-27</v>
      </c>
      <c r="BL2" s="429" t="str">
        <f t="shared" si="0"/>
        <v>Mar-27</v>
      </c>
      <c r="BM2" s="429" t="str">
        <f t="shared" si="0"/>
        <v>Mar-27</v>
      </c>
      <c r="BN2" s="429" t="str">
        <f t="shared" si="0"/>
        <v>Mar-27</v>
      </c>
      <c r="BO2" s="429" t="str">
        <f t="shared" si="0"/>
        <v>Mar-27</v>
      </c>
      <c r="BP2" s="429" t="str">
        <f t="shared" si="0"/>
        <v>Apr-27</v>
      </c>
      <c r="BQ2" s="429" t="str">
        <f t="shared" ref="BQ2:CT2" si="1">+TEXT(BQ5,"mmm-yy")</f>
        <v>Apr-27</v>
      </c>
      <c r="BR2" s="429" t="str">
        <f t="shared" si="1"/>
        <v>Apr-27</v>
      </c>
      <c r="BS2" s="429" t="str">
        <f t="shared" si="1"/>
        <v>Apr-27</v>
      </c>
      <c r="BT2" s="429" t="str">
        <f t="shared" si="1"/>
        <v>May-27</v>
      </c>
      <c r="BU2" s="429" t="str">
        <f t="shared" si="1"/>
        <v>May-27</v>
      </c>
      <c r="BV2" s="429" t="str">
        <f t="shared" si="1"/>
        <v>May-27</v>
      </c>
      <c r="BW2" s="429" t="str">
        <f t="shared" si="1"/>
        <v>May-27</v>
      </c>
      <c r="BX2" s="429" t="str">
        <f t="shared" si="1"/>
        <v>May-27</v>
      </c>
      <c r="BY2" s="429" t="str">
        <f t="shared" si="1"/>
        <v>Jun-27</v>
      </c>
      <c r="BZ2" s="429" t="str">
        <f t="shared" si="1"/>
        <v>Jun-27</v>
      </c>
      <c r="CA2" s="429" t="str">
        <f t="shared" si="1"/>
        <v>Jun-27</v>
      </c>
      <c r="CB2" s="429" t="str">
        <f t="shared" si="1"/>
        <v>Jun-27</v>
      </c>
      <c r="CC2" s="429" t="str">
        <f t="shared" si="1"/>
        <v>Jul-27</v>
      </c>
      <c r="CD2" s="429" t="str">
        <f t="shared" si="1"/>
        <v>Jul-27</v>
      </c>
      <c r="CE2" s="429" t="str">
        <f t="shared" si="1"/>
        <v>Jul-27</v>
      </c>
      <c r="CF2" s="429" t="str">
        <f t="shared" si="1"/>
        <v>Jul-27</v>
      </c>
      <c r="CG2" s="429" t="str">
        <f t="shared" si="1"/>
        <v>Jul-27</v>
      </c>
      <c r="CH2" s="429" t="str">
        <f t="shared" si="1"/>
        <v>Aug-27</v>
      </c>
      <c r="CI2" s="429" t="str">
        <f t="shared" si="1"/>
        <v>Aug-27</v>
      </c>
      <c r="CJ2" s="429" t="str">
        <f t="shared" si="1"/>
        <v>Aug-27</v>
      </c>
      <c r="CK2" s="429" t="str">
        <f t="shared" si="1"/>
        <v>Aug-27</v>
      </c>
      <c r="CL2" s="429" t="str">
        <f t="shared" si="1"/>
        <v>Sep-27</v>
      </c>
      <c r="CM2" s="429" t="str">
        <f t="shared" si="1"/>
        <v>Sep-27</v>
      </c>
      <c r="CN2" s="429" t="str">
        <f t="shared" si="1"/>
        <v>Sep-27</v>
      </c>
      <c r="CO2" s="429" t="str">
        <f t="shared" si="1"/>
        <v>Sep-27</v>
      </c>
      <c r="CP2" s="429" t="str">
        <f t="shared" si="1"/>
        <v>Oct-27</v>
      </c>
      <c r="CQ2" s="429" t="str">
        <f t="shared" si="1"/>
        <v>Nov-27</v>
      </c>
      <c r="CR2" s="429" t="str">
        <f t="shared" si="1"/>
        <v>Dec-27</v>
      </c>
      <c r="CS2" s="429" t="str">
        <f t="shared" si="1"/>
        <v>Jan-28</v>
      </c>
      <c r="CT2" s="429" t="str">
        <f t="shared" si="1"/>
        <v>Feb-28</v>
      </c>
    </row>
    <row r="3" spans="1:99" ht="16.2" thickBot="1">
      <c r="AC3" s="429"/>
      <c r="AD3" s="429"/>
      <c r="AE3" s="429"/>
      <c r="AF3" s="429"/>
      <c r="AG3" s="429"/>
      <c r="AH3" s="429"/>
      <c r="AI3" s="429"/>
      <c r="AJ3" s="429"/>
      <c r="AK3" s="429"/>
      <c r="AL3" s="429"/>
      <c r="AM3" s="429"/>
      <c r="AN3" s="429"/>
      <c r="AO3" s="429"/>
      <c r="AP3" s="429"/>
      <c r="AQ3" s="429"/>
      <c r="AR3" s="429"/>
      <c r="AS3" s="429"/>
      <c r="AT3" s="429"/>
      <c r="AU3" s="429"/>
      <c r="AV3" s="429"/>
      <c r="AW3" s="429"/>
      <c r="AX3" s="429"/>
      <c r="AY3" s="429"/>
      <c r="AZ3" s="429"/>
      <c r="BA3" s="429"/>
      <c r="BB3" s="429"/>
      <c r="BC3" s="429"/>
      <c r="BD3" s="429"/>
      <c r="BE3" s="429"/>
      <c r="BF3" s="429"/>
      <c r="BG3" s="429"/>
      <c r="BH3" s="429"/>
      <c r="BI3" s="429"/>
      <c r="BJ3" s="429"/>
      <c r="BK3" s="429"/>
      <c r="BL3" s="429"/>
      <c r="BM3" s="429"/>
      <c r="BN3" s="429"/>
      <c r="BO3" s="429"/>
      <c r="BP3" s="429"/>
      <c r="BQ3" s="429"/>
      <c r="BR3" s="429"/>
      <c r="BS3" s="429"/>
      <c r="BT3" s="429"/>
      <c r="BU3" s="429"/>
      <c r="BV3" s="429"/>
      <c r="BW3" s="429"/>
      <c r="BX3" s="429"/>
      <c r="BY3" s="429"/>
      <c r="BZ3" s="429"/>
      <c r="CA3" s="429"/>
      <c r="CB3" s="429"/>
      <c r="CC3" s="429"/>
      <c r="CD3" s="429"/>
      <c r="CE3" s="429"/>
      <c r="CF3" s="429"/>
      <c r="CG3" s="429"/>
      <c r="CH3" s="429"/>
      <c r="CI3" s="429"/>
      <c r="CJ3" s="429"/>
      <c r="CK3" s="429"/>
      <c r="CL3" s="429"/>
      <c r="CM3" s="429"/>
      <c r="CN3" s="429"/>
      <c r="CO3" s="429"/>
      <c r="CP3" s="429"/>
      <c r="CQ3" s="429"/>
      <c r="CR3" s="429"/>
      <c r="CS3" s="429"/>
      <c r="CT3" s="429"/>
    </row>
    <row r="4" spans="1:99" ht="34.5" customHeight="1" thickBot="1">
      <c r="C4" s="1832" t="s">
        <v>2192</v>
      </c>
      <c r="D4" s="1833"/>
      <c r="E4" s="1833"/>
      <c r="F4" s="1833"/>
      <c r="G4" s="1833"/>
      <c r="H4" s="1833"/>
      <c r="I4" s="1833"/>
      <c r="J4" s="1833"/>
      <c r="K4" s="1833"/>
      <c r="L4" s="1833"/>
      <c r="M4" s="1833"/>
      <c r="N4" s="1833"/>
      <c r="O4" s="1833"/>
      <c r="P4" s="1833"/>
      <c r="Q4" s="1833"/>
      <c r="R4" s="1833"/>
      <c r="S4" s="1833"/>
      <c r="T4" s="1833"/>
      <c r="U4" s="1833"/>
      <c r="V4" s="1833"/>
      <c r="W4" s="1833"/>
      <c r="X4" s="1833"/>
      <c r="Y4" s="1833"/>
      <c r="Z4" s="1833"/>
      <c r="AA4" s="1833"/>
      <c r="AB4" s="1833"/>
      <c r="AC4" s="1833"/>
      <c r="AD4" s="1833"/>
      <c r="AE4" s="1833"/>
      <c r="AF4" s="1833"/>
      <c r="AG4" s="1833"/>
      <c r="AH4" s="1833"/>
      <c r="AI4" s="1833"/>
      <c r="AJ4" s="1833"/>
      <c r="AK4" s="1833"/>
      <c r="AL4" s="1833"/>
      <c r="AM4" s="1833"/>
      <c r="AN4" s="1833"/>
      <c r="AO4" s="1833"/>
      <c r="AP4" s="1833"/>
      <c r="AQ4" s="1833"/>
      <c r="AR4" s="1833"/>
      <c r="AS4" s="1833"/>
      <c r="AT4" s="1833"/>
      <c r="AU4" s="1833"/>
      <c r="AV4" s="1833"/>
      <c r="AW4" s="1833"/>
      <c r="AX4" s="1833"/>
      <c r="AY4" s="1833"/>
      <c r="AZ4" s="1833"/>
      <c r="BA4" s="1833"/>
      <c r="BB4" s="1833"/>
      <c r="BC4" s="1833"/>
      <c r="BD4" s="1833"/>
      <c r="BE4" s="1833"/>
      <c r="BF4" s="1833"/>
      <c r="BG4" s="1833"/>
      <c r="BH4" s="1833"/>
      <c r="BI4" s="1833"/>
      <c r="BJ4" s="1833"/>
      <c r="BK4" s="1833"/>
      <c r="BL4" s="1833"/>
      <c r="BM4" s="1833"/>
      <c r="BN4" s="1833"/>
      <c r="BO4" s="1833"/>
      <c r="BP4" s="1833"/>
      <c r="BQ4" s="1833"/>
      <c r="BR4" s="1833"/>
      <c r="BS4" s="1833"/>
      <c r="BT4" s="1833"/>
      <c r="BU4" s="1833"/>
      <c r="BV4" s="1833"/>
      <c r="BW4" s="1833"/>
      <c r="BX4" s="1833"/>
      <c r="BY4" s="1833"/>
      <c r="BZ4" s="1833"/>
      <c r="CA4" s="1833"/>
      <c r="CB4" s="1833"/>
      <c r="CC4" s="1833"/>
      <c r="CD4" s="1833"/>
      <c r="CE4" s="1833"/>
      <c r="CF4" s="1833"/>
      <c r="CG4" s="1833"/>
      <c r="CH4" s="1833"/>
      <c r="CI4" s="1833"/>
      <c r="CJ4" s="1833"/>
      <c r="CK4" s="1833"/>
      <c r="CL4" s="1833"/>
      <c r="CM4" s="1833"/>
      <c r="CN4" s="1833"/>
      <c r="CO4" s="1833"/>
      <c r="CP4" s="1833"/>
      <c r="CQ4" s="1833"/>
      <c r="CR4" s="1834"/>
      <c r="CS4" s="1831">
        <f>'General Information'!E3</f>
        <v>46314</v>
      </c>
      <c r="CT4" s="1831"/>
    </row>
    <row r="5" spans="1:99" ht="70.8" customHeight="1">
      <c r="C5" s="863" t="s">
        <v>2193</v>
      </c>
      <c r="D5" s="1266">
        <v>46032</v>
      </c>
      <c r="E5" s="1266">
        <v>46039</v>
      </c>
      <c r="F5" s="1266">
        <v>46046</v>
      </c>
      <c r="G5" s="1266">
        <v>46053</v>
      </c>
      <c r="H5" s="1266">
        <v>46060</v>
      </c>
      <c r="I5" s="1266">
        <v>46067</v>
      </c>
      <c r="J5" s="1266">
        <v>46074</v>
      </c>
      <c r="K5" s="1266">
        <v>46081</v>
      </c>
      <c r="L5" s="1266">
        <v>46088</v>
      </c>
      <c r="M5" s="1266">
        <v>46095</v>
      </c>
      <c r="N5" s="1266">
        <v>46102</v>
      </c>
      <c r="O5" s="1266">
        <v>46109</v>
      </c>
      <c r="P5" s="1266">
        <v>46116</v>
      </c>
      <c r="Q5" s="1266">
        <v>46123</v>
      </c>
      <c r="R5" s="1266">
        <v>46130</v>
      </c>
      <c r="S5" s="1266">
        <v>46137</v>
      </c>
      <c r="T5" s="1266">
        <v>46144</v>
      </c>
      <c r="U5" s="1266">
        <v>46151</v>
      </c>
      <c r="V5" s="1266">
        <v>46158</v>
      </c>
      <c r="W5" s="1266">
        <v>46165</v>
      </c>
      <c r="X5" s="1266">
        <v>46172</v>
      </c>
      <c r="Y5" s="1266">
        <v>46179</v>
      </c>
      <c r="Z5" s="1266">
        <v>46186</v>
      </c>
      <c r="AA5" s="1266">
        <v>46193</v>
      </c>
      <c r="AB5" s="1266">
        <v>46200</v>
      </c>
      <c r="AC5" s="1266">
        <v>46207</v>
      </c>
      <c r="AD5" s="1266">
        <v>46214</v>
      </c>
      <c r="AE5" s="1266">
        <v>46221</v>
      </c>
      <c r="AF5" s="1266">
        <v>46228</v>
      </c>
      <c r="AG5" s="1266">
        <v>46235</v>
      </c>
      <c r="AH5" s="1266">
        <v>46242</v>
      </c>
      <c r="AI5" s="1266">
        <v>46249</v>
      </c>
      <c r="AJ5" s="1266">
        <v>46256</v>
      </c>
      <c r="AK5" s="1266">
        <v>46263</v>
      </c>
      <c r="AL5" s="1266">
        <v>46270</v>
      </c>
      <c r="AM5" s="1266">
        <v>46277</v>
      </c>
      <c r="AN5" s="1266">
        <v>46284</v>
      </c>
      <c r="AO5" s="1266">
        <v>46291</v>
      </c>
      <c r="AP5" s="1266">
        <v>46298</v>
      </c>
      <c r="AQ5" s="1266">
        <v>46305</v>
      </c>
      <c r="AR5" s="1266">
        <v>46312</v>
      </c>
      <c r="AS5" s="1266">
        <v>46319</v>
      </c>
      <c r="AT5" s="1266">
        <v>46326</v>
      </c>
      <c r="AU5" s="1266">
        <v>46333</v>
      </c>
      <c r="AV5" s="1266">
        <v>46340</v>
      </c>
      <c r="AW5" s="1266">
        <v>46347</v>
      </c>
      <c r="AX5" s="1266">
        <v>46354</v>
      </c>
      <c r="AY5" s="1266">
        <v>46361</v>
      </c>
      <c r="AZ5" s="1266">
        <v>46368</v>
      </c>
      <c r="BA5" s="1266">
        <v>46375</v>
      </c>
      <c r="BB5" s="1266">
        <v>46382</v>
      </c>
      <c r="BC5" s="1266">
        <v>46389</v>
      </c>
      <c r="BD5" s="1266">
        <v>46396</v>
      </c>
      <c r="BE5" s="1266">
        <v>46403</v>
      </c>
      <c r="BF5" s="1266">
        <v>46410</v>
      </c>
      <c r="BG5" s="1266">
        <v>46417</v>
      </c>
      <c r="BH5" s="1266">
        <v>46424</v>
      </c>
      <c r="BI5" s="1266">
        <v>46431</v>
      </c>
      <c r="BJ5" s="1266">
        <v>46438</v>
      </c>
      <c r="BK5" s="1266">
        <v>46445</v>
      </c>
      <c r="BL5" s="1266">
        <v>46452</v>
      </c>
      <c r="BM5" s="1266">
        <v>46459</v>
      </c>
      <c r="BN5" s="1266">
        <v>46466</v>
      </c>
      <c r="BO5" s="1266">
        <v>46473</v>
      </c>
      <c r="BP5" s="1266">
        <v>46480</v>
      </c>
      <c r="BQ5" s="1266">
        <v>46487</v>
      </c>
      <c r="BR5" s="1266">
        <v>46494</v>
      </c>
      <c r="BS5" s="1266">
        <v>46501</v>
      </c>
      <c r="BT5" s="1266">
        <v>46508</v>
      </c>
      <c r="BU5" s="1266">
        <v>46515</v>
      </c>
      <c r="BV5" s="1266">
        <v>46522</v>
      </c>
      <c r="BW5" s="1266">
        <v>46529</v>
      </c>
      <c r="BX5" s="1266">
        <v>46536</v>
      </c>
      <c r="BY5" s="1266">
        <v>46543</v>
      </c>
      <c r="BZ5" s="1266">
        <v>46550</v>
      </c>
      <c r="CA5" s="1266">
        <v>46557</v>
      </c>
      <c r="CB5" s="1266">
        <v>46564</v>
      </c>
      <c r="CC5" s="1266">
        <v>46571</v>
      </c>
      <c r="CD5" s="1266">
        <v>46578</v>
      </c>
      <c r="CE5" s="1266">
        <v>46585</v>
      </c>
      <c r="CF5" s="1266">
        <v>46592</v>
      </c>
      <c r="CG5" s="1266">
        <v>46599</v>
      </c>
      <c r="CH5" s="1266">
        <v>46606</v>
      </c>
      <c r="CI5" s="1266">
        <v>46613</v>
      </c>
      <c r="CJ5" s="1266">
        <v>46620</v>
      </c>
      <c r="CK5" s="1266">
        <v>46627</v>
      </c>
      <c r="CL5" s="1266">
        <v>46634</v>
      </c>
      <c r="CM5" s="1266">
        <v>46641</v>
      </c>
      <c r="CN5" s="1266">
        <v>46648</v>
      </c>
      <c r="CO5" s="1266">
        <f>+CN5+7</f>
        <v>46655</v>
      </c>
      <c r="CP5" s="1266">
        <f t="shared" ref="CP5:CT5" si="2">EOMONTH(CO5,1)</f>
        <v>46691</v>
      </c>
      <c r="CQ5" s="1266">
        <f t="shared" si="2"/>
        <v>46721</v>
      </c>
      <c r="CR5" s="1266">
        <f t="shared" si="2"/>
        <v>46752</v>
      </c>
      <c r="CS5" s="1267">
        <f>EOMONTH(CR5,1)</f>
        <v>46783</v>
      </c>
      <c r="CT5" s="1267">
        <f t="shared" si="2"/>
        <v>46812</v>
      </c>
    </row>
    <row r="6" spans="1:99" ht="70.8" customHeight="1">
      <c r="C6" s="433" t="s">
        <v>2194</v>
      </c>
      <c r="D6" s="1268">
        <v>1</v>
      </c>
      <c r="E6" s="1268">
        <v>8</v>
      </c>
      <c r="F6" s="1268">
        <v>28</v>
      </c>
      <c r="G6" s="1268">
        <v>86</v>
      </c>
      <c r="H6" s="1268">
        <v>132</v>
      </c>
      <c r="I6" s="1268">
        <v>218</v>
      </c>
      <c r="J6" s="1268">
        <v>217</v>
      </c>
      <c r="K6" s="1268">
        <v>233</v>
      </c>
      <c r="L6" s="1268">
        <v>212</v>
      </c>
      <c r="M6" s="1268">
        <v>420</v>
      </c>
      <c r="N6" s="1268">
        <v>492</v>
      </c>
      <c r="O6" s="1268">
        <v>544</v>
      </c>
      <c r="P6" s="1268">
        <v>412</v>
      </c>
      <c r="Q6" s="1268">
        <v>452</v>
      </c>
      <c r="R6" s="1268">
        <v>384</v>
      </c>
      <c r="S6" s="1268">
        <v>394</v>
      </c>
      <c r="T6" s="1268">
        <v>393</v>
      </c>
      <c r="U6" s="1268">
        <v>354</v>
      </c>
      <c r="V6" s="1268">
        <v>391</v>
      </c>
      <c r="W6" s="1268">
        <v>373</v>
      </c>
      <c r="X6" s="1268">
        <v>376</v>
      </c>
      <c r="Y6" s="1268">
        <v>387</v>
      </c>
      <c r="Z6" s="1268">
        <v>431</v>
      </c>
      <c r="AA6" s="1268">
        <v>443</v>
      </c>
      <c r="AB6" s="1268">
        <v>504</v>
      </c>
      <c r="AC6" s="1268">
        <v>480</v>
      </c>
      <c r="AD6" s="1268">
        <v>521</v>
      </c>
      <c r="AE6" s="1268">
        <v>465</v>
      </c>
      <c r="AF6" s="1268">
        <v>477</v>
      </c>
      <c r="AG6" s="1268">
        <v>435</v>
      </c>
      <c r="AH6" s="1268">
        <v>406</v>
      </c>
      <c r="AI6" s="1268">
        <v>387</v>
      </c>
      <c r="AJ6" s="1268">
        <v>376</v>
      </c>
      <c r="AK6" s="1268">
        <v>330</v>
      </c>
      <c r="AL6" s="1268">
        <v>263</v>
      </c>
      <c r="AM6" s="1268">
        <v>232</v>
      </c>
      <c r="AN6" s="1268">
        <v>196</v>
      </c>
      <c r="AO6" s="1268">
        <v>355</v>
      </c>
      <c r="AP6" s="1268">
        <v>546</v>
      </c>
      <c r="AQ6" s="1268">
        <v>589</v>
      </c>
      <c r="AR6" s="1268">
        <v>612</v>
      </c>
      <c r="AS6" s="1268">
        <v>726</v>
      </c>
      <c r="AT6" s="1268">
        <v>680</v>
      </c>
      <c r="AU6" s="1268">
        <v>793</v>
      </c>
      <c r="AV6" s="1268">
        <v>908</v>
      </c>
      <c r="AW6" s="1268">
        <v>687</v>
      </c>
      <c r="AX6" s="1268">
        <v>549</v>
      </c>
      <c r="AY6" s="1268">
        <v>492</v>
      </c>
      <c r="AZ6" s="1268">
        <v>445</v>
      </c>
      <c r="BA6" s="1268">
        <v>320</v>
      </c>
      <c r="BB6" s="1268">
        <v>135</v>
      </c>
      <c r="BC6" s="1268">
        <v>79</v>
      </c>
      <c r="BD6" s="1268">
        <v>42</v>
      </c>
      <c r="BE6" s="1268">
        <v>21</v>
      </c>
      <c r="BF6" s="1268">
        <v>39</v>
      </c>
      <c r="BG6" s="1268">
        <v>154</v>
      </c>
      <c r="BH6" s="1268">
        <v>301</v>
      </c>
      <c r="BI6" s="1268">
        <v>418</v>
      </c>
      <c r="BJ6" s="1268">
        <v>471</v>
      </c>
      <c r="BK6" s="1268">
        <v>600</v>
      </c>
      <c r="BL6" s="1268">
        <v>620</v>
      </c>
      <c r="BM6" s="1268">
        <v>587</v>
      </c>
      <c r="BN6" s="1268">
        <v>485</v>
      </c>
      <c r="BO6" s="1268">
        <v>384</v>
      </c>
      <c r="BP6" s="1268">
        <v>217</v>
      </c>
      <c r="BQ6" s="1268">
        <v>168</v>
      </c>
      <c r="BR6" s="1268">
        <v>104</v>
      </c>
      <c r="BS6" s="1268">
        <v>73</v>
      </c>
      <c r="BT6" s="1268">
        <v>57</v>
      </c>
      <c r="BU6" s="1268">
        <v>64</v>
      </c>
      <c r="BV6" s="1268">
        <v>53</v>
      </c>
      <c r="BW6" s="1268">
        <v>159</v>
      </c>
      <c r="BX6" s="1268">
        <v>181</v>
      </c>
      <c r="BY6" s="1268">
        <v>142</v>
      </c>
      <c r="BZ6" s="1268">
        <v>146</v>
      </c>
      <c r="CA6" s="1268">
        <v>148</v>
      </c>
      <c r="CB6" s="1268">
        <v>111</v>
      </c>
      <c r="CC6" s="1268">
        <v>88</v>
      </c>
      <c r="CD6" s="1268">
        <v>63</v>
      </c>
      <c r="CE6" s="1268">
        <v>53</v>
      </c>
      <c r="CF6" s="1268">
        <v>63</v>
      </c>
      <c r="CG6" s="1268">
        <v>54</v>
      </c>
      <c r="CH6" s="1268">
        <v>49</v>
      </c>
      <c r="CI6" s="1268">
        <v>43</v>
      </c>
      <c r="CJ6" s="1268">
        <v>20</v>
      </c>
      <c r="CK6" s="1268">
        <v>17</v>
      </c>
      <c r="CL6" s="1268">
        <v>15</v>
      </c>
      <c r="CM6" s="1268">
        <v>11</v>
      </c>
      <c r="CN6" s="1268">
        <v>1</v>
      </c>
      <c r="CO6" s="1268">
        <v>0</v>
      </c>
      <c r="CP6" s="1268">
        <v>0</v>
      </c>
      <c r="CQ6" s="1268">
        <v>0</v>
      </c>
      <c r="CR6" s="1268">
        <v>0</v>
      </c>
      <c r="CS6" s="1268">
        <v>0</v>
      </c>
      <c r="CT6" s="1268">
        <v>0</v>
      </c>
    </row>
    <row r="7" spans="1:99" s="1269" customFormat="1" ht="70.8" customHeight="1">
      <c r="A7" s="365"/>
      <c r="B7" s="365"/>
      <c r="C7" s="433" t="s">
        <v>1395</v>
      </c>
      <c r="D7" s="1268">
        <f>+HLOOKUP(D2,Manpower!$C$2:$AB$7,6,0)</f>
        <v>105</v>
      </c>
      <c r="E7" s="1268">
        <f>+HLOOKUP(E2,Manpower!$C$2:$AB$7,6,0)</f>
        <v>105</v>
      </c>
      <c r="F7" s="1268">
        <f>+HLOOKUP(F2,Manpower!$C$2:$AB$7,6,0)</f>
        <v>105</v>
      </c>
      <c r="G7" s="1268">
        <f>+HLOOKUP(G2,Manpower!$C$2:$AB$7,6,0)</f>
        <v>105</v>
      </c>
      <c r="H7" s="1268">
        <f>+HLOOKUP(H2,Manpower!$C$2:$AB$7,6,0)</f>
        <v>190</v>
      </c>
      <c r="I7" s="1268">
        <f>+HLOOKUP(I2,Manpower!$C$2:$AB$7,6,0)</f>
        <v>190</v>
      </c>
      <c r="J7" s="1268">
        <f>+HLOOKUP(J2,Manpower!$C$2:$AB$7,6,0)</f>
        <v>190</v>
      </c>
      <c r="K7" s="1268">
        <f>+HLOOKUP(K2,Manpower!$C$2:$AB$7,6,0)</f>
        <v>190</v>
      </c>
      <c r="L7" s="1268">
        <f>+HLOOKUP(L2,Manpower!$C$2:$AB$7,6,0)</f>
        <v>303</v>
      </c>
      <c r="M7" s="1268">
        <f>+HLOOKUP(M2,Manpower!$C$2:$AB$7,6,0)</f>
        <v>303</v>
      </c>
      <c r="N7" s="1268">
        <f>+HLOOKUP(N2,Manpower!$C$2:$AB$7,6,0)</f>
        <v>303</v>
      </c>
      <c r="O7" s="1268">
        <f>+HLOOKUP(O2,Manpower!$C$2:$AB$7,6,0)</f>
        <v>303</v>
      </c>
      <c r="P7" s="1268">
        <f>+HLOOKUP(P2,Manpower!$C$2:$AB$7,6,0)</f>
        <v>428</v>
      </c>
      <c r="Q7" s="1268">
        <f>+HLOOKUP(Q2,Manpower!$C$2:$AB$7,6,0)</f>
        <v>428</v>
      </c>
      <c r="R7" s="1268">
        <f>+HLOOKUP(R2,Manpower!$C$2:$AB$7,6,0)</f>
        <v>428</v>
      </c>
      <c r="S7" s="1268">
        <f>+HLOOKUP(S2,Manpower!$C$2:$AB$7,6,0)</f>
        <v>428</v>
      </c>
      <c r="T7" s="1268">
        <f>+HLOOKUP(T2,Manpower!$C$2:$AB$7,6,0)</f>
        <v>588</v>
      </c>
      <c r="U7" s="1268">
        <f>+HLOOKUP(U2,Manpower!$C$2:$AB$7,6,0)</f>
        <v>588</v>
      </c>
      <c r="V7" s="1268">
        <f>+HLOOKUP(V2,Manpower!$C$2:$AB$7,6,0)</f>
        <v>588</v>
      </c>
      <c r="W7" s="1268">
        <f>+HLOOKUP(W2,Manpower!$C$2:$AB$7,6,0)</f>
        <v>588</v>
      </c>
      <c r="X7" s="1268">
        <f>+HLOOKUP(X2,Manpower!$C$2:$AB$7,6,0)</f>
        <v>588</v>
      </c>
      <c r="Y7" s="1268">
        <f>+HLOOKUP(Y2,Manpower!$C$2:$AB$7,6,0)</f>
        <v>650</v>
      </c>
      <c r="Z7" s="1268">
        <f>+HLOOKUP(Z2,Manpower!$C$2:$AB$7,6,0)</f>
        <v>650</v>
      </c>
      <c r="AA7" s="1268">
        <f>+HLOOKUP(AA2,Manpower!$C$2:$AB$7,6,0)</f>
        <v>650</v>
      </c>
      <c r="AB7" s="1268">
        <f>+HLOOKUP(AB2,Manpower!$C$2:$AB$7,6,0)</f>
        <v>650</v>
      </c>
      <c r="AC7" s="1268">
        <f>+HLOOKUP(AC2,Manpower!$C$2:$AB$7,6,0)</f>
        <v>670</v>
      </c>
      <c r="AD7" s="1268">
        <f>+HLOOKUP(AD2,Manpower!$C$2:$AB$7,6,0)</f>
        <v>670</v>
      </c>
      <c r="AE7" s="1268">
        <f>+HLOOKUP(AE2,Manpower!$C$2:$AB$7,6,0)</f>
        <v>670</v>
      </c>
      <c r="AF7" s="1268">
        <f>+HLOOKUP(AF2,Manpower!$C$2:$AB$7,6,0)</f>
        <v>670</v>
      </c>
      <c r="AG7" s="1268">
        <f>+HLOOKUP(AG2,Manpower!$C$2:$AB$7,6,0)</f>
        <v>659</v>
      </c>
      <c r="AH7" s="1268">
        <f>+HLOOKUP(AH2,Manpower!$C$2:$AB$7,6,0)</f>
        <v>659</v>
      </c>
      <c r="AI7" s="1268">
        <f>+HLOOKUP(AI2,Manpower!$C$2:$AB$7,6,0)</f>
        <v>659</v>
      </c>
      <c r="AJ7" s="1268">
        <f>+HLOOKUP(AJ2,Manpower!$C$2:$AB$7,6,0)</f>
        <v>659</v>
      </c>
      <c r="AK7" s="1268">
        <f>+HLOOKUP(AK2,Manpower!$C$2:$AB$7,6,0)</f>
        <v>659</v>
      </c>
      <c r="AL7" s="1268">
        <f>+HLOOKUP(AL2,Manpower!$C$2:$AB$7,6,0)</f>
        <v>659</v>
      </c>
      <c r="AM7" s="1268">
        <f>+HLOOKUP(AM2,Manpower!$C$2:$AB$7,6,0)</f>
        <v>659</v>
      </c>
      <c r="AN7" s="1268">
        <f>+HLOOKUP(AN2,Manpower!$C$2:$AB$7,6,0)</f>
        <v>659</v>
      </c>
      <c r="AO7" s="1268">
        <f>+HLOOKUP(AO2,Manpower!$C$2:$AB$7,6,0)</f>
        <v>659</v>
      </c>
      <c r="AP7" s="1268">
        <f>+HLOOKUP(AP2,Manpower!$C$2:$AB$7,6,0)</f>
        <v>529</v>
      </c>
      <c r="AQ7" s="1268">
        <f>445+84</f>
        <v>529</v>
      </c>
      <c r="AR7" s="1268">
        <f>445+84</f>
        <v>529</v>
      </c>
      <c r="AS7" s="1268"/>
      <c r="AT7" s="1268"/>
      <c r="AU7" s="1268"/>
      <c r="AV7" s="1268"/>
      <c r="AW7" s="1268"/>
      <c r="AX7" s="1268"/>
      <c r="AY7" s="1268"/>
      <c r="AZ7" s="1268"/>
      <c r="BA7" s="1268"/>
      <c r="BB7" s="1268"/>
      <c r="BC7" s="1268"/>
      <c r="BD7" s="1268"/>
      <c r="BE7" s="1268"/>
      <c r="BF7" s="1268"/>
      <c r="BG7" s="1268"/>
      <c r="BH7" s="1268"/>
      <c r="BI7" s="1268"/>
      <c r="BJ7" s="1268"/>
      <c r="BK7" s="1268"/>
      <c r="BL7" s="1268"/>
      <c r="BM7" s="1268"/>
      <c r="BN7" s="1268"/>
      <c r="BO7" s="1268"/>
      <c r="BP7" s="1268"/>
      <c r="BQ7" s="1268"/>
      <c r="BR7" s="1268"/>
      <c r="BS7" s="1268"/>
      <c r="BT7" s="1268"/>
      <c r="BU7" s="1268"/>
      <c r="BV7" s="1268"/>
      <c r="BW7" s="1268"/>
      <c r="BX7" s="1268"/>
      <c r="BY7" s="1268"/>
      <c r="BZ7" s="1268"/>
      <c r="CA7" s="1268"/>
      <c r="CB7" s="1268"/>
      <c r="CC7" s="1268"/>
      <c r="CD7" s="1268"/>
      <c r="CE7" s="1268"/>
      <c r="CF7" s="1268"/>
      <c r="CG7" s="1268"/>
      <c r="CH7" s="1268"/>
      <c r="CI7" s="1268"/>
      <c r="CJ7" s="1268"/>
      <c r="CK7" s="1268"/>
      <c r="CL7" s="1268"/>
      <c r="CM7" s="1268"/>
      <c r="CN7" s="1268"/>
      <c r="CO7" s="1268"/>
      <c r="CP7" s="1268"/>
      <c r="CQ7" s="1268"/>
      <c r="CR7" s="1268"/>
      <c r="CS7" s="1268"/>
      <c r="CT7" s="1268"/>
    </row>
    <row r="8" spans="1:99">
      <c r="D8" s="430"/>
      <c r="E8" s="430"/>
      <c r="F8" s="430"/>
      <c r="G8" s="430"/>
      <c r="H8" s="430"/>
      <c r="I8" s="430"/>
      <c r="J8" s="430"/>
      <c r="K8" s="430"/>
      <c r="L8" s="430"/>
      <c r="M8" s="430"/>
      <c r="N8" s="430"/>
      <c r="O8" s="430"/>
      <c r="P8" s="430"/>
      <c r="Q8" s="430"/>
      <c r="R8" s="430"/>
      <c r="S8" s="430"/>
      <c r="T8" s="430"/>
      <c r="U8" s="430"/>
      <c r="V8" s="430"/>
      <c r="W8" s="430"/>
      <c r="X8" s="430"/>
      <c r="Y8" s="430"/>
      <c r="Z8" s="430"/>
      <c r="AA8" s="430"/>
      <c r="AB8" s="430"/>
      <c r="AC8" s="430"/>
      <c r="AD8" s="430"/>
      <c r="AE8" s="430"/>
      <c r="AF8" s="430"/>
      <c r="AG8" s="430"/>
      <c r="AH8" s="430"/>
      <c r="AI8" s="430"/>
      <c r="AJ8" s="430"/>
      <c r="AK8" s="430"/>
      <c r="AL8" s="430"/>
      <c r="AM8" s="430"/>
      <c r="AN8" s="430"/>
      <c r="AO8" s="430"/>
      <c r="AP8" s="430"/>
      <c r="AQ8" s="430"/>
      <c r="AR8" s="430"/>
      <c r="AS8" s="430"/>
      <c r="AT8" s="430"/>
      <c r="AU8" s="430"/>
      <c r="AV8" s="430"/>
      <c r="AW8" s="430"/>
      <c r="AX8" s="430"/>
      <c r="AY8" s="430"/>
      <c r="AZ8" s="430"/>
      <c r="BA8" s="430"/>
      <c r="BB8" s="430"/>
      <c r="BC8" s="430"/>
      <c r="BD8" s="430"/>
      <c r="BE8" s="430"/>
      <c r="BF8" s="430"/>
      <c r="BG8" s="430"/>
      <c r="BH8" s="430"/>
      <c r="BI8" s="430"/>
      <c r="BJ8" s="430"/>
      <c r="BK8" s="430"/>
      <c r="BL8" s="430"/>
      <c r="BM8" s="430"/>
      <c r="BN8" s="430"/>
      <c r="BO8" s="430"/>
      <c r="BP8" s="430"/>
      <c r="BQ8" s="430"/>
      <c r="BR8" s="430"/>
      <c r="BS8" s="430"/>
      <c r="BT8" s="430"/>
      <c r="BU8" s="430"/>
      <c r="BV8" s="430"/>
      <c r="BW8" s="430"/>
      <c r="BX8" s="430"/>
      <c r="BY8" s="430"/>
      <c r="BZ8" s="430"/>
      <c r="CA8" s="430"/>
      <c r="CB8" s="430"/>
      <c r="CC8" s="430"/>
      <c r="CD8" s="430"/>
      <c r="CE8" s="430"/>
      <c r="CF8" s="430"/>
      <c r="CG8" s="430"/>
      <c r="CH8" s="430"/>
      <c r="CI8" s="430"/>
      <c r="CJ8" s="430"/>
      <c r="CK8" s="430"/>
      <c r="CL8" s="430"/>
      <c r="CM8" s="430"/>
      <c r="CN8" s="430"/>
      <c r="CO8" s="430"/>
      <c r="CP8" s="430"/>
      <c r="CQ8" s="430"/>
      <c r="CR8" s="430"/>
      <c r="CS8" s="430"/>
      <c r="CT8" s="429"/>
    </row>
    <row r="9" spans="1:99" s="361" customFormat="1" ht="21.75" customHeight="1">
      <c r="C9" s="365"/>
      <c r="D9" s="429"/>
      <c r="E9" s="429"/>
      <c r="F9" s="429"/>
      <c r="G9" s="429"/>
      <c r="H9" s="429"/>
      <c r="I9" s="429"/>
      <c r="J9" s="429"/>
      <c r="K9" s="429"/>
      <c r="L9" s="429"/>
      <c r="M9" s="429"/>
      <c r="N9" s="429"/>
      <c r="O9" s="429"/>
      <c r="P9" s="429"/>
      <c r="Q9" s="429"/>
      <c r="R9" s="429"/>
      <c r="S9" s="429"/>
      <c r="T9" s="429"/>
      <c r="U9" s="429"/>
      <c r="V9" s="429"/>
      <c r="W9" s="429"/>
      <c r="X9" s="429"/>
      <c r="Y9" s="429"/>
      <c r="Z9" s="429"/>
      <c r="AA9" s="429"/>
      <c r="AB9" s="429"/>
      <c r="AC9" s="429"/>
      <c r="AD9" s="429"/>
      <c r="AE9" s="429"/>
      <c r="AF9" s="429"/>
      <c r="AG9" s="429"/>
      <c r="AH9" s="429"/>
      <c r="AI9" s="429"/>
      <c r="AJ9" s="429"/>
      <c r="AK9" s="429"/>
      <c r="AL9" s="429"/>
      <c r="AM9" s="429"/>
      <c r="AN9" s="429"/>
      <c r="AO9" s="429"/>
      <c r="AP9" s="429"/>
      <c r="AQ9" s="429"/>
      <c r="AR9" s="429"/>
      <c r="AS9" s="429"/>
      <c r="AT9" s="429"/>
      <c r="AU9" s="429"/>
      <c r="AV9" s="429"/>
      <c r="AW9" s="429"/>
      <c r="AX9" s="429"/>
      <c r="AY9" s="429"/>
      <c r="AZ9" s="429"/>
      <c r="BA9" s="429"/>
      <c r="BB9" s="429"/>
      <c r="BC9" s="429"/>
      <c r="BD9" s="429"/>
      <c r="BE9" s="429"/>
      <c r="BF9" s="429"/>
      <c r="BG9" s="429"/>
      <c r="BH9" s="429"/>
      <c r="BI9" s="429"/>
      <c r="BJ9" s="429"/>
      <c r="BK9" s="429"/>
      <c r="BL9" s="429"/>
      <c r="BM9" s="429"/>
      <c r="BN9" s="429"/>
      <c r="BO9" s="429"/>
      <c r="BP9" s="429"/>
      <c r="BQ9" s="429"/>
      <c r="BR9" s="429"/>
      <c r="BS9" s="429"/>
      <c r="BT9" s="429"/>
      <c r="BU9" s="429"/>
      <c r="BV9" s="429"/>
      <c r="BW9" s="429"/>
      <c r="BX9" s="429"/>
      <c r="BY9" s="429"/>
      <c r="BZ9" s="429"/>
      <c r="CA9" s="429"/>
      <c r="CB9" s="429"/>
      <c r="CC9" s="429"/>
      <c r="CD9" s="429"/>
      <c r="CE9" s="429"/>
      <c r="CF9" s="429"/>
      <c r="CG9" s="429"/>
      <c r="CH9" s="429"/>
      <c r="CI9" s="429"/>
      <c r="CJ9" s="429"/>
      <c r="CK9" s="429"/>
      <c r="CL9" s="429"/>
      <c r="CM9" s="429"/>
      <c r="CN9" s="429"/>
      <c r="CO9" s="429"/>
      <c r="CP9" s="429"/>
      <c r="CQ9" s="429"/>
      <c r="CR9" s="429"/>
      <c r="CS9" s="429"/>
      <c r="CT9" s="431"/>
    </row>
    <row r="10" spans="1:99" s="361" customFormat="1" ht="21.75" customHeight="1">
      <c r="C10" s="365"/>
      <c r="D10" s="429"/>
      <c r="E10" s="429"/>
      <c r="F10" s="429"/>
      <c r="G10" s="429"/>
      <c r="H10" s="429"/>
      <c r="I10" s="429"/>
      <c r="J10" s="429"/>
      <c r="K10" s="429"/>
      <c r="L10" s="429"/>
      <c r="M10" s="429"/>
      <c r="N10" s="429"/>
      <c r="O10" s="429"/>
      <c r="P10" s="429"/>
      <c r="Q10" s="429"/>
      <c r="R10" s="429"/>
      <c r="S10" s="429"/>
      <c r="T10" s="429"/>
      <c r="U10" s="429"/>
      <c r="V10" s="429"/>
      <c r="W10" s="429"/>
      <c r="X10" s="429"/>
      <c r="Y10" s="429"/>
      <c r="Z10" s="429"/>
      <c r="AA10" s="429"/>
      <c r="AB10" s="429"/>
      <c r="AC10" s="429"/>
      <c r="AD10" s="429"/>
      <c r="AE10" s="429"/>
      <c r="AF10" s="429"/>
      <c r="AG10" s="429"/>
      <c r="AH10" s="429"/>
      <c r="AI10" s="429"/>
      <c r="AJ10" s="429"/>
      <c r="AK10" s="429"/>
      <c r="AL10" s="429"/>
      <c r="AM10" s="429"/>
      <c r="AN10" s="429"/>
      <c r="AO10" s="429"/>
      <c r="AP10" s="429"/>
      <c r="AQ10" s="429"/>
      <c r="AR10" s="429"/>
      <c r="AS10" s="429"/>
      <c r="AT10" s="429"/>
      <c r="AU10" s="429"/>
      <c r="AV10" s="429"/>
      <c r="AW10" s="429"/>
      <c r="AX10" s="429"/>
      <c r="AY10" s="429"/>
      <c r="AZ10" s="429"/>
      <c r="BA10" s="429"/>
      <c r="BB10" s="429"/>
      <c r="BC10" s="429"/>
      <c r="BD10" s="429"/>
      <c r="BE10" s="429"/>
      <c r="BF10" s="429"/>
      <c r="BG10" s="429"/>
      <c r="BH10" s="429"/>
      <c r="BI10" s="429"/>
      <c r="BJ10" s="429"/>
      <c r="BK10" s="429"/>
      <c r="BL10" s="429"/>
      <c r="BM10" s="429"/>
      <c r="BN10" s="429"/>
      <c r="BO10" s="429"/>
      <c r="BP10" s="429"/>
      <c r="BQ10" s="429"/>
      <c r="BR10" s="429"/>
      <c r="BS10" s="429"/>
      <c r="BT10" s="429"/>
      <c r="BU10" s="429"/>
      <c r="BV10" s="429"/>
      <c r="BW10" s="429"/>
      <c r="BX10" s="429"/>
      <c r="BY10" s="429"/>
      <c r="BZ10" s="429"/>
      <c r="CA10" s="429"/>
      <c r="CB10" s="429"/>
      <c r="CC10" s="429"/>
      <c r="CD10" s="429"/>
      <c r="CE10" s="429"/>
      <c r="CF10" s="429"/>
      <c r="CG10" s="429"/>
      <c r="CH10" s="429"/>
      <c r="CI10" s="429"/>
      <c r="CJ10" s="429"/>
      <c r="CK10" s="429"/>
      <c r="CL10" s="429"/>
      <c r="CM10" s="429"/>
      <c r="CN10" s="429"/>
      <c r="CO10" s="429"/>
      <c r="CP10" s="429"/>
      <c r="CQ10" s="429"/>
      <c r="CR10" s="429"/>
      <c r="CS10" s="429"/>
      <c r="CT10" s="429"/>
      <c r="CU10" s="365"/>
    </row>
    <row r="11" spans="1:99" s="361" customFormat="1" ht="21.75" customHeight="1">
      <c r="C11" s="365"/>
      <c r="D11" s="429"/>
      <c r="E11" s="429"/>
      <c r="F11" s="429"/>
      <c r="G11" s="429"/>
      <c r="H11" s="429"/>
      <c r="I11" s="429"/>
      <c r="J11" s="429"/>
      <c r="K11" s="429"/>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29"/>
      <c r="AO11" s="429"/>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29"/>
      <c r="BQ11" s="429"/>
      <c r="BR11" s="429"/>
      <c r="BS11" s="429"/>
      <c r="BT11" s="429"/>
      <c r="BU11" s="429"/>
      <c r="BV11" s="429"/>
      <c r="BW11" s="429"/>
      <c r="BX11" s="429"/>
      <c r="BY11" s="429"/>
      <c r="BZ11" s="429"/>
      <c r="CA11" s="429"/>
      <c r="CB11" s="429"/>
      <c r="CC11" s="429"/>
      <c r="CD11" s="429"/>
      <c r="CE11" s="429"/>
      <c r="CF11" s="429"/>
      <c r="CG11" s="429"/>
      <c r="CH11" s="429"/>
      <c r="CI11" s="429"/>
      <c r="CJ11" s="429"/>
      <c r="CK11" s="429"/>
      <c r="CL11" s="429"/>
      <c r="CM11" s="429"/>
      <c r="CN11" s="429"/>
      <c r="CO11" s="429"/>
      <c r="CP11" s="429"/>
      <c r="CQ11" s="429"/>
      <c r="CR11" s="429"/>
      <c r="CS11" s="429"/>
      <c r="CT11" s="429"/>
      <c r="CU11" s="365"/>
    </row>
    <row r="12" spans="1:99">
      <c r="AC12" s="429"/>
      <c r="AD12" s="429"/>
      <c r="AE12" s="429"/>
      <c r="AF12" s="429"/>
      <c r="AG12" s="429"/>
      <c r="AH12" s="429"/>
      <c r="AI12" s="429"/>
      <c r="AJ12" s="429"/>
      <c r="AK12" s="429"/>
      <c r="AL12" s="429"/>
      <c r="AM12" s="429"/>
      <c r="AN12" s="429"/>
      <c r="AO12" s="429"/>
      <c r="AP12" s="429"/>
      <c r="AQ12" s="429"/>
      <c r="AR12" s="429"/>
      <c r="AS12" s="429"/>
      <c r="AT12" s="429"/>
      <c r="AU12" s="429"/>
      <c r="AV12" s="429"/>
      <c r="AW12" s="429"/>
      <c r="AX12" s="429"/>
      <c r="AY12" s="429"/>
      <c r="AZ12" s="429"/>
      <c r="BA12" s="429"/>
      <c r="BB12" s="429"/>
      <c r="BC12" s="429"/>
      <c r="BD12" s="429"/>
      <c r="BE12" s="429"/>
      <c r="BF12" s="429"/>
      <c r="BG12" s="429"/>
      <c r="BH12" s="429"/>
      <c r="BI12" s="429"/>
      <c r="BJ12" s="429"/>
      <c r="BK12" s="429"/>
      <c r="BL12" s="429"/>
      <c r="BM12" s="429"/>
      <c r="BN12" s="429"/>
      <c r="BO12" s="429"/>
      <c r="BP12" s="429"/>
      <c r="BQ12" s="429"/>
      <c r="BR12" s="429"/>
      <c r="BS12" s="429"/>
      <c r="BT12" s="429"/>
      <c r="BU12" s="429"/>
      <c r="BV12" s="429"/>
      <c r="BW12" s="429"/>
      <c r="BX12" s="429"/>
      <c r="BY12" s="429"/>
      <c r="BZ12" s="429"/>
      <c r="CA12" s="429"/>
      <c r="CB12" s="429"/>
      <c r="CC12" s="429"/>
      <c r="CD12" s="429"/>
      <c r="CE12" s="429"/>
      <c r="CF12" s="429"/>
      <c r="CG12" s="429"/>
      <c r="CH12" s="429"/>
      <c r="CI12" s="429"/>
      <c r="CJ12" s="429"/>
      <c r="CK12" s="429"/>
      <c r="CL12" s="429"/>
      <c r="CM12" s="429"/>
      <c r="CN12" s="429"/>
      <c r="CO12" s="429"/>
      <c r="CP12" s="429"/>
      <c r="CQ12" s="429"/>
      <c r="CR12" s="429"/>
      <c r="CS12" s="429"/>
      <c r="CT12" s="429"/>
    </row>
    <row r="13" spans="1:99">
      <c r="AC13" s="429"/>
      <c r="AD13" s="429"/>
      <c r="AE13" s="429"/>
      <c r="AF13" s="429"/>
      <c r="AG13" s="429"/>
      <c r="AH13" s="429"/>
      <c r="AI13" s="429"/>
      <c r="AJ13" s="429"/>
      <c r="AK13" s="429"/>
      <c r="AL13" s="429"/>
      <c r="AM13" s="429"/>
      <c r="AN13" s="429"/>
      <c r="AO13" s="429"/>
      <c r="AP13" s="429"/>
      <c r="AQ13" s="429"/>
      <c r="AR13" s="429"/>
      <c r="AS13" s="429"/>
      <c r="AT13" s="429"/>
      <c r="AU13" s="429"/>
      <c r="AV13" s="429"/>
      <c r="AW13" s="429"/>
      <c r="AX13" s="429"/>
      <c r="AY13" s="429"/>
      <c r="AZ13" s="429"/>
      <c r="BA13" s="429"/>
      <c r="BB13" s="429"/>
      <c r="BC13" s="429"/>
      <c r="BD13" s="429"/>
      <c r="BE13" s="429"/>
      <c r="BF13" s="429"/>
      <c r="BG13" s="429"/>
      <c r="BH13" s="429"/>
      <c r="BI13" s="429"/>
      <c r="BJ13" s="429"/>
      <c r="BK13" s="429"/>
      <c r="BL13" s="429"/>
      <c r="BM13" s="429"/>
      <c r="BN13" s="429"/>
      <c r="BO13" s="429"/>
      <c r="BP13" s="429"/>
      <c r="BQ13" s="429"/>
      <c r="BR13" s="429"/>
      <c r="BS13" s="429"/>
      <c r="BT13" s="429"/>
      <c r="BU13" s="429"/>
      <c r="BV13" s="429"/>
      <c r="BW13" s="429"/>
      <c r="BX13" s="429"/>
      <c r="BY13" s="429"/>
      <c r="BZ13" s="429"/>
      <c r="CA13" s="429"/>
      <c r="CB13" s="429"/>
      <c r="CC13" s="429"/>
      <c r="CD13" s="429"/>
      <c r="CE13" s="429"/>
      <c r="CF13" s="429"/>
      <c r="CG13" s="429"/>
      <c r="CH13" s="429"/>
      <c r="CI13" s="429"/>
      <c r="CJ13" s="429"/>
      <c r="CK13" s="429"/>
      <c r="CL13" s="429"/>
      <c r="CM13" s="429"/>
      <c r="CN13" s="429"/>
      <c r="CO13" s="429"/>
      <c r="CP13" s="429"/>
      <c r="CQ13" s="429"/>
      <c r="CR13" s="429"/>
      <c r="CS13" s="429"/>
      <c r="CT13" s="429"/>
    </row>
    <row r="14" spans="1:99">
      <c r="AC14" s="429"/>
      <c r="AD14" s="429"/>
      <c r="AE14" s="429"/>
      <c r="AF14" s="429"/>
      <c r="AG14" s="429"/>
      <c r="AH14" s="429"/>
      <c r="AI14" s="429"/>
      <c r="AJ14" s="429"/>
      <c r="AK14" s="429"/>
      <c r="AL14" s="429"/>
      <c r="AM14" s="429"/>
      <c r="AN14" s="429"/>
      <c r="AO14" s="429"/>
      <c r="AP14" s="429"/>
      <c r="AQ14" s="429"/>
      <c r="AR14" s="429"/>
      <c r="AS14" s="429"/>
      <c r="AT14" s="429"/>
      <c r="AU14" s="429"/>
      <c r="AV14" s="429"/>
      <c r="AW14" s="429"/>
      <c r="AX14" s="429"/>
      <c r="AY14" s="429"/>
      <c r="AZ14" s="429"/>
      <c r="BA14" s="429"/>
      <c r="BB14" s="429"/>
      <c r="BC14" s="429"/>
      <c r="BD14" s="429"/>
      <c r="BE14" s="429"/>
      <c r="BF14" s="429"/>
      <c r="BG14" s="429"/>
      <c r="BH14" s="429"/>
      <c r="BI14" s="429"/>
      <c r="BJ14" s="429"/>
      <c r="BK14" s="429"/>
      <c r="BL14" s="429"/>
      <c r="BM14" s="429"/>
      <c r="BN14" s="429"/>
      <c r="BO14" s="429"/>
      <c r="BP14" s="429"/>
      <c r="BQ14" s="429"/>
      <c r="BR14" s="429"/>
      <c r="BS14" s="429"/>
      <c r="BT14" s="429"/>
      <c r="BU14" s="429"/>
      <c r="BV14" s="429"/>
      <c r="BW14" s="429"/>
      <c r="BX14" s="429"/>
      <c r="BY14" s="429"/>
      <c r="BZ14" s="429"/>
      <c r="CA14" s="429"/>
      <c r="CB14" s="429"/>
      <c r="CC14" s="429"/>
      <c r="CD14" s="429"/>
      <c r="CE14" s="429"/>
      <c r="CF14" s="429"/>
      <c r="CG14" s="429"/>
      <c r="CH14" s="429"/>
      <c r="CI14" s="429"/>
      <c r="CJ14" s="429"/>
      <c r="CK14" s="429"/>
      <c r="CL14" s="429"/>
      <c r="CM14" s="429"/>
      <c r="CN14" s="429"/>
      <c r="CO14" s="429"/>
      <c r="CP14" s="429"/>
      <c r="CQ14" s="429"/>
      <c r="CR14" s="429"/>
      <c r="CS14" s="429"/>
      <c r="CT14" s="429"/>
    </row>
    <row r="15" spans="1:99">
      <c r="AC15" s="429"/>
      <c r="AD15" s="429"/>
      <c r="AE15" s="429"/>
      <c r="AF15" s="429"/>
      <c r="AG15" s="429"/>
      <c r="AH15" s="429"/>
      <c r="AI15" s="429"/>
      <c r="AJ15" s="429"/>
      <c r="AK15" s="429"/>
      <c r="AL15" s="429"/>
      <c r="AM15" s="429"/>
      <c r="AN15" s="429"/>
      <c r="AO15" s="429"/>
      <c r="AP15" s="429"/>
      <c r="AQ15" s="429"/>
      <c r="AR15" s="429"/>
      <c r="AS15" s="429"/>
      <c r="AT15" s="429"/>
      <c r="AU15" s="429"/>
      <c r="AV15" s="429"/>
      <c r="AW15" s="429"/>
      <c r="AX15" s="429"/>
      <c r="AY15" s="429"/>
      <c r="AZ15" s="429"/>
      <c r="BA15" s="429"/>
      <c r="BB15" s="429"/>
      <c r="BC15" s="429"/>
      <c r="BD15" s="429"/>
      <c r="BE15" s="429"/>
      <c r="BF15" s="429"/>
      <c r="BG15" s="429"/>
      <c r="BH15" s="429"/>
      <c r="BI15" s="429"/>
      <c r="BJ15" s="429"/>
      <c r="BK15" s="429"/>
      <c r="BL15" s="429"/>
      <c r="BM15" s="429"/>
      <c r="BN15" s="429"/>
      <c r="BO15" s="429"/>
      <c r="BP15" s="429"/>
      <c r="BQ15" s="429"/>
      <c r="BR15" s="429"/>
      <c r="BS15" s="429"/>
      <c r="BT15" s="429"/>
      <c r="BU15" s="429"/>
      <c r="BV15" s="429"/>
      <c r="BW15" s="429"/>
      <c r="BX15" s="429"/>
      <c r="BY15" s="429"/>
      <c r="BZ15" s="429"/>
      <c r="CA15" s="429"/>
      <c r="CB15" s="429"/>
      <c r="CC15" s="429"/>
      <c r="CD15" s="429"/>
      <c r="CE15" s="429"/>
      <c r="CF15" s="429"/>
      <c r="CG15" s="429"/>
      <c r="CH15" s="429"/>
      <c r="CI15" s="429"/>
      <c r="CJ15" s="429"/>
      <c r="CK15" s="429"/>
      <c r="CL15" s="429"/>
      <c r="CM15" s="429"/>
      <c r="CN15" s="429"/>
      <c r="CO15" s="429"/>
      <c r="CP15" s="429"/>
      <c r="CQ15" s="429"/>
      <c r="CR15" s="429"/>
      <c r="CS15" s="429"/>
      <c r="CT15" s="429"/>
    </row>
    <row r="16" spans="1:99">
      <c r="AC16" s="429"/>
      <c r="AD16" s="429"/>
      <c r="AE16" s="429"/>
      <c r="AF16" s="429"/>
      <c r="AG16" s="429"/>
      <c r="AH16" s="429"/>
      <c r="AI16" s="429"/>
      <c r="AJ16" s="429"/>
      <c r="AK16" s="429"/>
      <c r="AL16" s="429"/>
      <c r="AM16" s="429"/>
      <c r="AN16" s="429"/>
      <c r="AO16" s="429"/>
      <c r="AP16" s="429"/>
      <c r="AQ16" s="429"/>
      <c r="AR16" s="429"/>
      <c r="AS16" s="429"/>
      <c r="AT16" s="429"/>
      <c r="AU16" s="429"/>
      <c r="AV16" s="429"/>
      <c r="AW16" s="429"/>
      <c r="AX16" s="429"/>
      <c r="AY16" s="429"/>
      <c r="AZ16" s="429"/>
      <c r="BA16" s="429"/>
      <c r="BB16" s="429"/>
      <c r="BC16" s="429"/>
      <c r="BD16" s="429"/>
      <c r="BE16" s="429"/>
      <c r="BF16" s="429"/>
      <c r="BG16" s="429"/>
      <c r="BH16" s="429"/>
      <c r="BI16" s="429"/>
      <c r="BJ16" s="429"/>
      <c r="BK16" s="429"/>
      <c r="BL16" s="429"/>
      <c r="BM16" s="429"/>
      <c r="BN16" s="429"/>
      <c r="BO16" s="429"/>
      <c r="BP16" s="429"/>
      <c r="BQ16" s="429"/>
      <c r="BR16" s="429"/>
      <c r="BS16" s="429"/>
      <c r="BT16" s="429"/>
      <c r="BU16" s="429"/>
      <c r="BV16" s="429"/>
      <c r="BW16" s="429"/>
      <c r="BX16" s="429"/>
      <c r="BY16" s="429"/>
      <c r="BZ16" s="429"/>
      <c r="CA16" s="429"/>
      <c r="CB16" s="429"/>
      <c r="CC16" s="429"/>
      <c r="CD16" s="429"/>
      <c r="CE16" s="429"/>
      <c r="CF16" s="429"/>
      <c r="CG16" s="429"/>
      <c r="CH16" s="429"/>
      <c r="CI16" s="429"/>
      <c r="CJ16" s="429"/>
      <c r="CK16" s="429"/>
      <c r="CL16" s="429"/>
      <c r="CM16" s="429"/>
      <c r="CN16" s="429"/>
      <c r="CO16" s="429"/>
      <c r="CP16" s="429"/>
      <c r="CQ16" s="429"/>
      <c r="CR16" s="429"/>
      <c r="CS16" s="429"/>
      <c r="CT16" s="429"/>
    </row>
    <row r="17" spans="3:98">
      <c r="AC17" s="429"/>
      <c r="AD17" s="429"/>
      <c r="AE17" s="429"/>
      <c r="AF17" s="429"/>
      <c r="AG17" s="429"/>
      <c r="AH17" s="429"/>
      <c r="AI17" s="429"/>
      <c r="AJ17" s="429"/>
      <c r="AK17" s="429"/>
      <c r="AL17" s="429"/>
      <c r="AM17" s="429"/>
      <c r="AN17" s="429"/>
      <c r="AO17" s="429"/>
      <c r="AP17" s="429"/>
      <c r="AQ17" s="429"/>
      <c r="AR17" s="429"/>
      <c r="AS17" s="429"/>
      <c r="AT17" s="429"/>
      <c r="AU17" s="429"/>
      <c r="AV17" s="429"/>
      <c r="AW17" s="429"/>
      <c r="AX17" s="429"/>
      <c r="AY17" s="429"/>
      <c r="AZ17" s="429"/>
      <c r="BA17" s="429"/>
      <c r="BB17" s="429"/>
      <c r="BC17" s="429"/>
      <c r="BD17" s="429"/>
      <c r="BE17" s="429"/>
      <c r="BF17" s="429"/>
      <c r="BG17" s="429"/>
      <c r="BH17" s="429"/>
      <c r="BI17" s="429"/>
      <c r="BJ17" s="429"/>
      <c r="BK17" s="429"/>
      <c r="BL17" s="429"/>
      <c r="BM17" s="429"/>
      <c r="BN17" s="429"/>
      <c r="BO17" s="429"/>
      <c r="BP17" s="429"/>
      <c r="BQ17" s="429"/>
      <c r="BR17" s="429"/>
      <c r="BS17" s="429"/>
      <c r="BT17" s="429"/>
      <c r="BU17" s="429"/>
      <c r="BV17" s="429"/>
      <c r="BW17" s="429"/>
      <c r="BX17" s="429"/>
      <c r="BY17" s="429"/>
      <c r="BZ17" s="429"/>
      <c r="CA17" s="429"/>
      <c r="CB17" s="429"/>
      <c r="CC17" s="429"/>
      <c r="CD17" s="429"/>
      <c r="CE17" s="429"/>
      <c r="CF17" s="429"/>
      <c r="CG17" s="429"/>
      <c r="CH17" s="429"/>
      <c r="CI17" s="429"/>
      <c r="CJ17" s="429"/>
      <c r="CK17" s="429"/>
      <c r="CL17" s="429"/>
      <c r="CM17" s="429"/>
      <c r="CN17" s="429"/>
      <c r="CO17" s="429"/>
      <c r="CP17" s="429"/>
      <c r="CQ17" s="429"/>
      <c r="CR17" s="429"/>
      <c r="CS17" s="429"/>
      <c r="CT17" s="429"/>
    </row>
    <row r="18" spans="3:98">
      <c r="AC18" s="429"/>
      <c r="AD18" s="429"/>
      <c r="AE18" s="429"/>
      <c r="AF18" s="429"/>
      <c r="AG18" s="429"/>
      <c r="AH18" s="429"/>
      <c r="AI18" s="429"/>
      <c r="AJ18" s="429"/>
      <c r="AK18" s="429"/>
      <c r="AL18" s="429"/>
      <c r="AM18" s="429"/>
      <c r="AN18" s="429"/>
      <c r="AO18" s="429"/>
      <c r="AP18" s="429"/>
      <c r="AQ18" s="429"/>
      <c r="AR18" s="429"/>
      <c r="AS18" s="429"/>
      <c r="AT18" s="429"/>
      <c r="AU18" s="429"/>
      <c r="AV18" s="429"/>
      <c r="AW18" s="429"/>
      <c r="AX18" s="429"/>
      <c r="AY18" s="429"/>
      <c r="AZ18" s="429"/>
      <c r="BA18" s="429"/>
      <c r="BB18" s="429"/>
      <c r="BC18" s="429"/>
      <c r="BD18" s="429"/>
      <c r="BE18" s="429"/>
      <c r="BF18" s="429"/>
      <c r="BG18" s="429"/>
      <c r="BH18" s="429"/>
      <c r="BI18" s="429"/>
      <c r="BJ18" s="429"/>
      <c r="BK18" s="429"/>
      <c r="BL18" s="429"/>
      <c r="BM18" s="429"/>
      <c r="BN18" s="429"/>
      <c r="BO18" s="429"/>
      <c r="BP18" s="429"/>
      <c r="BQ18" s="429"/>
      <c r="BR18" s="429"/>
      <c r="BS18" s="429"/>
      <c r="BT18" s="429"/>
      <c r="BU18" s="429"/>
      <c r="BV18" s="429"/>
      <c r="BW18" s="429"/>
      <c r="BX18" s="429"/>
      <c r="BY18" s="429"/>
      <c r="BZ18" s="429"/>
      <c r="CA18" s="429"/>
      <c r="CB18" s="429"/>
      <c r="CC18" s="429"/>
      <c r="CD18" s="429"/>
      <c r="CE18" s="429"/>
      <c r="CF18" s="429"/>
      <c r="CG18" s="429"/>
      <c r="CH18" s="429"/>
      <c r="CI18" s="429"/>
      <c r="CJ18" s="429"/>
      <c r="CK18" s="429"/>
      <c r="CL18" s="429"/>
      <c r="CM18" s="429"/>
      <c r="CN18" s="429"/>
      <c r="CO18" s="429"/>
      <c r="CP18" s="429"/>
      <c r="CQ18" s="429"/>
      <c r="CR18" s="429"/>
      <c r="CS18" s="429"/>
      <c r="CT18" s="429"/>
    </row>
    <row r="19" spans="3:98">
      <c r="AC19" s="429"/>
      <c r="AD19" s="429"/>
      <c r="AE19" s="429"/>
      <c r="AF19" s="429"/>
      <c r="AG19" s="429"/>
      <c r="AH19" s="429"/>
      <c r="AI19" s="429"/>
      <c r="AJ19" s="429"/>
      <c r="AK19" s="429"/>
      <c r="AL19" s="429"/>
      <c r="AM19" s="429"/>
      <c r="AN19" s="429"/>
      <c r="AO19" s="429"/>
      <c r="AP19" s="429"/>
      <c r="AQ19" s="429"/>
      <c r="AR19" s="429"/>
      <c r="AS19" s="429"/>
      <c r="AT19" s="429"/>
      <c r="AU19" s="429"/>
      <c r="AV19" s="429"/>
      <c r="AW19" s="429"/>
      <c r="AX19" s="429"/>
      <c r="AY19" s="429"/>
      <c r="AZ19" s="429"/>
      <c r="BA19" s="429"/>
      <c r="BB19" s="429"/>
      <c r="BC19" s="429"/>
      <c r="BD19" s="429"/>
      <c r="BE19" s="429"/>
      <c r="BF19" s="429"/>
      <c r="BG19" s="429"/>
      <c r="BH19" s="429"/>
      <c r="BI19" s="429"/>
      <c r="BJ19" s="429"/>
      <c r="BK19" s="429"/>
      <c r="BL19" s="429"/>
      <c r="BM19" s="429"/>
      <c r="BN19" s="429"/>
      <c r="BO19" s="429"/>
      <c r="BP19" s="429"/>
      <c r="BQ19" s="429"/>
      <c r="BR19" s="429"/>
      <c r="BS19" s="429"/>
      <c r="BT19" s="429"/>
      <c r="BU19" s="429"/>
      <c r="BV19" s="429"/>
      <c r="BW19" s="429"/>
      <c r="BX19" s="429"/>
      <c r="BY19" s="429"/>
      <c r="BZ19" s="429"/>
      <c r="CA19" s="429"/>
      <c r="CB19" s="429"/>
      <c r="CC19" s="429"/>
      <c r="CD19" s="429"/>
      <c r="CE19" s="429"/>
      <c r="CF19" s="429"/>
      <c r="CG19" s="429"/>
      <c r="CH19" s="429"/>
      <c r="CI19" s="429"/>
      <c r="CJ19" s="429"/>
      <c r="CK19" s="429"/>
      <c r="CL19" s="429"/>
      <c r="CM19" s="429"/>
      <c r="CN19" s="429"/>
      <c r="CO19" s="429"/>
      <c r="CP19" s="429"/>
      <c r="CQ19" s="429"/>
      <c r="CR19" s="429"/>
      <c r="CS19" s="429"/>
      <c r="CT19" s="429"/>
    </row>
    <row r="20" spans="3:98">
      <c r="AC20" s="429"/>
      <c r="AD20" s="429"/>
      <c r="AE20" s="429"/>
      <c r="AF20" s="429"/>
      <c r="AG20" s="429"/>
      <c r="AH20" s="429"/>
      <c r="AI20" s="429"/>
      <c r="AJ20" s="429"/>
      <c r="AK20" s="429"/>
      <c r="AL20" s="429"/>
      <c r="AM20" s="429"/>
      <c r="AN20" s="429"/>
      <c r="AO20" s="429"/>
      <c r="AP20" s="429"/>
      <c r="AQ20" s="429"/>
      <c r="AR20" s="429"/>
      <c r="AS20" s="429"/>
      <c r="AT20" s="429"/>
      <c r="AU20" s="429"/>
      <c r="AV20" s="429"/>
      <c r="AW20" s="429"/>
      <c r="AX20" s="429"/>
      <c r="AY20" s="429"/>
      <c r="AZ20" s="429"/>
      <c r="BA20" s="429"/>
      <c r="BB20" s="429"/>
      <c r="BC20" s="429"/>
      <c r="BD20" s="429"/>
      <c r="BE20" s="429"/>
      <c r="BF20" s="429"/>
      <c r="BG20" s="429"/>
      <c r="BH20" s="429"/>
      <c r="BI20" s="429"/>
      <c r="BJ20" s="429"/>
      <c r="BK20" s="429"/>
      <c r="BL20" s="429"/>
      <c r="BM20" s="429"/>
      <c r="BN20" s="429"/>
      <c r="BO20" s="429"/>
      <c r="BP20" s="429"/>
      <c r="BQ20" s="429"/>
      <c r="BR20" s="429"/>
      <c r="BS20" s="429"/>
      <c r="BT20" s="429"/>
      <c r="BU20" s="429"/>
      <c r="BV20" s="429"/>
      <c r="BW20" s="429"/>
      <c r="BX20" s="429"/>
      <c r="BY20" s="429"/>
      <c r="BZ20" s="429"/>
      <c r="CA20" s="429"/>
      <c r="CB20" s="429"/>
      <c r="CC20" s="429"/>
      <c r="CD20" s="429"/>
      <c r="CE20" s="429"/>
      <c r="CF20" s="429"/>
      <c r="CG20" s="429"/>
      <c r="CH20" s="429"/>
      <c r="CI20" s="429"/>
      <c r="CJ20" s="429"/>
      <c r="CK20" s="429"/>
      <c r="CL20" s="429"/>
      <c r="CM20" s="429"/>
      <c r="CN20" s="429"/>
      <c r="CO20" s="429"/>
      <c r="CP20" s="429"/>
      <c r="CQ20" s="429"/>
      <c r="CR20" s="429"/>
      <c r="CS20" s="429"/>
      <c r="CT20" s="429"/>
    </row>
    <row r="21" spans="3:98">
      <c r="AC21" s="429"/>
      <c r="AD21" s="429"/>
      <c r="AE21" s="429"/>
      <c r="AF21" s="429"/>
      <c r="AG21" s="429"/>
      <c r="AH21" s="429"/>
      <c r="AI21" s="429"/>
      <c r="AJ21" s="429"/>
      <c r="AK21" s="429"/>
      <c r="AL21" s="429"/>
      <c r="AM21" s="429"/>
      <c r="AN21" s="429"/>
      <c r="AO21" s="429"/>
      <c r="AP21" s="429"/>
      <c r="AQ21" s="429"/>
      <c r="AR21" s="429"/>
      <c r="AS21" s="429"/>
      <c r="AT21" s="429"/>
      <c r="AU21" s="429"/>
      <c r="AV21" s="429"/>
      <c r="AW21" s="429"/>
      <c r="AX21" s="429"/>
      <c r="AY21" s="429"/>
      <c r="AZ21" s="429"/>
      <c r="BA21" s="429"/>
      <c r="BB21" s="429"/>
      <c r="BC21" s="429"/>
      <c r="BD21" s="429"/>
      <c r="BE21" s="429"/>
      <c r="BF21" s="429"/>
      <c r="BG21" s="429"/>
      <c r="BH21" s="429"/>
      <c r="BI21" s="429"/>
      <c r="BJ21" s="429"/>
      <c r="BK21" s="429"/>
      <c r="BL21" s="429"/>
      <c r="BM21" s="429"/>
      <c r="BN21" s="429"/>
      <c r="BO21" s="429"/>
      <c r="BP21" s="429"/>
      <c r="BQ21" s="429"/>
      <c r="BR21" s="429"/>
      <c r="BS21" s="429"/>
      <c r="BT21" s="429"/>
      <c r="BU21" s="429"/>
      <c r="BV21" s="429"/>
      <c r="BW21" s="429"/>
      <c r="BX21" s="429"/>
      <c r="BY21" s="429"/>
      <c r="BZ21" s="429"/>
      <c r="CA21" s="429"/>
      <c r="CB21" s="429"/>
      <c r="CC21" s="429"/>
      <c r="CD21" s="429"/>
      <c r="CE21" s="429"/>
      <c r="CF21" s="429"/>
      <c r="CG21" s="429"/>
      <c r="CH21" s="429"/>
      <c r="CI21" s="429"/>
      <c r="CJ21" s="429"/>
      <c r="CK21" s="429"/>
      <c r="CL21" s="429"/>
      <c r="CM21" s="429"/>
      <c r="CN21" s="429"/>
      <c r="CO21" s="429"/>
      <c r="CP21" s="429"/>
      <c r="CQ21" s="429"/>
      <c r="CR21" s="429"/>
      <c r="CS21" s="429"/>
      <c r="CT21" s="429"/>
    </row>
    <row r="22" spans="3:98">
      <c r="AC22" s="429"/>
      <c r="AD22" s="429"/>
      <c r="AE22" s="429"/>
      <c r="AF22" s="429"/>
      <c r="AG22" s="429"/>
      <c r="AH22" s="429"/>
      <c r="AI22" s="429"/>
      <c r="AJ22" s="429"/>
      <c r="AK22" s="429"/>
      <c r="AL22" s="429"/>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29"/>
      <c r="BK22" s="429"/>
      <c r="BL22" s="429"/>
      <c r="BM22" s="429"/>
      <c r="BN22" s="429"/>
      <c r="BO22" s="429"/>
      <c r="BP22" s="429"/>
      <c r="BQ22" s="429"/>
      <c r="BR22" s="429"/>
      <c r="BS22" s="429"/>
      <c r="BT22" s="429"/>
      <c r="BU22" s="429"/>
      <c r="BV22" s="429"/>
      <c r="BW22" s="429"/>
      <c r="BX22" s="429"/>
      <c r="BY22" s="429"/>
      <c r="BZ22" s="429"/>
      <c r="CA22" s="429"/>
      <c r="CB22" s="429"/>
      <c r="CC22" s="429"/>
      <c r="CD22" s="429"/>
      <c r="CE22" s="429"/>
      <c r="CF22" s="429"/>
      <c r="CG22" s="429"/>
      <c r="CH22" s="429"/>
      <c r="CI22" s="429"/>
      <c r="CJ22" s="429"/>
      <c r="CK22" s="429"/>
      <c r="CL22" s="429"/>
      <c r="CM22" s="429"/>
      <c r="CN22" s="429"/>
      <c r="CO22" s="429"/>
      <c r="CP22" s="429"/>
      <c r="CQ22" s="429"/>
      <c r="CR22" s="429"/>
      <c r="CS22" s="429"/>
      <c r="CT22" s="429"/>
    </row>
    <row r="23" spans="3:98" ht="45" customHeight="1">
      <c r="AC23" s="429"/>
      <c r="AD23" s="429"/>
      <c r="AE23" s="429"/>
      <c r="AF23" s="429"/>
      <c r="AG23" s="429"/>
      <c r="AH23" s="429"/>
      <c r="AI23" s="429"/>
      <c r="AJ23" s="429"/>
      <c r="AK23" s="429"/>
      <c r="AL23" s="429"/>
      <c r="AM23" s="429"/>
      <c r="AN23" s="429"/>
      <c r="AO23" s="429"/>
      <c r="AP23" s="429"/>
      <c r="AQ23" s="429"/>
      <c r="AR23" s="429"/>
      <c r="AS23" s="429"/>
      <c r="AT23" s="429"/>
      <c r="AU23" s="429"/>
      <c r="AV23" s="429"/>
      <c r="AW23" s="429"/>
      <c r="AX23" s="429"/>
      <c r="AY23" s="429"/>
      <c r="AZ23" s="429"/>
      <c r="BA23" s="429"/>
      <c r="BB23" s="429"/>
      <c r="BC23" s="429"/>
      <c r="BD23" s="429"/>
      <c r="BE23" s="429"/>
      <c r="BF23" s="429"/>
      <c r="BG23" s="429"/>
      <c r="BH23" s="429"/>
      <c r="BI23" s="429"/>
      <c r="BJ23" s="429"/>
      <c r="BK23" s="429"/>
      <c r="BL23" s="429"/>
      <c r="BM23" s="429"/>
      <c r="BN23" s="429"/>
      <c r="BO23" s="429"/>
      <c r="BP23" s="429"/>
      <c r="BQ23" s="429"/>
      <c r="BR23" s="429"/>
      <c r="BS23" s="429"/>
      <c r="BT23" s="429"/>
      <c r="BU23" s="429"/>
      <c r="BV23" s="429"/>
      <c r="BW23" s="429"/>
      <c r="BX23" s="429"/>
      <c r="BY23" s="429"/>
      <c r="BZ23" s="429"/>
      <c r="CA23" s="429"/>
      <c r="CB23" s="429"/>
      <c r="CC23" s="429"/>
      <c r="CD23" s="429"/>
      <c r="CE23" s="429"/>
      <c r="CF23" s="429"/>
      <c r="CG23" s="429"/>
      <c r="CH23" s="429"/>
      <c r="CI23" s="429"/>
      <c r="CJ23" s="429"/>
      <c r="CK23" s="429"/>
      <c r="CL23" s="429"/>
      <c r="CM23" s="429"/>
      <c r="CN23" s="429"/>
      <c r="CO23" s="429"/>
      <c r="CP23" s="429"/>
      <c r="CQ23" s="429"/>
      <c r="CR23" s="429"/>
      <c r="CS23" s="429"/>
      <c r="CT23" s="429"/>
    </row>
    <row r="24" spans="3:98">
      <c r="AC24" s="429"/>
      <c r="AD24" s="429"/>
      <c r="AE24" s="429"/>
      <c r="AF24" s="429"/>
      <c r="AG24" s="429"/>
      <c r="AH24" s="429"/>
      <c r="AI24" s="429"/>
      <c r="AJ24" s="429"/>
      <c r="AK24" s="429"/>
      <c r="AL24" s="429"/>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29"/>
      <c r="BK24" s="429"/>
      <c r="BL24" s="429"/>
      <c r="BM24" s="429"/>
      <c r="BN24" s="429"/>
      <c r="BO24" s="429"/>
      <c r="BP24" s="429"/>
      <c r="BQ24" s="429"/>
      <c r="BR24" s="429"/>
      <c r="BS24" s="429"/>
      <c r="BT24" s="429"/>
      <c r="BU24" s="429"/>
      <c r="BV24" s="429"/>
      <c r="BW24" s="429"/>
      <c r="BX24" s="429"/>
      <c r="BY24" s="429"/>
      <c r="BZ24" s="429"/>
      <c r="CA24" s="429"/>
      <c r="CB24" s="429"/>
      <c r="CC24" s="429"/>
      <c r="CD24" s="429"/>
      <c r="CE24" s="429"/>
      <c r="CF24" s="429"/>
      <c r="CG24" s="429"/>
      <c r="CH24" s="429"/>
      <c r="CI24" s="429"/>
      <c r="CJ24" s="429"/>
      <c r="CK24" s="429"/>
      <c r="CL24" s="429"/>
      <c r="CM24" s="429"/>
      <c r="CN24" s="429"/>
      <c r="CO24" s="429"/>
      <c r="CP24" s="429"/>
      <c r="CQ24" s="429"/>
      <c r="CR24" s="429"/>
      <c r="CS24" s="429"/>
      <c r="CT24" s="429"/>
    </row>
    <row r="25" spans="3:98">
      <c r="AC25" s="429"/>
      <c r="AD25" s="429"/>
      <c r="AE25" s="429"/>
      <c r="AF25" s="429"/>
      <c r="AG25" s="429"/>
      <c r="AH25" s="429"/>
      <c r="AI25" s="429"/>
      <c r="AJ25" s="429"/>
      <c r="AK25" s="429"/>
      <c r="AL25" s="429"/>
      <c r="AM25" s="429"/>
      <c r="AN25" s="429"/>
      <c r="AO25" s="429"/>
      <c r="AP25" s="429"/>
      <c r="AQ25" s="429"/>
      <c r="AR25" s="429"/>
      <c r="AS25" s="429"/>
      <c r="AT25" s="429"/>
      <c r="AU25" s="429"/>
      <c r="AV25" s="429"/>
      <c r="AW25" s="429"/>
      <c r="AX25" s="429"/>
      <c r="AY25" s="429"/>
      <c r="AZ25" s="429"/>
      <c r="BA25" s="429"/>
      <c r="BB25" s="429"/>
      <c r="BC25" s="429"/>
      <c r="BD25" s="429"/>
      <c r="BE25" s="429"/>
      <c r="BF25" s="429"/>
      <c r="BG25" s="429"/>
      <c r="BH25" s="429"/>
      <c r="BI25" s="429"/>
      <c r="BJ25" s="429"/>
      <c r="BK25" s="429"/>
      <c r="BL25" s="429"/>
      <c r="BM25" s="429"/>
      <c r="BN25" s="429"/>
      <c r="BO25" s="429"/>
      <c r="BP25" s="429"/>
      <c r="BQ25" s="429"/>
      <c r="BR25" s="429"/>
      <c r="BS25" s="429"/>
      <c r="BT25" s="429"/>
      <c r="BU25" s="429"/>
      <c r="BV25" s="429"/>
      <c r="BW25" s="429"/>
      <c r="BX25" s="429"/>
      <c r="BY25" s="429"/>
      <c r="BZ25" s="429"/>
      <c r="CA25" s="429"/>
      <c r="CB25" s="429"/>
      <c r="CC25" s="429"/>
      <c r="CD25" s="429"/>
      <c r="CE25" s="429"/>
      <c r="CF25" s="429"/>
      <c r="CG25" s="429"/>
      <c r="CH25" s="429"/>
      <c r="CI25" s="429"/>
      <c r="CJ25" s="429"/>
      <c r="CK25" s="429"/>
      <c r="CL25" s="429"/>
      <c r="CM25" s="429"/>
      <c r="CN25" s="429"/>
      <c r="CO25" s="429"/>
      <c r="CP25" s="429"/>
      <c r="CQ25" s="429"/>
      <c r="CR25" s="429"/>
      <c r="CS25" s="429"/>
      <c r="CT25" s="429"/>
    </row>
    <row r="26" spans="3:98">
      <c r="AC26" s="429"/>
      <c r="AD26" s="429"/>
      <c r="AE26" s="429"/>
      <c r="AF26" s="429"/>
      <c r="AG26" s="429"/>
      <c r="AH26" s="429"/>
      <c r="AI26" s="429"/>
      <c r="AJ26" s="429"/>
      <c r="AK26" s="429"/>
      <c r="AL26" s="429"/>
      <c r="AM26" s="429"/>
      <c r="AN26" s="429"/>
      <c r="AO26" s="429"/>
      <c r="AP26" s="429"/>
      <c r="AQ26" s="429"/>
      <c r="AR26" s="429"/>
      <c r="AS26" s="429"/>
      <c r="AT26" s="429"/>
      <c r="AU26" s="429"/>
      <c r="AV26" s="429"/>
      <c r="AW26" s="429"/>
      <c r="AX26" s="429"/>
      <c r="AY26" s="429"/>
      <c r="AZ26" s="429"/>
      <c r="BA26" s="429"/>
      <c r="BB26" s="429"/>
      <c r="BC26" s="429"/>
      <c r="BD26" s="429"/>
      <c r="BE26" s="429"/>
      <c r="BF26" s="429"/>
      <c r="BG26" s="429"/>
      <c r="BH26" s="429"/>
      <c r="BI26" s="429"/>
      <c r="BJ26" s="429"/>
      <c r="BK26" s="429"/>
      <c r="BL26" s="429"/>
      <c r="BM26" s="429"/>
      <c r="BN26" s="429"/>
      <c r="BO26" s="429"/>
      <c r="BP26" s="429"/>
      <c r="BQ26" s="429"/>
      <c r="BR26" s="429"/>
      <c r="BS26" s="429"/>
      <c r="BT26" s="429"/>
      <c r="BU26" s="429"/>
      <c r="BV26" s="429"/>
      <c r="BW26" s="429"/>
      <c r="BX26" s="429"/>
      <c r="BY26" s="429"/>
      <c r="BZ26" s="429"/>
      <c r="CA26" s="429"/>
      <c r="CB26" s="429"/>
      <c r="CC26" s="429"/>
      <c r="CD26" s="429"/>
      <c r="CE26" s="429"/>
      <c r="CF26" s="429"/>
      <c r="CG26" s="429"/>
      <c r="CH26" s="429"/>
      <c r="CI26" s="429"/>
      <c r="CJ26" s="429"/>
      <c r="CK26" s="429"/>
      <c r="CL26" s="429"/>
      <c r="CM26" s="429"/>
      <c r="CN26" s="429"/>
      <c r="CO26" s="429"/>
      <c r="CP26" s="429"/>
      <c r="CQ26" s="429"/>
      <c r="CR26" s="429"/>
      <c r="CS26" s="429"/>
      <c r="CT26" s="429"/>
    </row>
    <row r="27" spans="3:98">
      <c r="AC27" s="429"/>
      <c r="AD27" s="429"/>
      <c r="AE27" s="429"/>
      <c r="AF27" s="429"/>
      <c r="AG27" s="429"/>
      <c r="AH27" s="429"/>
      <c r="AI27" s="429"/>
      <c r="AJ27" s="429"/>
      <c r="AK27" s="429"/>
      <c r="AL27" s="429"/>
      <c r="AM27" s="429"/>
      <c r="AN27" s="429"/>
      <c r="AO27" s="429"/>
      <c r="AP27" s="429"/>
      <c r="AQ27" s="429"/>
      <c r="AR27" s="429"/>
      <c r="AS27" s="429"/>
      <c r="AT27" s="429"/>
      <c r="AU27" s="429"/>
      <c r="AV27" s="429"/>
      <c r="AW27" s="429"/>
      <c r="AX27" s="429"/>
      <c r="AY27" s="429"/>
      <c r="AZ27" s="429"/>
      <c r="BA27" s="429"/>
      <c r="BB27" s="429"/>
      <c r="BC27" s="429"/>
      <c r="BD27" s="429"/>
      <c r="BE27" s="429"/>
      <c r="BF27" s="429"/>
      <c r="BG27" s="429"/>
      <c r="BH27" s="429"/>
      <c r="BI27" s="429"/>
      <c r="BJ27" s="429"/>
      <c r="BK27" s="429"/>
      <c r="BL27" s="429"/>
      <c r="BM27" s="429"/>
      <c r="BN27" s="429"/>
      <c r="BO27" s="429"/>
      <c r="BP27" s="429"/>
      <c r="BQ27" s="429"/>
      <c r="BR27" s="429"/>
      <c r="BS27" s="429"/>
      <c r="BT27" s="429"/>
      <c r="BU27" s="429"/>
      <c r="BV27" s="429"/>
      <c r="BW27" s="429"/>
      <c r="BX27" s="429"/>
      <c r="BY27" s="429"/>
      <c r="BZ27" s="429"/>
      <c r="CA27" s="429"/>
      <c r="CB27" s="429"/>
      <c r="CC27" s="429"/>
      <c r="CD27" s="429"/>
      <c r="CE27" s="429"/>
      <c r="CF27" s="429"/>
      <c r="CG27" s="429"/>
      <c r="CH27" s="429"/>
      <c r="CI27" s="429"/>
      <c r="CJ27" s="429"/>
      <c r="CK27" s="429"/>
      <c r="CL27" s="429"/>
      <c r="CM27" s="429"/>
      <c r="CN27" s="429"/>
      <c r="CO27" s="429"/>
      <c r="CP27" s="429"/>
      <c r="CQ27" s="429"/>
      <c r="CR27" s="429"/>
      <c r="CS27" s="429"/>
      <c r="CT27" s="429"/>
    </row>
    <row r="31" spans="3:98">
      <c r="D31" s="1246">
        <f t="shared" ref="D31:V31" si="3">+D6/SUM($D$6:$CT$6)</f>
        <v>0</v>
      </c>
      <c r="E31" s="1246">
        <f t="shared" si="3"/>
        <v>0</v>
      </c>
      <c r="F31" s="1246">
        <f t="shared" si="3"/>
        <v>0</v>
      </c>
      <c r="G31" s="1246">
        <f t="shared" si="3"/>
        <v>0</v>
      </c>
      <c r="H31" s="1246">
        <f t="shared" si="3"/>
        <v>0</v>
      </c>
      <c r="I31" s="1246">
        <f t="shared" si="3"/>
        <v>0.01</v>
      </c>
      <c r="J31" s="1246">
        <f t="shared" si="3"/>
        <v>0.01</v>
      </c>
      <c r="K31" s="1246">
        <f t="shared" si="3"/>
        <v>0.01</v>
      </c>
      <c r="L31" s="1246">
        <f t="shared" si="3"/>
        <v>0.01</v>
      </c>
      <c r="M31" s="1246">
        <f t="shared" si="3"/>
        <v>0.02</v>
      </c>
      <c r="N31" s="1246">
        <f t="shared" si="3"/>
        <v>0.02</v>
      </c>
      <c r="O31" s="1246">
        <f t="shared" si="3"/>
        <v>0.02</v>
      </c>
      <c r="P31" s="1246">
        <f t="shared" si="3"/>
        <v>0.02</v>
      </c>
      <c r="Q31" s="1246">
        <f t="shared" si="3"/>
        <v>0.02</v>
      </c>
      <c r="R31" s="1246">
        <f t="shared" si="3"/>
        <v>0.01</v>
      </c>
      <c r="S31" s="1246">
        <f t="shared" si="3"/>
        <v>0.01</v>
      </c>
      <c r="T31" s="1246">
        <f t="shared" si="3"/>
        <v>0.01</v>
      </c>
      <c r="U31" s="1246">
        <f t="shared" si="3"/>
        <v>0.01</v>
      </c>
      <c r="V31" s="1246">
        <f t="shared" si="3"/>
        <v>0.01</v>
      </c>
      <c r="W31" s="1246">
        <f t="shared" ref="W31:AB31" si="4">+CO6/SUM($D$6:$CT$6)</f>
        <v>0</v>
      </c>
      <c r="X31" s="1246">
        <f t="shared" si="4"/>
        <v>0</v>
      </c>
      <c r="Y31" s="1246">
        <f t="shared" si="4"/>
        <v>0</v>
      </c>
      <c r="Z31" s="1246">
        <f t="shared" si="4"/>
        <v>0</v>
      </c>
      <c r="AA31" s="1246">
        <f t="shared" si="4"/>
        <v>0</v>
      </c>
      <c r="AB31" s="1246">
        <f t="shared" si="4"/>
        <v>0</v>
      </c>
    </row>
    <row r="32" spans="3:98">
      <c r="C32" s="365">
        <v>0</v>
      </c>
      <c r="D32" s="1246">
        <f>+D31+C32</f>
        <v>0</v>
      </c>
      <c r="E32" s="1246">
        <f t="shared" ref="E32:AB32" si="5">+E31+D32</f>
        <v>0</v>
      </c>
      <c r="F32" s="1246">
        <f t="shared" si="5"/>
        <v>0</v>
      </c>
      <c r="G32" s="1246">
        <f t="shared" si="5"/>
        <v>0</v>
      </c>
      <c r="H32" s="1246">
        <f t="shared" si="5"/>
        <v>0</v>
      </c>
      <c r="I32" s="1246">
        <f t="shared" si="5"/>
        <v>0.01</v>
      </c>
      <c r="J32" s="1246">
        <f t="shared" si="5"/>
        <v>0.02</v>
      </c>
      <c r="K32" s="1246">
        <f t="shared" si="5"/>
        <v>0.03</v>
      </c>
      <c r="L32" s="1246">
        <f t="shared" si="5"/>
        <v>0.04</v>
      </c>
      <c r="M32" s="1246">
        <f t="shared" si="5"/>
        <v>0.06</v>
      </c>
      <c r="N32" s="1246">
        <f t="shared" si="5"/>
        <v>0.08</v>
      </c>
      <c r="O32" s="1246">
        <f t="shared" si="5"/>
        <v>0.1</v>
      </c>
      <c r="P32" s="1246">
        <f t="shared" si="5"/>
        <v>0.12</v>
      </c>
      <c r="Q32" s="1246">
        <f t="shared" si="5"/>
        <v>0.14000000000000001</v>
      </c>
      <c r="R32" s="1246">
        <f t="shared" si="5"/>
        <v>0.15</v>
      </c>
      <c r="S32" s="1246">
        <f t="shared" si="5"/>
        <v>0.16</v>
      </c>
      <c r="T32" s="1246">
        <f t="shared" si="5"/>
        <v>0.17</v>
      </c>
      <c r="U32" s="1246">
        <f t="shared" si="5"/>
        <v>0.18</v>
      </c>
      <c r="V32" s="1246">
        <f t="shared" si="5"/>
        <v>0.19</v>
      </c>
      <c r="W32" s="1246">
        <f t="shared" si="5"/>
        <v>0.19</v>
      </c>
      <c r="X32" s="1246">
        <f t="shared" si="5"/>
        <v>0.19</v>
      </c>
      <c r="Y32" s="1246">
        <f t="shared" si="5"/>
        <v>0.19</v>
      </c>
      <c r="Z32" s="1246">
        <f t="shared" si="5"/>
        <v>0.19</v>
      </c>
      <c r="AA32" s="1246">
        <f t="shared" si="5"/>
        <v>0.19</v>
      </c>
      <c r="AB32" s="1246">
        <f t="shared" si="5"/>
        <v>0.19</v>
      </c>
    </row>
    <row r="40" spans="1:96">
      <c r="A40" s="365" t="s">
        <v>2141</v>
      </c>
      <c r="B40" s="365" t="s">
        <v>2145</v>
      </c>
      <c r="C40" s="365" t="s">
        <v>2143</v>
      </c>
      <c r="D40" s="1250">
        <v>46025</v>
      </c>
      <c r="E40" s="1250">
        <v>46032</v>
      </c>
      <c r="F40" s="1250">
        <v>46039</v>
      </c>
      <c r="G40" s="1250">
        <v>46046</v>
      </c>
      <c r="H40" s="1250">
        <v>46053</v>
      </c>
      <c r="I40" s="1250">
        <v>46060</v>
      </c>
      <c r="J40" s="1250">
        <v>46067</v>
      </c>
      <c r="K40" s="1250">
        <v>46074</v>
      </c>
      <c r="L40" s="1250">
        <v>46081</v>
      </c>
      <c r="M40" s="1250">
        <v>46088</v>
      </c>
      <c r="N40" s="1250">
        <v>46095</v>
      </c>
      <c r="O40" s="1250">
        <v>46102</v>
      </c>
      <c r="P40" s="1250">
        <v>46109</v>
      </c>
      <c r="Q40" s="1250">
        <v>46116</v>
      </c>
      <c r="R40" s="1250">
        <v>46123</v>
      </c>
      <c r="S40" s="1250">
        <v>46130</v>
      </c>
      <c r="T40" s="1250">
        <v>46137</v>
      </c>
      <c r="U40" s="1250">
        <v>46144</v>
      </c>
      <c r="V40" s="1250">
        <v>46151</v>
      </c>
      <c r="W40" s="1250">
        <v>46158</v>
      </c>
      <c r="X40" s="1250">
        <v>46165</v>
      </c>
      <c r="Y40" s="1250">
        <v>46172</v>
      </c>
      <c r="Z40" s="1250">
        <v>46179</v>
      </c>
      <c r="AA40" s="1250">
        <v>46186</v>
      </c>
      <c r="AB40" s="1250">
        <v>46193</v>
      </c>
      <c r="AC40" s="1250">
        <v>46200</v>
      </c>
      <c r="AD40" s="1250">
        <v>46207</v>
      </c>
      <c r="AE40" s="1250">
        <v>46214</v>
      </c>
      <c r="AF40" s="1250">
        <v>46221</v>
      </c>
      <c r="AG40" s="1250">
        <v>46228</v>
      </c>
      <c r="AH40" s="1250">
        <v>46235</v>
      </c>
      <c r="AI40" s="1250">
        <v>46242</v>
      </c>
      <c r="AJ40" s="1250">
        <v>46249</v>
      </c>
      <c r="AK40" s="1250">
        <v>46256</v>
      </c>
      <c r="AL40" s="1250">
        <v>46263</v>
      </c>
      <c r="AM40" s="1250">
        <v>46270</v>
      </c>
      <c r="AN40" s="1250">
        <v>46277</v>
      </c>
      <c r="AO40" s="1250">
        <v>46284</v>
      </c>
      <c r="AP40" s="1250">
        <v>46291</v>
      </c>
      <c r="AQ40" s="1250">
        <v>46298</v>
      </c>
      <c r="AR40" s="1250">
        <v>46305</v>
      </c>
      <c r="AS40" s="1250">
        <v>46312</v>
      </c>
      <c r="AT40" s="1250">
        <v>46319</v>
      </c>
      <c r="AU40" s="1250">
        <v>46326</v>
      </c>
      <c r="AV40" s="1250">
        <v>46333</v>
      </c>
      <c r="AW40" s="1250">
        <v>46340</v>
      </c>
      <c r="AX40" s="1250">
        <v>46347</v>
      </c>
      <c r="AY40" s="1250">
        <v>46354</v>
      </c>
      <c r="AZ40" s="1250">
        <v>46361</v>
      </c>
      <c r="BA40" s="1250">
        <v>46368</v>
      </c>
      <c r="BB40" s="1250">
        <v>46375</v>
      </c>
      <c r="BC40" s="1250">
        <v>46382</v>
      </c>
      <c r="BD40" s="1250">
        <v>46389</v>
      </c>
      <c r="BE40" s="1250">
        <v>46396</v>
      </c>
      <c r="BF40" s="1250">
        <v>46403</v>
      </c>
      <c r="BG40" s="1250">
        <v>46410</v>
      </c>
      <c r="BH40" s="1250">
        <v>46417</v>
      </c>
      <c r="BI40" s="1250">
        <v>46424</v>
      </c>
      <c r="BJ40" s="1250">
        <v>46431</v>
      </c>
      <c r="BK40" s="1250">
        <v>46438</v>
      </c>
      <c r="BL40" s="1250">
        <v>46445</v>
      </c>
      <c r="BM40" s="1250">
        <v>46452</v>
      </c>
      <c r="BN40" s="1250">
        <v>46459</v>
      </c>
      <c r="BO40" s="1250">
        <v>46466</v>
      </c>
      <c r="BP40" s="1250">
        <v>46473</v>
      </c>
      <c r="BQ40" s="1250">
        <v>46480</v>
      </c>
      <c r="BR40" s="1250">
        <v>46487</v>
      </c>
      <c r="BS40" s="1250">
        <v>46494</v>
      </c>
      <c r="BT40" s="1250">
        <v>46501</v>
      </c>
      <c r="BU40" s="1250">
        <v>46508</v>
      </c>
      <c r="BV40" s="1250">
        <v>46515</v>
      </c>
      <c r="BW40" s="1250">
        <v>46522</v>
      </c>
      <c r="BX40" s="1250">
        <v>46529</v>
      </c>
      <c r="BY40" s="1250">
        <v>46536</v>
      </c>
      <c r="BZ40" s="1250">
        <v>46543</v>
      </c>
      <c r="CA40" s="1250">
        <v>46550</v>
      </c>
      <c r="CB40" s="1250">
        <v>46557</v>
      </c>
      <c r="CC40" s="1250">
        <v>46564</v>
      </c>
      <c r="CD40" s="1250">
        <v>46571</v>
      </c>
      <c r="CE40" s="1250">
        <v>46578</v>
      </c>
      <c r="CF40" s="1250">
        <v>46585</v>
      </c>
      <c r="CG40" s="1250">
        <v>46592</v>
      </c>
      <c r="CH40" s="1250">
        <v>46599</v>
      </c>
      <c r="CI40" s="1250">
        <v>46606</v>
      </c>
      <c r="CJ40" s="1250">
        <v>46613</v>
      </c>
      <c r="CK40" s="1250">
        <v>46620</v>
      </c>
      <c r="CL40" s="1250">
        <v>46627</v>
      </c>
      <c r="CM40" s="1250">
        <v>46634</v>
      </c>
      <c r="CN40" s="1250">
        <v>46641</v>
      </c>
      <c r="CO40" s="1250">
        <v>46648</v>
      </c>
      <c r="CP40" s="1250">
        <v>46655</v>
      </c>
      <c r="CQ40" s="1250">
        <v>46662</v>
      </c>
      <c r="CR40" s="1250">
        <v>46662</v>
      </c>
    </row>
    <row r="41" spans="1:96">
      <c r="A41" s="365" t="s">
        <v>19</v>
      </c>
      <c r="B41" s="1247">
        <v>438870</v>
      </c>
      <c r="C41" s="1247" t="s">
        <v>2145</v>
      </c>
      <c r="D41" s="1248">
        <v>366.57</v>
      </c>
      <c r="E41" s="1248">
        <v>402</v>
      </c>
      <c r="F41" s="1248">
        <v>939.76</v>
      </c>
      <c r="G41" s="1248">
        <v>1640.43</v>
      </c>
      <c r="H41" s="1248">
        <v>2420.86</v>
      </c>
      <c r="I41" s="1248">
        <v>2994.67</v>
      </c>
      <c r="J41" s="1248">
        <v>4137.43</v>
      </c>
      <c r="K41" s="1248">
        <v>3390.86</v>
      </c>
      <c r="L41" s="1248">
        <v>3969.29</v>
      </c>
      <c r="M41" s="1248">
        <v>4335.12</v>
      </c>
      <c r="N41" s="1248">
        <v>4958.12</v>
      </c>
      <c r="O41" s="1248">
        <v>6138.48</v>
      </c>
      <c r="P41" s="1248">
        <v>7085.33</v>
      </c>
      <c r="Q41" s="1248">
        <v>7830.36</v>
      </c>
      <c r="R41" s="1248">
        <v>7246.45</v>
      </c>
      <c r="S41" s="1248">
        <v>7602.52</v>
      </c>
      <c r="T41" s="1248">
        <v>6979</v>
      </c>
      <c r="U41" s="1248">
        <v>6002.62</v>
      </c>
      <c r="V41" s="1248">
        <v>5754.74</v>
      </c>
      <c r="W41" s="1248">
        <v>5606.02</v>
      </c>
      <c r="X41" s="1248">
        <v>5680.93</v>
      </c>
      <c r="Y41" s="1248">
        <v>4778.6400000000003</v>
      </c>
      <c r="Z41" s="1248">
        <v>4859.33</v>
      </c>
      <c r="AA41" s="1248">
        <v>5284.1</v>
      </c>
      <c r="AB41" s="1248">
        <v>5857.07</v>
      </c>
      <c r="AC41" s="1248">
        <v>6779.79</v>
      </c>
      <c r="AD41" s="1248">
        <v>7609.57</v>
      </c>
      <c r="AE41" s="1248">
        <v>8197.24</v>
      </c>
      <c r="AF41" s="1248">
        <v>8168.4</v>
      </c>
      <c r="AG41" s="1248">
        <v>7819.24</v>
      </c>
      <c r="AH41" s="1248">
        <v>7754.66</v>
      </c>
      <c r="AI41" s="1248">
        <v>8665.2199999999993</v>
      </c>
      <c r="AJ41" s="1248">
        <v>8681.2999999999993</v>
      </c>
      <c r="AK41" s="1248">
        <v>7866</v>
      </c>
      <c r="AL41" s="1248">
        <v>7370.44</v>
      </c>
      <c r="AM41" s="1248">
        <v>6580.38</v>
      </c>
      <c r="AN41" s="1248">
        <v>5683.47</v>
      </c>
      <c r="AO41" s="1248">
        <v>4986.32</v>
      </c>
      <c r="AP41" s="1248">
        <v>4728.68</v>
      </c>
      <c r="AQ41" s="1248">
        <v>5953.26</v>
      </c>
      <c r="AR41" s="1248">
        <v>8468.39</v>
      </c>
      <c r="AS41" s="1248">
        <v>10786.19</v>
      </c>
      <c r="AT41" s="1248">
        <v>10828.43</v>
      </c>
      <c r="AU41" s="1248">
        <v>11658.1</v>
      </c>
      <c r="AV41" s="1248">
        <v>11511.97</v>
      </c>
      <c r="AW41" s="1248">
        <v>10653.86</v>
      </c>
      <c r="AX41" s="1248">
        <v>10936.17</v>
      </c>
      <c r="AY41" s="1248">
        <v>9666.2800000000007</v>
      </c>
      <c r="AZ41" s="1248">
        <v>8329.5</v>
      </c>
      <c r="BA41" s="1248">
        <v>7255.48</v>
      </c>
      <c r="BB41" s="1248">
        <v>6892.17</v>
      </c>
      <c r="BC41" s="1248">
        <v>4794.9799999999996</v>
      </c>
      <c r="BD41" s="1248">
        <v>2918.56</v>
      </c>
      <c r="BE41" s="1248">
        <v>1512.46</v>
      </c>
      <c r="BF41" s="1248">
        <v>1012.33</v>
      </c>
      <c r="BG41" s="1248">
        <v>492.14</v>
      </c>
      <c r="BH41" s="1248">
        <v>325.89999999999998</v>
      </c>
      <c r="BI41" s="1248">
        <v>1499.38</v>
      </c>
      <c r="BJ41" s="1248">
        <v>4212.95</v>
      </c>
      <c r="BK41" s="1248">
        <v>6067.24</v>
      </c>
      <c r="BL41" s="1248">
        <v>7127.19</v>
      </c>
      <c r="BM41" s="1248">
        <v>8262.24</v>
      </c>
      <c r="BN41" s="1248">
        <v>10063.81</v>
      </c>
      <c r="BO41" s="1248">
        <v>9736.19</v>
      </c>
      <c r="BP41" s="1248">
        <v>7891.29</v>
      </c>
      <c r="BQ41" s="1248">
        <v>6633.45</v>
      </c>
      <c r="BR41" s="1248">
        <v>4024.88</v>
      </c>
      <c r="BS41" s="1248">
        <v>2461.4299999999998</v>
      </c>
      <c r="BT41" s="1248">
        <v>1913.24</v>
      </c>
      <c r="BU41" s="1248">
        <v>1416.43</v>
      </c>
      <c r="BV41" s="1248">
        <v>835.1</v>
      </c>
      <c r="BW41" s="1248">
        <v>868.67</v>
      </c>
      <c r="BX41" s="1248">
        <v>872.08</v>
      </c>
      <c r="BY41" s="1248">
        <v>650.9</v>
      </c>
      <c r="BZ41" s="1248">
        <v>4362.42</v>
      </c>
      <c r="CA41" s="1248">
        <v>2582.7600000000002</v>
      </c>
      <c r="CB41" s="1248">
        <v>2419.8200000000002</v>
      </c>
      <c r="CC41" s="1248">
        <v>2437.59</v>
      </c>
      <c r="CD41" s="1248">
        <v>2020.49</v>
      </c>
      <c r="CE41" s="1248">
        <v>1446.04</v>
      </c>
      <c r="CF41" s="1248">
        <v>1341.43</v>
      </c>
      <c r="CG41" s="1248">
        <v>894.21</v>
      </c>
      <c r="CH41" s="1248">
        <v>1181.8699999999999</v>
      </c>
      <c r="CI41" s="1248">
        <v>1055.0999999999999</v>
      </c>
      <c r="CJ41" s="1248">
        <v>794.44</v>
      </c>
      <c r="CK41" s="1248">
        <v>712.57</v>
      </c>
      <c r="CL41" s="1248">
        <v>619.5</v>
      </c>
      <c r="CM41" s="1248">
        <v>422.67</v>
      </c>
      <c r="CN41" s="1248">
        <v>360.16</v>
      </c>
      <c r="CO41" s="1248">
        <v>286.41000000000003</v>
      </c>
      <c r="CP41" s="1248">
        <v>217</v>
      </c>
      <c r="CQ41" s="1248">
        <v>31.5</v>
      </c>
      <c r="CR41" s="1248">
        <v>31.5</v>
      </c>
    </row>
    <row r="42" spans="1:96">
      <c r="D42" s="1248">
        <f>+C42+D41</f>
        <v>366.57</v>
      </c>
      <c r="E42" s="1248">
        <f t="shared" ref="E42:BP42" si="6">+D42+E41</f>
        <v>768.57</v>
      </c>
      <c r="F42" s="1248">
        <f t="shared" si="6"/>
        <v>1708.33</v>
      </c>
      <c r="G42" s="1248">
        <f t="shared" si="6"/>
        <v>3348.76</v>
      </c>
      <c r="H42" s="1248">
        <f t="shared" si="6"/>
        <v>5769.62</v>
      </c>
      <c r="I42" s="1248">
        <f t="shared" si="6"/>
        <v>8764.2900000000009</v>
      </c>
      <c r="J42" s="1248">
        <f t="shared" si="6"/>
        <v>12901.72</v>
      </c>
      <c r="K42" s="1248">
        <f t="shared" si="6"/>
        <v>16292.58</v>
      </c>
      <c r="L42" s="1248">
        <f t="shared" si="6"/>
        <v>20261.87</v>
      </c>
      <c r="M42" s="1248">
        <f t="shared" si="6"/>
        <v>24596.99</v>
      </c>
      <c r="N42" s="1248">
        <f t="shared" si="6"/>
        <v>29555.11</v>
      </c>
      <c r="O42" s="1248">
        <f t="shared" si="6"/>
        <v>35693.589999999997</v>
      </c>
      <c r="P42" s="1248">
        <f t="shared" si="6"/>
        <v>42778.92</v>
      </c>
      <c r="Q42" s="1248">
        <f t="shared" si="6"/>
        <v>50609.279999999999</v>
      </c>
      <c r="R42" s="1248">
        <f t="shared" si="6"/>
        <v>57855.73</v>
      </c>
      <c r="S42" s="1248">
        <f t="shared" si="6"/>
        <v>65458.25</v>
      </c>
      <c r="T42" s="1248">
        <f t="shared" si="6"/>
        <v>72437.25</v>
      </c>
      <c r="U42" s="1248">
        <f t="shared" si="6"/>
        <v>78439.87</v>
      </c>
      <c r="V42" s="1248">
        <f t="shared" si="6"/>
        <v>84194.61</v>
      </c>
      <c r="W42" s="1248">
        <f t="shared" si="6"/>
        <v>89800.63</v>
      </c>
      <c r="X42" s="1248">
        <f t="shared" si="6"/>
        <v>95481.56</v>
      </c>
      <c r="Y42" s="1248">
        <f t="shared" si="6"/>
        <v>100260.2</v>
      </c>
      <c r="Z42" s="1248">
        <f t="shared" si="6"/>
        <v>105119.53</v>
      </c>
      <c r="AA42" s="1248">
        <f t="shared" si="6"/>
        <v>110403.63</v>
      </c>
      <c r="AB42" s="1248">
        <f t="shared" si="6"/>
        <v>116260.7</v>
      </c>
      <c r="AC42" s="1248">
        <f t="shared" si="6"/>
        <v>123040.49</v>
      </c>
      <c r="AD42" s="1248">
        <f t="shared" si="6"/>
        <v>130650.06</v>
      </c>
      <c r="AE42" s="1248">
        <f t="shared" si="6"/>
        <v>138847.29999999999</v>
      </c>
      <c r="AF42" s="1248">
        <f t="shared" si="6"/>
        <v>147015.70000000001</v>
      </c>
      <c r="AG42" s="1248">
        <f t="shared" si="6"/>
        <v>154834.94</v>
      </c>
      <c r="AH42" s="1248">
        <f t="shared" si="6"/>
        <v>162589.6</v>
      </c>
      <c r="AI42" s="1248">
        <f t="shared" si="6"/>
        <v>171254.82</v>
      </c>
      <c r="AJ42" s="1248">
        <f t="shared" si="6"/>
        <v>179936.12</v>
      </c>
      <c r="AK42" s="1248">
        <f t="shared" si="6"/>
        <v>187802.12</v>
      </c>
      <c r="AL42" s="1248">
        <f t="shared" si="6"/>
        <v>195172.56</v>
      </c>
      <c r="AM42" s="1248">
        <f t="shared" si="6"/>
        <v>201752.94</v>
      </c>
      <c r="AN42" s="1248">
        <f t="shared" si="6"/>
        <v>207436.41</v>
      </c>
      <c r="AO42" s="1248">
        <f t="shared" si="6"/>
        <v>212422.73</v>
      </c>
      <c r="AP42" s="1248">
        <f t="shared" si="6"/>
        <v>217151.41</v>
      </c>
      <c r="AQ42" s="1248">
        <f t="shared" si="6"/>
        <v>223104.67</v>
      </c>
      <c r="AR42" s="1248">
        <f t="shared" si="6"/>
        <v>231573.06</v>
      </c>
      <c r="AS42" s="1248">
        <f t="shared" si="6"/>
        <v>242359.25</v>
      </c>
      <c r="AT42" s="1248">
        <f t="shared" si="6"/>
        <v>253187.68</v>
      </c>
      <c r="AU42" s="1248">
        <f t="shared" si="6"/>
        <v>264845.78000000003</v>
      </c>
      <c r="AV42" s="1248">
        <f t="shared" si="6"/>
        <v>276357.75</v>
      </c>
      <c r="AW42" s="1248">
        <f t="shared" si="6"/>
        <v>287011.61</v>
      </c>
      <c r="AX42" s="1248">
        <f t="shared" si="6"/>
        <v>297947.78000000003</v>
      </c>
      <c r="AY42" s="1248">
        <f t="shared" si="6"/>
        <v>307614.06</v>
      </c>
      <c r="AZ42" s="1248">
        <f t="shared" si="6"/>
        <v>315943.56</v>
      </c>
      <c r="BA42" s="1248">
        <f t="shared" si="6"/>
        <v>323199.03999999998</v>
      </c>
      <c r="BB42" s="1248">
        <f t="shared" si="6"/>
        <v>330091.21000000002</v>
      </c>
      <c r="BC42" s="1248">
        <f t="shared" si="6"/>
        <v>334886.19</v>
      </c>
      <c r="BD42" s="1248">
        <f t="shared" si="6"/>
        <v>337804.75</v>
      </c>
      <c r="BE42" s="1248">
        <f t="shared" si="6"/>
        <v>339317.21</v>
      </c>
      <c r="BF42" s="1248">
        <f t="shared" si="6"/>
        <v>340329.54</v>
      </c>
      <c r="BG42" s="1248">
        <f t="shared" si="6"/>
        <v>340821.68</v>
      </c>
      <c r="BH42" s="1248">
        <f t="shared" si="6"/>
        <v>341147.58</v>
      </c>
      <c r="BI42" s="1248">
        <f t="shared" si="6"/>
        <v>342646.96</v>
      </c>
      <c r="BJ42" s="1248">
        <f t="shared" si="6"/>
        <v>346859.91</v>
      </c>
      <c r="BK42" s="1248">
        <f t="shared" si="6"/>
        <v>352927.15</v>
      </c>
      <c r="BL42" s="1248">
        <f t="shared" si="6"/>
        <v>360054.34</v>
      </c>
      <c r="BM42" s="1248">
        <f t="shared" si="6"/>
        <v>368316.58</v>
      </c>
      <c r="BN42" s="1248">
        <f t="shared" si="6"/>
        <v>378380.39</v>
      </c>
      <c r="BO42" s="1248">
        <f t="shared" si="6"/>
        <v>388116.58</v>
      </c>
      <c r="BP42" s="1248">
        <f t="shared" si="6"/>
        <v>396007.87</v>
      </c>
      <c r="BQ42" s="1248">
        <f t="shared" ref="BQ42:CR42" si="7">+BP42+BQ41</f>
        <v>402641.32</v>
      </c>
      <c r="BR42" s="1248">
        <f t="shared" si="7"/>
        <v>406666.2</v>
      </c>
      <c r="BS42" s="1248">
        <f t="shared" si="7"/>
        <v>409127.63</v>
      </c>
      <c r="BT42" s="1248">
        <f t="shared" si="7"/>
        <v>411040.87</v>
      </c>
      <c r="BU42" s="1248">
        <f t="shared" si="7"/>
        <v>412457.3</v>
      </c>
      <c r="BV42" s="1248">
        <f t="shared" si="7"/>
        <v>413292.4</v>
      </c>
      <c r="BW42" s="1248">
        <f t="shared" si="7"/>
        <v>414161.07</v>
      </c>
      <c r="BX42" s="1248">
        <f t="shared" si="7"/>
        <v>415033.15</v>
      </c>
      <c r="BY42" s="1248">
        <f t="shared" si="7"/>
        <v>415684.05</v>
      </c>
      <c r="BZ42" s="1248">
        <f t="shared" si="7"/>
        <v>420046.47</v>
      </c>
      <c r="CA42" s="1248">
        <f t="shared" si="7"/>
        <v>422629.23</v>
      </c>
      <c r="CB42" s="1248">
        <f t="shared" si="7"/>
        <v>425049.05</v>
      </c>
      <c r="CC42" s="1248">
        <f t="shared" si="7"/>
        <v>427486.64</v>
      </c>
      <c r="CD42" s="1248">
        <f t="shared" si="7"/>
        <v>429507.13</v>
      </c>
      <c r="CE42" s="1248">
        <f t="shared" si="7"/>
        <v>430953.17</v>
      </c>
      <c r="CF42" s="1248">
        <f t="shared" si="7"/>
        <v>432294.6</v>
      </c>
      <c r="CG42" s="1248">
        <f t="shared" si="7"/>
        <v>433188.81</v>
      </c>
      <c r="CH42" s="1248">
        <f t="shared" si="7"/>
        <v>434370.68</v>
      </c>
      <c r="CI42" s="1248">
        <f t="shared" si="7"/>
        <v>435425.78</v>
      </c>
      <c r="CJ42" s="1248">
        <f t="shared" si="7"/>
        <v>436220.22</v>
      </c>
      <c r="CK42" s="1248">
        <f t="shared" si="7"/>
        <v>436932.79</v>
      </c>
      <c r="CL42" s="1248">
        <f t="shared" si="7"/>
        <v>437552.29</v>
      </c>
      <c r="CM42" s="1248">
        <f t="shared" si="7"/>
        <v>437974.96</v>
      </c>
      <c r="CN42" s="1248">
        <f t="shared" si="7"/>
        <v>438335.12</v>
      </c>
      <c r="CO42" s="1248">
        <f t="shared" si="7"/>
        <v>438621.53</v>
      </c>
      <c r="CP42" s="1248">
        <f t="shared" si="7"/>
        <v>438838.53</v>
      </c>
      <c r="CQ42" s="1248">
        <f t="shared" si="7"/>
        <v>438870.03</v>
      </c>
      <c r="CR42" s="1248">
        <f t="shared" si="7"/>
        <v>438901.53</v>
      </c>
    </row>
    <row r="43" spans="1:96">
      <c r="D43" s="1249">
        <f>+D42/$CR$42</f>
        <v>8.0000000000000004E-4</v>
      </c>
      <c r="E43" s="1249">
        <f t="shared" ref="E43:AO43" si="8">+E42/$CR$42</f>
        <v>1.8E-3</v>
      </c>
      <c r="F43" s="1249">
        <f t="shared" si="8"/>
        <v>3.8999999999999998E-3</v>
      </c>
      <c r="G43" s="1249">
        <f t="shared" si="8"/>
        <v>7.6E-3</v>
      </c>
      <c r="H43" s="1249">
        <f t="shared" si="8"/>
        <v>1.3100000000000001E-2</v>
      </c>
      <c r="I43" s="1249">
        <f t="shared" si="8"/>
        <v>0.02</v>
      </c>
      <c r="J43" s="1249">
        <f t="shared" si="8"/>
        <v>2.9399999999999999E-2</v>
      </c>
      <c r="K43" s="1249">
        <f t="shared" si="8"/>
        <v>3.7100000000000001E-2</v>
      </c>
      <c r="L43" s="1249">
        <f t="shared" si="8"/>
        <v>4.6199999999999998E-2</v>
      </c>
      <c r="M43" s="1249">
        <f t="shared" si="8"/>
        <v>5.6000000000000001E-2</v>
      </c>
      <c r="N43" s="1249">
        <f t="shared" si="8"/>
        <v>6.7299999999999999E-2</v>
      </c>
      <c r="O43" s="1249">
        <f t="shared" si="8"/>
        <v>8.1299999999999997E-2</v>
      </c>
      <c r="P43" s="1249">
        <f t="shared" si="8"/>
        <v>9.7500000000000003E-2</v>
      </c>
      <c r="Q43" s="1249">
        <f t="shared" si="8"/>
        <v>0.1153</v>
      </c>
      <c r="R43" s="1249">
        <f t="shared" si="8"/>
        <v>0.1318</v>
      </c>
      <c r="S43" s="1249">
        <f t="shared" si="8"/>
        <v>0.14910000000000001</v>
      </c>
      <c r="T43" s="1249">
        <f t="shared" si="8"/>
        <v>0.16500000000000001</v>
      </c>
      <c r="U43" s="1249">
        <f t="shared" si="8"/>
        <v>0.1787</v>
      </c>
      <c r="V43" s="1249">
        <f t="shared" si="8"/>
        <v>0.1918</v>
      </c>
      <c r="W43" s="1249">
        <f t="shared" si="8"/>
        <v>0.2046</v>
      </c>
      <c r="X43" s="1249">
        <f t="shared" si="8"/>
        <v>0.2175</v>
      </c>
      <c r="Y43" s="1249">
        <f t="shared" si="8"/>
        <v>0.22839999999999999</v>
      </c>
      <c r="Z43" s="1249">
        <f t="shared" si="8"/>
        <v>0.23949999999999999</v>
      </c>
      <c r="AA43" s="1249">
        <f t="shared" si="8"/>
        <v>0.2515</v>
      </c>
      <c r="AB43" s="1249">
        <f t="shared" si="8"/>
        <v>0.26490000000000002</v>
      </c>
      <c r="AC43" s="1249">
        <f t="shared" si="8"/>
        <v>0.28029999999999999</v>
      </c>
      <c r="AD43" s="1249">
        <f t="shared" si="8"/>
        <v>0.29770000000000002</v>
      </c>
      <c r="AE43" s="1249">
        <f t="shared" si="8"/>
        <v>0.31640000000000001</v>
      </c>
      <c r="AF43" s="1249">
        <f t="shared" si="8"/>
        <v>0.33500000000000002</v>
      </c>
      <c r="AG43" s="1249">
        <f t="shared" si="8"/>
        <v>0.3528</v>
      </c>
      <c r="AH43" s="1249">
        <f t="shared" si="8"/>
        <v>0.37040000000000001</v>
      </c>
      <c r="AI43" s="1249">
        <f t="shared" si="8"/>
        <v>0.39019999999999999</v>
      </c>
      <c r="AJ43" s="1249">
        <f t="shared" si="8"/>
        <v>0.41</v>
      </c>
      <c r="AK43" s="1249">
        <f t="shared" si="8"/>
        <v>0.4279</v>
      </c>
      <c r="AL43" s="1249">
        <f t="shared" si="8"/>
        <v>0.44469999999999998</v>
      </c>
      <c r="AM43" s="1249">
        <f t="shared" si="8"/>
        <v>0.4597</v>
      </c>
      <c r="AN43" s="1249">
        <f t="shared" si="8"/>
        <v>0.47260000000000002</v>
      </c>
      <c r="AO43" s="1249">
        <f t="shared" si="8"/>
        <v>0.48399999999999999</v>
      </c>
    </row>
    <row r="48" spans="1:96">
      <c r="E48" s="429">
        <v>6</v>
      </c>
    </row>
    <row r="49" spans="1:93">
      <c r="A49" s="365" t="s">
        <v>2141</v>
      </c>
      <c r="B49" s="365" t="s">
        <v>2153</v>
      </c>
      <c r="C49" s="365" t="s">
        <v>2145</v>
      </c>
      <c r="D49" s="429" t="s">
        <v>2143</v>
      </c>
      <c r="E49" s="429">
        <v>46032</v>
      </c>
      <c r="F49" s="429">
        <v>46039</v>
      </c>
      <c r="G49" s="429">
        <v>46046</v>
      </c>
      <c r="H49" s="429">
        <v>46053</v>
      </c>
      <c r="I49" s="429">
        <v>46060</v>
      </c>
      <c r="J49" s="429">
        <v>46067</v>
      </c>
      <c r="K49" s="429">
        <v>46074</v>
      </c>
      <c r="L49" s="429">
        <v>46081</v>
      </c>
      <c r="M49" s="429">
        <v>46088</v>
      </c>
      <c r="N49" s="429">
        <v>46095</v>
      </c>
      <c r="O49" s="429">
        <v>46102</v>
      </c>
      <c r="P49" s="429">
        <v>46109</v>
      </c>
      <c r="Q49" s="429">
        <v>46116</v>
      </c>
      <c r="R49" s="429">
        <v>46123</v>
      </c>
      <c r="S49" s="429">
        <v>46130</v>
      </c>
      <c r="T49" s="429">
        <v>46137</v>
      </c>
      <c r="U49" s="429">
        <v>46144</v>
      </c>
      <c r="V49" s="429">
        <v>46151</v>
      </c>
      <c r="W49" s="429">
        <v>46158</v>
      </c>
      <c r="X49" s="429">
        <v>46165</v>
      </c>
      <c r="Y49" s="429">
        <v>46172</v>
      </c>
      <c r="Z49" s="429">
        <v>46179</v>
      </c>
      <c r="AA49" s="429">
        <v>46186</v>
      </c>
      <c r="AB49" s="429">
        <v>46193</v>
      </c>
      <c r="AC49" s="1247">
        <v>46200</v>
      </c>
      <c r="AD49" s="1247">
        <v>46207</v>
      </c>
      <c r="AE49" s="1247">
        <v>46214</v>
      </c>
      <c r="AF49" s="1247">
        <v>46221</v>
      </c>
      <c r="AG49" s="1247">
        <v>46228</v>
      </c>
      <c r="AH49" s="1247">
        <v>46235</v>
      </c>
      <c r="AI49" s="1247">
        <v>46242</v>
      </c>
      <c r="AJ49" s="1247">
        <v>46249</v>
      </c>
      <c r="AK49" s="1247">
        <v>46256</v>
      </c>
      <c r="AL49" s="1247">
        <v>46263</v>
      </c>
      <c r="AM49" s="1247">
        <v>46270</v>
      </c>
      <c r="AN49" s="1247">
        <v>46277</v>
      </c>
      <c r="AO49" s="1247">
        <v>46284</v>
      </c>
      <c r="AP49" s="1247">
        <v>46291</v>
      </c>
      <c r="AQ49" s="1247">
        <v>46298</v>
      </c>
      <c r="AR49" s="1247">
        <v>46305</v>
      </c>
      <c r="AS49" s="1247">
        <v>46312</v>
      </c>
      <c r="AT49" s="1247">
        <v>46319</v>
      </c>
      <c r="AU49" s="1247">
        <v>46326</v>
      </c>
      <c r="AV49" s="1247">
        <v>46333</v>
      </c>
      <c r="AW49" s="1247">
        <v>46340</v>
      </c>
      <c r="AX49" s="1247">
        <v>46347</v>
      </c>
      <c r="AY49" s="1247">
        <v>46354</v>
      </c>
      <c r="AZ49" s="1247">
        <v>46361</v>
      </c>
      <c r="BA49" s="1247">
        <v>46368</v>
      </c>
      <c r="BB49" s="1247">
        <v>46375</v>
      </c>
      <c r="BC49" s="1247">
        <v>46382</v>
      </c>
      <c r="BD49" s="1247">
        <v>46389</v>
      </c>
      <c r="BE49" s="1247">
        <v>46396</v>
      </c>
      <c r="BF49" s="1247">
        <v>46403</v>
      </c>
      <c r="BG49" s="1247">
        <v>46410</v>
      </c>
      <c r="BH49" s="1247">
        <v>46417</v>
      </c>
      <c r="BI49" s="1247">
        <v>46424</v>
      </c>
      <c r="BJ49" s="1247">
        <v>46431</v>
      </c>
      <c r="BK49" s="1247">
        <v>46438</v>
      </c>
      <c r="BL49" s="1247">
        <v>46445</v>
      </c>
      <c r="BM49" s="1247">
        <v>46452</v>
      </c>
      <c r="BN49" s="1247">
        <v>46459</v>
      </c>
      <c r="BO49" s="1247">
        <v>46466</v>
      </c>
      <c r="BP49" s="1247">
        <v>46473</v>
      </c>
      <c r="BQ49" s="1247">
        <v>46480</v>
      </c>
      <c r="BR49" s="1247">
        <v>46487</v>
      </c>
      <c r="BS49" s="1247">
        <v>46494</v>
      </c>
      <c r="BT49" s="1247">
        <v>46501</v>
      </c>
      <c r="BU49" s="1247">
        <v>46508</v>
      </c>
      <c r="BV49" s="1247">
        <v>46515</v>
      </c>
      <c r="BW49" s="1247">
        <v>46522</v>
      </c>
      <c r="BX49" s="1247">
        <v>46529</v>
      </c>
      <c r="BY49" s="1247">
        <v>46536</v>
      </c>
      <c r="BZ49" s="1247">
        <v>46543</v>
      </c>
      <c r="CA49" s="1247">
        <v>46550</v>
      </c>
      <c r="CB49" s="1247">
        <v>46557</v>
      </c>
      <c r="CC49" s="1247">
        <v>46564</v>
      </c>
      <c r="CD49" s="1247">
        <v>46571</v>
      </c>
      <c r="CE49" s="1247">
        <v>46578</v>
      </c>
      <c r="CF49" s="1247">
        <v>46585</v>
      </c>
      <c r="CG49" s="1247">
        <v>46592</v>
      </c>
      <c r="CH49" s="1247">
        <v>46599</v>
      </c>
      <c r="CI49" s="1247">
        <v>46606</v>
      </c>
      <c r="CJ49" s="1247">
        <v>46613</v>
      </c>
      <c r="CK49" s="1247">
        <v>46620</v>
      </c>
      <c r="CL49" s="1247">
        <v>46627</v>
      </c>
      <c r="CM49" s="1247">
        <v>46634</v>
      </c>
      <c r="CN49" s="1247">
        <v>46641</v>
      </c>
      <c r="CO49" s="1247">
        <v>46648</v>
      </c>
    </row>
    <row r="50" spans="1:93">
      <c r="A50" s="365" t="s">
        <v>2191</v>
      </c>
      <c r="B50" s="365">
        <v>0</v>
      </c>
      <c r="C50" s="365">
        <v>159468.18</v>
      </c>
      <c r="D50" s="429" t="s">
        <v>2145</v>
      </c>
      <c r="E50" s="1265">
        <v>1</v>
      </c>
      <c r="F50" s="1265">
        <v>8</v>
      </c>
      <c r="G50" s="1265">
        <v>28</v>
      </c>
      <c r="H50" s="1265">
        <v>86</v>
      </c>
      <c r="I50" s="1265">
        <v>132</v>
      </c>
      <c r="J50" s="1265">
        <v>218</v>
      </c>
      <c r="K50" s="1265">
        <v>217</v>
      </c>
      <c r="L50" s="1265">
        <v>233</v>
      </c>
      <c r="M50" s="1265">
        <v>212</v>
      </c>
      <c r="N50" s="1265">
        <v>420</v>
      </c>
      <c r="O50" s="1265">
        <v>492</v>
      </c>
      <c r="P50" s="1265">
        <v>544</v>
      </c>
      <c r="Q50" s="1265">
        <v>412</v>
      </c>
      <c r="R50" s="1265">
        <v>452</v>
      </c>
      <c r="S50" s="1265">
        <v>384</v>
      </c>
      <c r="T50" s="1265">
        <v>394</v>
      </c>
      <c r="U50" s="1265">
        <v>393</v>
      </c>
      <c r="V50" s="1265">
        <v>354</v>
      </c>
      <c r="W50" s="1265">
        <v>391</v>
      </c>
      <c r="X50" s="1265">
        <v>373</v>
      </c>
      <c r="Y50" s="1265">
        <v>376</v>
      </c>
      <c r="Z50" s="1265">
        <v>387</v>
      </c>
      <c r="AA50" s="1265">
        <v>431</v>
      </c>
      <c r="AB50" s="1265">
        <v>443</v>
      </c>
      <c r="AC50" s="1265">
        <v>504</v>
      </c>
      <c r="AD50" s="1265">
        <v>480</v>
      </c>
      <c r="AE50" s="1265">
        <v>521</v>
      </c>
      <c r="AF50" s="1265">
        <v>465</v>
      </c>
      <c r="AG50" s="1265">
        <v>477</v>
      </c>
      <c r="AH50" s="1265">
        <v>435</v>
      </c>
      <c r="AI50" s="1265">
        <v>406</v>
      </c>
      <c r="AJ50" s="1265">
        <v>387</v>
      </c>
      <c r="AK50" s="1265">
        <v>376</v>
      </c>
      <c r="AL50" s="1265">
        <v>330</v>
      </c>
      <c r="AM50" s="1265">
        <v>263</v>
      </c>
      <c r="AN50" s="1265">
        <v>232</v>
      </c>
      <c r="AO50" s="1265">
        <v>196</v>
      </c>
      <c r="AP50" s="1265">
        <v>355</v>
      </c>
      <c r="AQ50" s="1265">
        <v>546</v>
      </c>
      <c r="AR50" s="1265">
        <v>589</v>
      </c>
      <c r="AS50" s="1265">
        <v>612</v>
      </c>
      <c r="AT50" s="1265">
        <v>726</v>
      </c>
      <c r="AU50" s="1265">
        <v>680</v>
      </c>
      <c r="AV50" s="1265">
        <v>793</v>
      </c>
      <c r="AW50" s="1265">
        <v>908</v>
      </c>
      <c r="AX50" s="1265">
        <v>687</v>
      </c>
      <c r="AY50" s="1265">
        <v>549</v>
      </c>
      <c r="AZ50" s="1265">
        <v>492</v>
      </c>
      <c r="BA50" s="1265">
        <v>445</v>
      </c>
      <c r="BB50" s="1265">
        <v>320</v>
      </c>
      <c r="BC50" s="1265">
        <v>135</v>
      </c>
      <c r="BD50" s="1265">
        <v>79</v>
      </c>
      <c r="BE50" s="1265">
        <v>42</v>
      </c>
      <c r="BF50" s="1265">
        <v>21</v>
      </c>
      <c r="BG50" s="1265">
        <v>39</v>
      </c>
      <c r="BH50" s="1265">
        <v>154</v>
      </c>
      <c r="BI50" s="1265">
        <v>301</v>
      </c>
      <c r="BJ50" s="1265">
        <v>418</v>
      </c>
      <c r="BK50" s="1265">
        <v>471</v>
      </c>
      <c r="BL50" s="1265">
        <v>600</v>
      </c>
      <c r="BM50" s="1265">
        <v>620</v>
      </c>
      <c r="BN50" s="1265">
        <v>587</v>
      </c>
      <c r="BO50" s="1265">
        <v>485</v>
      </c>
      <c r="BP50" s="1265">
        <v>384</v>
      </c>
      <c r="BQ50" s="1265">
        <v>217</v>
      </c>
      <c r="BR50" s="1265">
        <v>168</v>
      </c>
      <c r="BS50" s="1265">
        <v>104</v>
      </c>
      <c r="BT50" s="1265">
        <v>73</v>
      </c>
      <c r="BU50" s="1265">
        <v>57</v>
      </c>
      <c r="BV50" s="1265">
        <v>64</v>
      </c>
      <c r="BW50" s="1265">
        <v>53</v>
      </c>
      <c r="BX50" s="1265">
        <v>159</v>
      </c>
      <c r="BY50" s="1265">
        <v>181</v>
      </c>
      <c r="BZ50" s="1265">
        <v>142</v>
      </c>
      <c r="CA50" s="1265">
        <v>146</v>
      </c>
      <c r="CB50" s="1265">
        <v>148</v>
      </c>
      <c r="CC50" s="1265">
        <v>111</v>
      </c>
      <c r="CD50" s="1265">
        <v>88</v>
      </c>
      <c r="CE50" s="1265">
        <v>63</v>
      </c>
      <c r="CF50" s="1265">
        <v>53</v>
      </c>
      <c r="CG50" s="1265">
        <v>63</v>
      </c>
      <c r="CH50" s="1265">
        <v>54</v>
      </c>
      <c r="CI50" s="1265">
        <v>49</v>
      </c>
      <c r="CJ50" s="1265">
        <v>43</v>
      </c>
      <c r="CK50" s="1265">
        <v>20</v>
      </c>
      <c r="CL50" s="1265">
        <v>17</v>
      </c>
      <c r="CM50" s="1265">
        <v>15</v>
      </c>
      <c r="CN50" s="1265">
        <v>11</v>
      </c>
      <c r="CO50" s="1265">
        <v>1</v>
      </c>
    </row>
  </sheetData>
  <mergeCells count="2">
    <mergeCell ref="CS4:CT4"/>
    <mergeCell ref="C4:CR4"/>
  </mergeCells>
  <printOptions horizontalCentered="1"/>
  <pageMargins left="0.45" right="0.2" top="0.75" bottom="0.75" header="0.3" footer="0.3"/>
  <pageSetup paperSize="9" scale="4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FA401-48AB-4799-A36D-CF0B2A235E6A}">
  <sheetPr>
    <pageSetUpPr fitToPage="1"/>
  </sheetPr>
  <dimension ref="B2:AK54"/>
  <sheetViews>
    <sheetView view="pageBreakPreview" topLeftCell="K8" zoomScale="55" zoomScaleNormal="40" zoomScaleSheetLayoutView="55" workbookViewId="0">
      <selection activeCell="I5" sqref="I5:K28"/>
    </sheetView>
  </sheetViews>
  <sheetFormatPr defaultColWidth="9.44140625" defaultRowHeight="15.6"/>
  <cols>
    <col min="1" max="1" width="9.44140625" style="381"/>
    <col min="2" max="2" width="4.109375" style="381" customWidth="1"/>
    <col min="3" max="3" width="23.5546875" style="381" customWidth="1"/>
    <col min="4" max="7" width="17" style="381" customWidth="1"/>
    <col min="8" max="9" width="15.5546875" style="381" customWidth="1"/>
    <col min="10" max="10" width="18.88671875" style="381" customWidth="1"/>
    <col min="11" max="11" width="19.88671875" style="381" customWidth="1"/>
    <col min="12" max="12" width="26.5546875" style="381" customWidth="1"/>
    <col min="13" max="13" width="25.109375" style="381" customWidth="1"/>
    <col min="14" max="14" width="25.44140625" style="381" customWidth="1"/>
    <col min="15" max="16" width="15.5546875" style="381" customWidth="1"/>
    <col min="17" max="17" width="22.44140625" style="381" customWidth="1"/>
    <col min="18" max="21" width="15.5546875" style="381" customWidth="1"/>
    <col min="22" max="22" width="17.44140625" style="381" customWidth="1"/>
    <col min="23" max="24" width="15.5546875" style="381" customWidth="1"/>
    <col min="25" max="25" width="41.5546875" style="381" customWidth="1"/>
    <col min="26" max="27" width="15.5546875" style="381" customWidth="1"/>
    <col min="28" max="28" width="15.5546875" style="373" customWidth="1"/>
    <col min="29" max="33" width="15.5546875" style="381" customWidth="1"/>
    <col min="34" max="34" width="4.44140625" style="381" customWidth="1"/>
    <col min="35" max="16384" width="9.44140625" style="381"/>
  </cols>
  <sheetData>
    <row r="2" spans="2:37" s="361" customFormat="1" ht="16.2" thickBot="1">
      <c r="AB2" s="373"/>
    </row>
    <row r="3" spans="2:37" s="361" customFormat="1" ht="38.4" customHeight="1">
      <c r="C3" s="1835" t="s">
        <v>1623</v>
      </c>
      <c r="D3" s="1836"/>
      <c r="E3" s="1836"/>
      <c r="F3" s="1836"/>
      <c r="G3" s="1836"/>
      <c r="H3" s="1836"/>
      <c r="I3" s="1836"/>
      <c r="J3" s="1836"/>
      <c r="K3" s="1836"/>
      <c r="L3" s="1836"/>
      <c r="M3" s="1836"/>
      <c r="N3" s="1836"/>
      <c r="O3" s="1836"/>
      <c r="P3" s="1836"/>
      <c r="Q3" s="1836"/>
      <c r="R3" s="1836"/>
      <c r="S3" s="1836"/>
      <c r="T3" s="1836"/>
      <c r="U3" s="1836"/>
      <c r="V3" s="1836"/>
      <c r="W3" s="1836"/>
      <c r="X3" s="1836"/>
      <c r="Y3" s="1836"/>
      <c r="Z3" s="1836"/>
      <c r="AA3" s="1836"/>
      <c r="AB3" s="1836"/>
      <c r="AC3" s="1836"/>
      <c r="AD3" s="1836"/>
      <c r="AE3" s="1836"/>
      <c r="AF3" s="1836"/>
      <c r="AG3" s="1837"/>
    </row>
    <row r="4" spans="2:37" s="361" customFormat="1" ht="16.2" thickBot="1">
      <c r="C4" s="1838"/>
      <c r="D4" s="1839"/>
      <c r="E4" s="1839"/>
      <c r="F4" s="1839"/>
      <c r="G4" s="1839"/>
      <c r="H4" s="1839"/>
      <c r="I4" s="1839"/>
      <c r="J4" s="1839"/>
      <c r="K4" s="1839"/>
      <c r="L4" s="1839"/>
      <c r="M4" s="1839"/>
      <c r="N4" s="1839"/>
      <c r="O4" s="1839"/>
      <c r="P4" s="1839"/>
      <c r="Q4" s="1839"/>
      <c r="R4" s="1839"/>
      <c r="S4" s="1839"/>
      <c r="T4" s="1839"/>
      <c r="U4" s="1839"/>
      <c r="V4" s="1839"/>
      <c r="W4" s="1839"/>
      <c r="X4" s="1839"/>
      <c r="Y4" s="1839"/>
      <c r="Z4" s="1839"/>
      <c r="AA4" s="1839"/>
      <c r="AB4" s="1839"/>
      <c r="AC4" s="1839"/>
      <c r="AD4" s="1839"/>
      <c r="AE4" s="1839"/>
      <c r="AF4" s="1839"/>
      <c r="AG4" s="1840"/>
    </row>
    <row r="5" spans="2:37" s="361" customFormat="1" ht="29.4" thickBot="1">
      <c r="B5" s="418"/>
      <c r="C5" s="418"/>
      <c r="D5" s="418"/>
      <c r="E5" s="418"/>
      <c r="F5" s="418"/>
      <c r="G5" s="418"/>
      <c r="H5" s="418"/>
      <c r="I5" s="418"/>
      <c r="J5" s="418"/>
      <c r="K5" s="418"/>
      <c r="L5" s="418"/>
      <c r="M5" s="418"/>
      <c r="N5" s="418"/>
      <c r="O5" s="418"/>
      <c r="P5" s="418"/>
      <c r="Q5" s="418"/>
      <c r="R5" s="418"/>
      <c r="S5" s="418"/>
      <c r="T5" s="418"/>
      <c r="U5" s="418"/>
      <c r="V5" s="418"/>
      <c r="W5" s="418"/>
      <c r="X5" s="418"/>
      <c r="Y5" s="418"/>
      <c r="Z5" s="418"/>
      <c r="AA5" s="418"/>
      <c r="AB5" s="418"/>
      <c r="AC5" s="418"/>
      <c r="AD5" s="418"/>
      <c r="AE5" s="418"/>
      <c r="AF5" s="418"/>
      <c r="AG5" s="418"/>
    </row>
    <row r="6" spans="2:37" s="361" customFormat="1" ht="30.6" customHeight="1">
      <c r="C6" s="413" t="s">
        <v>1382</v>
      </c>
      <c r="D6" s="1841"/>
      <c r="E6" s="1841"/>
      <c r="F6" s="1842"/>
      <c r="L6" s="374"/>
      <c r="T6" s="1843"/>
      <c r="U6" s="1843"/>
    </row>
    <row r="7" spans="2:37" s="361" customFormat="1" ht="30.6" customHeight="1">
      <c r="C7" s="414" t="s">
        <v>1381</v>
      </c>
      <c r="D7" s="1844"/>
      <c r="E7" s="1844"/>
      <c r="F7" s="1845"/>
      <c r="L7" s="375"/>
    </row>
    <row r="8" spans="2:37" s="361" customFormat="1" ht="30.6" customHeight="1">
      <c r="C8" s="415" t="s">
        <v>1380</v>
      </c>
      <c r="D8" s="1846" t="s">
        <v>1633</v>
      </c>
      <c r="E8" s="1846"/>
      <c r="F8" s="1847"/>
      <c r="L8" s="373"/>
      <c r="M8" s="373"/>
      <c r="N8" s="373"/>
      <c r="O8" s="373"/>
      <c r="S8" s="374"/>
      <c r="T8" s="1848"/>
      <c r="U8" s="1848"/>
    </row>
    <row r="9" spans="2:37" s="361" customFormat="1" ht="30.6" customHeight="1">
      <c r="C9" s="414" t="s">
        <v>1379</v>
      </c>
      <c r="D9" s="1844">
        <v>3121</v>
      </c>
      <c r="E9" s="1844"/>
      <c r="F9" s="1845"/>
      <c r="S9" s="374"/>
      <c r="T9" s="374"/>
      <c r="U9" s="374"/>
    </row>
    <row r="10" spans="2:37" s="361" customFormat="1" ht="30.6" customHeight="1" thickBot="1">
      <c r="C10" s="416" t="s">
        <v>1378</v>
      </c>
      <c r="D10" s="1856" t="s">
        <v>1636</v>
      </c>
      <c r="E10" s="1856"/>
      <c r="F10" s="1857"/>
      <c r="L10" s="373"/>
      <c r="M10" s="373"/>
      <c r="N10" s="373"/>
      <c r="O10" s="373"/>
    </row>
    <row r="11" spans="2:37" s="361" customFormat="1" ht="21.6" thickBot="1">
      <c r="C11" s="412"/>
      <c r="D11" s="412"/>
      <c r="E11" s="412"/>
      <c r="F11" s="412"/>
      <c r="G11" s="376"/>
    </row>
    <row r="12" spans="2:37" s="417" customFormat="1" ht="31.35" customHeight="1">
      <c r="C12" s="1858" t="s">
        <v>1377</v>
      </c>
      <c r="D12" s="1859"/>
      <c r="E12" s="1859"/>
      <c r="F12" s="1859"/>
      <c r="G12" s="1859"/>
      <c r="H12" s="1860"/>
      <c r="I12" s="1861" t="s">
        <v>1285</v>
      </c>
      <c r="J12" s="1850"/>
      <c r="K12" s="1851"/>
      <c r="L12" s="1862" t="s">
        <v>1376</v>
      </c>
      <c r="M12" s="1863"/>
      <c r="N12" s="1864"/>
      <c r="O12" s="1858" t="s">
        <v>1375</v>
      </c>
      <c r="P12" s="1860"/>
      <c r="Q12" s="1854" t="s">
        <v>1374</v>
      </c>
      <c r="R12" s="1852" t="s">
        <v>1373</v>
      </c>
      <c r="S12" s="1861" t="s">
        <v>1369</v>
      </c>
      <c r="T12" s="1850"/>
      <c r="U12" s="1851"/>
      <c r="V12" s="1865" t="s">
        <v>1372</v>
      </c>
      <c r="W12" s="1861" t="s">
        <v>1371</v>
      </c>
      <c r="X12" s="1850"/>
      <c r="Y12" s="1850"/>
      <c r="Z12" s="1851"/>
      <c r="AA12" s="1861" t="s">
        <v>1370</v>
      </c>
      <c r="AB12" s="1850"/>
      <c r="AC12" s="1851"/>
      <c r="AD12" s="1849" t="s">
        <v>1369</v>
      </c>
      <c r="AE12" s="1850"/>
      <c r="AF12" s="1851"/>
      <c r="AG12" s="1852" t="s">
        <v>1368</v>
      </c>
    </row>
    <row r="13" spans="2:37" s="399" customFormat="1" ht="47.4" thickBot="1">
      <c r="C13" s="393" t="s">
        <v>1367</v>
      </c>
      <c r="D13" s="392" t="s">
        <v>1366</v>
      </c>
      <c r="E13" s="392" t="s">
        <v>1365</v>
      </c>
      <c r="F13" s="392" t="s">
        <v>1364</v>
      </c>
      <c r="G13" s="392" t="s">
        <v>1082</v>
      </c>
      <c r="H13" s="395" t="s">
        <v>1363</v>
      </c>
      <c r="I13" s="396" t="s">
        <v>1362</v>
      </c>
      <c r="J13" s="394" t="s">
        <v>1361</v>
      </c>
      <c r="K13" s="397" t="s">
        <v>1285</v>
      </c>
      <c r="L13" s="393" t="s">
        <v>1360</v>
      </c>
      <c r="M13" s="392" t="s">
        <v>1359</v>
      </c>
      <c r="N13" s="395" t="s">
        <v>1358</v>
      </c>
      <c r="O13" s="393" t="s">
        <v>1357</v>
      </c>
      <c r="P13" s="395" t="s">
        <v>1228</v>
      </c>
      <c r="Q13" s="1855"/>
      <c r="R13" s="1853"/>
      <c r="S13" s="396" t="s">
        <v>1351</v>
      </c>
      <c r="T13" s="394" t="s">
        <v>1350</v>
      </c>
      <c r="U13" s="397" t="s">
        <v>1349</v>
      </c>
      <c r="V13" s="1866"/>
      <c r="W13" s="396" t="s">
        <v>1356</v>
      </c>
      <c r="X13" s="394" t="s">
        <v>1355</v>
      </c>
      <c r="Y13" s="394" t="s">
        <v>1354</v>
      </c>
      <c r="Z13" s="397" t="s">
        <v>1353</v>
      </c>
      <c r="AA13" s="396" t="s">
        <v>1086</v>
      </c>
      <c r="AB13" s="394" t="s">
        <v>1352</v>
      </c>
      <c r="AC13" s="397" t="s">
        <v>1228</v>
      </c>
      <c r="AD13" s="400" t="s">
        <v>1351</v>
      </c>
      <c r="AE13" s="394" t="s">
        <v>1350</v>
      </c>
      <c r="AF13" s="397" t="s">
        <v>1349</v>
      </c>
      <c r="AG13" s="1853"/>
      <c r="AH13" s="377"/>
      <c r="AI13" s="377"/>
      <c r="AJ13" s="377"/>
      <c r="AK13" s="377"/>
    </row>
    <row r="14" spans="2:37" s="875" customFormat="1" ht="66" customHeight="1">
      <c r="C14" s="351">
        <v>1</v>
      </c>
      <c r="D14" s="352" t="s">
        <v>1338</v>
      </c>
      <c r="E14" s="352" t="s">
        <v>1338</v>
      </c>
      <c r="F14" s="356" t="s">
        <v>1337</v>
      </c>
      <c r="G14" s="356" t="s">
        <v>1277</v>
      </c>
      <c r="H14" s="353" t="s">
        <v>1695</v>
      </c>
      <c r="I14" s="871" t="s">
        <v>1336</v>
      </c>
      <c r="J14" s="872" t="s">
        <v>1344</v>
      </c>
      <c r="K14" s="353" t="s">
        <v>1348</v>
      </c>
      <c r="L14" s="351" t="s">
        <v>1347</v>
      </c>
      <c r="M14" s="877" t="s">
        <v>1346</v>
      </c>
      <c r="N14" s="878" t="s">
        <v>1333</v>
      </c>
      <c r="O14" s="879" t="s">
        <v>1326</v>
      </c>
      <c r="P14" s="353" t="s">
        <v>1228</v>
      </c>
      <c r="Q14" s="873" t="s">
        <v>1332</v>
      </c>
      <c r="R14" s="874" t="s">
        <v>1331</v>
      </c>
      <c r="S14" s="351" t="s">
        <v>1341</v>
      </c>
      <c r="T14" s="352" t="s">
        <v>1341</v>
      </c>
      <c r="U14" s="353"/>
      <c r="V14" s="351" t="s">
        <v>1659</v>
      </c>
      <c r="W14" s="352" t="s">
        <v>1329</v>
      </c>
      <c r="X14" s="352" t="s">
        <v>1328</v>
      </c>
      <c r="Y14" s="877" t="s">
        <v>1345</v>
      </c>
      <c r="Z14" s="353" t="s">
        <v>1659</v>
      </c>
      <c r="AA14" s="876" t="s">
        <v>1326</v>
      </c>
      <c r="AB14" s="877" t="s">
        <v>1663</v>
      </c>
      <c r="AC14" s="880"/>
      <c r="AD14" s="354" t="s">
        <v>1339</v>
      </c>
      <c r="AE14" s="352" t="s">
        <v>1339</v>
      </c>
      <c r="AF14" s="352"/>
      <c r="AG14" s="353" t="s">
        <v>1324</v>
      </c>
      <c r="AH14" s="362"/>
      <c r="AI14" s="362"/>
      <c r="AJ14" s="362"/>
      <c r="AK14" s="362"/>
    </row>
    <row r="15" spans="2:37" s="399" customFormat="1" ht="66" customHeight="1">
      <c r="C15" s="355">
        <v>2</v>
      </c>
      <c r="D15" s="356" t="s">
        <v>1338</v>
      </c>
      <c r="E15" s="356" t="s">
        <v>1338</v>
      </c>
      <c r="F15" s="356" t="s">
        <v>1337</v>
      </c>
      <c r="G15" s="356" t="s">
        <v>1277</v>
      </c>
      <c r="H15" s="357" t="s">
        <v>1695</v>
      </c>
      <c r="I15" s="410" t="s">
        <v>1336</v>
      </c>
      <c r="J15" s="356" t="s">
        <v>1344</v>
      </c>
      <c r="K15" s="357" t="s">
        <v>1343</v>
      </c>
      <c r="L15" s="355" t="s">
        <v>1330</v>
      </c>
      <c r="M15" s="356" t="s">
        <v>1342</v>
      </c>
      <c r="N15" s="357" t="s">
        <v>1333</v>
      </c>
      <c r="O15" s="405" t="s">
        <v>1326</v>
      </c>
      <c r="P15" s="357" t="s">
        <v>1677</v>
      </c>
      <c r="Q15" s="403" t="s">
        <v>1332</v>
      </c>
      <c r="R15" s="408" t="s">
        <v>1331</v>
      </c>
      <c r="S15" s="355" t="s">
        <v>1341</v>
      </c>
      <c r="T15" s="356" t="s">
        <v>1341</v>
      </c>
      <c r="U15" s="357"/>
      <c r="V15" s="355" t="s">
        <v>1659</v>
      </c>
      <c r="W15" s="356" t="s">
        <v>1329</v>
      </c>
      <c r="X15" s="356" t="s">
        <v>1328</v>
      </c>
      <c r="Y15" s="356" t="s">
        <v>1340</v>
      </c>
      <c r="Z15" s="357" t="s">
        <v>1659</v>
      </c>
      <c r="AA15" s="405" t="s">
        <v>1326</v>
      </c>
      <c r="AB15" s="378" t="s">
        <v>1641</v>
      </c>
      <c r="AC15" s="357"/>
      <c r="AD15" s="401" t="s">
        <v>1339</v>
      </c>
      <c r="AE15" s="356" t="s">
        <v>1339</v>
      </c>
      <c r="AF15" s="356"/>
      <c r="AG15" s="357" t="s">
        <v>1324</v>
      </c>
      <c r="AH15" s="379"/>
      <c r="AI15" s="379"/>
      <c r="AJ15" s="379"/>
      <c r="AK15" s="379"/>
    </row>
    <row r="16" spans="2:37" s="399" customFormat="1" ht="66" customHeight="1" thickBot="1">
      <c r="C16" s="358">
        <v>3</v>
      </c>
      <c r="D16" s="359" t="s">
        <v>1338</v>
      </c>
      <c r="E16" s="359" t="s">
        <v>1338</v>
      </c>
      <c r="F16" s="359" t="s">
        <v>1337</v>
      </c>
      <c r="G16" s="359" t="s">
        <v>1277</v>
      </c>
      <c r="H16" s="360" t="s">
        <v>1324</v>
      </c>
      <c r="I16" s="411" t="s">
        <v>1336</v>
      </c>
      <c r="J16" s="359" t="s">
        <v>1335</v>
      </c>
      <c r="K16" s="360" t="s">
        <v>1334</v>
      </c>
      <c r="L16" s="358" t="s">
        <v>1330</v>
      </c>
      <c r="M16" s="359" t="s">
        <v>1658</v>
      </c>
      <c r="N16" s="360" t="s">
        <v>1333</v>
      </c>
      <c r="O16" s="406" t="s">
        <v>1326</v>
      </c>
      <c r="P16" s="407" t="s">
        <v>1228</v>
      </c>
      <c r="Q16" s="404" t="s">
        <v>1332</v>
      </c>
      <c r="R16" s="409" t="s">
        <v>1331</v>
      </c>
      <c r="S16" s="358" t="s">
        <v>1325</v>
      </c>
      <c r="T16" s="359" t="s">
        <v>1339</v>
      </c>
      <c r="U16" s="360"/>
      <c r="V16" s="358" t="s">
        <v>1659</v>
      </c>
      <c r="W16" s="359" t="s">
        <v>1329</v>
      </c>
      <c r="X16" s="359" t="s">
        <v>1328</v>
      </c>
      <c r="Y16" s="359" t="s">
        <v>1327</v>
      </c>
      <c r="Z16" s="360" t="s">
        <v>1659</v>
      </c>
      <c r="AA16" s="406" t="s">
        <v>1326</v>
      </c>
      <c r="AB16" s="398" t="s">
        <v>1667</v>
      </c>
      <c r="AC16" s="360"/>
      <c r="AD16" s="402" t="s">
        <v>1325</v>
      </c>
      <c r="AE16" s="359" t="s">
        <v>1325</v>
      </c>
      <c r="AF16" s="359"/>
      <c r="AG16" s="360" t="s">
        <v>1324</v>
      </c>
      <c r="AH16" s="379"/>
      <c r="AI16" s="379"/>
      <c r="AJ16" s="379"/>
      <c r="AK16" s="379"/>
    </row>
    <row r="17" spans="3:37" s="399" customFormat="1" ht="66" customHeight="1" thickBot="1">
      <c r="C17" s="358">
        <v>4</v>
      </c>
      <c r="D17" s="359" t="s">
        <v>1338</v>
      </c>
      <c r="E17" s="359" t="s">
        <v>1338</v>
      </c>
      <c r="F17" s="359" t="s">
        <v>1337</v>
      </c>
      <c r="G17" s="359" t="s">
        <v>1277</v>
      </c>
      <c r="H17" s="360" t="s">
        <v>1324</v>
      </c>
      <c r="I17" s="411" t="s">
        <v>1336</v>
      </c>
      <c r="J17" s="359" t="s">
        <v>1344</v>
      </c>
      <c r="K17" s="360" t="s">
        <v>1637</v>
      </c>
      <c r="L17" s="358" t="s">
        <v>1638</v>
      </c>
      <c r="M17" s="359" t="s">
        <v>1649</v>
      </c>
      <c r="N17" s="360" t="s">
        <v>1333</v>
      </c>
      <c r="O17" s="406" t="s">
        <v>1656</v>
      </c>
      <c r="P17" s="407" t="s">
        <v>1324</v>
      </c>
      <c r="Q17" s="404" t="s">
        <v>1814</v>
      </c>
      <c r="R17" s="409" t="s">
        <v>1331</v>
      </c>
      <c r="S17" s="358" t="s">
        <v>1341</v>
      </c>
      <c r="T17" s="359" t="s">
        <v>1341</v>
      </c>
      <c r="U17" s="360"/>
      <c r="V17" s="358" t="s">
        <v>143</v>
      </c>
      <c r="W17" s="359" t="s">
        <v>1662</v>
      </c>
      <c r="X17" s="359" t="s">
        <v>1640</v>
      </c>
      <c r="Y17" s="359" t="s">
        <v>143</v>
      </c>
      <c r="Z17" s="360" t="s">
        <v>143</v>
      </c>
      <c r="AA17" s="406" t="s">
        <v>143</v>
      </c>
      <c r="AB17" s="398" t="s">
        <v>143</v>
      </c>
      <c r="AC17" s="360"/>
      <c r="AD17" s="354" t="s">
        <v>1339</v>
      </c>
      <c r="AE17" s="352" t="s">
        <v>1339</v>
      </c>
      <c r="AF17" s="352"/>
      <c r="AG17" s="353" t="s">
        <v>1324</v>
      </c>
      <c r="AH17" s="379"/>
      <c r="AI17" s="379"/>
      <c r="AJ17" s="379"/>
      <c r="AK17" s="379"/>
    </row>
    <row r="18" spans="3:37" s="399" customFormat="1" ht="66" customHeight="1" thickBot="1">
      <c r="C18" s="358">
        <v>5</v>
      </c>
      <c r="D18" s="359" t="s">
        <v>1338</v>
      </c>
      <c r="E18" s="359" t="s">
        <v>1338</v>
      </c>
      <c r="F18" s="359" t="s">
        <v>1337</v>
      </c>
      <c r="G18" s="359" t="s">
        <v>1277</v>
      </c>
      <c r="H18" s="360" t="s">
        <v>1324</v>
      </c>
      <c r="I18" s="411" t="s">
        <v>1336</v>
      </c>
      <c r="J18" s="359" t="s">
        <v>1335</v>
      </c>
      <c r="K18" s="360" t="s">
        <v>1648</v>
      </c>
      <c r="L18" s="358" t="s">
        <v>1628</v>
      </c>
      <c r="M18" s="359" t="s">
        <v>1650</v>
      </c>
      <c r="N18" s="360" t="s">
        <v>1333</v>
      </c>
      <c r="O18" s="406" t="s">
        <v>1657</v>
      </c>
      <c r="P18" s="407" t="s">
        <v>1735</v>
      </c>
      <c r="Q18" s="404" t="s">
        <v>1332</v>
      </c>
      <c r="R18" s="409" t="s">
        <v>1331</v>
      </c>
      <c r="S18" s="358" t="s">
        <v>1341</v>
      </c>
      <c r="T18" s="359" t="s">
        <v>1341</v>
      </c>
      <c r="U18" s="360"/>
      <c r="V18" s="358" t="s">
        <v>1660</v>
      </c>
      <c r="W18" s="359" t="s">
        <v>1639</v>
      </c>
      <c r="X18" s="359" t="s">
        <v>1640</v>
      </c>
      <c r="Y18" s="359" t="s">
        <v>1664</v>
      </c>
      <c r="Z18" s="360" t="s">
        <v>1660</v>
      </c>
      <c r="AA18" s="406" t="s">
        <v>1668</v>
      </c>
      <c r="AB18" s="398" t="s">
        <v>1641</v>
      </c>
      <c r="AC18" s="360"/>
      <c r="AD18" s="354" t="s">
        <v>1339</v>
      </c>
      <c r="AE18" s="352" t="s">
        <v>1339</v>
      </c>
      <c r="AF18" s="352"/>
      <c r="AG18" s="353" t="s">
        <v>1324</v>
      </c>
      <c r="AH18" s="379"/>
      <c r="AI18" s="379"/>
      <c r="AJ18" s="379"/>
      <c r="AK18" s="379"/>
    </row>
    <row r="19" spans="3:37" s="399" customFormat="1" ht="66" customHeight="1" thickBot="1">
      <c r="C19" s="358">
        <v>6</v>
      </c>
      <c r="D19" s="359" t="s">
        <v>1338</v>
      </c>
      <c r="E19" s="359" t="s">
        <v>1338</v>
      </c>
      <c r="F19" s="359" t="s">
        <v>1337</v>
      </c>
      <c r="G19" s="359" t="s">
        <v>1277</v>
      </c>
      <c r="H19" s="360" t="s">
        <v>1324</v>
      </c>
      <c r="I19" s="411" t="s">
        <v>1336</v>
      </c>
      <c r="J19" s="359" t="s">
        <v>1335</v>
      </c>
      <c r="K19" s="360" t="s">
        <v>1651</v>
      </c>
      <c r="L19" s="358" t="s">
        <v>1652</v>
      </c>
      <c r="M19" s="359" t="s">
        <v>1653</v>
      </c>
      <c r="N19" s="360" t="s">
        <v>1333</v>
      </c>
      <c r="O19" s="406" t="s">
        <v>1656</v>
      </c>
      <c r="P19" s="407" t="s">
        <v>1736</v>
      </c>
      <c r="Q19" s="404" t="s">
        <v>1332</v>
      </c>
      <c r="R19" s="409" t="s">
        <v>1331</v>
      </c>
      <c r="S19" s="358" t="s">
        <v>1341</v>
      </c>
      <c r="T19" s="359" t="s">
        <v>1341</v>
      </c>
      <c r="U19" s="360"/>
      <c r="V19" s="358" t="s">
        <v>1660</v>
      </c>
      <c r="W19" s="359" t="s">
        <v>1639</v>
      </c>
      <c r="X19" s="359" t="s">
        <v>1640</v>
      </c>
      <c r="Y19" s="359" t="s">
        <v>1665</v>
      </c>
      <c r="Z19" s="360" t="s">
        <v>1660</v>
      </c>
      <c r="AA19" s="406" t="s">
        <v>1669</v>
      </c>
      <c r="AB19" s="398" t="s">
        <v>1670</v>
      </c>
      <c r="AC19" s="360"/>
      <c r="AD19" s="354" t="s">
        <v>1339</v>
      </c>
      <c r="AE19" s="352" t="s">
        <v>1339</v>
      </c>
      <c r="AF19" s="352"/>
      <c r="AG19" s="353" t="s">
        <v>1324</v>
      </c>
      <c r="AH19" s="379"/>
      <c r="AI19" s="379"/>
      <c r="AJ19" s="379"/>
      <c r="AK19" s="379"/>
    </row>
    <row r="20" spans="3:37" s="399" customFormat="1" ht="66" customHeight="1" thickBot="1">
      <c r="C20" s="358">
        <v>7</v>
      </c>
      <c r="D20" s="359" t="s">
        <v>1338</v>
      </c>
      <c r="E20" s="359" t="s">
        <v>1338</v>
      </c>
      <c r="F20" s="359" t="s">
        <v>1337</v>
      </c>
      <c r="G20" s="359" t="s">
        <v>1277</v>
      </c>
      <c r="H20" s="360" t="s">
        <v>1324</v>
      </c>
      <c r="I20" s="411" t="s">
        <v>1336</v>
      </c>
      <c r="J20" s="359" t="s">
        <v>1335</v>
      </c>
      <c r="K20" s="360" t="s">
        <v>1654</v>
      </c>
      <c r="L20" s="358" t="s">
        <v>1652</v>
      </c>
      <c r="M20" s="359" t="s">
        <v>1655</v>
      </c>
      <c r="N20" s="360" t="s">
        <v>1333</v>
      </c>
      <c r="O20" s="406" t="s">
        <v>1656</v>
      </c>
      <c r="P20" s="407" t="s">
        <v>1736</v>
      </c>
      <c r="Q20" s="404" t="s">
        <v>1332</v>
      </c>
      <c r="R20" s="409" t="s">
        <v>1331</v>
      </c>
      <c r="S20" s="358" t="s">
        <v>1341</v>
      </c>
      <c r="T20" s="359" t="s">
        <v>1341</v>
      </c>
      <c r="U20" s="360"/>
      <c r="V20" s="358" t="s">
        <v>1661</v>
      </c>
      <c r="W20" s="359" t="s">
        <v>1329</v>
      </c>
      <c r="X20" s="359" t="s">
        <v>1640</v>
      </c>
      <c r="Y20" s="359" t="s">
        <v>1666</v>
      </c>
      <c r="Z20" s="360" t="s">
        <v>1661</v>
      </c>
      <c r="AA20" s="406" t="s">
        <v>1669</v>
      </c>
      <c r="AB20" s="398" t="s">
        <v>1670</v>
      </c>
      <c r="AC20" s="360"/>
      <c r="AD20" s="354" t="s">
        <v>1339</v>
      </c>
      <c r="AE20" s="352" t="s">
        <v>1339</v>
      </c>
      <c r="AF20" s="352"/>
      <c r="AG20" s="353" t="s">
        <v>1324</v>
      </c>
      <c r="AH20" s="379"/>
      <c r="AI20" s="379"/>
      <c r="AJ20" s="379"/>
      <c r="AK20" s="379"/>
    </row>
    <row r="21" spans="3:37" s="399" customFormat="1" ht="66" customHeight="1" thickBot="1">
      <c r="C21" s="358">
        <v>8</v>
      </c>
      <c r="D21" s="359" t="s">
        <v>1338</v>
      </c>
      <c r="E21" s="359" t="s">
        <v>1338</v>
      </c>
      <c r="F21" s="359" t="s">
        <v>1337</v>
      </c>
      <c r="G21" s="359" t="s">
        <v>1277</v>
      </c>
      <c r="H21" s="360" t="s">
        <v>1324</v>
      </c>
      <c r="I21" s="411" t="s">
        <v>1336</v>
      </c>
      <c r="J21" s="359" t="s">
        <v>1335</v>
      </c>
      <c r="K21" s="359" t="s">
        <v>1648</v>
      </c>
      <c r="L21" s="359" t="s">
        <v>1628</v>
      </c>
      <c r="M21" s="360" t="s">
        <v>1815</v>
      </c>
      <c r="N21" s="360" t="s">
        <v>1333</v>
      </c>
      <c r="O21" s="406" t="s">
        <v>1656</v>
      </c>
      <c r="P21" s="407" t="s">
        <v>1736</v>
      </c>
      <c r="Q21" s="404" t="s">
        <v>1332</v>
      </c>
      <c r="R21" s="409" t="s">
        <v>1331</v>
      </c>
      <c r="S21" s="358" t="s">
        <v>1341</v>
      </c>
      <c r="T21" s="359" t="s">
        <v>1341</v>
      </c>
      <c r="U21" s="360"/>
      <c r="V21" s="358" t="s">
        <v>143</v>
      </c>
      <c r="W21" s="359" t="s">
        <v>1639</v>
      </c>
      <c r="X21" s="359" t="s">
        <v>1640</v>
      </c>
      <c r="Y21" s="359" t="s">
        <v>1664</v>
      </c>
      <c r="Z21" s="360" t="s">
        <v>1660</v>
      </c>
      <c r="AA21" s="406"/>
      <c r="AB21" s="398"/>
      <c r="AC21" s="360"/>
      <c r="AD21" s="406"/>
      <c r="AE21" s="398"/>
      <c r="AF21" s="360"/>
      <c r="AG21" s="406"/>
      <c r="AH21" s="398"/>
      <c r="AI21" s="379"/>
      <c r="AJ21" s="379"/>
      <c r="AK21" s="379"/>
    </row>
    <row r="22" spans="3:37" s="361" customFormat="1">
      <c r="C22" s="380"/>
      <c r="D22" s="380"/>
      <c r="E22" s="380"/>
      <c r="F22" s="380"/>
      <c r="G22" s="380"/>
    </row>
    <row r="23" spans="3:37">
      <c r="C23" s="382" t="s">
        <v>1323</v>
      </c>
      <c r="D23" s="382"/>
      <c r="E23" s="382"/>
      <c r="F23" s="382"/>
      <c r="G23" s="382"/>
      <c r="H23" s="350"/>
      <c r="I23" s="350"/>
      <c r="J23" s="350"/>
      <c r="K23" s="350"/>
      <c r="L23" s="325"/>
      <c r="M23" s="365"/>
      <c r="N23" s="365"/>
      <c r="O23" s="365"/>
      <c r="AB23" s="381"/>
      <c r="AD23" s="373"/>
    </row>
    <row r="24" spans="3:37">
      <c r="C24" s="350" t="s">
        <v>1616</v>
      </c>
      <c r="D24" s="350"/>
      <c r="E24" s="350"/>
      <c r="F24" s="350"/>
      <c r="G24" s="350"/>
      <c r="H24" s="350"/>
      <c r="I24" s="350"/>
      <c r="J24" s="350"/>
      <c r="K24" s="350"/>
      <c r="L24" s="325"/>
      <c r="M24" s="365"/>
      <c r="N24" s="365"/>
      <c r="O24" s="365"/>
      <c r="P24" s="365"/>
      <c r="Q24" s="365"/>
      <c r="R24" s="365"/>
      <c r="S24" s="365"/>
      <c r="T24" s="365"/>
      <c r="U24" s="365"/>
      <c r="W24" s="365"/>
      <c r="X24" s="365"/>
      <c r="Y24" s="365"/>
      <c r="AB24" s="365"/>
    </row>
    <row r="25" spans="3:37">
      <c r="C25" s="383" t="s">
        <v>1617</v>
      </c>
      <c r="D25" s="383"/>
      <c r="E25" s="383"/>
      <c r="F25" s="383"/>
      <c r="G25" s="383"/>
      <c r="H25" s="350"/>
      <c r="I25" s="350"/>
      <c r="J25" s="350"/>
      <c r="K25" s="350"/>
      <c r="L25" s="325"/>
      <c r="M25" s="365"/>
      <c r="N25" s="365"/>
      <c r="O25" s="365"/>
      <c r="AB25" s="381"/>
      <c r="AD25" s="373"/>
    </row>
    <row r="26" spans="3:37">
      <c r="C26" s="383"/>
      <c r="D26" s="383"/>
      <c r="E26" s="383"/>
      <c r="F26" s="383"/>
      <c r="G26" s="383"/>
      <c r="H26" s="350"/>
      <c r="I26" s="350"/>
      <c r="J26" s="350"/>
      <c r="K26" s="350"/>
      <c r="L26" s="325"/>
      <c r="M26" s="365"/>
      <c r="N26" s="365"/>
      <c r="O26" s="365"/>
      <c r="P26" s="365"/>
      <c r="Q26" s="365"/>
      <c r="R26" s="365"/>
      <c r="S26" s="365"/>
      <c r="T26" s="365"/>
      <c r="U26" s="365"/>
      <c r="W26" s="365"/>
      <c r="X26" s="365"/>
      <c r="Y26" s="365"/>
      <c r="AB26" s="365"/>
    </row>
    <row r="27" spans="3:37" ht="16.2" thickBot="1">
      <c r="C27" s="384" t="s">
        <v>1322</v>
      </c>
      <c r="D27" s="384"/>
      <c r="E27" s="384"/>
      <c r="F27" s="384"/>
      <c r="G27" s="384"/>
      <c r="H27" s="350"/>
      <c r="I27" s="350"/>
      <c r="J27" s="350"/>
      <c r="K27" s="350"/>
      <c r="L27" s="350"/>
      <c r="M27" s="365"/>
      <c r="N27" s="365"/>
      <c r="O27" s="365"/>
      <c r="AB27" s="381"/>
      <c r="AD27" s="373"/>
    </row>
    <row r="28" spans="3:37" ht="16.2" thickBot="1">
      <c r="C28" s="385" t="s">
        <v>1321</v>
      </c>
      <c r="D28" s="386"/>
      <c r="E28" s="386"/>
      <c r="F28" s="386"/>
      <c r="G28" s="386"/>
      <c r="H28" s="350"/>
      <c r="I28" s="387"/>
      <c r="J28" s="387"/>
      <c r="K28" s="387"/>
      <c r="L28" s="387"/>
      <c r="M28" s="365"/>
      <c r="N28" s="365"/>
      <c r="O28" s="365"/>
      <c r="P28" s="365"/>
      <c r="Q28" s="365"/>
      <c r="R28" s="365"/>
      <c r="S28" s="365"/>
      <c r="T28" s="365"/>
      <c r="U28" s="365"/>
      <c r="W28" s="365"/>
      <c r="X28" s="365"/>
      <c r="Y28" s="365"/>
      <c r="AB28" s="365"/>
    </row>
    <row r="29" spans="3:37" ht="16.8" thickTop="1" thickBot="1">
      <c r="C29" s="388" t="s">
        <v>1320</v>
      </c>
      <c r="D29" s="386"/>
      <c r="E29" s="386"/>
      <c r="F29" s="386"/>
      <c r="G29" s="386"/>
      <c r="H29" s="350"/>
      <c r="I29" s="387"/>
      <c r="J29" s="387"/>
      <c r="K29" s="387"/>
      <c r="L29" s="387"/>
      <c r="M29" s="365"/>
      <c r="N29" s="365"/>
      <c r="O29" s="365"/>
      <c r="AB29" s="381"/>
      <c r="AD29" s="373"/>
    </row>
    <row r="30" spans="3:37" ht="16.2" thickBot="1">
      <c r="C30" s="389" t="s">
        <v>1319</v>
      </c>
      <c r="D30" s="386"/>
      <c r="E30" s="386"/>
      <c r="F30" s="386"/>
      <c r="G30" s="386"/>
      <c r="H30" s="350"/>
      <c r="I30" s="387"/>
      <c r="J30" s="387"/>
      <c r="K30" s="387"/>
      <c r="L30" s="387"/>
      <c r="M30" s="390"/>
      <c r="N30" s="390"/>
    </row>
    <row r="31" spans="3:37" ht="16.2" thickBot="1">
      <c r="C31" s="389" t="s">
        <v>1318</v>
      </c>
      <c r="D31" s="386"/>
      <c r="E31" s="386"/>
      <c r="F31" s="386"/>
      <c r="G31" s="386"/>
      <c r="H31" s="350"/>
      <c r="I31" s="387"/>
      <c r="J31" s="387"/>
      <c r="K31" s="387"/>
      <c r="L31" s="387"/>
      <c r="M31" s="390"/>
      <c r="N31" s="390"/>
    </row>
    <row r="32" spans="3:37" ht="16.2" thickBot="1">
      <c r="C32" s="389" t="s">
        <v>1317</v>
      </c>
      <c r="D32" s="386"/>
      <c r="E32" s="386"/>
      <c r="F32" s="386"/>
      <c r="G32" s="386"/>
      <c r="H32" s="350"/>
      <c r="I32" s="387"/>
      <c r="J32" s="387"/>
      <c r="K32" s="387"/>
      <c r="L32" s="387"/>
      <c r="M32" s="390"/>
      <c r="N32" s="390"/>
      <c r="Y32" s="381" t="s">
        <v>1316</v>
      </c>
    </row>
    <row r="33" spans="3:30" ht="16.2" thickBot="1">
      <c r="C33" s="389" t="s">
        <v>1315</v>
      </c>
      <c r="D33" s="386"/>
      <c r="E33" s="386"/>
      <c r="F33" s="386"/>
      <c r="G33" s="386"/>
      <c r="H33" s="350"/>
      <c r="I33" s="387"/>
      <c r="J33" s="387"/>
      <c r="K33" s="387"/>
      <c r="L33" s="387"/>
      <c r="M33" s="390"/>
      <c r="N33" s="390"/>
    </row>
    <row r="34" spans="3:30" ht="16.2" thickBot="1">
      <c r="C34" s="389" t="s">
        <v>1314</v>
      </c>
      <c r="D34" s="386"/>
      <c r="E34" s="386"/>
      <c r="F34" s="386"/>
      <c r="G34" s="386"/>
      <c r="H34" s="350"/>
      <c r="I34" s="387"/>
      <c r="J34" s="387"/>
      <c r="K34" s="387"/>
      <c r="L34" s="387"/>
      <c r="M34" s="390"/>
      <c r="N34" s="390"/>
    </row>
    <row r="35" spans="3:30" ht="16.2" thickBot="1">
      <c r="C35" s="389" t="s">
        <v>1313</v>
      </c>
      <c r="D35" s="386"/>
      <c r="E35" s="386"/>
      <c r="F35" s="386"/>
      <c r="G35" s="386"/>
      <c r="H35" s="350"/>
      <c r="I35" s="387"/>
      <c r="J35" s="387"/>
      <c r="K35" s="387"/>
      <c r="L35" s="387"/>
      <c r="M35" s="390"/>
      <c r="N35" s="390"/>
    </row>
    <row r="36" spans="3:30" ht="16.2" thickBot="1">
      <c r="C36" s="389" t="s">
        <v>1312</v>
      </c>
      <c r="D36" s="386"/>
      <c r="E36" s="386"/>
      <c r="F36" s="386"/>
      <c r="G36" s="386"/>
      <c r="H36" s="350"/>
      <c r="I36" s="387"/>
      <c r="J36" s="387"/>
      <c r="K36" s="387"/>
      <c r="L36" s="387"/>
      <c r="M36" s="390"/>
      <c r="N36" s="390"/>
    </row>
    <row r="37" spans="3:30" ht="16.2" thickBot="1">
      <c r="C37" s="389" t="s">
        <v>1311</v>
      </c>
      <c r="D37" s="386"/>
      <c r="E37" s="386"/>
      <c r="F37" s="386"/>
      <c r="G37" s="386"/>
      <c r="H37" s="350"/>
      <c r="I37" s="387"/>
      <c r="J37" s="387"/>
      <c r="K37" s="387"/>
      <c r="L37" s="387"/>
      <c r="M37" s="390"/>
      <c r="N37" s="390"/>
    </row>
    <row r="38" spans="3:30" ht="16.2" thickBot="1">
      <c r="C38" s="389" t="s">
        <v>1310</v>
      </c>
      <c r="D38" s="386"/>
      <c r="E38" s="386"/>
      <c r="F38" s="386"/>
      <c r="G38" s="386"/>
      <c r="H38" s="350"/>
      <c r="I38" s="387"/>
      <c r="J38" s="387"/>
      <c r="K38" s="387"/>
      <c r="L38" s="387"/>
      <c r="M38" s="390"/>
      <c r="N38" s="390"/>
    </row>
    <row r="39" spans="3:30" ht="16.2" thickBot="1">
      <c r="C39" s="389" t="s">
        <v>1309</v>
      </c>
      <c r="D39" s="386"/>
      <c r="E39" s="386"/>
      <c r="F39" s="386"/>
      <c r="G39" s="386"/>
      <c r="H39" s="350"/>
      <c r="I39" s="387"/>
      <c r="J39" s="387"/>
      <c r="K39" s="387"/>
      <c r="L39" s="387"/>
      <c r="M39" s="390"/>
      <c r="N39" s="390"/>
    </row>
    <row r="40" spans="3:30">
      <c r="C40" s="386"/>
      <c r="D40" s="386"/>
      <c r="E40" s="386"/>
      <c r="F40" s="386"/>
      <c r="G40" s="386"/>
      <c r="H40" s="350"/>
      <c r="I40" s="387"/>
      <c r="J40" s="387"/>
      <c r="K40" s="387"/>
      <c r="L40" s="387"/>
      <c r="M40" s="390"/>
      <c r="N40" s="390"/>
    </row>
    <row r="41" spans="3:30">
      <c r="C41" s="384" t="s">
        <v>1308</v>
      </c>
      <c r="D41" s="384"/>
      <c r="E41" s="384"/>
      <c r="F41" s="384"/>
      <c r="G41" s="384"/>
      <c r="H41" s="350"/>
      <c r="I41" s="350"/>
      <c r="J41" s="350"/>
      <c r="K41" s="350"/>
      <c r="L41" s="325"/>
      <c r="M41" s="365"/>
      <c r="N41" s="365"/>
      <c r="O41" s="365"/>
      <c r="AB41" s="381"/>
      <c r="AD41" s="373"/>
    </row>
    <row r="42" spans="3:30">
      <c r="C42" s="383" t="s">
        <v>1307</v>
      </c>
      <c r="D42" s="383"/>
      <c r="E42" s="383"/>
      <c r="F42" s="383"/>
      <c r="G42" s="383"/>
      <c r="H42" s="350"/>
      <c r="I42" s="350"/>
      <c r="J42" s="350"/>
      <c r="K42" s="350"/>
      <c r="L42" s="325"/>
      <c r="M42" s="365"/>
      <c r="N42" s="365"/>
      <c r="O42" s="365"/>
      <c r="AB42" s="381"/>
      <c r="AD42" s="373"/>
    </row>
    <row r="43" spans="3:30">
      <c r="C43" s="383" t="s">
        <v>1306</v>
      </c>
      <c r="D43" s="383"/>
      <c r="E43" s="383"/>
      <c r="F43" s="383"/>
      <c r="G43" s="383"/>
      <c r="H43" s="350"/>
      <c r="I43" s="350"/>
      <c r="J43" s="350"/>
      <c r="K43" s="350"/>
      <c r="L43" s="325"/>
      <c r="M43" s="365"/>
      <c r="N43" s="365"/>
      <c r="O43" s="365"/>
      <c r="AB43" s="381"/>
      <c r="AD43" s="373"/>
    </row>
    <row r="44" spans="3:30">
      <c r="C44" s="383" t="s">
        <v>1305</v>
      </c>
      <c r="D44" s="383"/>
      <c r="E44" s="383"/>
      <c r="F44" s="383"/>
      <c r="G44" s="383"/>
      <c r="H44" s="350"/>
      <c r="I44" s="350"/>
      <c r="J44" s="350"/>
      <c r="K44" s="350"/>
      <c r="L44" s="325"/>
      <c r="M44" s="365"/>
      <c r="N44" s="365"/>
      <c r="O44" s="365"/>
      <c r="AB44" s="381"/>
      <c r="AD44" s="373"/>
    </row>
    <row r="45" spans="3:30">
      <c r="C45" s="383"/>
      <c r="D45" s="383"/>
      <c r="E45" s="383"/>
      <c r="F45" s="383"/>
      <c r="G45" s="383"/>
      <c r="H45" s="350"/>
      <c r="I45" s="350"/>
      <c r="J45" s="350"/>
      <c r="K45" s="350"/>
      <c r="L45" s="325"/>
      <c r="M45" s="365"/>
      <c r="N45" s="365"/>
      <c r="O45" s="365"/>
      <c r="AB45" s="381"/>
      <c r="AD45" s="373"/>
    </row>
    <row r="46" spans="3:30">
      <c r="C46" s="383" t="s">
        <v>1618</v>
      </c>
      <c r="D46" s="383"/>
      <c r="E46" s="383"/>
      <c r="F46" s="383"/>
      <c r="G46" s="383"/>
      <c r="H46" s="350"/>
      <c r="I46" s="350"/>
      <c r="J46" s="350"/>
      <c r="K46" s="350"/>
      <c r="L46" s="325"/>
      <c r="M46" s="365"/>
      <c r="N46" s="365"/>
      <c r="O46" s="365"/>
      <c r="AB46" s="381"/>
      <c r="AD46" s="373"/>
    </row>
    <row r="47" spans="3:30">
      <c r="C47" s="383" t="s">
        <v>1619</v>
      </c>
      <c r="D47" s="383"/>
      <c r="E47" s="383"/>
      <c r="F47" s="383"/>
      <c r="G47" s="383"/>
      <c r="H47" s="350"/>
      <c r="I47" s="350"/>
      <c r="J47" s="350"/>
      <c r="K47" s="350"/>
      <c r="L47" s="325"/>
      <c r="M47" s="365"/>
      <c r="N47" s="365"/>
      <c r="O47" s="365"/>
      <c r="AB47" s="381"/>
      <c r="AD47" s="373"/>
    </row>
    <row r="48" spans="3:30">
      <c r="C48" s="383" t="s">
        <v>1620</v>
      </c>
      <c r="D48" s="383"/>
      <c r="E48" s="383"/>
      <c r="F48" s="383"/>
      <c r="G48" s="383"/>
      <c r="H48" s="350"/>
      <c r="I48" s="350"/>
      <c r="J48" s="350"/>
      <c r="K48" s="350"/>
      <c r="L48" s="325"/>
      <c r="M48" s="365"/>
      <c r="N48" s="365"/>
      <c r="O48" s="365"/>
      <c r="AB48" s="381"/>
      <c r="AD48" s="373"/>
    </row>
    <row r="49" spans="3:15">
      <c r="C49" s="383" t="s">
        <v>1621</v>
      </c>
      <c r="D49" s="383"/>
      <c r="E49" s="383"/>
      <c r="F49" s="383"/>
      <c r="G49" s="383"/>
      <c r="H49" s="350"/>
      <c r="I49" s="350"/>
      <c r="J49" s="350"/>
      <c r="K49" s="350"/>
      <c r="L49" s="325"/>
      <c r="M49" s="365"/>
      <c r="N49" s="365"/>
      <c r="O49" s="365"/>
    </row>
    <row r="50" spans="3:15">
      <c r="C50" s="350"/>
      <c r="D50" s="350"/>
      <c r="E50" s="350"/>
      <c r="F50" s="350"/>
      <c r="G50" s="350"/>
      <c r="H50" s="350"/>
      <c r="I50" s="350"/>
      <c r="J50" s="350"/>
      <c r="K50" s="350"/>
      <c r="L50" s="350"/>
    </row>
    <row r="51" spans="3:15">
      <c r="C51" s="350" t="s">
        <v>1622</v>
      </c>
      <c r="D51" s="350"/>
      <c r="E51" s="350"/>
      <c r="F51" s="350"/>
      <c r="G51" s="350"/>
      <c r="H51" s="350"/>
      <c r="I51" s="350"/>
      <c r="J51" s="350"/>
      <c r="K51" s="350"/>
      <c r="L51" s="350"/>
    </row>
    <row r="52" spans="3:15">
      <c r="C52" s="350"/>
      <c r="D52" s="350"/>
      <c r="E52" s="350"/>
      <c r="F52" s="350"/>
      <c r="G52" s="350"/>
      <c r="H52" s="350"/>
      <c r="I52" s="350"/>
      <c r="J52" s="350"/>
      <c r="K52" s="350"/>
      <c r="L52" s="350"/>
    </row>
    <row r="54" spans="3:15">
      <c r="O54" s="391"/>
    </row>
  </sheetData>
  <mergeCells count="20">
    <mergeCell ref="AD12:AF12"/>
    <mergeCell ref="AG12:AG13"/>
    <mergeCell ref="Q12:Q13"/>
    <mergeCell ref="R12:R13"/>
    <mergeCell ref="D9:F9"/>
    <mergeCell ref="D10:F10"/>
    <mergeCell ref="C12:H12"/>
    <mergeCell ref="I12:K12"/>
    <mergeCell ref="L12:N12"/>
    <mergeCell ref="S12:U12"/>
    <mergeCell ref="V12:V13"/>
    <mergeCell ref="W12:Z12"/>
    <mergeCell ref="AA12:AC12"/>
    <mergeCell ref="O12:P12"/>
    <mergeCell ref="C3:AG4"/>
    <mergeCell ref="D6:F6"/>
    <mergeCell ref="T6:U6"/>
    <mergeCell ref="D7:F7"/>
    <mergeCell ref="D8:F8"/>
    <mergeCell ref="T8:U8"/>
  </mergeCells>
  <conditionalFormatting sqref="I14:J14 Q14:R21 I15:I21">
    <cfRule type="cellIs" dxfId="153" priority="15" stopIfTrue="1" operator="equal">
      <formula>"Threat"</formula>
    </cfRule>
    <cfRule type="cellIs" dxfId="152" priority="16" stopIfTrue="1" operator="equal">
      <formula>"Opportunity"</formula>
    </cfRule>
    <cfRule type="cellIs" dxfId="151" priority="17" stopIfTrue="1" operator="equal">
      <formula>"Issue"</formula>
    </cfRule>
  </conditionalFormatting>
  <conditionalFormatting sqref="AF14:AF20 U14:U21">
    <cfRule type="containsText" dxfId="150" priority="1" operator="containsText" text="H25">
      <formula>NOT(ISERROR(SEARCH("H25",U14)))</formula>
    </cfRule>
    <cfRule type="containsText" dxfId="149" priority="2" operator="containsText" text="H20">
      <formula>NOT(ISERROR(SEARCH("H20",U14)))</formula>
    </cfRule>
    <cfRule type="containsText" dxfId="148" priority="3" operator="containsText" text="H16">
      <formula>NOT(ISERROR(SEARCH("H16",U14)))</formula>
    </cfRule>
    <cfRule type="containsText" dxfId="147" priority="4" operator="containsText" text="H15">
      <formula>NOT(ISERROR(SEARCH("H15",U14)))</formula>
    </cfRule>
    <cfRule type="containsText" dxfId="146" priority="5" operator="containsText" text="M12">
      <formula>NOT(ISERROR(SEARCH("M12",U14)))</formula>
    </cfRule>
    <cfRule type="containsText" dxfId="145" priority="6" operator="containsText" text="M10">
      <formula>NOT(ISERROR(SEARCH("M10",U14)))</formula>
    </cfRule>
    <cfRule type="containsText" dxfId="144" priority="7" operator="containsText" text="M9">
      <formula>NOT(ISERROR(SEARCH("M9",U14)))</formula>
    </cfRule>
    <cfRule type="containsText" dxfId="143" priority="8" operator="containsText" text="M8">
      <formula>NOT(ISERROR(SEARCH("M8",U14)))</formula>
    </cfRule>
    <cfRule type="containsText" dxfId="142" priority="9" operator="containsText" text="M6">
      <formula>NOT(ISERROR(SEARCH("M6",U14)))</formula>
    </cfRule>
    <cfRule type="containsText" dxfId="141" priority="10" operator="containsText" text="M5">
      <formula>NOT(ISERROR(SEARCH("M5",U14)))</formula>
    </cfRule>
    <cfRule type="containsText" dxfId="140" priority="11" operator="containsText" text="L4">
      <formula>NOT(ISERROR(SEARCH("L4",U14)))</formula>
    </cfRule>
    <cfRule type="containsText" dxfId="139" priority="12" operator="containsText" text="L3">
      <formula>NOT(ISERROR(SEARCH("L3",U14)))</formula>
    </cfRule>
    <cfRule type="containsText" dxfId="138" priority="13" operator="containsText" text="L2">
      <formula>NOT(ISERROR(SEARCH("L2",U14)))</formula>
    </cfRule>
    <cfRule type="containsText" dxfId="137" priority="14" operator="containsText" text="L1">
      <formula>NOT(ISERROR(SEARCH("L1",U14)))</formula>
    </cfRule>
  </conditionalFormatting>
  <dataValidations count="11">
    <dataValidation type="list" allowBlank="1" showInputMessage="1" showErrorMessage="1" sqref="D14:E21" xr:uid="{F5789AE9-68C2-45A1-91CF-81D642F9CC4B}">
      <formula1>"Central,Eastern,Western"</formula1>
    </dataValidation>
    <dataValidation type="list" allowBlank="1" showInputMessage="1" showErrorMessage="1" sqref="AD14:AE21 S14:T21" xr:uid="{F0A2D8E0-2C34-426E-8CED-494A5D9FC845}">
      <formula1>"Very High,High,Medium,Low,Very Low"</formula1>
    </dataValidation>
    <dataValidation type="list" allowBlank="1" showInputMessage="1" showErrorMessage="1" sqref="AG14:AG21" xr:uid="{BE009EE3-A445-42A2-ACB4-E983527135F3}">
      <formula1>"Open,Close,Residual,Escalate,Secondary"</formula1>
    </dataValidation>
    <dataValidation type="list" allowBlank="1" showInputMessage="1" showErrorMessage="1" sqref="H14:H21" xr:uid="{C5FAB1FC-4DF0-47C0-B776-63F922CC5479}">
      <formula1>"Open,Close,Realize,Escalate"</formula1>
    </dataValidation>
    <dataValidation type="list" allowBlank="1" showInputMessage="1" showErrorMessage="1" sqref="W15:W21" xr:uid="{CCE617BF-28CD-4F5F-92ED-0E02F307E6FF}">
      <formula1>"Terminate,Tolerate,Transfer,Enhance/ Exploit,Share,Treat, Accept"</formula1>
    </dataValidation>
    <dataValidation type="list" allowBlank="1" showInputMessage="1" showErrorMessage="1" sqref="X15:X21" xr:uid="{13D26FBB-5530-4706-AED4-CB9C6FFAE12F}">
      <formula1>"Mitigate,Control,Fall Back, N/A"</formula1>
    </dataValidation>
    <dataValidation type="list" allowBlank="1" showInputMessage="1" showErrorMessage="1" sqref="Q14:Q21" xr:uid="{4BDB9766-D5F1-4EE5-BBCD-15614313D7FC}">
      <formula1>"Ease,Moderate,Hard"</formula1>
    </dataValidation>
    <dataValidation type="list" allowBlank="1" showInputMessage="1" showErrorMessage="1" sqref="R14:R21" xr:uid="{712DA285-BF10-46BA-B74E-879BD0E6B2FD}">
      <formula1>"Distant,Med Term,Imminent,Overdue"</formula1>
    </dataValidation>
    <dataValidation type="list" allowBlank="1" showInputMessage="1" showErrorMessage="1" sqref="J15:J21" xr:uid="{7CBBBEA7-A184-471E-AE4D-264E2830A327}">
      <formula1>"Internal, External"</formula1>
    </dataValidation>
    <dataValidation type="list" allowBlank="1" showInputMessage="1" showErrorMessage="1" sqref="K15:K21" xr:uid="{A42DEAFD-CEE6-4900-86BB-101A20F9DDA8}">
      <formula1>"Performance / Management, Resources / Finance, Design / Planning, Safety / Quality, Weather / Environmental, Procurment / Logistic, Interface / Communication, Construction / Obstacle, Scope / Requirments / Contractual, Authorities / Permits"</formula1>
    </dataValidation>
    <dataValidation type="list" allowBlank="1" showInputMessage="1" showErrorMessage="1" sqref="J14 I14:I21" xr:uid="{640711E0-2A15-45A6-A490-73C24C202BD5}">
      <formula1>"Threat,Opportunity,Issue"</formula1>
    </dataValidation>
  </dataValidations>
  <pageMargins left="0.75" right="0.75" top="1.2" bottom="1" header="0.3" footer="0.3"/>
  <pageSetup paperSize="8" scale="33" orientation="landscape" r:id="rId1"/>
  <headerFooter>
    <oddHeader>&amp;L&amp;"Janna LT,Bold"&amp;24MODON RISK REGISTER&amp;R&amp;G</oddHeader>
    <oddFooter>&amp;L&amp;"Janna LT,Regular"Document Reference Number: ORG1-06-002-MOD-TS0-0-PRM-TEM-1126-00
Rev: 00
Issued: 7 March 2016&amp;R&amp;"Janna LT,Regular"&amp;F
&amp;A
Page &amp;P of &amp;N</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038A8-754C-4841-B62F-7FE4035402CE}">
  <sheetPr>
    <pageSetUpPr fitToPage="1"/>
  </sheetPr>
  <dimension ref="B2:J44"/>
  <sheetViews>
    <sheetView view="pageBreakPreview" topLeftCell="A7" zoomScale="85" zoomScaleNormal="70" zoomScaleSheetLayoutView="85" workbookViewId="0">
      <selection activeCell="I14" sqref="I14"/>
    </sheetView>
  </sheetViews>
  <sheetFormatPr defaultColWidth="9" defaultRowHeight="15.6"/>
  <cols>
    <col min="1" max="1" width="9" style="325"/>
    <col min="2" max="2" width="3.44140625" style="381" customWidth="1"/>
    <col min="3" max="3" width="10.88671875" style="381" bestFit="1" customWidth="1"/>
    <col min="4" max="4" width="11.5546875" style="381" bestFit="1" customWidth="1"/>
    <col min="5" max="5" width="20.5546875" style="381" bestFit="1" customWidth="1"/>
    <col min="6" max="6" width="17.109375" style="381" bestFit="1" customWidth="1"/>
    <col min="7" max="7" width="77.44140625" style="381" customWidth="1"/>
    <col min="8" max="8" width="15" style="381" customWidth="1"/>
    <col min="9" max="9" width="21.5546875" style="325" customWidth="1"/>
    <col min="10" max="10" width="13.44140625" style="325" customWidth="1"/>
    <col min="11" max="11" width="2.88671875" style="325" customWidth="1"/>
    <col min="12" max="12" width="18.44140625" style="325" customWidth="1"/>
    <col min="13" max="14" width="15.44140625" style="325" customWidth="1"/>
    <col min="15" max="15" width="19.44140625" style="325" customWidth="1"/>
    <col min="16" max="20" width="15.44140625" style="325" customWidth="1"/>
    <col min="21" max="21" width="16.44140625" style="325" customWidth="1"/>
    <col min="22" max="22" width="15.44140625" style="325" customWidth="1"/>
    <col min="23" max="23" width="42.109375" style="325" bestFit="1" customWidth="1"/>
    <col min="24" max="30" width="15.44140625" style="325" customWidth="1"/>
    <col min="31" max="31" width="22" style="325" customWidth="1"/>
    <col min="32" max="16384" width="9" style="325"/>
  </cols>
  <sheetData>
    <row r="2" spans="2:10">
      <c r="B2" s="376"/>
      <c r="C2" s="371"/>
      <c r="D2" s="371"/>
      <c r="E2" s="371"/>
      <c r="F2" s="371"/>
      <c r="G2" s="371"/>
      <c r="H2" s="371"/>
    </row>
    <row r="3" spans="2:10" ht="16.2" thickBot="1">
      <c r="B3" s="376"/>
      <c r="C3" s="371"/>
      <c r="D3" s="371"/>
      <c r="E3" s="371"/>
      <c r="F3" s="371"/>
      <c r="G3" s="371"/>
      <c r="H3" s="371"/>
    </row>
    <row r="4" spans="2:10" ht="26.4" customHeight="1" thickBot="1">
      <c r="B4" s="376"/>
      <c r="C4" s="1299" t="s">
        <v>1624</v>
      </c>
      <c r="D4" s="1867"/>
      <c r="E4" s="1867"/>
      <c r="F4" s="1867"/>
      <c r="G4" s="1867"/>
      <c r="H4" s="1867"/>
      <c r="I4" s="1868">
        <f>'General Information'!E3</f>
        <v>46314</v>
      </c>
      <c r="J4" s="1869"/>
    </row>
    <row r="5" spans="2:10" ht="36.6" thickBot="1">
      <c r="B5" s="376"/>
      <c r="C5" s="425" t="s">
        <v>1393</v>
      </c>
      <c r="D5" s="424" t="s">
        <v>1392</v>
      </c>
      <c r="E5" s="420" t="s">
        <v>1391</v>
      </c>
      <c r="F5" s="420" t="s">
        <v>1390</v>
      </c>
      <c r="G5" s="421" t="s">
        <v>1389</v>
      </c>
      <c r="H5" s="420" t="s">
        <v>1388</v>
      </c>
      <c r="I5" s="422" t="s">
        <v>1387</v>
      </c>
      <c r="J5" s="423" t="s">
        <v>1386</v>
      </c>
    </row>
    <row r="6" spans="2:10" ht="234.6" thickBot="1">
      <c r="B6" s="325"/>
      <c r="C6" s="881">
        <v>1</v>
      </c>
      <c r="D6" s="914"/>
      <c r="E6" s="915" t="s">
        <v>1671</v>
      </c>
      <c r="F6" s="916" t="s">
        <v>1659</v>
      </c>
      <c r="G6" s="917" t="s">
        <v>1678</v>
      </c>
      <c r="H6" s="915" t="s">
        <v>1228</v>
      </c>
      <c r="I6" s="918">
        <v>46068</v>
      </c>
      <c r="J6" s="919"/>
    </row>
    <row r="7" spans="2:10" ht="36" customHeight="1" thickBot="1">
      <c r="B7" s="325"/>
      <c r="C7" s="882">
        <v>2</v>
      </c>
      <c r="D7" s="927"/>
      <c r="E7" s="928" t="s">
        <v>1672</v>
      </c>
      <c r="F7" s="929" t="s">
        <v>2140</v>
      </c>
      <c r="G7" s="930" t="s">
        <v>1673</v>
      </c>
      <c r="H7" s="928" t="s">
        <v>1228</v>
      </c>
      <c r="I7" s="931">
        <v>46137</v>
      </c>
      <c r="J7" s="932"/>
    </row>
    <row r="8" spans="2:10" ht="36" customHeight="1" thickBot="1">
      <c r="B8" s="325"/>
      <c r="C8" s="882">
        <v>3</v>
      </c>
      <c r="D8" s="927"/>
      <c r="E8" s="928" t="s">
        <v>1674</v>
      </c>
      <c r="F8" s="929" t="s">
        <v>2140</v>
      </c>
      <c r="G8" s="930" t="s">
        <v>1675</v>
      </c>
      <c r="H8" s="928" t="s">
        <v>1228</v>
      </c>
      <c r="I8" s="931">
        <v>46137</v>
      </c>
      <c r="J8" s="932"/>
    </row>
    <row r="9" spans="2:10" ht="74.400000000000006" customHeight="1" thickBot="1">
      <c r="B9" s="325"/>
      <c r="C9" s="882">
        <v>4</v>
      </c>
      <c r="D9" s="883"/>
      <c r="E9" s="884" t="s">
        <v>1676</v>
      </c>
      <c r="F9" s="885" t="s">
        <v>2140</v>
      </c>
      <c r="G9" s="886" t="s">
        <v>1968</v>
      </c>
      <c r="H9" s="884" t="s">
        <v>1324</v>
      </c>
      <c r="I9" s="887">
        <v>46264</v>
      </c>
      <c r="J9" s="888"/>
    </row>
    <row r="10" spans="2:10" ht="74.400000000000006" customHeight="1" thickBot="1">
      <c r="B10" s="325"/>
      <c r="C10" s="926">
        <v>5</v>
      </c>
      <c r="D10" s="928" t="s">
        <v>1816</v>
      </c>
      <c r="E10" s="928" t="s">
        <v>1817</v>
      </c>
      <c r="F10" s="928" t="s">
        <v>2140</v>
      </c>
      <c r="G10" s="928" t="s">
        <v>1824</v>
      </c>
      <c r="H10" s="928" t="s">
        <v>1228</v>
      </c>
      <c r="I10" s="931">
        <v>46142</v>
      </c>
      <c r="J10" s="928"/>
    </row>
    <row r="11" spans="2:10" ht="74.400000000000006" customHeight="1" thickBot="1">
      <c r="B11" s="325"/>
      <c r="C11" s="926">
        <v>6</v>
      </c>
      <c r="D11" s="883"/>
      <c r="E11" s="884" t="s">
        <v>2138</v>
      </c>
      <c r="F11" s="885" t="s">
        <v>2140</v>
      </c>
      <c r="G11" s="886" t="s">
        <v>2139</v>
      </c>
      <c r="H11" s="884" t="s">
        <v>1324</v>
      </c>
      <c r="I11" s="887"/>
      <c r="J11" s="888"/>
    </row>
    <row r="12" spans="2:10" ht="74.400000000000006" customHeight="1" thickBot="1">
      <c r="B12" s="325"/>
      <c r="C12" s="926">
        <v>7</v>
      </c>
      <c r="D12" s="883"/>
      <c r="E12" s="884" t="s">
        <v>1629</v>
      </c>
      <c r="F12" s="885" t="s">
        <v>2140</v>
      </c>
      <c r="G12" s="886" t="s">
        <v>2135</v>
      </c>
      <c r="H12" s="884" t="s">
        <v>1324</v>
      </c>
      <c r="I12" s="887"/>
      <c r="J12" s="888"/>
    </row>
    <row r="13" spans="2:10" ht="74.400000000000006" customHeight="1" thickBot="1">
      <c r="B13" s="325"/>
      <c r="C13" s="926">
        <v>8</v>
      </c>
      <c r="D13" s="883"/>
      <c r="E13" s="884" t="s">
        <v>1629</v>
      </c>
      <c r="F13" s="885" t="s">
        <v>2140</v>
      </c>
      <c r="G13" s="886" t="s">
        <v>2136</v>
      </c>
      <c r="H13" s="884" t="s">
        <v>1324</v>
      </c>
      <c r="I13" s="887"/>
      <c r="J13" s="888"/>
    </row>
    <row r="14" spans="2:10" ht="74.400000000000006" customHeight="1" thickBot="1">
      <c r="B14" s="325"/>
      <c r="C14" s="926">
        <v>9</v>
      </c>
      <c r="D14" s="883"/>
      <c r="E14" s="884" t="s">
        <v>1629</v>
      </c>
      <c r="F14" s="885" t="s">
        <v>2140</v>
      </c>
      <c r="G14" s="886" t="s">
        <v>2137</v>
      </c>
      <c r="H14" s="884" t="s">
        <v>1324</v>
      </c>
      <c r="I14" s="887"/>
      <c r="J14" s="888"/>
    </row>
    <row r="15" spans="2:10">
      <c r="B15" s="325"/>
      <c r="C15" s="325"/>
      <c r="D15" s="325"/>
      <c r="E15" s="325"/>
      <c r="F15" s="325"/>
      <c r="G15" s="325"/>
      <c r="H15" s="325"/>
    </row>
    <row r="16" spans="2:10">
      <c r="B16" s="325"/>
      <c r="C16" s="325"/>
      <c r="D16" s="325"/>
      <c r="E16" s="325"/>
      <c r="F16" s="325"/>
      <c r="G16" s="325"/>
      <c r="H16" s="325"/>
    </row>
    <row r="17" s="325" customFormat="1"/>
    <row r="18" s="325" customFormat="1"/>
    <row r="19" s="325" customFormat="1"/>
    <row r="20" s="325" customFormat="1"/>
    <row r="21" s="325" customFormat="1"/>
    <row r="22" s="325" customFormat="1"/>
    <row r="23" s="325" customFormat="1"/>
    <row r="24" s="325" customFormat="1"/>
    <row r="25" s="325" customFormat="1"/>
    <row r="26" s="325" customFormat="1"/>
    <row r="27" s="325" customFormat="1"/>
    <row r="28" s="325" customFormat="1"/>
    <row r="29" s="325" customFormat="1"/>
    <row r="30" s="325" customFormat="1"/>
    <row r="31" s="325" customFormat="1"/>
    <row r="32" s="325" customFormat="1"/>
    <row r="33" s="325" customFormat="1"/>
    <row r="34" s="325" customFormat="1"/>
    <row r="35" s="325" customFormat="1"/>
    <row r="36" s="325" customFormat="1"/>
    <row r="37" s="325" customFormat="1"/>
    <row r="38" s="325" customFormat="1"/>
    <row r="39" s="325" customFormat="1"/>
    <row r="40" s="325" customFormat="1"/>
    <row r="41" s="325" customFormat="1"/>
    <row r="42" s="325" customFormat="1"/>
    <row r="43" s="325" customFormat="1"/>
    <row r="44" s="325" customFormat="1"/>
  </sheetData>
  <mergeCells count="2">
    <mergeCell ref="C4:H4"/>
    <mergeCell ref="I4:J4"/>
  </mergeCells>
  <printOptions horizontalCentered="1" verticalCentered="1"/>
  <pageMargins left="0" right="0" top="0" bottom="0" header="0" footer="0"/>
  <pageSetup paperSize="8" orientation="landscape" r:id="rId1"/>
  <headerFooter>
    <oddFooter>&amp;L&amp;"Janna LT,Regular"Document Reference Number: ORG1-06-002-MOD-TS0-0-PRM-TEM-1126-00Rev: 00Issued: 7 March 2016&amp;R&amp;"Janna LT,Regular"&amp;F&amp;APage &amp;P of &amp;N</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642A0-9764-415B-82CE-BBD09322B49A}">
  <sheetPr>
    <pageSetUpPr fitToPage="1"/>
  </sheetPr>
  <dimension ref="C3:K15"/>
  <sheetViews>
    <sheetView view="pageBreakPreview" zoomScaleNormal="100" zoomScaleSheetLayoutView="100" workbookViewId="0">
      <selection activeCell="M18" sqref="M18"/>
    </sheetView>
  </sheetViews>
  <sheetFormatPr defaultColWidth="10" defaultRowHeight="18.600000000000001" customHeight="1"/>
  <cols>
    <col min="1" max="1" width="10" style="363"/>
    <col min="2" max="2" width="2.44140625" style="363" customWidth="1"/>
    <col min="3" max="10" width="23.109375" style="363" customWidth="1"/>
    <col min="11" max="11" width="3" style="363" customWidth="1"/>
    <col min="12" max="16384" width="10" style="363"/>
  </cols>
  <sheetData>
    <row r="3" spans="3:11" s="724" customFormat="1" ht="31.95" customHeight="1">
      <c r="C3" s="1870" t="s">
        <v>1536</v>
      </c>
      <c r="D3" s="1871"/>
      <c r="E3" s="1871"/>
      <c r="F3" s="1871"/>
      <c r="G3" s="1871"/>
      <c r="H3" s="1871"/>
      <c r="I3" s="1871"/>
      <c r="J3" s="1871"/>
    </row>
    <row r="4" spans="3:11" s="724" customFormat="1" ht="9" customHeight="1" thickBot="1"/>
    <row r="5" spans="3:11" s="723" customFormat="1" ht="39.6" customHeight="1" thickBot="1">
      <c r="C5" s="730" t="s">
        <v>1429</v>
      </c>
      <c r="D5" s="730" t="s">
        <v>1428</v>
      </c>
      <c r="E5" s="730" t="s">
        <v>1427</v>
      </c>
      <c r="F5" s="730" t="s">
        <v>1078</v>
      </c>
      <c r="G5" s="730" t="s">
        <v>1535</v>
      </c>
      <c r="H5" s="730" t="s">
        <v>1425</v>
      </c>
      <c r="I5" s="730" t="s">
        <v>1424</v>
      </c>
      <c r="J5" s="730" t="s">
        <v>1534</v>
      </c>
      <c r="K5" s="725"/>
    </row>
    <row r="6" spans="3:11" ht="27.6" customHeight="1">
      <c r="C6" s="729"/>
      <c r="D6" s="818" t="s">
        <v>1631</v>
      </c>
      <c r="E6" s="819"/>
      <c r="F6" s="819"/>
      <c r="G6" s="820"/>
      <c r="H6" s="821"/>
      <c r="I6" s="818"/>
      <c r="J6" s="822"/>
    </row>
    <row r="7" spans="3:11" ht="27.6" customHeight="1">
      <c r="C7" s="727" t="s">
        <v>1533</v>
      </c>
      <c r="D7" s="823" t="s">
        <v>1631</v>
      </c>
      <c r="E7" s="824" t="s">
        <v>1533</v>
      </c>
      <c r="F7" s="825"/>
      <c r="G7" s="826" t="s">
        <v>1533</v>
      </c>
      <c r="H7" s="827" t="s">
        <v>1533</v>
      </c>
      <c r="I7" s="827" t="s">
        <v>1533</v>
      </c>
      <c r="J7" s="826" t="s">
        <v>1533</v>
      </c>
    </row>
    <row r="8" spans="3:11" ht="27.6" customHeight="1">
      <c r="C8" s="726" t="s">
        <v>1533</v>
      </c>
      <c r="D8" s="828" t="s">
        <v>1631</v>
      </c>
      <c r="E8" s="825" t="s">
        <v>1533</v>
      </c>
      <c r="F8" s="825"/>
      <c r="G8" s="829" t="s">
        <v>1533</v>
      </c>
      <c r="H8" s="830" t="s">
        <v>1533</v>
      </c>
      <c r="I8" s="830" t="s">
        <v>1533</v>
      </c>
      <c r="J8" s="829" t="s">
        <v>1533</v>
      </c>
    </row>
    <row r="9" spans="3:11" ht="27.6" customHeight="1">
      <c r="C9" s="726" t="s">
        <v>1533</v>
      </c>
      <c r="D9" s="828" t="s">
        <v>1631</v>
      </c>
      <c r="E9" s="825" t="s">
        <v>1533</v>
      </c>
      <c r="F9" s="825"/>
      <c r="G9" s="829" t="s">
        <v>1533</v>
      </c>
      <c r="H9" s="830" t="s">
        <v>1533</v>
      </c>
      <c r="I9" s="830" t="s">
        <v>1533</v>
      </c>
      <c r="J9" s="829" t="s">
        <v>1533</v>
      </c>
    </row>
    <row r="10" spans="3:11" ht="27.6" customHeight="1">
      <c r="C10" s="726" t="s">
        <v>1533</v>
      </c>
      <c r="D10" s="828" t="s">
        <v>1631</v>
      </c>
      <c r="E10" s="825" t="s">
        <v>1533</v>
      </c>
      <c r="F10" s="825"/>
      <c r="G10" s="829" t="s">
        <v>1533</v>
      </c>
      <c r="H10" s="830" t="s">
        <v>1533</v>
      </c>
      <c r="I10" s="830" t="s">
        <v>1533</v>
      </c>
      <c r="J10" s="829" t="s">
        <v>1533</v>
      </c>
    </row>
    <row r="11" spans="3:11" ht="27.6" customHeight="1">
      <c r="C11" s="726" t="s">
        <v>1533</v>
      </c>
      <c r="D11" s="828" t="s">
        <v>1631</v>
      </c>
      <c r="E11" s="825" t="s">
        <v>1533</v>
      </c>
      <c r="F11" s="825"/>
      <c r="G11" s="829" t="s">
        <v>1533</v>
      </c>
      <c r="H11" s="830" t="s">
        <v>1533</v>
      </c>
      <c r="I11" s="830" t="s">
        <v>1533</v>
      </c>
      <c r="J11" s="829" t="s">
        <v>1533</v>
      </c>
    </row>
    <row r="12" spans="3:11" ht="27.6" customHeight="1">
      <c r="C12" s="726" t="s">
        <v>1533</v>
      </c>
      <c r="D12" s="828" t="s">
        <v>1631</v>
      </c>
      <c r="E12" s="825" t="s">
        <v>1533</v>
      </c>
      <c r="F12" s="825"/>
      <c r="G12" s="829" t="s">
        <v>1533</v>
      </c>
      <c r="H12" s="830" t="s">
        <v>1533</v>
      </c>
      <c r="I12" s="830" t="s">
        <v>1533</v>
      </c>
      <c r="J12" s="829" t="s">
        <v>1533</v>
      </c>
    </row>
    <row r="13" spans="3:11" ht="27.6" customHeight="1">
      <c r="C13" s="726" t="s">
        <v>1533</v>
      </c>
      <c r="D13" s="828" t="s">
        <v>1631</v>
      </c>
      <c r="E13" s="825" t="s">
        <v>1533</v>
      </c>
      <c r="F13" s="825"/>
      <c r="G13" s="829" t="s">
        <v>1533</v>
      </c>
      <c r="H13" s="830" t="s">
        <v>1533</v>
      </c>
      <c r="I13" s="830" t="s">
        <v>1533</v>
      </c>
      <c r="J13" s="829" t="s">
        <v>1533</v>
      </c>
    </row>
    <row r="14" spans="3:11" ht="27.6" customHeight="1">
      <c r="C14" s="726" t="s">
        <v>1533</v>
      </c>
      <c r="D14" s="828" t="s">
        <v>1631</v>
      </c>
      <c r="E14" s="825" t="s">
        <v>1533</v>
      </c>
      <c r="F14" s="825"/>
      <c r="G14" s="829" t="s">
        <v>1533</v>
      </c>
      <c r="H14" s="830" t="s">
        <v>1533</v>
      </c>
      <c r="I14" s="830" t="s">
        <v>1533</v>
      </c>
      <c r="J14" s="829" t="s">
        <v>1533</v>
      </c>
    </row>
    <row r="15" spans="3:11" ht="27.6" customHeight="1" thickBot="1">
      <c r="C15" s="728" t="s">
        <v>1533</v>
      </c>
      <c r="D15" s="831" t="s">
        <v>1631</v>
      </c>
      <c r="E15" s="832" t="s">
        <v>1533</v>
      </c>
      <c r="F15" s="832"/>
      <c r="G15" s="833" t="s">
        <v>1533</v>
      </c>
      <c r="H15" s="834" t="s">
        <v>1533</v>
      </c>
      <c r="I15" s="834" t="s">
        <v>1533</v>
      </c>
      <c r="J15" s="833" t="s">
        <v>1533</v>
      </c>
    </row>
  </sheetData>
  <mergeCells count="1">
    <mergeCell ref="C3:J3"/>
  </mergeCells>
  <printOptions horizontalCentered="1"/>
  <pageMargins left="0" right="0" top="0" bottom="0" header="0" footer="0"/>
  <pageSetup paperSize="9" scale="7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D6CB7-2EE2-422B-AD4B-22519B833307}">
  <sheetPr>
    <pageSetUpPr fitToPage="1"/>
  </sheetPr>
  <dimension ref="C2:X18"/>
  <sheetViews>
    <sheetView view="pageBreakPreview" zoomScaleNormal="115" zoomScaleSheetLayoutView="100" workbookViewId="0">
      <selection activeCell="D17" sqref="D17"/>
    </sheetView>
  </sheetViews>
  <sheetFormatPr defaultColWidth="4.33203125" defaultRowHeight="14.4"/>
  <cols>
    <col min="1" max="1" width="4.33203125" style="331"/>
    <col min="2" max="2" width="2.6640625" style="331" customWidth="1"/>
    <col min="3" max="3" width="22.6640625" style="331" bestFit="1" customWidth="1"/>
    <col min="4" max="4" width="19.33203125" style="331" bestFit="1" customWidth="1"/>
    <col min="5" max="5" width="20.33203125" style="331" bestFit="1" customWidth="1"/>
    <col min="6" max="6" width="19.6640625" style="331" bestFit="1" customWidth="1"/>
    <col min="7" max="7" width="20.6640625" style="331" bestFit="1" customWidth="1"/>
    <col min="8" max="8" width="17.5546875" style="331" bestFit="1" customWidth="1"/>
    <col min="9" max="9" width="18.6640625" style="331" bestFit="1" customWidth="1"/>
    <col min="10" max="10" width="15.109375" style="331" bestFit="1" customWidth="1"/>
    <col min="11" max="11" width="17.44140625" style="331" bestFit="1" customWidth="1"/>
    <col min="12" max="12" width="19.109375" style="331" bestFit="1" customWidth="1"/>
    <col min="13" max="13" width="2.33203125" style="331" customWidth="1"/>
    <col min="14" max="16384" width="4.33203125" style="331"/>
  </cols>
  <sheetData>
    <row r="2" spans="3:24" ht="10.95" customHeight="1" thickBot="1"/>
    <row r="3" spans="3:24" ht="31.95" customHeight="1" thickBot="1">
      <c r="C3" s="1872" t="s">
        <v>1608</v>
      </c>
      <c r="D3" s="1873"/>
      <c r="E3" s="1873"/>
      <c r="F3" s="1873"/>
      <c r="G3" s="1873"/>
      <c r="H3" s="1873"/>
      <c r="I3" s="1873"/>
      <c r="J3" s="1873"/>
      <c r="K3" s="1873"/>
      <c r="L3" s="1874"/>
    </row>
    <row r="4" spans="3:24" s="812" customFormat="1" ht="33" customHeight="1">
      <c r="C4" s="815" t="s">
        <v>1230</v>
      </c>
      <c r="D4" s="815" t="s">
        <v>1607</v>
      </c>
      <c r="E4" s="815" t="s">
        <v>1606</v>
      </c>
      <c r="F4" s="815" t="s">
        <v>1605</v>
      </c>
      <c r="G4" s="815" t="s">
        <v>1604</v>
      </c>
      <c r="H4" s="815" t="s">
        <v>1603</v>
      </c>
      <c r="I4" s="815" t="s">
        <v>1602</v>
      </c>
      <c r="J4" s="815" t="s">
        <v>1601</v>
      </c>
      <c r="K4" s="815" t="s">
        <v>1600</v>
      </c>
      <c r="L4" s="815" t="s">
        <v>1599</v>
      </c>
    </row>
    <row r="5" spans="3:24" ht="36.6" customHeight="1">
      <c r="C5" s="816" t="s">
        <v>1598</v>
      </c>
      <c r="D5" s="806"/>
      <c r="E5" s="806"/>
      <c r="F5" s="806"/>
      <c r="G5" s="806"/>
      <c r="H5" s="806"/>
      <c r="I5" s="806"/>
      <c r="J5" s="813"/>
      <c r="K5" s="807"/>
      <c r="L5" s="814"/>
    </row>
    <row r="6" spans="3:24" ht="36.6" customHeight="1">
      <c r="C6" s="816"/>
      <c r="D6" s="806"/>
      <c r="E6" s="806"/>
      <c r="F6" s="806"/>
      <c r="G6" s="806"/>
      <c r="H6" s="806"/>
      <c r="I6" s="806"/>
      <c r="J6" s="813"/>
      <c r="K6" s="807"/>
      <c r="L6" s="814"/>
    </row>
    <row r="7" spans="3:24" ht="36.6" customHeight="1" thickBot="1">
      <c r="C7" s="817" t="s">
        <v>19</v>
      </c>
      <c r="D7" s="808"/>
      <c r="E7" s="808"/>
      <c r="F7" s="808"/>
      <c r="G7" s="808"/>
      <c r="H7" s="808"/>
      <c r="I7" s="808"/>
      <c r="J7" s="809"/>
      <c r="K7" s="810"/>
      <c r="L7" s="811"/>
    </row>
    <row r="14" spans="3:24">
      <c r="G14" s="333"/>
      <c r="H14" s="333"/>
      <c r="I14" s="333"/>
      <c r="J14" s="333"/>
      <c r="K14" s="334"/>
      <c r="L14" s="335"/>
      <c r="M14" s="335"/>
      <c r="P14" s="335"/>
      <c r="Q14" s="335"/>
      <c r="R14" s="335"/>
      <c r="S14" s="335"/>
      <c r="T14" s="335"/>
      <c r="U14" s="335"/>
      <c r="W14" s="335"/>
      <c r="X14" s="335"/>
    </row>
    <row r="15" spans="3:24">
      <c r="G15" s="333"/>
      <c r="H15" s="333"/>
      <c r="I15" s="333"/>
      <c r="J15" s="333"/>
      <c r="K15" s="334"/>
      <c r="L15" s="335"/>
      <c r="M15" s="335"/>
      <c r="P15" s="335"/>
      <c r="Q15" s="335"/>
      <c r="R15" s="335"/>
      <c r="S15" s="335"/>
      <c r="T15" s="335"/>
      <c r="U15" s="335"/>
      <c r="W15" s="335"/>
      <c r="X15" s="335"/>
    </row>
    <row r="16" spans="3:24">
      <c r="G16" s="333"/>
      <c r="H16" s="333"/>
      <c r="I16" s="333"/>
      <c r="J16" s="333"/>
      <c r="K16" s="334"/>
      <c r="L16" s="335"/>
      <c r="M16" s="335"/>
      <c r="P16" s="335"/>
      <c r="Q16" s="335"/>
      <c r="R16" s="335"/>
      <c r="S16" s="335"/>
      <c r="T16" s="335"/>
      <c r="U16" s="335"/>
      <c r="W16" s="335"/>
      <c r="X16" s="335"/>
    </row>
    <row r="17" spans="7:24">
      <c r="G17" s="333"/>
      <c r="H17" s="333"/>
      <c r="I17" s="333"/>
      <c r="J17" s="333"/>
      <c r="K17" s="334"/>
      <c r="L17" s="335"/>
      <c r="M17" s="335"/>
      <c r="P17" s="335"/>
      <c r="Q17" s="335"/>
      <c r="R17" s="335"/>
      <c r="S17" s="335"/>
      <c r="T17" s="335"/>
      <c r="U17" s="335"/>
      <c r="W17" s="335"/>
      <c r="X17" s="335"/>
    </row>
    <row r="18" spans="7:24">
      <c r="G18" s="333"/>
      <c r="H18" s="333"/>
      <c r="I18" s="333"/>
      <c r="J18" s="333"/>
      <c r="K18" s="334"/>
      <c r="L18" s="335"/>
      <c r="M18" s="335"/>
      <c r="P18" s="335"/>
      <c r="Q18" s="335"/>
      <c r="R18" s="335"/>
      <c r="S18" s="335"/>
      <c r="T18" s="335"/>
      <c r="U18" s="335"/>
      <c r="W18" s="335"/>
      <c r="X18" s="335"/>
    </row>
  </sheetData>
  <mergeCells count="1">
    <mergeCell ref="C3:L3"/>
  </mergeCells>
  <printOptions horizontalCentered="1"/>
  <pageMargins left="0" right="0" top="0.25" bottom="0" header="0" footer="0"/>
  <pageSetup scale="73"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A07B-447E-43D7-BDE6-158AAAD1B417}">
  <sheetPr>
    <tabColor rgb="FF00B050"/>
  </sheetPr>
  <dimension ref="A1:H17"/>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customWidth="1"/>
    <col min="3" max="3" width="19.44140625" style="287" customWidth="1"/>
    <col min="4" max="4" width="20" style="287"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c r="A2" s="287" t="s">
        <v>14</v>
      </c>
      <c r="B2" s="287" t="s">
        <v>993</v>
      </c>
      <c r="C2" s="287" t="s">
        <v>994</v>
      </c>
      <c r="D2" s="287" t="s">
        <v>995</v>
      </c>
      <c r="E2" s="287" t="s">
        <v>996</v>
      </c>
      <c r="F2" s="287" t="s">
        <v>997</v>
      </c>
      <c r="G2" s="287" t="s">
        <v>998</v>
      </c>
      <c r="H2" s="287" t="s">
        <v>999</v>
      </c>
    </row>
    <row r="3" spans="1:8">
      <c r="A3" s="287" t="s">
        <v>1000</v>
      </c>
      <c r="B3" s="287">
        <v>14718.178</v>
      </c>
      <c r="C3" s="287">
        <v>1</v>
      </c>
      <c r="D3" s="287">
        <f>B3/C3</f>
        <v>14718.178</v>
      </c>
      <c r="E3" s="287">
        <v>1.05</v>
      </c>
      <c r="F3" s="287">
        <f>D3*E3</f>
        <v>15454.0869</v>
      </c>
      <c r="G3" s="287">
        <f>INT(F3)</f>
        <v>15454</v>
      </c>
      <c r="H3" s="287">
        <f>G3*C3</f>
        <v>15454</v>
      </c>
    </row>
    <row r="4" spans="1:8">
      <c r="A4" s="287" t="s">
        <v>1001</v>
      </c>
      <c r="B4" s="287">
        <v>4947.8040000000001</v>
      </c>
      <c r="C4" s="287">
        <v>2</v>
      </c>
      <c r="D4" s="287">
        <f t="shared" ref="D4:D7" si="0">B4/C4</f>
        <v>2473.902</v>
      </c>
      <c r="E4" s="287">
        <v>1.05</v>
      </c>
      <c r="F4" s="287">
        <f t="shared" ref="F4:F7" si="1">D4*E4</f>
        <v>2597.5971</v>
      </c>
      <c r="G4" s="287">
        <f t="shared" ref="G4:G7" si="2">INT(F4)</f>
        <v>2597</v>
      </c>
      <c r="H4" s="287">
        <f t="shared" ref="H4:H7" si="3">G4*C4</f>
        <v>5194</v>
      </c>
    </row>
    <row r="5" spans="1:8">
      <c r="A5" s="287" t="s">
        <v>1002</v>
      </c>
      <c r="B5" s="287">
        <v>1455.3140000000001</v>
      </c>
      <c r="C5" s="287">
        <v>3</v>
      </c>
      <c r="D5" s="287">
        <f t="shared" si="0"/>
        <v>485.10466666666701</v>
      </c>
      <c r="E5" s="287">
        <v>1.05</v>
      </c>
      <c r="F5" s="287">
        <f t="shared" si="1"/>
        <v>509.35989999999998</v>
      </c>
      <c r="G5" s="287">
        <f t="shared" si="2"/>
        <v>509</v>
      </c>
      <c r="H5" s="287">
        <f t="shared" si="3"/>
        <v>1527</v>
      </c>
    </row>
    <row r="6" spans="1:8">
      <c r="A6" s="287" t="s">
        <v>1003</v>
      </c>
      <c r="B6" s="287">
        <v>726.66899999999998</v>
      </c>
      <c r="C6" s="287">
        <v>5</v>
      </c>
      <c r="D6" s="287">
        <f t="shared" si="0"/>
        <v>145.3338</v>
      </c>
      <c r="E6" s="287">
        <v>1.05</v>
      </c>
      <c r="F6" s="287">
        <f t="shared" si="1"/>
        <v>152.60049000000001</v>
      </c>
      <c r="G6" s="287">
        <f t="shared" si="2"/>
        <v>152</v>
      </c>
      <c r="H6" s="287">
        <f t="shared" si="3"/>
        <v>760</v>
      </c>
    </row>
    <row r="7" spans="1:8">
      <c r="A7" s="287" t="s">
        <v>1004</v>
      </c>
      <c r="B7" s="287">
        <v>5936.8419999999996</v>
      </c>
      <c r="C7" s="287">
        <v>6</v>
      </c>
      <c r="D7" s="287">
        <f t="shared" si="0"/>
        <v>989.47366666666699</v>
      </c>
      <c r="E7" s="287">
        <v>1.05</v>
      </c>
      <c r="F7" s="287">
        <f t="shared" si="1"/>
        <v>1038.9473499999999</v>
      </c>
      <c r="G7" s="287">
        <f t="shared" si="2"/>
        <v>1038</v>
      </c>
      <c r="H7" s="287">
        <f t="shared" si="3"/>
        <v>6228</v>
      </c>
    </row>
    <row r="8" spans="1:8">
      <c r="A8" s="287" t="s">
        <v>19</v>
      </c>
      <c r="H8" s="287">
        <f>SUBTOTAL(109,Table2[FINAL CABLE LENGTH])</f>
        <v>29163</v>
      </c>
    </row>
    <row r="12" spans="1:8">
      <c r="A12" s="287" t="s">
        <v>1005</v>
      </c>
      <c r="B12" s="287" t="s">
        <v>1006</v>
      </c>
      <c r="C12" s="287" t="s">
        <v>1007</v>
      </c>
      <c r="D12" s="287" t="s">
        <v>1008</v>
      </c>
      <c r="E12" s="287" t="s">
        <v>1009</v>
      </c>
    </row>
    <row r="13" spans="1:8">
      <c r="A13" s="287" t="str">
        <f>A3</f>
        <v>1 CABLE</v>
      </c>
      <c r="B13" s="287" t="s">
        <v>1010</v>
      </c>
      <c r="C13" s="287">
        <f>0.4*0.8</f>
        <v>0.32</v>
      </c>
      <c r="D13" s="287">
        <f>G3*C13</f>
        <v>4945.28</v>
      </c>
      <c r="E13" s="287">
        <f>INT(D13)</f>
        <v>4945</v>
      </c>
    </row>
    <row r="14" spans="1:8">
      <c r="A14" s="287" t="str">
        <f>A4</f>
        <v>2 CABLES</v>
      </c>
      <c r="B14" s="287" t="s">
        <v>1011</v>
      </c>
      <c r="C14" s="287">
        <f>0.6*0.8</f>
        <v>0.48</v>
      </c>
      <c r="D14" s="287">
        <f>G4*C14</f>
        <v>1246.56</v>
      </c>
      <c r="E14" s="287">
        <f t="shared" ref="E14:E17" si="4">INT(D14)</f>
        <v>1246</v>
      </c>
    </row>
    <row r="15" spans="1:8">
      <c r="A15" s="287" t="str">
        <f>A5</f>
        <v>3 CABLES</v>
      </c>
      <c r="B15" s="287" t="s">
        <v>1012</v>
      </c>
      <c r="C15" s="287">
        <f>0.8*0.9</f>
        <v>0.72</v>
      </c>
      <c r="D15" s="287">
        <f>G5*C15</f>
        <v>366.48</v>
      </c>
      <c r="E15" s="287">
        <f t="shared" si="4"/>
        <v>366</v>
      </c>
    </row>
    <row r="16" spans="1:8">
      <c r="A16" s="287" t="str">
        <f>A6</f>
        <v>5 CABLES</v>
      </c>
      <c r="B16" s="287" t="s">
        <v>1013</v>
      </c>
      <c r="C16" s="287">
        <f>0.8*1.5</f>
        <v>1.2</v>
      </c>
      <c r="D16" s="287">
        <f>G6*C16</f>
        <v>182.4</v>
      </c>
      <c r="E16" s="287">
        <f t="shared" si="4"/>
        <v>182</v>
      </c>
    </row>
    <row r="17" spans="1:5">
      <c r="A17" s="287" t="str">
        <f>A7</f>
        <v>6 CABLES</v>
      </c>
      <c r="B17" s="287" t="s">
        <v>1014</v>
      </c>
      <c r="C17" s="287">
        <f>1.8*0.8</f>
        <v>1.44</v>
      </c>
      <c r="D17" s="287">
        <f>G7*C17</f>
        <v>1494.72</v>
      </c>
      <c r="E17" s="287">
        <f t="shared" si="4"/>
        <v>1494</v>
      </c>
    </row>
  </sheetData>
  <pageMargins left="0.7" right="0.7" top="0.75" bottom="0.75" header="0.3" footer="0.3"/>
  <pageSetup scale="60" orientation="portrait"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BE348-F96F-43F0-9782-B033802BA494}">
  <sheetPr>
    <tabColor rgb="FF00B050"/>
  </sheetPr>
  <dimension ref="A1:H28"/>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14.44140625" style="287" hidden="1" customWidth="1"/>
    <col min="3" max="3" width="19.44140625" style="287" hidden="1" customWidth="1"/>
    <col min="4" max="4" width="21.33203125" style="287" hidden="1" customWidth="1"/>
    <col min="5" max="5" width="26.33203125" style="287" customWidth="1"/>
    <col min="6" max="6" width="25.33203125" style="287" customWidth="1"/>
    <col min="7" max="7" width="13" style="287" customWidth="1"/>
    <col min="8" max="8" width="20" style="287" customWidth="1"/>
    <col min="9" max="16384" width="9.109375" style="288"/>
  </cols>
  <sheetData>
    <row r="1" spans="1:8">
      <c r="B1" s="287" t="s">
        <v>227</v>
      </c>
      <c r="C1" s="287" t="s">
        <v>227</v>
      </c>
      <c r="D1" s="287" t="s">
        <v>227</v>
      </c>
    </row>
    <row r="2" spans="1:8" ht="28.8">
      <c r="A2" s="287" t="s">
        <v>14</v>
      </c>
      <c r="B2" s="287" t="s">
        <v>993</v>
      </c>
      <c r="C2" s="287" t="s">
        <v>994</v>
      </c>
      <c r="D2" s="287" t="s">
        <v>995</v>
      </c>
      <c r="E2" s="287" t="s">
        <v>996</v>
      </c>
      <c r="F2" s="287" t="s">
        <v>997</v>
      </c>
      <c r="G2" s="311" t="s">
        <v>1015</v>
      </c>
      <c r="H2" s="287" t="s">
        <v>999</v>
      </c>
    </row>
    <row r="3" spans="1:8">
      <c r="A3" s="287" t="s">
        <v>1000</v>
      </c>
      <c r="B3" s="287">
        <v>4837.8630000000003</v>
      </c>
      <c r="C3" s="287">
        <v>1</v>
      </c>
      <c r="D3" s="287">
        <f>B3/C3</f>
        <v>4837.8630000000003</v>
      </c>
      <c r="E3" s="287">
        <v>1.05</v>
      </c>
      <c r="F3" s="287">
        <f>D3*E3</f>
        <v>5079.7561500000002</v>
      </c>
      <c r="G3" s="287">
        <f>INT(F3)</f>
        <v>5079</v>
      </c>
      <c r="H3" s="287">
        <f>G3*C3</f>
        <v>5079</v>
      </c>
    </row>
    <row r="4" spans="1:8">
      <c r="A4" s="287" t="s">
        <v>1001</v>
      </c>
      <c r="B4" s="287">
        <v>11669.626</v>
      </c>
      <c r="C4" s="287">
        <v>2</v>
      </c>
      <c r="D4" s="287">
        <f t="shared" ref="D4:D7" si="0">B4/C4</f>
        <v>5834.8130000000001</v>
      </c>
      <c r="E4" s="287">
        <v>1.05</v>
      </c>
      <c r="F4" s="287">
        <f t="shared" ref="F4:F7" si="1">D4*E4</f>
        <v>6126.5536499999998</v>
      </c>
      <c r="G4" s="287">
        <f t="shared" ref="G4:G7" si="2">INT(F4)</f>
        <v>6126</v>
      </c>
      <c r="H4" s="287">
        <f t="shared" ref="H4:H7" si="3">G4*C4</f>
        <v>12252</v>
      </c>
    </row>
    <row r="5" spans="1:8">
      <c r="A5" s="287" t="s">
        <v>1002</v>
      </c>
      <c r="B5" s="287">
        <v>2142.739</v>
      </c>
      <c r="C5" s="287">
        <v>3</v>
      </c>
      <c r="D5" s="287">
        <f t="shared" si="0"/>
        <v>714.24633333333304</v>
      </c>
      <c r="E5" s="287">
        <v>1.05</v>
      </c>
      <c r="F5" s="287">
        <f t="shared" si="1"/>
        <v>749.95865000000003</v>
      </c>
      <c r="G5" s="287">
        <f t="shared" si="2"/>
        <v>749</v>
      </c>
      <c r="H5" s="287">
        <f t="shared" si="3"/>
        <v>2247</v>
      </c>
    </row>
    <row r="6" spans="1:8">
      <c r="A6" s="287" t="s">
        <v>1016</v>
      </c>
      <c r="B6" s="287">
        <v>1869.2249999999999</v>
      </c>
      <c r="C6" s="287">
        <v>4</v>
      </c>
      <c r="D6" s="287">
        <f t="shared" si="0"/>
        <v>467.30624999999998</v>
      </c>
      <c r="E6" s="287">
        <v>1.05</v>
      </c>
      <c r="F6" s="287">
        <f t="shared" si="1"/>
        <v>490.67156249999999</v>
      </c>
      <c r="G6" s="287">
        <f t="shared" si="2"/>
        <v>490</v>
      </c>
      <c r="H6" s="287">
        <f t="shared" si="3"/>
        <v>1960</v>
      </c>
    </row>
    <row r="7" spans="1:8">
      <c r="A7" s="287" t="s">
        <v>1017</v>
      </c>
      <c r="B7" s="287">
        <v>25123.544999999998</v>
      </c>
      <c r="C7" s="287">
        <v>8</v>
      </c>
      <c r="D7" s="287">
        <f t="shared" si="0"/>
        <v>3140.4431249999998</v>
      </c>
      <c r="E7" s="287">
        <v>1.05</v>
      </c>
      <c r="F7" s="287">
        <f t="shared" si="1"/>
        <v>3297.4652812499999</v>
      </c>
      <c r="G7" s="287">
        <f t="shared" si="2"/>
        <v>3297</v>
      </c>
      <c r="H7" s="287">
        <f t="shared" si="3"/>
        <v>26376</v>
      </c>
    </row>
    <row r="8" spans="1:8">
      <c r="A8" s="310" t="s">
        <v>19</v>
      </c>
      <c r="B8" s="310"/>
      <c r="C8" s="310"/>
      <c r="D8" s="310"/>
      <c r="E8" s="310"/>
      <c r="F8" s="310"/>
      <c r="G8" s="310"/>
      <c r="H8" s="310">
        <f>SUBTOTAL(109,Table24[FINAL CABLE LENGTH])</f>
        <v>47914</v>
      </c>
    </row>
    <row r="11" spans="1:8" ht="28.8">
      <c r="A11" s="287" t="s">
        <v>1018</v>
      </c>
      <c r="B11" s="287" t="s">
        <v>1005</v>
      </c>
      <c r="C11" s="287" t="s">
        <v>1019</v>
      </c>
      <c r="D11" s="311" t="s">
        <v>1020</v>
      </c>
    </row>
    <row r="12" spans="1:8">
      <c r="A12" s="287" t="str">
        <f>A24</f>
        <v>1 CABLE</v>
      </c>
      <c r="B12" s="287">
        <v>1</v>
      </c>
      <c r="C12" s="287">
        <v>0.4</v>
      </c>
      <c r="D12" s="312">
        <v>0.4</v>
      </c>
    </row>
    <row r="13" spans="1:8">
      <c r="A13" s="287" t="str">
        <f>A25</f>
        <v>2 CABLES</v>
      </c>
      <c r="B13" s="287">
        <v>2</v>
      </c>
      <c r="C13" s="287">
        <v>0.3</v>
      </c>
      <c r="D13" s="312">
        <f>B13*C13</f>
        <v>0.6</v>
      </c>
    </row>
    <row r="14" spans="1:8">
      <c r="A14" s="287" t="str">
        <f>A26</f>
        <v>3 CABLES</v>
      </c>
      <c r="B14" s="287">
        <v>3</v>
      </c>
      <c r="C14" s="287">
        <v>0.3</v>
      </c>
      <c r="D14" s="312">
        <f t="shared" ref="D14:D16" si="4">B14*C14</f>
        <v>0.9</v>
      </c>
    </row>
    <row r="15" spans="1:8">
      <c r="A15" s="287" t="str">
        <f>A27</f>
        <v>4 CABLES</v>
      </c>
      <c r="B15" s="287">
        <v>4</v>
      </c>
      <c r="C15" s="287">
        <v>0.3</v>
      </c>
      <c r="D15" s="312">
        <f t="shared" si="4"/>
        <v>1.2</v>
      </c>
    </row>
    <row r="16" spans="1:8">
      <c r="A16" s="287" t="str">
        <f t="shared" ref="A16" si="5">A28</f>
        <v>8 CABLES</v>
      </c>
      <c r="B16" s="287">
        <v>8</v>
      </c>
      <c r="C16" s="287">
        <v>0.3</v>
      </c>
      <c r="D16" s="312">
        <f t="shared" si="4"/>
        <v>2.4</v>
      </c>
    </row>
    <row r="17" spans="1:5">
      <c r="A17" s="287" t="s">
        <v>1003</v>
      </c>
      <c r="B17" s="287">
        <v>5</v>
      </c>
      <c r="C17" s="287">
        <v>0.3</v>
      </c>
      <c r="D17" s="312">
        <f>B17*C17</f>
        <v>1.5</v>
      </c>
    </row>
    <row r="18" spans="1:5">
      <c r="A18" s="287" t="s">
        <v>1004</v>
      </c>
      <c r="B18" s="287">
        <v>6</v>
      </c>
      <c r="C18" s="287">
        <v>0.3</v>
      </c>
      <c r="D18" s="312">
        <f>B18*C18</f>
        <v>1.8</v>
      </c>
    </row>
    <row r="23" spans="1:5">
      <c r="A23" s="287" t="s">
        <v>1005</v>
      </c>
      <c r="B23" s="287" t="s">
        <v>1006</v>
      </c>
      <c r="C23" s="287" t="s">
        <v>1007</v>
      </c>
      <c r="D23" s="287" t="s">
        <v>1008</v>
      </c>
      <c r="E23" s="287" t="s">
        <v>1009</v>
      </c>
    </row>
    <row r="24" spans="1:5">
      <c r="A24" s="287" t="str">
        <f>A3</f>
        <v>1 CABLE</v>
      </c>
      <c r="B24" s="287" t="s">
        <v>1010</v>
      </c>
      <c r="C24" s="287">
        <f>0.4*0.8</f>
        <v>0.32</v>
      </c>
      <c r="D24" s="287">
        <f>G3*C24</f>
        <v>1625.28</v>
      </c>
      <c r="E24" s="287">
        <f>INT(D24)</f>
        <v>1625</v>
      </c>
    </row>
    <row r="25" spans="1:5">
      <c r="A25" s="287" t="str">
        <f>A4</f>
        <v>2 CABLES</v>
      </c>
      <c r="B25" s="287" t="s">
        <v>1011</v>
      </c>
      <c r="C25" s="287">
        <f>0.6*0.8</f>
        <v>0.48</v>
      </c>
      <c r="D25" s="287">
        <f>G4*C25</f>
        <v>2940.48</v>
      </c>
      <c r="E25" s="287">
        <f t="shared" ref="E25:E28" si="6">INT(D25)</f>
        <v>2940</v>
      </c>
    </row>
    <row r="26" spans="1:5">
      <c r="A26" s="287" t="str">
        <f>A5</f>
        <v>3 CABLES</v>
      </c>
      <c r="B26" s="287" t="s">
        <v>1012</v>
      </c>
      <c r="C26" s="287">
        <f>0.8*0.9</f>
        <v>0.72</v>
      </c>
      <c r="D26" s="287">
        <f>G5*C26</f>
        <v>539.28</v>
      </c>
      <c r="E26" s="287">
        <f t="shared" si="6"/>
        <v>539</v>
      </c>
    </row>
    <row r="27" spans="1:5">
      <c r="A27" s="287" t="str">
        <f>A6</f>
        <v>4 CABLES</v>
      </c>
      <c r="B27" s="287" t="s">
        <v>1021</v>
      </c>
      <c r="C27" s="287">
        <f>1.2*0.8</f>
        <v>0.96</v>
      </c>
      <c r="D27" s="287">
        <f>G6*C27</f>
        <v>470.4</v>
      </c>
      <c r="E27" s="287">
        <f t="shared" si="6"/>
        <v>470</v>
      </c>
    </row>
    <row r="28" spans="1:5" s="287" customFormat="1">
      <c r="A28" s="287" t="str">
        <f>A7</f>
        <v>8 CABLES</v>
      </c>
      <c r="B28" s="287" t="s">
        <v>1022</v>
      </c>
      <c r="C28" s="287">
        <f>2.4*0.8</f>
        <v>1.92</v>
      </c>
      <c r="D28" s="287">
        <f>G7*C28</f>
        <v>6330.24</v>
      </c>
      <c r="E28" s="287">
        <f t="shared" si="6"/>
        <v>6330</v>
      </c>
    </row>
  </sheetData>
  <pageMargins left="0.7" right="0.7" top="0.75" bottom="0.75" header="0.3" footer="0.3"/>
  <pageSetup scale="60" orientation="portrait" r:id="rId1"/>
  <tableParts count="3">
    <tablePart r:id="rId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5D4FE-C7DC-479F-9077-26104A6E043C}">
  <sheetPr>
    <tabColor rgb="FF00B050"/>
  </sheetPr>
  <dimension ref="A1:H22"/>
  <sheetViews>
    <sheetView view="pageBreakPreview" zoomScale="190" zoomScaleNormal="172" zoomScaleSheetLayoutView="190" workbookViewId="0">
      <selection activeCell="B1" sqref="A1:XFD1048576"/>
    </sheetView>
  </sheetViews>
  <sheetFormatPr defaultColWidth="9.109375" defaultRowHeight="14.4"/>
  <cols>
    <col min="1" max="1" width="13.109375" style="287" customWidth="1"/>
    <col min="2" max="2" width="24.6640625" style="287" bestFit="1" customWidth="1"/>
    <col min="3" max="3" width="19.44140625" style="287" bestFit="1" customWidth="1"/>
    <col min="4" max="4" width="21.33203125" style="287" customWidth="1"/>
    <col min="5" max="5" width="26.33203125" style="287" bestFit="1" customWidth="1"/>
    <col min="6" max="6" width="25.33203125" style="287" bestFit="1" customWidth="1"/>
    <col min="7" max="7" width="13" style="287" customWidth="1"/>
    <col min="8" max="8" width="20" style="287" customWidth="1"/>
    <col min="9" max="16384" width="9.109375" style="288"/>
  </cols>
  <sheetData>
    <row r="1" spans="1:8">
      <c r="B1" s="287" t="s">
        <v>227</v>
      </c>
      <c r="C1" s="287" t="s">
        <v>227</v>
      </c>
      <c r="D1" s="287" t="s">
        <v>227</v>
      </c>
    </row>
    <row r="2" spans="1:8" ht="15" thickBot="1">
      <c r="A2" s="313" t="s">
        <v>14</v>
      </c>
      <c r="B2" s="314" t="s">
        <v>1023</v>
      </c>
      <c r="C2" s="314" t="s">
        <v>1024</v>
      </c>
      <c r="G2" s="311"/>
    </row>
    <row r="3" spans="1:8" ht="15" thickTop="1">
      <c r="A3" s="315" t="s">
        <v>1000</v>
      </c>
      <c r="B3" s="316">
        <f>Table2[[#This Row],[FINAL CABLE LENGTH]]+Table24[[#This Row],[FINAL CABLE LENGTH]]</f>
        <v>20533</v>
      </c>
      <c r="C3" s="316">
        <f>'KHARAJ CABLES TAKEOFF ZONE A'!E13+'KHATRAJ ZONE B'!E24</f>
        <v>6570</v>
      </c>
      <c r="G3" s="311"/>
    </row>
    <row r="4" spans="1:8">
      <c r="A4" s="317" t="s">
        <v>1001</v>
      </c>
      <c r="B4" s="318">
        <f>Table2[[#This Row],[FINAL CABLE LENGTH]]+Table24[[#This Row],[FINAL CABLE LENGTH]]</f>
        <v>17446</v>
      </c>
      <c r="C4" s="318">
        <f>'KHARAJ CABLES TAKEOFF ZONE A'!E14+'KHATRAJ ZONE B'!E25</f>
        <v>4186</v>
      </c>
      <c r="G4" s="311"/>
    </row>
    <row r="5" spans="1:8">
      <c r="A5" s="319" t="s">
        <v>1002</v>
      </c>
      <c r="B5" s="320">
        <f>Table2[[#This Row],[FINAL CABLE LENGTH]]+Table24[[#This Row],[FINAL CABLE LENGTH]]</f>
        <v>3774</v>
      </c>
      <c r="C5" s="320">
        <f>'KHARAJ CABLES TAKEOFF ZONE A'!E15+'KHATRAJ ZONE B'!E26</f>
        <v>905</v>
      </c>
      <c r="G5" s="311"/>
    </row>
    <row r="6" spans="1:8">
      <c r="A6" s="317" t="s">
        <v>1016</v>
      </c>
      <c r="B6" s="318">
        <f>Table24[[#This Row],[FINAL CABLE LENGTH]]</f>
        <v>1960</v>
      </c>
      <c r="C6" s="318">
        <f>'KHATRAJ ZONE B'!E27</f>
        <v>470</v>
      </c>
      <c r="G6" s="311"/>
    </row>
    <row r="7" spans="1:8">
      <c r="A7" s="319" t="s">
        <v>1003</v>
      </c>
      <c r="B7" s="320">
        <f>'KHARAJ CABLES TAKEOFF ZONE A'!H6</f>
        <v>760</v>
      </c>
      <c r="C7" s="320">
        <f>'KHARAJ CABLES TAKEOFF ZONE A'!E16</f>
        <v>182</v>
      </c>
      <c r="G7" s="311"/>
    </row>
    <row r="8" spans="1:8">
      <c r="A8" s="317" t="s">
        <v>1004</v>
      </c>
      <c r="B8" s="318">
        <f>'KHARAJ CABLES TAKEOFF ZONE A'!H7</f>
        <v>6228</v>
      </c>
      <c r="C8" s="318">
        <f>'KHARAJ CABLES TAKEOFF ZONE A'!E17</f>
        <v>1494</v>
      </c>
      <c r="G8" s="311"/>
    </row>
    <row r="9" spans="1:8" ht="15" thickBot="1">
      <c r="A9" s="319" t="s">
        <v>1017</v>
      </c>
      <c r="B9" s="320">
        <f>'KHATRAJ ZONE B'!H7</f>
        <v>26376</v>
      </c>
      <c r="C9" s="320">
        <f>'KHATRAJ ZONE B'!E28</f>
        <v>6330</v>
      </c>
    </row>
    <row r="10" spans="1:8" ht="15" thickTop="1">
      <c r="A10" s="321" t="s">
        <v>19</v>
      </c>
      <c r="B10" s="322">
        <f>SUBTOTAL(109,'TOTAL ITEMS FOR ZONE A&amp;B'!$B$3:$B$9)</f>
        <v>77077</v>
      </c>
      <c r="C10" s="322"/>
      <c r="D10" s="310"/>
      <c r="E10" s="310"/>
      <c r="F10" s="310"/>
      <c r="G10" s="310"/>
      <c r="H10" s="310"/>
    </row>
    <row r="17" s="287" customFormat="1"/>
    <row r="18" s="287" customFormat="1"/>
    <row r="19" s="287" customFormat="1"/>
    <row r="20" s="287" customFormat="1"/>
    <row r="21" s="287" customFormat="1"/>
    <row r="22" s="287" customFormat="1"/>
  </sheetData>
  <phoneticPr fontId="73" type="noConversion"/>
  <pageMargins left="0.7" right="0.7" top="0.75" bottom="0.75" header="0.3" footer="0.3"/>
  <pageSetup scale="60"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424EA-D298-40E9-92A9-CC3465203F58}">
  <sheetPr>
    <tabColor rgb="FFFFFF00"/>
    <pageSetUpPr fitToPage="1"/>
  </sheetPr>
  <dimension ref="A1:M661"/>
  <sheetViews>
    <sheetView showGridLines="0" showZeros="0" rightToLeft="1" view="pageBreakPreview" zoomScale="118" zoomScaleNormal="100" zoomScaleSheetLayoutView="118" workbookViewId="0">
      <pane ySplit="5" topLeftCell="A55" activePane="bottomLeft" state="frozen"/>
      <selection sqref="A1:H1048576"/>
      <selection pane="bottomLeft" activeCell="D61" sqref="D61"/>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9" width="10" style="68" bestFit="1" customWidth="1"/>
    <col min="10" max="10" width="12.44140625" style="68" bestFit="1" customWidth="1"/>
    <col min="11" max="16384" width="9.109375" style="68"/>
  </cols>
  <sheetData>
    <row r="1" spans="1:9" ht="20.100000000000001" customHeight="1" outlineLevel="1">
      <c r="A1" s="1876" t="e">
        <f>#REF!</f>
        <v>#REF!</v>
      </c>
      <c r="B1" s="1877"/>
      <c r="C1" s="1878"/>
      <c r="D1" s="1879"/>
      <c r="E1" s="1879"/>
      <c r="F1" s="1880"/>
      <c r="G1" s="323"/>
      <c r="H1" s="324" t="e">
        <f>#REF!</f>
        <v>#REF!</v>
      </c>
    </row>
    <row r="2" spans="1:9" ht="20.100000000000001" customHeight="1" outlineLevel="1">
      <c r="A2" s="20" t="s">
        <v>0</v>
      </c>
      <c r="B2" s="69"/>
      <c r="C2" s="1881"/>
      <c r="D2" s="1882"/>
      <c r="E2" s="1882"/>
      <c r="F2" s="1883"/>
      <c r="G2" s="70"/>
      <c r="H2" s="21" t="s">
        <v>1</v>
      </c>
    </row>
    <row r="3" spans="1:9" ht="10.5" customHeight="1" outlineLevel="1">
      <c r="A3" s="71"/>
      <c r="B3" s="72"/>
      <c r="C3" s="1881"/>
      <c r="D3" s="1882"/>
      <c r="E3" s="1882"/>
      <c r="F3" s="1883"/>
      <c r="G3" s="1"/>
      <c r="H3" s="21"/>
    </row>
    <row r="4" spans="1:9" ht="32.25" customHeight="1" outlineLevel="1">
      <c r="A4" s="1884" t="s">
        <v>7</v>
      </c>
      <c r="B4" s="1884" t="s">
        <v>8</v>
      </c>
      <c r="C4" s="24" t="s">
        <v>9</v>
      </c>
      <c r="D4" s="25" t="s">
        <v>10</v>
      </c>
      <c r="E4" s="2" t="s">
        <v>11</v>
      </c>
      <c r="F4" s="2" t="s">
        <v>12</v>
      </c>
      <c r="G4" s="1875" t="s">
        <v>13</v>
      </c>
      <c r="H4" s="1875" t="s">
        <v>14</v>
      </c>
    </row>
    <row r="5" spans="1:9" ht="19.5" customHeight="1" outlineLevel="1">
      <c r="A5" s="1884"/>
      <c r="B5" s="1884"/>
      <c r="C5" s="24" t="s">
        <v>15</v>
      </c>
      <c r="D5" s="25" t="s">
        <v>16</v>
      </c>
      <c r="E5" s="2" t="s">
        <v>17</v>
      </c>
      <c r="F5" s="2" t="s">
        <v>18</v>
      </c>
      <c r="G5" s="1875"/>
      <c r="H5" s="1875"/>
    </row>
    <row r="6" spans="1:9" s="250" customFormat="1" ht="21" customHeight="1" outlineLevel="1">
      <c r="A6" s="1887" t="s">
        <v>20</v>
      </c>
      <c r="B6" s="1888"/>
      <c r="C6" s="1889"/>
      <c r="D6" s="1890"/>
      <c r="E6" s="1890"/>
      <c r="F6" s="1891"/>
      <c r="G6" s="1892" t="s">
        <v>21</v>
      </c>
      <c r="H6" s="1893"/>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1894" t="s">
        <v>79</v>
      </c>
      <c r="D32" s="1894"/>
      <c r="E32" s="1894"/>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94"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1894" t="s">
        <v>79</v>
      </c>
      <c r="D53" s="1894"/>
      <c r="E53" s="1894"/>
      <c r="F53" s="75">
        <f t="shared" si="4"/>
        <v>0</v>
      </c>
      <c r="G53" s="82" t="s">
        <v>80</v>
      </c>
      <c r="H53" s="83"/>
    </row>
    <row r="54" spans="1:8" s="240" customFormat="1" ht="24.75" customHeight="1">
      <c r="A54" s="1895" t="s">
        <v>2</v>
      </c>
      <c r="B54" s="1896"/>
      <c r="C54" s="239"/>
      <c r="D54" s="239"/>
      <c r="E54" s="239"/>
      <c r="F54" s="239">
        <f t="shared" si="4"/>
        <v>0</v>
      </c>
      <c r="G54" s="1885" t="s">
        <v>3</v>
      </c>
      <c r="H54" s="1886"/>
    </row>
    <row r="55" spans="1:8" s="26" customFormat="1" ht="30" customHeight="1">
      <c r="A55" s="27" t="str">
        <f t="shared" ref="A55:A72" si="5">H55</f>
        <v>31 23 00</v>
      </c>
      <c r="B55" s="28" t="s">
        <v>115</v>
      </c>
      <c r="C55" s="29"/>
      <c r="D55" s="3"/>
      <c r="E55" s="4"/>
      <c r="F55" s="75">
        <f t="shared" si="4"/>
        <v>0</v>
      </c>
      <c r="G55" s="146" t="s">
        <v>116</v>
      </c>
      <c r="H55" s="30" t="s">
        <v>117</v>
      </c>
    </row>
    <row r="56" spans="1:8" s="303" customFormat="1" ht="30" customHeight="1">
      <c r="A56" s="298" t="str">
        <f t="shared" si="5"/>
        <v>B2.31 23 00.01</v>
      </c>
      <c r="B56" s="306" t="s">
        <v>118</v>
      </c>
      <c r="C56" s="294" t="s">
        <v>119</v>
      </c>
      <c r="D56" s="289">
        <v>4945</v>
      </c>
      <c r="E56" s="294"/>
      <c r="F56" s="295"/>
      <c r="G56" s="305" t="s">
        <v>120</v>
      </c>
      <c r="H56" s="298" t="s">
        <v>121</v>
      </c>
    </row>
    <row r="57" spans="1:8" s="303" customFormat="1" ht="30" customHeight="1">
      <c r="A57" s="298" t="str">
        <f t="shared" si="5"/>
        <v>B2.31 23 00.02</v>
      </c>
      <c r="B57" s="296" t="s">
        <v>122</v>
      </c>
      <c r="C57" s="294" t="s">
        <v>119</v>
      </c>
      <c r="D57" s="289">
        <v>1246</v>
      </c>
      <c r="E57" s="289"/>
      <c r="F57" s="295"/>
      <c r="G57" s="305" t="s">
        <v>123</v>
      </c>
      <c r="H57" s="298" t="s">
        <v>124</v>
      </c>
    </row>
    <row r="58" spans="1:8" s="303" customFormat="1" ht="30" customHeight="1">
      <c r="A58" s="298" t="str">
        <f t="shared" si="5"/>
        <v>B2.31 23 00.03</v>
      </c>
      <c r="B58" s="296" t="s">
        <v>125</v>
      </c>
      <c r="C58" s="294" t="s">
        <v>119</v>
      </c>
      <c r="D58" s="289">
        <v>325</v>
      </c>
      <c r="E58" s="289"/>
      <c r="F58" s="295"/>
      <c r="G58" s="305" t="s">
        <v>126</v>
      </c>
      <c r="H58" s="298" t="s">
        <v>127</v>
      </c>
    </row>
    <row r="59" spans="1:8" s="303" customFormat="1" ht="30" customHeight="1">
      <c r="A59" s="298" t="str">
        <f t="shared" si="5"/>
        <v>B2.31 23 00.04</v>
      </c>
      <c r="B59" s="308" t="s">
        <v>129</v>
      </c>
      <c r="C59" s="294" t="s">
        <v>119</v>
      </c>
      <c r="D59" s="289">
        <v>182</v>
      </c>
      <c r="E59" s="289"/>
      <c r="F59" s="295"/>
      <c r="G59" s="309" t="s">
        <v>130</v>
      </c>
      <c r="H59" s="298" t="s">
        <v>128</v>
      </c>
    </row>
    <row r="60" spans="1:8" s="303" customFormat="1" ht="30" customHeight="1">
      <c r="A60" s="298" t="str">
        <f t="shared" si="5"/>
        <v>B2.31 23 00.05</v>
      </c>
      <c r="B60" s="308" t="s">
        <v>132</v>
      </c>
      <c r="C60" s="294" t="s">
        <v>119</v>
      </c>
      <c r="D60" s="289">
        <v>1494</v>
      </c>
      <c r="E60" s="289"/>
      <c r="F60" s="295"/>
      <c r="G60" s="309" t="s">
        <v>133</v>
      </c>
      <c r="H60" s="298" t="s">
        <v>131</v>
      </c>
    </row>
    <row r="61" spans="1:8" s="36" customFormat="1" ht="30" customHeight="1">
      <c r="A61" s="27" t="str">
        <f t="shared" si="5"/>
        <v>33 71 19</v>
      </c>
      <c r="B61" s="28" t="s">
        <v>134</v>
      </c>
      <c r="C61" s="29"/>
      <c r="D61" s="3">
        <v>0</v>
      </c>
      <c r="E61" s="3"/>
      <c r="F61" s="75"/>
      <c r="G61" s="146" t="s">
        <v>135</v>
      </c>
      <c r="H61" s="30" t="s">
        <v>136</v>
      </c>
    </row>
    <row r="62" spans="1:8" s="303" customFormat="1" ht="30" customHeight="1">
      <c r="A62" s="298" t="str">
        <f t="shared" si="5"/>
        <v>B2.33 71 19.01</v>
      </c>
      <c r="B62" s="306" t="s">
        <v>137</v>
      </c>
      <c r="C62" s="298" t="s">
        <v>33</v>
      </c>
      <c r="D62" s="289">
        <v>454</v>
      </c>
      <c r="E62" s="289"/>
      <c r="F62" s="295"/>
      <c r="G62" s="307" t="s">
        <v>138</v>
      </c>
      <c r="H62" s="298" t="s">
        <v>139</v>
      </c>
    </row>
    <row r="63" spans="1:8" s="303" customFormat="1" ht="30" customHeight="1">
      <c r="A63" s="298" t="str">
        <f t="shared" si="5"/>
        <v>B2.33 71 19.02</v>
      </c>
      <c r="B63" s="306" t="s">
        <v>140</v>
      </c>
      <c r="C63" s="298" t="s">
        <v>33</v>
      </c>
      <c r="D63" s="289">
        <v>101</v>
      </c>
      <c r="E63" s="289"/>
      <c r="F63" s="295"/>
      <c r="G63" s="307" t="s">
        <v>141</v>
      </c>
      <c r="H63" s="298" t="s">
        <v>142</v>
      </c>
    </row>
    <row r="64" spans="1:8" s="36" customFormat="1" ht="30" customHeight="1">
      <c r="A64" s="30" t="str">
        <f t="shared" si="5"/>
        <v>26 05 13.16</v>
      </c>
      <c r="B64" s="28" t="s">
        <v>146</v>
      </c>
      <c r="C64" s="29"/>
      <c r="D64" s="3"/>
      <c r="E64" s="4"/>
      <c r="F64" s="75">
        <f t="shared" si="4"/>
        <v>0</v>
      </c>
      <c r="G64" s="146" t="s">
        <v>147</v>
      </c>
      <c r="H64" s="30" t="s">
        <v>148</v>
      </c>
    </row>
    <row r="65" spans="1:8" s="303" customFormat="1" ht="30" customHeight="1">
      <c r="A65" s="299" t="str">
        <f t="shared" si="5"/>
        <v>B2.26.05.13.16.01</v>
      </c>
      <c r="B65" s="300" t="s">
        <v>149</v>
      </c>
      <c r="C65" s="298" t="s">
        <v>33</v>
      </c>
      <c r="D65" s="290">
        <v>29163</v>
      </c>
      <c r="E65" s="301"/>
      <c r="F65" s="295"/>
      <c r="G65" s="302" t="s">
        <v>150</v>
      </c>
      <c r="H65" s="298" t="s">
        <v>151</v>
      </c>
    </row>
    <row r="66" spans="1:8" s="303" customFormat="1" ht="30" customHeight="1">
      <c r="A66" s="299" t="str">
        <f t="shared" si="5"/>
        <v>B2.26.05.13.16.02</v>
      </c>
      <c r="B66" s="304" t="s">
        <v>152</v>
      </c>
      <c r="C66" s="298" t="s">
        <v>33</v>
      </c>
      <c r="D66" s="290">
        <f>15*3</f>
        <v>45</v>
      </c>
      <c r="E66" s="301"/>
      <c r="F66" s="295"/>
      <c r="G66" s="305" t="s">
        <v>153</v>
      </c>
      <c r="H66" s="298" t="s">
        <v>154</v>
      </c>
    </row>
    <row r="67" spans="1:8" s="303" customFormat="1" ht="30" customHeight="1">
      <c r="A67" s="299" t="str">
        <f t="shared" si="5"/>
        <v>B2.26.05.13.16.03</v>
      </c>
      <c r="B67" s="304" t="s">
        <v>155</v>
      </c>
      <c r="C67" s="298" t="s">
        <v>15</v>
      </c>
      <c r="D67" s="290">
        <v>66</v>
      </c>
      <c r="E67" s="301"/>
      <c r="F67" s="295"/>
      <c r="G67" s="305" t="s">
        <v>156</v>
      </c>
      <c r="H67" s="298" t="s">
        <v>157</v>
      </c>
    </row>
    <row r="68" spans="1:8" s="303" customFormat="1" ht="30" customHeight="1">
      <c r="A68" s="299" t="str">
        <f t="shared" si="5"/>
        <v>B2.26.05.13.16.04</v>
      </c>
      <c r="B68" s="304" t="s">
        <v>158</v>
      </c>
      <c r="C68" s="298" t="s">
        <v>15</v>
      </c>
      <c r="D68" s="290">
        <v>24</v>
      </c>
      <c r="E68" s="301"/>
      <c r="F68" s="295"/>
      <c r="G68" s="305" t="s">
        <v>159</v>
      </c>
      <c r="H68" s="298" t="s">
        <v>160</v>
      </c>
    </row>
    <row r="69" spans="1:8" s="34" customFormat="1" ht="30" customHeight="1">
      <c r="A69" s="30"/>
      <c r="B69" s="38"/>
      <c r="C69" s="27"/>
      <c r="D69" s="148"/>
      <c r="E69" s="5"/>
      <c r="F69" s="75"/>
      <c r="G69" s="33"/>
      <c r="H69" s="27"/>
    </row>
    <row r="70" spans="1:8" s="151" customFormat="1" ht="30.75" customHeight="1">
      <c r="A70" s="152"/>
      <c r="B70" s="42" t="s">
        <v>161</v>
      </c>
      <c r="C70" s="1894" t="s">
        <v>79</v>
      </c>
      <c r="D70" s="1902"/>
      <c r="E70" s="1902"/>
      <c r="F70" s="75">
        <f t="shared" ref="F70" si="6">E70+D70</f>
        <v>0</v>
      </c>
      <c r="G70" s="153" t="s">
        <v>162</v>
      </c>
      <c r="H70" s="152"/>
    </row>
    <row r="71" spans="1:8" s="36" customFormat="1" ht="30" customHeight="1">
      <c r="A71" s="30" t="str">
        <f t="shared" si="5"/>
        <v>26 13 00</v>
      </c>
      <c r="B71" s="149" t="s">
        <v>163</v>
      </c>
      <c r="C71" s="39"/>
      <c r="D71" s="148"/>
      <c r="E71" s="6"/>
      <c r="F71" s="75">
        <f t="shared" si="4"/>
        <v>0</v>
      </c>
      <c r="G71" s="150" t="s">
        <v>164</v>
      </c>
      <c r="H71" s="30" t="s">
        <v>165</v>
      </c>
    </row>
    <row r="72" spans="1:8" s="297" customFormat="1" ht="30" customHeight="1">
      <c r="A72" s="291" t="str">
        <f t="shared" si="5"/>
        <v>B2.26 13 00.01</v>
      </c>
      <c r="B72" s="292" t="s">
        <v>166</v>
      </c>
      <c r="C72" s="293" t="s">
        <v>15</v>
      </c>
      <c r="D72" s="289">
        <v>6</v>
      </c>
      <c r="E72" s="294"/>
      <c r="F72" s="295"/>
      <c r="G72" s="296" t="s">
        <v>167</v>
      </c>
      <c r="H72" s="298" t="s">
        <v>168</v>
      </c>
    </row>
    <row r="73" spans="1:8" s="45" customFormat="1" ht="30" customHeight="1">
      <c r="A73" s="154"/>
      <c r="B73" s="155" t="s">
        <v>169</v>
      </c>
      <c r="C73" s="43"/>
      <c r="D73" s="44"/>
      <c r="E73" s="7"/>
      <c r="F73" s="75">
        <f t="shared" si="4"/>
        <v>0</v>
      </c>
      <c r="G73" s="156" t="s">
        <v>170</v>
      </c>
      <c r="H73" s="27"/>
    </row>
    <row r="74" spans="1:8" s="151" customFormat="1" ht="27" customHeight="1">
      <c r="A74" s="40" t="str">
        <f>H74</f>
        <v>26 11 16</v>
      </c>
      <c r="B74" s="28" t="s">
        <v>171</v>
      </c>
      <c r="C74" s="29"/>
      <c r="D74" s="3"/>
      <c r="E74" s="3"/>
      <c r="F74" s="75">
        <f t="shared" si="4"/>
        <v>0</v>
      </c>
      <c r="G74" s="146" t="s">
        <v>172</v>
      </c>
      <c r="H74" s="30" t="s">
        <v>173</v>
      </c>
    </row>
    <row r="75" spans="1:8" s="297" customFormat="1" ht="30" customHeight="1">
      <c r="A75" s="291" t="str">
        <f t="shared" ref="A75:A76" si="7">H75</f>
        <v>B2.26 11 16.01</v>
      </c>
      <c r="B75" s="292" t="s">
        <v>174</v>
      </c>
      <c r="C75" s="293" t="s">
        <v>15</v>
      </c>
      <c r="D75" s="289">
        <v>5</v>
      </c>
      <c r="E75" s="294"/>
      <c r="F75" s="295"/>
      <c r="G75" s="296" t="s">
        <v>175</v>
      </c>
      <c r="H75" s="291" t="s">
        <v>176</v>
      </c>
    </row>
    <row r="76" spans="1:8" s="297" customFormat="1" ht="30" customHeight="1">
      <c r="A76" s="291" t="str">
        <f t="shared" si="7"/>
        <v>B2.26 11 16.04</v>
      </c>
      <c r="B76" s="292" t="s">
        <v>177</v>
      </c>
      <c r="C76" s="293" t="s">
        <v>15</v>
      </c>
      <c r="D76" s="289">
        <v>5</v>
      </c>
      <c r="E76" s="294"/>
      <c r="F76" s="295"/>
      <c r="G76" s="296" t="s">
        <v>178</v>
      </c>
      <c r="H76" s="291" t="s">
        <v>179</v>
      </c>
    </row>
    <row r="77" spans="1:8" s="151" customFormat="1" ht="27" customHeight="1">
      <c r="A77" s="40" t="str">
        <f>H77</f>
        <v>26 05 19</v>
      </c>
      <c r="B77" s="28" t="s">
        <v>180</v>
      </c>
      <c r="C77" s="29"/>
      <c r="D77" s="3"/>
      <c r="E77" s="3"/>
      <c r="F77" s="75">
        <f t="shared" si="4"/>
        <v>0</v>
      </c>
      <c r="G77" s="146" t="s">
        <v>181</v>
      </c>
      <c r="H77" s="30" t="s">
        <v>182</v>
      </c>
    </row>
    <row r="78" spans="1:8" s="48" customFormat="1" ht="33.75" customHeight="1">
      <c r="A78" s="40" t="str">
        <f>H78</f>
        <v>B2.26 05 19.01</v>
      </c>
      <c r="B78" s="157" t="s">
        <v>183</v>
      </c>
      <c r="C78" s="46" t="s">
        <v>33</v>
      </c>
      <c r="D78" s="148">
        <v>100</v>
      </c>
      <c r="E78" s="148"/>
      <c r="F78" s="75"/>
      <c r="G78" s="47" t="s">
        <v>184</v>
      </c>
      <c r="H78" s="40" t="s">
        <v>185</v>
      </c>
    </row>
    <row r="79" spans="1:8" s="48" customFormat="1" ht="33.75" customHeight="1">
      <c r="A79" s="40" t="str">
        <f>H79</f>
        <v>B2.26 05 19.02</v>
      </c>
      <c r="B79" s="157" t="s">
        <v>186</v>
      </c>
      <c r="C79" s="46" t="s">
        <v>33</v>
      </c>
      <c r="D79" s="148">
        <v>50</v>
      </c>
      <c r="E79" s="148"/>
      <c r="F79" s="75"/>
      <c r="G79" s="47" t="s">
        <v>187</v>
      </c>
      <c r="H79" s="40" t="s">
        <v>188</v>
      </c>
    </row>
    <row r="80" spans="1:8" s="48" customFormat="1" ht="33.75" customHeight="1">
      <c r="A80" s="27" t="str">
        <f t="shared" ref="A80:A81" si="8">H80</f>
        <v>B2.26 05 19.03</v>
      </c>
      <c r="B80" s="157" t="s">
        <v>189</v>
      </c>
      <c r="C80" s="46" t="s">
        <v>33</v>
      </c>
      <c r="D80" s="148">
        <v>7240</v>
      </c>
      <c r="E80" s="148"/>
      <c r="F80" s="75"/>
      <c r="G80" s="47" t="s">
        <v>190</v>
      </c>
      <c r="H80" s="40" t="s">
        <v>191</v>
      </c>
    </row>
    <row r="81" spans="1:9" s="48" customFormat="1" ht="33.75" customHeight="1">
      <c r="A81" s="27" t="str">
        <f t="shared" si="8"/>
        <v>B2.26 05 19.04</v>
      </c>
      <c r="B81" s="157" t="s">
        <v>192</v>
      </c>
      <c r="C81" s="46" t="s">
        <v>33</v>
      </c>
      <c r="D81" s="32">
        <v>57370</v>
      </c>
      <c r="E81" s="32"/>
      <c r="F81" s="75"/>
      <c r="G81" s="47" t="s">
        <v>193</v>
      </c>
      <c r="H81" s="40" t="s">
        <v>194</v>
      </c>
    </row>
    <row r="82" spans="1:9" s="151" customFormat="1" ht="30" customHeight="1">
      <c r="A82" s="40" t="str">
        <f>H82</f>
        <v>26 27 33</v>
      </c>
      <c r="B82" s="28" t="s">
        <v>195</v>
      </c>
      <c r="C82" s="29"/>
      <c r="D82" s="3"/>
      <c r="E82" s="3"/>
      <c r="F82" s="75">
        <f t="shared" si="4"/>
        <v>0</v>
      </c>
      <c r="G82" s="146" t="s">
        <v>196</v>
      </c>
      <c r="H82" s="30" t="s">
        <v>197</v>
      </c>
    </row>
    <row r="83" spans="1:9" s="151" customFormat="1" ht="30" customHeight="1">
      <c r="A83" s="40" t="str">
        <f>H83</f>
        <v>B2.26 27 33.01</v>
      </c>
      <c r="B83" s="31" t="s">
        <v>198</v>
      </c>
      <c r="C83" s="41" t="s">
        <v>15</v>
      </c>
      <c r="D83" s="32">
        <v>5</v>
      </c>
      <c r="E83" s="32"/>
      <c r="F83" s="75"/>
      <c r="G83" s="35" t="s">
        <v>199</v>
      </c>
      <c r="H83" s="40" t="s">
        <v>200</v>
      </c>
    </row>
    <row r="84" spans="1:9" s="151" customFormat="1" ht="27" customHeight="1">
      <c r="A84" s="40"/>
      <c r="B84" s="31"/>
      <c r="C84" s="41"/>
      <c r="D84" s="32"/>
      <c r="E84" s="32"/>
      <c r="F84" s="75"/>
      <c r="G84" s="35"/>
      <c r="H84" s="40"/>
    </row>
    <row r="85" spans="1:9" s="151" customFormat="1" ht="27" customHeight="1">
      <c r="A85" s="40"/>
      <c r="B85" s="31"/>
      <c r="C85" s="41"/>
      <c r="D85" s="32"/>
      <c r="E85" s="32"/>
      <c r="F85" s="75"/>
      <c r="G85" s="35"/>
      <c r="H85" s="40"/>
    </row>
    <row r="86" spans="1:9" s="151" customFormat="1" ht="27" customHeight="1">
      <c r="A86" s="40"/>
      <c r="B86" s="31"/>
      <c r="C86" s="41"/>
      <c r="D86" s="32"/>
      <c r="E86" s="32"/>
      <c r="F86" s="75"/>
      <c r="G86" s="35"/>
      <c r="H86" s="40"/>
    </row>
    <row r="87" spans="1:9" s="151" customFormat="1" ht="27" customHeight="1">
      <c r="A87" s="40"/>
      <c r="B87" s="31"/>
      <c r="C87" s="41"/>
      <c r="D87" s="32"/>
      <c r="E87" s="32"/>
      <c r="F87" s="75"/>
      <c r="G87" s="35"/>
      <c r="H87" s="40"/>
    </row>
    <row r="88" spans="1:9" s="151" customFormat="1" ht="27" customHeight="1">
      <c r="A88" s="40"/>
      <c r="B88" s="31"/>
      <c r="C88" s="41"/>
      <c r="D88" s="32"/>
      <c r="E88" s="32"/>
      <c r="F88" s="75"/>
      <c r="G88" s="35"/>
      <c r="H88" s="40"/>
    </row>
    <row r="89" spans="1:9" s="151" customFormat="1" ht="30.75" customHeight="1">
      <c r="A89" s="152"/>
      <c r="B89" s="42" t="s">
        <v>161</v>
      </c>
      <c r="C89" s="1894" t="s">
        <v>79</v>
      </c>
      <c r="D89" s="1902"/>
      <c r="E89" s="1902"/>
      <c r="F89" s="75">
        <f t="shared" ref="F89" si="9">E89+D89</f>
        <v>0</v>
      </c>
      <c r="G89" s="153" t="s">
        <v>162</v>
      </c>
      <c r="H89" s="152"/>
    </row>
    <row r="90" spans="1:9" s="151" customFormat="1" ht="26.25" customHeight="1">
      <c r="A90" s="30" t="str">
        <f>H90</f>
        <v>26 56 19</v>
      </c>
      <c r="B90" s="158" t="s">
        <v>201</v>
      </c>
      <c r="C90" s="49"/>
      <c r="D90" s="50"/>
      <c r="E90" s="3"/>
      <c r="F90" s="75">
        <f t="shared" si="4"/>
        <v>0</v>
      </c>
      <c r="G90" s="146" t="s">
        <v>202</v>
      </c>
      <c r="H90" s="30" t="s">
        <v>203</v>
      </c>
    </row>
    <row r="91" spans="1:9" s="48" customFormat="1" ht="37.5" customHeight="1">
      <c r="A91" s="27" t="str">
        <f t="shared" ref="A91:A97" si="10">H91</f>
        <v>B2.26 56 19.01</v>
      </c>
      <c r="B91" s="157" t="s">
        <v>204</v>
      </c>
      <c r="C91" s="46" t="s">
        <v>15</v>
      </c>
      <c r="D91" s="32">
        <v>107</v>
      </c>
      <c r="E91" s="32"/>
      <c r="F91" s="75"/>
      <c r="G91" s="159" t="s">
        <v>205</v>
      </c>
      <c r="H91" s="40" t="s">
        <v>206</v>
      </c>
    </row>
    <row r="92" spans="1:9" s="48" customFormat="1" ht="34.5" customHeight="1">
      <c r="A92" s="27" t="str">
        <f t="shared" si="10"/>
        <v>B2.26 56 19.02</v>
      </c>
      <c r="B92" s="157" t="s">
        <v>207</v>
      </c>
      <c r="C92" s="46" t="s">
        <v>15</v>
      </c>
      <c r="D92" s="32">
        <v>8</v>
      </c>
      <c r="E92" s="8"/>
      <c r="F92" s="75"/>
      <c r="G92" s="159" t="s">
        <v>208</v>
      </c>
      <c r="H92" s="40" t="s">
        <v>209</v>
      </c>
      <c r="I92" s="160"/>
    </row>
    <row r="93" spans="1:9" s="48" customFormat="1" ht="30.75" customHeight="1">
      <c r="A93" s="27" t="str">
        <f t="shared" si="10"/>
        <v>B2.26 56 19.03</v>
      </c>
      <c r="B93" s="157" t="s">
        <v>210</v>
      </c>
      <c r="C93" s="46" t="s">
        <v>15</v>
      </c>
      <c r="D93" s="32">
        <v>748</v>
      </c>
      <c r="E93" s="32"/>
      <c r="F93" s="75"/>
      <c r="G93" s="159" t="s">
        <v>211</v>
      </c>
      <c r="H93" s="40" t="s">
        <v>212</v>
      </c>
      <c r="I93" s="160"/>
    </row>
    <row r="94" spans="1:9" s="151" customFormat="1" ht="25.5" customHeight="1">
      <c r="A94" s="30" t="str">
        <f>H94</f>
        <v>26 56 19</v>
      </c>
      <c r="B94" s="28" t="s">
        <v>213</v>
      </c>
      <c r="C94" s="29"/>
      <c r="D94" s="3"/>
      <c r="E94" s="3"/>
      <c r="F94" s="75">
        <f t="shared" si="4"/>
        <v>0</v>
      </c>
      <c r="G94" s="146" t="s">
        <v>214</v>
      </c>
      <c r="H94" s="30" t="s">
        <v>203</v>
      </c>
    </row>
    <row r="95" spans="1:9" s="48" customFormat="1" ht="33" customHeight="1">
      <c r="A95" s="27" t="str">
        <f t="shared" si="10"/>
        <v>B2.26.56.19.04</v>
      </c>
      <c r="B95" s="157" t="s">
        <v>215</v>
      </c>
      <c r="C95" s="46" t="s">
        <v>15</v>
      </c>
      <c r="D95" s="32">
        <v>70</v>
      </c>
      <c r="E95" s="8"/>
      <c r="F95" s="75"/>
      <c r="G95" s="159" t="s">
        <v>216</v>
      </c>
      <c r="H95" s="40" t="s">
        <v>217</v>
      </c>
    </row>
    <row r="96" spans="1:9" s="48" customFormat="1" ht="32.25" customHeight="1">
      <c r="A96" s="27" t="str">
        <f t="shared" si="10"/>
        <v>B2.26.56.19.05</v>
      </c>
      <c r="B96" s="157" t="s">
        <v>218</v>
      </c>
      <c r="C96" s="46" t="s">
        <v>15</v>
      </c>
      <c r="D96" s="32">
        <v>214</v>
      </c>
      <c r="E96" s="32">
        <f>E93*2</f>
        <v>0</v>
      </c>
      <c r="F96" s="75"/>
      <c r="G96" s="159" t="s">
        <v>219</v>
      </c>
      <c r="H96" s="40" t="s">
        <v>220</v>
      </c>
    </row>
    <row r="97" spans="1:8" s="48" customFormat="1" ht="32.25" customHeight="1">
      <c r="A97" s="27" t="str">
        <f t="shared" si="10"/>
        <v>B2.26.56.19.06</v>
      </c>
      <c r="B97" s="157" t="s">
        <v>221</v>
      </c>
      <c r="C97" s="46" t="s">
        <v>15</v>
      </c>
      <c r="D97" s="32">
        <v>748</v>
      </c>
      <c r="E97" s="32">
        <f>E94</f>
        <v>0</v>
      </c>
      <c r="F97" s="75"/>
      <c r="G97" s="159" t="s">
        <v>222</v>
      </c>
      <c r="H97" s="40" t="s">
        <v>223</v>
      </c>
    </row>
    <row r="98" spans="1:8" s="151" customFormat="1" ht="30" customHeight="1">
      <c r="A98" s="30" t="str">
        <f>H98</f>
        <v>26 05 26</v>
      </c>
      <c r="B98" s="28" t="s">
        <v>224</v>
      </c>
      <c r="C98" s="29"/>
      <c r="D98" s="3"/>
      <c r="E98" s="3"/>
      <c r="F98" s="75">
        <f t="shared" ref="F98:F135" si="11">E98+D98</f>
        <v>0</v>
      </c>
      <c r="G98" s="146" t="s">
        <v>225</v>
      </c>
      <c r="H98" s="30" t="s">
        <v>226</v>
      </c>
    </row>
    <row r="99" spans="1:8" s="48" customFormat="1" ht="34.5" customHeight="1">
      <c r="A99" s="27" t="str">
        <f t="shared" ref="A99" si="12">H99</f>
        <v>B2.26 05 26.01</v>
      </c>
      <c r="B99" s="157" t="s">
        <v>228</v>
      </c>
      <c r="C99" s="46" t="s">
        <v>15</v>
      </c>
      <c r="D99" s="32">
        <v>86</v>
      </c>
      <c r="E99" s="32"/>
      <c r="F99" s="75"/>
      <c r="G99" s="47" t="s">
        <v>229</v>
      </c>
      <c r="H99" s="40" t="s">
        <v>230</v>
      </c>
    </row>
    <row r="100" spans="1:8" s="36" customFormat="1" ht="30" customHeight="1">
      <c r="A100" s="30" t="str">
        <f>H100</f>
        <v>33 71 19</v>
      </c>
      <c r="B100" s="161" t="s">
        <v>231</v>
      </c>
      <c r="C100" s="29"/>
      <c r="D100" s="3">
        <v>0</v>
      </c>
      <c r="E100" s="3"/>
      <c r="F100" s="75"/>
      <c r="G100" s="146" t="s">
        <v>232</v>
      </c>
      <c r="H100" s="30" t="s">
        <v>136</v>
      </c>
    </row>
    <row r="101" spans="1:8" s="48" customFormat="1" ht="33.75" customHeight="1">
      <c r="A101" s="27" t="str">
        <f t="shared" ref="A101" si="13">H101</f>
        <v>B2.33 71 19.04</v>
      </c>
      <c r="B101" s="51" t="s">
        <v>233</v>
      </c>
      <c r="C101" s="46" t="s">
        <v>33</v>
      </c>
      <c r="D101" s="32">
        <v>5074</v>
      </c>
      <c r="E101" s="32"/>
      <c r="F101" s="75"/>
      <c r="G101" s="47" t="s">
        <v>234</v>
      </c>
      <c r="H101" s="40" t="s">
        <v>145</v>
      </c>
    </row>
    <row r="102" spans="1:8" s="36" customFormat="1" ht="30" customHeight="1">
      <c r="A102" s="30" t="str">
        <f>H102</f>
        <v>26 24 16</v>
      </c>
      <c r="B102" s="161" t="s">
        <v>235</v>
      </c>
      <c r="C102" s="29"/>
      <c r="D102" s="3">
        <v>0</v>
      </c>
      <c r="E102" s="3"/>
      <c r="F102" s="75"/>
      <c r="G102" s="146" t="s">
        <v>236</v>
      </c>
      <c r="H102" s="30" t="s">
        <v>237</v>
      </c>
    </row>
    <row r="103" spans="1:8" s="48" customFormat="1" ht="33.75" customHeight="1">
      <c r="A103" s="27" t="str">
        <f t="shared" ref="A103:A104" si="14">H103</f>
        <v>B2.26 24 16.01</v>
      </c>
      <c r="B103" s="51" t="s">
        <v>238</v>
      </c>
      <c r="C103" s="46" t="s">
        <v>15</v>
      </c>
      <c r="D103" s="32">
        <v>13</v>
      </c>
      <c r="E103" s="32"/>
      <c r="F103" s="75"/>
      <c r="G103" s="47" t="s">
        <v>239</v>
      </c>
      <c r="H103" s="40" t="s">
        <v>240</v>
      </c>
    </row>
    <row r="104" spans="1:8" s="48" customFormat="1" ht="30" customHeight="1">
      <c r="A104" s="27" t="str">
        <f t="shared" si="14"/>
        <v>B2.26 24 16.02</v>
      </c>
      <c r="B104" s="37" t="s">
        <v>241</v>
      </c>
      <c r="C104" s="46" t="s">
        <v>15</v>
      </c>
      <c r="D104" s="32">
        <v>5</v>
      </c>
      <c r="E104" s="32"/>
      <c r="F104" s="75"/>
      <c r="G104" s="52" t="s">
        <v>242</v>
      </c>
      <c r="H104" s="27" t="s">
        <v>243</v>
      </c>
    </row>
    <row r="105" spans="1:8" s="36" customFormat="1" ht="30" customHeight="1">
      <c r="A105" s="164" t="str">
        <f>H105</f>
        <v xml:space="preserve">33 71 19.13 </v>
      </c>
      <c r="B105" s="165" t="s">
        <v>244</v>
      </c>
      <c r="C105" s="166"/>
      <c r="D105" s="167">
        <v>0</v>
      </c>
      <c r="E105" s="167"/>
      <c r="F105" s="75"/>
      <c r="G105" s="168" t="s">
        <v>245</v>
      </c>
      <c r="H105" s="164" t="s">
        <v>246</v>
      </c>
    </row>
    <row r="106" spans="1:8" s="36" customFormat="1" ht="30" customHeight="1">
      <c r="A106" s="39" t="str">
        <f>H106</f>
        <v>B2.33 71 19.13.01</v>
      </c>
      <c r="B106" s="169" t="s">
        <v>247</v>
      </c>
      <c r="C106" s="119" t="s">
        <v>15</v>
      </c>
      <c r="D106" s="148">
        <v>187</v>
      </c>
      <c r="E106" s="148"/>
      <c r="F106" s="75"/>
      <c r="G106" s="170" t="s">
        <v>248</v>
      </c>
      <c r="H106" s="39" t="s">
        <v>249</v>
      </c>
    </row>
    <row r="107" spans="1:8" s="36" customFormat="1" ht="30" customHeight="1">
      <c r="A107" s="39"/>
      <c r="B107" s="169"/>
      <c r="C107" s="119"/>
      <c r="D107" s="148"/>
      <c r="E107" s="148"/>
      <c r="F107" s="75"/>
      <c r="G107" s="170"/>
      <c r="H107" s="39"/>
    </row>
    <row r="108" spans="1:8" s="36" customFormat="1" ht="30" customHeight="1">
      <c r="A108" s="39"/>
      <c r="B108" s="169"/>
      <c r="C108" s="119"/>
      <c r="D108" s="148"/>
      <c r="E108" s="148"/>
      <c r="F108" s="75"/>
      <c r="G108" s="170"/>
      <c r="H108" s="39"/>
    </row>
    <row r="109" spans="1:8" s="151" customFormat="1" ht="30" customHeight="1">
      <c r="A109" s="40"/>
      <c r="B109" s="31"/>
      <c r="C109" s="41"/>
      <c r="D109" s="32"/>
      <c r="E109" s="147"/>
      <c r="F109" s="75">
        <f t="shared" si="11"/>
        <v>0</v>
      </c>
      <c r="G109" s="35"/>
      <c r="H109" s="27"/>
    </row>
    <row r="110" spans="1:8" s="151" customFormat="1" ht="34.5" customHeight="1">
      <c r="A110" s="152"/>
      <c r="B110" s="42" t="s">
        <v>161</v>
      </c>
      <c r="C110" s="1894" t="s">
        <v>79</v>
      </c>
      <c r="D110" s="1902"/>
      <c r="E110" s="1902"/>
      <c r="F110" s="75">
        <f t="shared" si="11"/>
        <v>0</v>
      </c>
      <c r="G110" s="153" t="s">
        <v>162</v>
      </c>
      <c r="H110" s="152"/>
    </row>
    <row r="111" spans="1:8" s="163" customFormat="1" ht="30" customHeight="1">
      <c r="A111" s="30"/>
      <c r="B111" s="162" t="s">
        <v>4</v>
      </c>
      <c r="C111" s="29"/>
      <c r="D111" s="50"/>
      <c r="E111" s="4"/>
      <c r="F111" s="75">
        <f t="shared" si="11"/>
        <v>0</v>
      </c>
      <c r="G111" s="146" t="s">
        <v>250</v>
      </c>
      <c r="H111" s="30"/>
    </row>
    <row r="112" spans="1:8" s="36" customFormat="1" ht="30" customHeight="1">
      <c r="A112" s="30" t="str">
        <f>H112</f>
        <v>33 71 19</v>
      </c>
      <c r="B112" s="161" t="s">
        <v>251</v>
      </c>
      <c r="C112" s="29"/>
      <c r="D112" s="3"/>
      <c r="E112" s="3"/>
      <c r="F112" s="75">
        <f t="shared" si="11"/>
        <v>0</v>
      </c>
      <c r="G112" s="146" t="s">
        <v>252</v>
      </c>
      <c r="H112" s="30" t="s">
        <v>136</v>
      </c>
    </row>
    <row r="113" spans="1:10" s="48" customFormat="1" ht="33.75" customHeight="1">
      <c r="A113" s="27" t="str">
        <f t="shared" ref="A113" si="15">H113</f>
        <v>B2.33 71 19.05</v>
      </c>
      <c r="B113" s="51" t="s">
        <v>253</v>
      </c>
      <c r="C113" s="46" t="s">
        <v>33</v>
      </c>
      <c r="D113" s="32">
        <v>1700</v>
      </c>
      <c r="E113" s="32"/>
      <c r="F113" s="75"/>
      <c r="G113" s="47" t="s">
        <v>254</v>
      </c>
      <c r="H113" s="40" t="s">
        <v>255</v>
      </c>
    </row>
    <row r="114" spans="1:10" s="36" customFormat="1" ht="30" customHeight="1">
      <c r="A114" s="30" t="str">
        <f>H114</f>
        <v>33 71 19</v>
      </c>
      <c r="B114" s="161" t="s">
        <v>256</v>
      </c>
      <c r="C114" s="29"/>
      <c r="D114" s="3">
        <v>0</v>
      </c>
      <c r="E114" s="3"/>
      <c r="F114" s="75"/>
      <c r="G114" s="146" t="s">
        <v>257</v>
      </c>
      <c r="H114" s="30" t="s">
        <v>136</v>
      </c>
      <c r="J114" s="36">
        <v>23380</v>
      </c>
    </row>
    <row r="115" spans="1:10" s="48" customFormat="1" ht="33.75" customHeight="1">
      <c r="A115" s="27" t="str">
        <f t="shared" ref="A115:A121" si="16">H115</f>
        <v>B2.33 71 19.06</v>
      </c>
      <c r="B115" s="51" t="s">
        <v>253</v>
      </c>
      <c r="C115" s="46" t="s">
        <v>33</v>
      </c>
      <c r="D115" s="32">
        <v>34650</v>
      </c>
      <c r="E115" s="32"/>
      <c r="F115" s="75"/>
      <c r="G115" s="47" t="s">
        <v>254</v>
      </c>
      <c r="H115" s="40" t="s">
        <v>258</v>
      </c>
    </row>
    <row r="116" spans="1:10" s="34" customFormat="1" ht="30" customHeight="1">
      <c r="A116" s="30" t="str">
        <f t="shared" si="16"/>
        <v>33 71 19</v>
      </c>
      <c r="B116" s="161" t="s">
        <v>5</v>
      </c>
      <c r="C116" s="29"/>
      <c r="D116" s="3">
        <v>0</v>
      </c>
      <c r="E116" s="3"/>
      <c r="F116" s="75"/>
      <c r="G116" s="146" t="s">
        <v>259</v>
      </c>
      <c r="H116" s="30" t="s">
        <v>136</v>
      </c>
      <c r="J116" s="34">
        <v>370</v>
      </c>
    </row>
    <row r="117" spans="1:10" s="53" customFormat="1" ht="30" customHeight="1">
      <c r="A117" s="27" t="str">
        <f t="shared" si="16"/>
        <v>B2.33 71 19.07</v>
      </c>
      <c r="B117" s="38" t="s">
        <v>260</v>
      </c>
      <c r="C117" s="27" t="s">
        <v>33</v>
      </c>
      <c r="D117" s="32">
        <v>30590</v>
      </c>
      <c r="E117" s="32"/>
      <c r="F117" s="75"/>
      <c r="G117" s="33" t="s">
        <v>261</v>
      </c>
      <c r="H117" s="40" t="s">
        <v>262</v>
      </c>
    </row>
    <row r="118" spans="1:10" s="36" customFormat="1" ht="30" customHeight="1">
      <c r="A118" s="27" t="str">
        <f t="shared" si="16"/>
        <v>33 71 19.13</v>
      </c>
      <c r="B118" s="54" t="s">
        <v>263</v>
      </c>
      <c r="C118" s="29"/>
      <c r="D118" s="50">
        <v>0</v>
      </c>
      <c r="E118" s="50"/>
      <c r="F118" s="75"/>
      <c r="G118" s="146" t="s">
        <v>264</v>
      </c>
      <c r="H118" s="30" t="s">
        <v>265</v>
      </c>
    </row>
    <row r="119" spans="1:10" s="53" customFormat="1" ht="30" customHeight="1">
      <c r="A119" s="27" t="str">
        <f t="shared" si="16"/>
        <v>B2.33.71.19.13.02</v>
      </c>
      <c r="B119" s="38" t="s">
        <v>266</v>
      </c>
      <c r="C119" s="27" t="s">
        <v>267</v>
      </c>
      <c r="D119" s="32">
        <v>79</v>
      </c>
      <c r="E119" s="32"/>
      <c r="F119" s="75"/>
      <c r="G119" s="33" t="s">
        <v>268</v>
      </c>
      <c r="H119" s="40" t="s">
        <v>269</v>
      </c>
    </row>
    <row r="120" spans="1:10" s="53" customFormat="1" ht="30" customHeight="1">
      <c r="A120" s="27" t="str">
        <f t="shared" si="16"/>
        <v>B2.33.71.19.13.03</v>
      </c>
      <c r="B120" s="38" t="s">
        <v>270</v>
      </c>
      <c r="C120" s="27" t="s">
        <v>267</v>
      </c>
      <c r="D120" s="32">
        <v>103</v>
      </c>
      <c r="E120" s="32"/>
      <c r="F120" s="75"/>
      <c r="G120" s="33" t="s">
        <v>271</v>
      </c>
      <c r="H120" s="40" t="s">
        <v>272</v>
      </c>
    </row>
    <row r="121" spans="1:10" s="53" customFormat="1" ht="30" customHeight="1">
      <c r="A121" s="27" t="str">
        <f t="shared" si="16"/>
        <v>B2.33.71.19.13.04</v>
      </c>
      <c r="B121" s="38" t="s">
        <v>273</v>
      </c>
      <c r="C121" s="27" t="s">
        <v>267</v>
      </c>
      <c r="D121" s="32">
        <v>2</v>
      </c>
      <c r="E121" s="5"/>
      <c r="F121" s="75"/>
      <c r="G121" s="33" t="s">
        <v>274</v>
      </c>
      <c r="H121" s="40" t="s">
        <v>275</v>
      </c>
    </row>
    <row r="122" spans="1:10" s="34" customFormat="1" ht="30" customHeight="1">
      <c r="A122" s="27"/>
      <c r="B122" s="38"/>
      <c r="C122" s="27"/>
      <c r="D122" s="32"/>
      <c r="E122" s="5"/>
      <c r="F122" s="75">
        <f t="shared" si="11"/>
        <v>0</v>
      </c>
      <c r="G122" s="33"/>
      <c r="H122" s="40"/>
    </row>
    <row r="123" spans="1:10" s="34" customFormat="1" ht="30" customHeight="1">
      <c r="A123" s="27"/>
      <c r="B123" s="38"/>
      <c r="C123" s="27"/>
      <c r="D123" s="32"/>
      <c r="E123" s="5"/>
      <c r="F123" s="75">
        <f t="shared" si="11"/>
        <v>0</v>
      </c>
      <c r="G123" s="33"/>
      <c r="H123" s="40"/>
    </row>
    <row r="124" spans="1:10" s="34" customFormat="1" ht="30" customHeight="1">
      <c r="A124" s="27"/>
      <c r="B124" s="38"/>
      <c r="C124" s="27"/>
      <c r="D124" s="32"/>
      <c r="E124" s="5"/>
      <c r="F124" s="75">
        <f t="shared" si="11"/>
        <v>0</v>
      </c>
      <c r="G124" s="33"/>
      <c r="H124" s="40"/>
    </row>
    <row r="125" spans="1:10" s="34" customFormat="1" ht="30" customHeight="1">
      <c r="A125" s="27"/>
      <c r="B125" s="38"/>
      <c r="C125" s="27"/>
      <c r="D125" s="32"/>
      <c r="E125" s="5"/>
      <c r="F125" s="75">
        <f t="shared" si="11"/>
        <v>0</v>
      </c>
      <c r="G125" s="33"/>
      <c r="H125" s="40"/>
    </row>
    <row r="126" spans="1:10" s="34" customFormat="1" ht="30" customHeight="1">
      <c r="A126" s="27"/>
      <c r="B126" s="38"/>
      <c r="C126" s="27"/>
      <c r="D126" s="32"/>
      <c r="E126" s="5"/>
      <c r="F126" s="75">
        <f t="shared" si="11"/>
        <v>0</v>
      </c>
      <c r="G126" s="33"/>
      <c r="H126" s="40"/>
    </row>
    <row r="127" spans="1:10" s="34" customFormat="1" ht="32.25" customHeight="1">
      <c r="A127" s="27"/>
      <c r="B127" s="38"/>
      <c r="C127" s="27"/>
      <c r="D127" s="32"/>
      <c r="E127" s="5"/>
      <c r="F127" s="75">
        <f t="shared" si="11"/>
        <v>0</v>
      </c>
      <c r="G127" s="33"/>
      <c r="H127" s="40"/>
    </row>
    <row r="128" spans="1:10" s="34" customFormat="1" ht="32.25" customHeight="1">
      <c r="A128" s="27"/>
      <c r="B128" s="38"/>
      <c r="C128" s="27"/>
      <c r="D128" s="32"/>
      <c r="E128" s="5"/>
      <c r="F128" s="75">
        <f t="shared" si="11"/>
        <v>0</v>
      </c>
      <c r="G128" s="33"/>
      <c r="H128" s="40"/>
    </row>
    <row r="129" spans="1:13" s="34" customFormat="1" ht="25.5" customHeight="1">
      <c r="A129" s="27"/>
      <c r="B129" s="38"/>
      <c r="C129" s="27"/>
      <c r="D129" s="32"/>
      <c r="E129" s="5"/>
      <c r="F129" s="75">
        <f t="shared" si="11"/>
        <v>0</v>
      </c>
      <c r="G129" s="33"/>
      <c r="H129" s="40"/>
    </row>
    <row r="130" spans="1:13" s="34" customFormat="1" ht="30" customHeight="1">
      <c r="A130" s="27"/>
      <c r="B130" s="38"/>
      <c r="C130" s="27"/>
      <c r="D130" s="32"/>
      <c r="E130" s="5"/>
      <c r="F130" s="75">
        <f t="shared" si="11"/>
        <v>0</v>
      </c>
      <c r="G130" s="33"/>
      <c r="H130" s="40"/>
    </row>
    <row r="131" spans="1:13" s="151" customFormat="1" ht="36.75" customHeight="1">
      <c r="A131" s="152"/>
      <c r="B131" s="42" t="s">
        <v>161</v>
      </c>
      <c r="C131" s="1894" t="s">
        <v>79</v>
      </c>
      <c r="D131" s="1902"/>
      <c r="E131" s="1902"/>
      <c r="F131" s="75">
        <f t="shared" si="11"/>
        <v>0</v>
      </c>
      <c r="G131" s="153" t="s">
        <v>162</v>
      </c>
      <c r="H131" s="152"/>
    </row>
    <row r="132" spans="1:13" s="240" customFormat="1" ht="24.75" customHeight="1">
      <c r="A132" s="1895" t="s">
        <v>276</v>
      </c>
      <c r="B132" s="1896"/>
      <c r="C132" s="239"/>
      <c r="D132" s="239"/>
      <c r="E132" s="239"/>
      <c r="F132" s="239">
        <f t="shared" si="11"/>
        <v>0</v>
      </c>
      <c r="G132" s="1885" t="s">
        <v>277</v>
      </c>
      <c r="H132" s="1886"/>
    </row>
    <row r="133" spans="1:13" s="102" customFormat="1" ht="23.25" customHeight="1">
      <c r="A133" s="41"/>
      <c r="B133" s="56" t="s">
        <v>278</v>
      </c>
      <c r="C133" s="87"/>
      <c r="D133" s="63"/>
      <c r="E133" s="9"/>
      <c r="F133" s="75">
        <f t="shared" si="11"/>
        <v>0</v>
      </c>
      <c r="G133" s="103" t="s">
        <v>279</v>
      </c>
      <c r="H133" s="60"/>
    </row>
    <row r="134" spans="1:13" s="84" customFormat="1" ht="30.75" customHeight="1">
      <c r="A134" s="41" t="str">
        <f t="shared" ref="A134" si="17">H134</f>
        <v>33 14 13</v>
      </c>
      <c r="B134" s="176" t="s">
        <v>280</v>
      </c>
      <c r="C134" s="87"/>
      <c r="D134" s="63"/>
      <c r="E134" s="9"/>
      <c r="F134" s="75">
        <f t="shared" si="11"/>
        <v>0</v>
      </c>
      <c r="G134" s="103" t="s">
        <v>281</v>
      </c>
      <c r="H134" s="41" t="s">
        <v>282</v>
      </c>
    </row>
    <row r="135" spans="1:13" s="84" customFormat="1" ht="21.75" customHeight="1">
      <c r="A135" s="41"/>
      <c r="B135" s="176" t="s">
        <v>283</v>
      </c>
      <c r="C135" s="87"/>
      <c r="D135" s="63"/>
      <c r="E135" s="9"/>
      <c r="F135" s="75">
        <f t="shared" si="11"/>
        <v>0</v>
      </c>
      <c r="G135" s="103" t="s">
        <v>284</v>
      </c>
      <c r="H135" s="41"/>
    </row>
    <row r="136" spans="1:13" s="84" customFormat="1" ht="26.25" customHeight="1">
      <c r="A136" s="41" t="str">
        <f t="shared" ref="A136:A138" si="18">H136</f>
        <v>B3.33 14 13.01</v>
      </c>
      <c r="B136" s="10" t="s">
        <v>285</v>
      </c>
      <c r="C136" s="27" t="s">
        <v>33</v>
      </c>
      <c r="D136" s="32">
        <v>51</v>
      </c>
      <c r="E136" s="32"/>
      <c r="F136" s="75"/>
      <c r="G136" s="104" t="s">
        <v>286</v>
      </c>
      <c r="H136" s="41" t="s">
        <v>287</v>
      </c>
      <c r="M136" s="11">
        <v>370</v>
      </c>
    </row>
    <row r="137" spans="1:13" s="84" customFormat="1" ht="26.25" customHeight="1">
      <c r="A137" s="41" t="str">
        <f t="shared" si="18"/>
        <v>B3.33 14 13.02</v>
      </c>
      <c r="B137" s="10" t="s">
        <v>288</v>
      </c>
      <c r="C137" s="27" t="s">
        <v>33</v>
      </c>
      <c r="D137" s="32">
        <v>14</v>
      </c>
      <c r="E137" s="32"/>
      <c r="F137" s="75"/>
      <c r="G137" s="104" t="s">
        <v>289</v>
      </c>
      <c r="H137" s="41" t="s">
        <v>290</v>
      </c>
      <c r="M137" s="11">
        <v>420</v>
      </c>
    </row>
    <row r="138" spans="1:13" s="84" customFormat="1" ht="26.25" customHeight="1">
      <c r="A138" s="41" t="str">
        <f t="shared" si="18"/>
        <v>B3.33 14 13.03</v>
      </c>
      <c r="B138" s="10" t="s">
        <v>291</v>
      </c>
      <c r="C138" s="27" t="s">
        <v>33</v>
      </c>
      <c r="D138" s="32">
        <v>10</v>
      </c>
      <c r="E138" s="11"/>
      <c r="F138" s="75"/>
      <c r="G138" s="104" t="s">
        <v>292</v>
      </c>
      <c r="H138" s="41" t="s">
        <v>293</v>
      </c>
      <c r="M138" s="258"/>
    </row>
    <row r="139" spans="1:13" s="84" customFormat="1" ht="21.75" customHeight="1">
      <c r="A139" s="41"/>
      <c r="B139" s="176" t="s">
        <v>294</v>
      </c>
      <c r="C139" s="87"/>
      <c r="D139" s="63">
        <v>0</v>
      </c>
      <c r="E139" s="63"/>
      <c r="F139" s="75"/>
      <c r="G139" s="103" t="s">
        <v>295</v>
      </c>
      <c r="H139" s="41"/>
    </row>
    <row r="140" spans="1:13" s="84" customFormat="1" ht="26.25" customHeight="1">
      <c r="A140" s="41" t="str">
        <f t="shared" ref="A140:A142" si="19">H140</f>
        <v>B3.33 14 13.04</v>
      </c>
      <c r="B140" s="10" t="s">
        <v>285</v>
      </c>
      <c r="C140" s="27" t="s">
        <v>33</v>
      </c>
      <c r="D140" s="32">
        <v>4464</v>
      </c>
      <c r="E140" s="32"/>
      <c r="F140" s="75"/>
      <c r="G140" s="104" t="s">
        <v>286</v>
      </c>
      <c r="H140" s="41" t="s">
        <v>296</v>
      </c>
      <c r="M140" s="11">
        <v>370</v>
      </c>
    </row>
    <row r="141" spans="1:13" s="84" customFormat="1" ht="26.25" customHeight="1">
      <c r="A141" s="41" t="str">
        <f t="shared" si="19"/>
        <v>B3.33 14 13.05</v>
      </c>
      <c r="B141" s="10" t="s">
        <v>288</v>
      </c>
      <c r="C141" s="27" t="s">
        <v>33</v>
      </c>
      <c r="D141" s="32">
        <v>633</v>
      </c>
      <c r="E141" s="32"/>
      <c r="F141" s="75"/>
      <c r="G141" s="104" t="s">
        <v>289</v>
      </c>
      <c r="H141" s="41" t="s">
        <v>297</v>
      </c>
      <c r="M141" s="11">
        <v>420</v>
      </c>
    </row>
    <row r="142" spans="1:13" s="84" customFormat="1" ht="26.25" customHeight="1">
      <c r="A142" s="41" t="str">
        <f t="shared" si="19"/>
        <v>B3.33 14 13.03</v>
      </c>
      <c r="B142" s="10" t="s">
        <v>291</v>
      </c>
      <c r="C142" s="27" t="s">
        <v>33</v>
      </c>
      <c r="D142" s="32">
        <v>10</v>
      </c>
      <c r="E142" s="11"/>
      <c r="F142" s="75"/>
      <c r="G142" s="104" t="s">
        <v>292</v>
      </c>
      <c r="H142" s="41" t="s">
        <v>293</v>
      </c>
      <c r="M142" s="258"/>
    </row>
    <row r="143" spans="1:13" s="84" customFormat="1" ht="20.25" customHeight="1">
      <c r="A143" s="41"/>
      <c r="B143" s="176" t="s">
        <v>298</v>
      </c>
      <c r="C143" s="87"/>
      <c r="D143" s="63">
        <v>0</v>
      </c>
      <c r="E143" s="63"/>
      <c r="F143" s="75"/>
      <c r="G143" s="103" t="s">
        <v>299</v>
      </c>
      <c r="H143" s="41"/>
    </row>
    <row r="144" spans="1:13" s="84" customFormat="1" ht="26.25" customHeight="1">
      <c r="A144" s="41" t="str">
        <f>H144</f>
        <v>B3.33 14 13.07</v>
      </c>
      <c r="B144" s="10" t="s">
        <v>285</v>
      </c>
      <c r="C144" s="27" t="s">
        <v>33</v>
      </c>
      <c r="D144" s="32">
        <v>9788</v>
      </c>
      <c r="E144" s="32"/>
      <c r="F144" s="75"/>
      <c r="G144" s="104" t="s">
        <v>286</v>
      </c>
      <c r="H144" s="41" t="s">
        <v>300</v>
      </c>
      <c r="J144" s="11">
        <v>320</v>
      </c>
    </row>
    <row r="145" spans="1:10" s="84" customFormat="1" ht="26.25" customHeight="1">
      <c r="A145" s="41" t="str">
        <f t="shared" ref="A145:A147" si="20">H145</f>
        <v>B3.33 14 13.08</v>
      </c>
      <c r="B145" s="10" t="s">
        <v>288</v>
      </c>
      <c r="C145" s="27" t="s">
        <v>33</v>
      </c>
      <c r="D145" s="32">
        <v>1416</v>
      </c>
      <c r="E145" s="32"/>
      <c r="F145" s="75"/>
      <c r="G145" s="104" t="s">
        <v>289</v>
      </c>
      <c r="H145" s="41" t="s">
        <v>301</v>
      </c>
      <c r="J145" s="11">
        <v>350</v>
      </c>
    </row>
    <row r="146" spans="1:10" s="45" customFormat="1" ht="30" customHeight="1">
      <c r="A146" s="41" t="str">
        <f t="shared" si="20"/>
        <v>B3.33 14 13.09</v>
      </c>
      <c r="B146" s="10" t="s">
        <v>302</v>
      </c>
      <c r="C146" s="27" t="s">
        <v>33</v>
      </c>
      <c r="D146" s="32">
        <v>71</v>
      </c>
      <c r="E146" s="11"/>
      <c r="F146" s="75"/>
      <c r="G146" s="104" t="s">
        <v>303</v>
      </c>
      <c r="H146" s="41" t="s">
        <v>304</v>
      </c>
      <c r="J146" s="11">
        <v>380</v>
      </c>
    </row>
    <row r="147" spans="1:10" s="45" customFormat="1" ht="30" customHeight="1">
      <c r="A147" s="41" t="str">
        <f t="shared" si="20"/>
        <v>B3.33 14 13.03</v>
      </c>
      <c r="B147" s="10" t="s">
        <v>305</v>
      </c>
      <c r="C147" s="27" t="s">
        <v>33</v>
      </c>
      <c r="D147" s="32">
        <v>10</v>
      </c>
      <c r="E147" s="11"/>
      <c r="F147" s="75"/>
      <c r="G147" s="104" t="s">
        <v>306</v>
      </c>
      <c r="H147" s="41" t="s">
        <v>293</v>
      </c>
      <c r="J147" s="258"/>
    </row>
    <row r="148" spans="1:10" s="84" customFormat="1" ht="20.25" customHeight="1">
      <c r="A148" s="41"/>
      <c r="B148" s="176" t="s">
        <v>307</v>
      </c>
      <c r="C148" s="87"/>
      <c r="D148" s="63">
        <v>0</v>
      </c>
      <c r="E148" s="9"/>
      <c r="F148" s="75"/>
      <c r="G148" s="103" t="s">
        <v>308</v>
      </c>
      <c r="H148" s="41"/>
    </row>
    <row r="149" spans="1:10" s="84" customFormat="1" ht="26.25" customHeight="1">
      <c r="A149" s="41" t="str">
        <f>H149</f>
        <v>B3.33 14 13.11</v>
      </c>
      <c r="B149" s="10" t="s">
        <v>285</v>
      </c>
      <c r="C149" s="27" t="s">
        <v>33</v>
      </c>
      <c r="D149" s="32">
        <v>7254</v>
      </c>
      <c r="E149" s="32"/>
      <c r="F149" s="75"/>
      <c r="G149" s="104" t="s">
        <v>286</v>
      </c>
      <c r="H149" s="41" t="s">
        <v>309</v>
      </c>
      <c r="J149" s="11">
        <v>320</v>
      </c>
    </row>
    <row r="150" spans="1:10" s="84" customFormat="1" ht="26.25" customHeight="1">
      <c r="A150" s="41" t="str">
        <f t="shared" ref="A150:A152" si="21">H150</f>
        <v>B3.33 14 13.12</v>
      </c>
      <c r="B150" s="10" t="s">
        <v>288</v>
      </c>
      <c r="C150" s="27" t="s">
        <v>33</v>
      </c>
      <c r="D150" s="32">
        <v>1431</v>
      </c>
      <c r="E150" s="32"/>
      <c r="F150" s="75"/>
      <c r="G150" s="104" t="s">
        <v>289</v>
      </c>
      <c r="H150" s="41" t="s">
        <v>310</v>
      </c>
      <c r="J150" s="11">
        <v>350</v>
      </c>
    </row>
    <row r="151" spans="1:10" s="45" customFormat="1" ht="27" customHeight="1">
      <c r="A151" s="41" t="str">
        <f t="shared" si="21"/>
        <v>B3.33 14 13.13</v>
      </c>
      <c r="B151" s="10" t="s">
        <v>302</v>
      </c>
      <c r="C151" s="27" t="s">
        <v>33</v>
      </c>
      <c r="D151" s="32">
        <v>69</v>
      </c>
      <c r="E151" s="11"/>
      <c r="F151" s="75"/>
      <c r="G151" s="104" t="s">
        <v>303</v>
      </c>
      <c r="H151" s="41" t="s">
        <v>311</v>
      </c>
      <c r="J151" s="11">
        <v>380</v>
      </c>
    </row>
    <row r="152" spans="1:10" s="45" customFormat="1" ht="30" customHeight="1">
      <c r="A152" s="41" t="str">
        <f t="shared" si="21"/>
        <v>B3.33 14 13.14</v>
      </c>
      <c r="B152" s="10" t="s">
        <v>305</v>
      </c>
      <c r="C152" s="27" t="s">
        <v>33</v>
      </c>
      <c r="D152" s="32">
        <v>10</v>
      </c>
      <c r="E152" s="11"/>
      <c r="F152" s="75"/>
      <c r="G152" s="104" t="s">
        <v>306</v>
      </c>
      <c r="H152" s="41" t="s">
        <v>312</v>
      </c>
      <c r="J152" s="258"/>
    </row>
    <row r="153" spans="1:10" s="45" customFormat="1" ht="30" customHeight="1">
      <c r="A153" s="41"/>
      <c r="B153" s="10"/>
      <c r="C153" s="27"/>
      <c r="D153" s="32"/>
      <c r="E153" s="11"/>
      <c r="F153" s="75"/>
      <c r="G153" s="104"/>
      <c r="H153" s="41"/>
      <c r="J153" s="258"/>
    </row>
    <row r="154" spans="1:10" s="45" customFormat="1" ht="30" customHeight="1">
      <c r="A154" s="41"/>
      <c r="B154" s="10"/>
      <c r="C154" s="27"/>
      <c r="D154" s="32"/>
      <c r="E154" s="11"/>
      <c r="F154" s="75"/>
      <c r="G154" s="104"/>
      <c r="H154" s="41"/>
      <c r="J154" s="258"/>
    </row>
    <row r="155" spans="1:10" s="45" customFormat="1" ht="30" customHeight="1">
      <c r="A155" s="41"/>
      <c r="B155" s="10"/>
      <c r="C155" s="27"/>
      <c r="D155" s="32"/>
      <c r="E155" s="11"/>
      <c r="F155" s="75"/>
      <c r="G155" s="104"/>
      <c r="H155" s="41"/>
      <c r="J155" s="258"/>
    </row>
    <row r="156" spans="1:10" s="84" customFormat="1" ht="30" customHeight="1">
      <c r="A156" s="67"/>
      <c r="B156" s="42" t="s">
        <v>313</v>
      </c>
      <c r="C156" s="1903" t="s">
        <v>79</v>
      </c>
      <c r="D156" s="1904"/>
      <c r="E156" s="1905"/>
      <c r="F156" s="75">
        <f t="shared" ref="F156:F157" si="22">E156+D156</f>
        <v>0</v>
      </c>
      <c r="G156" s="82" t="s">
        <v>314</v>
      </c>
      <c r="H156" s="67"/>
    </row>
    <row r="157" spans="1:10" s="84" customFormat="1" ht="30" customHeight="1">
      <c r="A157" s="41"/>
      <c r="B157" s="176" t="s">
        <v>278</v>
      </c>
      <c r="C157" s="87"/>
      <c r="D157" s="63"/>
      <c r="E157" s="9"/>
      <c r="F157" s="75">
        <f t="shared" si="22"/>
        <v>0</v>
      </c>
      <c r="G157" s="103" t="s">
        <v>279</v>
      </c>
      <c r="H157" s="60"/>
    </row>
    <row r="158" spans="1:10" s="84" customFormat="1" ht="21" customHeight="1">
      <c r="A158" s="41"/>
      <c r="B158" s="176" t="s">
        <v>315</v>
      </c>
      <c r="C158" s="87"/>
      <c r="D158" s="63">
        <v>0</v>
      </c>
      <c r="E158" s="9"/>
      <c r="F158" s="75"/>
      <c r="G158" s="103" t="s">
        <v>316</v>
      </c>
      <c r="H158" s="41"/>
    </row>
    <row r="159" spans="1:10" s="84" customFormat="1" ht="26.25" customHeight="1">
      <c r="A159" s="41" t="str">
        <f t="shared" ref="A159:A161" si="23">H159</f>
        <v>B3.33 14 13.15</v>
      </c>
      <c r="B159" s="10" t="s">
        <v>285</v>
      </c>
      <c r="C159" s="27" t="s">
        <v>33</v>
      </c>
      <c r="D159" s="32">
        <v>201</v>
      </c>
      <c r="E159" s="32"/>
      <c r="F159" s="75"/>
      <c r="G159" s="104" t="s">
        <v>286</v>
      </c>
      <c r="H159" s="41" t="s">
        <v>317</v>
      </c>
    </row>
    <row r="160" spans="1:10" s="84" customFormat="1" ht="26.25" customHeight="1">
      <c r="A160" s="41" t="str">
        <f t="shared" si="23"/>
        <v>B3.33 14 13.16</v>
      </c>
      <c r="B160" s="10" t="s">
        <v>288</v>
      </c>
      <c r="C160" s="27" t="s">
        <v>33</v>
      </c>
      <c r="D160" s="32">
        <v>151</v>
      </c>
      <c r="E160" s="32"/>
      <c r="F160" s="75"/>
      <c r="G160" s="104" t="s">
        <v>289</v>
      </c>
      <c r="H160" s="41" t="s">
        <v>318</v>
      </c>
    </row>
    <row r="161" spans="1:13" s="84" customFormat="1" ht="26.25" customHeight="1">
      <c r="A161" s="41" t="str">
        <f t="shared" si="23"/>
        <v>B3.33 14 13.17</v>
      </c>
      <c r="B161" s="10" t="s">
        <v>291</v>
      </c>
      <c r="C161" s="27" t="s">
        <v>33</v>
      </c>
      <c r="D161" s="32">
        <v>10</v>
      </c>
      <c r="E161" s="11"/>
      <c r="F161" s="75"/>
      <c r="G161" s="104" t="s">
        <v>292</v>
      </c>
      <c r="H161" s="41" t="s">
        <v>319</v>
      </c>
      <c r="M161" s="258"/>
    </row>
    <row r="162" spans="1:13" s="84" customFormat="1" ht="25.5" customHeight="1">
      <c r="A162" s="41"/>
      <c r="B162" s="176" t="s">
        <v>320</v>
      </c>
      <c r="C162" s="87"/>
      <c r="D162" s="63">
        <v>0</v>
      </c>
      <c r="E162" s="9"/>
      <c r="F162" s="75"/>
      <c r="G162" s="103" t="s">
        <v>321</v>
      </c>
      <c r="H162" s="41"/>
    </row>
    <row r="163" spans="1:13" s="22" customFormat="1" ht="30" customHeight="1">
      <c r="A163" s="41" t="str">
        <f>H163</f>
        <v>B3.33 14 13.18</v>
      </c>
      <c r="B163" s="10" t="s">
        <v>285</v>
      </c>
      <c r="C163" s="27" t="s">
        <v>33</v>
      </c>
      <c r="D163" s="32">
        <v>60</v>
      </c>
      <c r="E163" s="11"/>
      <c r="F163" s="75"/>
      <c r="G163" s="104" t="s">
        <v>286</v>
      </c>
      <c r="H163" s="41" t="s">
        <v>322</v>
      </c>
    </row>
    <row r="164" spans="1:13" s="84" customFormat="1" ht="26.25" customHeight="1">
      <c r="A164" s="41" t="str">
        <f t="shared" ref="A164" si="24">H164</f>
        <v>B3.33 14 13.19</v>
      </c>
      <c r="B164" s="10" t="s">
        <v>323</v>
      </c>
      <c r="C164" s="27" t="s">
        <v>33</v>
      </c>
      <c r="D164" s="32">
        <v>10</v>
      </c>
      <c r="E164" s="11"/>
      <c r="F164" s="75"/>
      <c r="G164" s="104" t="s">
        <v>324</v>
      </c>
      <c r="H164" s="41" t="s">
        <v>325</v>
      </c>
    </row>
    <row r="165" spans="1:13" s="84" customFormat="1" ht="30" customHeight="1">
      <c r="A165" s="41"/>
      <c r="B165" s="176" t="s">
        <v>278</v>
      </c>
      <c r="C165" s="87"/>
      <c r="D165" s="63"/>
      <c r="E165" s="9"/>
      <c r="F165" s="75">
        <f t="shared" ref="F165:F226" si="25">E165+D165</f>
        <v>0</v>
      </c>
      <c r="G165" s="103" t="s">
        <v>279</v>
      </c>
      <c r="H165" s="60"/>
    </row>
    <row r="166" spans="1:13" s="84" customFormat="1" ht="30" customHeight="1">
      <c r="A166" s="27" t="str">
        <f>H166</f>
        <v>33 14 11</v>
      </c>
      <c r="B166" s="176" t="s">
        <v>326</v>
      </c>
      <c r="C166" s="87"/>
      <c r="D166" s="63"/>
      <c r="E166" s="9"/>
      <c r="F166" s="75">
        <f t="shared" si="25"/>
        <v>0</v>
      </c>
      <c r="G166" s="103" t="s">
        <v>327</v>
      </c>
      <c r="H166" s="46" t="s">
        <v>328</v>
      </c>
    </row>
    <row r="167" spans="1:13" s="84" customFormat="1" ht="30" customHeight="1">
      <c r="A167" s="27" t="str">
        <f>H167</f>
        <v>B3.33 14 11.01</v>
      </c>
      <c r="B167" s="31" t="s">
        <v>329</v>
      </c>
      <c r="C167" s="27" t="s">
        <v>33</v>
      </c>
      <c r="D167" s="32">
        <v>289</v>
      </c>
      <c r="E167" s="32"/>
      <c r="F167" s="75"/>
      <c r="G167" s="104" t="s">
        <v>330</v>
      </c>
      <c r="H167" s="46" t="s">
        <v>331</v>
      </c>
    </row>
    <row r="168" spans="1:13" s="84" customFormat="1" ht="30" customHeight="1">
      <c r="A168" s="27" t="str">
        <f>H168</f>
        <v>B3.33 14 11.02</v>
      </c>
      <c r="B168" s="31" t="s">
        <v>332</v>
      </c>
      <c r="C168" s="27" t="s">
        <v>33</v>
      </c>
      <c r="D168" s="32">
        <v>562</v>
      </c>
      <c r="E168" s="32"/>
      <c r="F168" s="75"/>
      <c r="G168" s="104" t="s">
        <v>333</v>
      </c>
      <c r="H168" s="46" t="s">
        <v>334</v>
      </c>
    </row>
    <row r="169" spans="1:13" s="84" customFormat="1" ht="30" customHeight="1">
      <c r="A169" s="27" t="str">
        <f t="shared" ref="A169" si="26">H169</f>
        <v>B3.33 14 11.03</v>
      </c>
      <c r="B169" s="31" t="s">
        <v>335</v>
      </c>
      <c r="C169" s="27" t="s">
        <v>33</v>
      </c>
      <c r="D169" s="32">
        <v>553</v>
      </c>
      <c r="E169" s="32"/>
      <c r="F169" s="75"/>
      <c r="G169" s="104" t="s">
        <v>336</v>
      </c>
      <c r="H169" s="46" t="s">
        <v>337</v>
      </c>
    </row>
    <row r="170" spans="1:13" s="84" customFormat="1" ht="30" customHeight="1">
      <c r="A170" s="27" t="str">
        <f>H170</f>
        <v>B3.33 14 11.04</v>
      </c>
      <c r="B170" s="31" t="s">
        <v>338</v>
      </c>
      <c r="C170" s="27" t="s">
        <v>33</v>
      </c>
      <c r="D170" s="32">
        <v>7</v>
      </c>
      <c r="E170" s="32"/>
      <c r="F170" s="75"/>
      <c r="G170" s="104" t="s">
        <v>339</v>
      </c>
      <c r="H170" s="46" t="s">
        <v>340</v>
      </c>
    </row>
    <row r="171" spans="1:13" s="84" customFormat="1" ht="30" customHeight="1">
      <c r="A171" s="27" t="str">
        <f t="shared" ref="A171" si="27">H171</f>
        <v>B3.33 14 11.05</v>
      </c>
      <c r="B171" s="31" t="s">
        <v>341</v>
      </c>
      <c r="C171" s="27" t="s">
        <v>33</v>
      </c>
      <c r="D171" s="32">
        <v>60</v>
      </c>
      <c r="E171" s="32"/>
      <c r="F171" s="75"/>
      <c r="G171" s="104" t="s">
        <v>342</v>
      </c>
      <c r="H171" s="46" t="s">
        <v>343</v>
      </c>
    </row>
    <row r="172" spans="1:13" s="177" customFormat="1" ht="30" customHeight="1">
      <c r="A172" s="27"/>
      <c r="B172" s="176" t="s">
        <v>344</v>
      </c>
      <c r="C172" s="87"/>
      <c r="D172" s="63"/>
      <c r="E172" s="9"/>
      <c r="F172" s="75">
        <f t="shared" si="25"/>
        <v>0</v>
      </c>
      <c r="G172" s="103" t="s">
        <v>345</v>
      </c>
      <c r="H172" s="27"/>
    </row>
    <row r="173" spans="1:13" s="79" customFormat="1" ht="30" customHeight="1">
      <c r="A173" s="27" t="str">
        <f>H173</f>
        <v>33 14 19</v>
      </c>
      <c r="B173" s="176" t="s">
        <v>346</v>
      </c>
      <c r="C173" s="87"/>
      <c r="D173" s="63"/>
      <c r="E173" s="9"/>
      <c r="F173" s="75">
        <f t="shared" si="25"/>
        <v>0</v>
      </c>
      <c r="G173" s="103" t="s">
        <v>347</v>
      </c>
      <c r="H173" s="55" t="s">
        <v>348</v>
      </c>
    </row>
    <row r="174" spans="1:13" s="79" customFormat="1" ht="30" customHeight="1">
      <c r="A174" s="27">
        <f>H174</f>
        <v>0</v>
      </c>
      <c r="B174" s="176" t="s">
        <v>349</v>
      </c>
      <c r="C174" s="87"/>
      <c r="D174" s="63"/>
      <c r="E174" s="9"/>
      <c r="F174" s="75">
        <f t="shared" si="25"/>
        <v>0</v>
      </c>
      <c r="G174" s="103" t="s">
        <v>350</v>
      </c>
      <c r="H174" s="27"/>
    </row>
    <row r="175" spans="1:13" s="77" customFormat="1" ht="30" customHeight="1">
      <c r="A175" s="27" t="str">
        <f t="shared" ref="A175" si="28">H175</f>
        <v>B3.33 14 19.01</v>
      </c>
      <c r="B175" s="105" t="s">
        <v>351</v>
      </c>
      <c r="C175" s="27" t="s">
        <v>267</v>
      </c>
      <c r="D175" s="32">
        <v>19</v>
      </c>
      <c r="E175" s="32"/>
      <c r="F175" s="75"/>
      <c r="G175" s="35" t="s">
        <v>352</v>
      </c>
      <c r="H175" s="27" t="s">
        <v>353</v>
      </c>
    </row>
    <row r="176" spans="1:13" s="77" customFormat="1" ht="30" customHeight="1">
      <c r="A176" s="27" t="str">
        <f>H176</f>
        <v>B3.33 14 19.02</v>
      </c>
      <c r="B176" s="105" t="s">
        <v>354</v>
      </c>
      <c r="C176" s="27" t="s">
        <v>267</v>
      </c>
      <c r="D176" s="32">
        <v>45</v>
      </c>
      <c r="E176" s="32"/>
      <c r="F176" s="75"/>
      <c r="G176" s="35" t="s">
        <v>355</v>
      </c>
      <c r="H176" s="27" t="s">
        <v>356</v>
      </c>
    </row>
    <row r="177" spans="1:8" s="77" customFormat="1" ht="30" customHeight="1">
      <c r="A177" s="27" t="str">
        <f>H177</f>
        <v>B3.33 14 19.03</v>
      </c>
      <c r="B177" s="105" t="s">
        <v>357</v>
      </c>
      <c r="C177" s="27" t="s">
        <v>267</v>
      </c>
      <c r="D177" s="32">
        <v>39</v>
      </c>
      <c r="E177" s="32"/>
      <c r="F177" s="75"/>
      <c r="G177" s="35" t="s">
        <v>358</v>
      </c>
      <c r="H177" s="27" t="s">
        <v>359</v>
      </c>
    </row>
    <row r="178" spans="1:8" s="77" customFormat="1" ht="30" customHeight="1">
      <c r="A178" s="27"/>
      <c r="B178" s="105"/>
      <c r="C178" s="27"/>
      <c r="D178" s="32"/>
      <c r="E178" s="32"/>
      <c r="F178" s="75"/>
      <c r="G178" s="35"/>
      <c r="H178" s="27"/>
    </row>
    <row r="179" spans="1:8" s="84" customFormat="1" ht="30" customHeight="1">
      <c r="A179" s="67"/>
      <c r="B179" s="42" t="s">
        <v>313</v>
      </c>
      <c r="C179" s="1903" t="s">
        <v>79</v>
      </c>
      <c r="D179" s="1904"/>
      <c r="E179" s="1905"/>
      <c r="F179" s="75">
        <f t="shared" si="25"/>
        <v>0</v>
      </c>
      <c r="G179" s="82" t="s">
        <v>314</v>
      </c>
      <c r="H179" s="67"/>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 t="shared" ref="A182:A184" si="29">H182</f>
        <v>0</v>
      </c>
      <c r="B182" s="176" t="s">
        <v>360</v>
      </c>
      <c r="C182" s="87"/>
      <c r="D182" s="63"/>
      <c r="E182" s="9"/>
      <c r="F182" s="75">
        <f t="shared" si="25"/>
        <v>0</v>
      </c>
      <c r="G182" s="103" t="s">
        <v>361</v>
      </c>
      <c r="H182" s="27"/>
    </row>
    <row r="183" spans="1:8" s="79" customFormat="1" ht="30" customHeight="1">
      <c r="A183" s="27" t="str">
        <f t="shared" si="29"/>
        <v>B3.33 14 19.04</v>
      </c>
      <c r="B183" s="105" t="s">
        <v>362</v>
      </c>
      <c r="C183" s="27" t="s">
        <v>267</v>
      </c>
      <c r="D183" s="32">
        <v>2</v>
      </c>
      <c r="E183" s="5"/>
      <c r="F183" s="75"/>
      <c r="G183" s="35" t="s">
        <v>363</v>
      </c>
      <c r="H183" s="27" t="s">
        <v>364</v>
      </c>
    </row>
    <row r="184" spans="1:8" s="79" customFormat="1" ht="30" customHeight="1">
      <c r="A184" s="27" t="str">
        <f t="shared" si="29"/>
        <v>B3.33 14 19.05</v>
      </c>
      <c r="B184" s="105" t="s">
        <v>365</v>
      </c>
      <c r="C184" s="27" t="s">
        <v>267</v>
      </c>
      <c r="D184" s="32">
        <v>1</v>
      </c>
      <c r="E184" s="5"/>
      <c r="F184" s="75"/>
      <c r="G184" s="35" t="s">
        <v>366</v>
      </c>
      <c r="H184" s="27" t="s">
        <v>367</v>
      </c>
    </row>
    <row r="185" spans="1:8" s="79" customFormat="1" ht="30" customHeight="1">
      <c r="A185" s="27">
        <f>H185</f>
        <v>0</v>
      </c>
      <c r="B185" s="176" t="s">
        <v>368</v>
      </c>
      <c r="C185" s="87"/>
      <c r="D185" s="63">
        <v>0</v>
      </c>
      <c r="E185" s="9"/>
      <c r="F185" s="75"/>
      <c r="G185" s="103" t="s">
        <v>369</v>
      </c>
      <c r="H185" s="27"/>
    </row>
    <row r="186" spans="1:8" s="79" customFormat="1" ht="30" customHeight="1">
      <c r="A186" s="27" t="str">
        <f t="shared" ref="A186" si="30">H186</f>
        <v>B3.33 14 19.06</v>
      </c>
      <c r="B186" s="105" t="s">
        <v>370</v>
      </c>
      <c r="C186" s="27" t="s">
        <v>267</v>
      </c>
      <c r="D186" s="32">
        <v>2</v>
      </c>
      <c r="E186" s="5"/>
      <c r="F186" s="75"/>
      <c r="G186" s="35" t="s">
        <v>371</v>
      </c>
      <c r="H186" s="27" t="s">
        <v>372</v>
      </c>
    </row>
    <row r="187" spans="1:8" s="79" customFormat="1" ht="30" customHeight="1">
      <c r="A187" s="27" t="str">
        <f>H187</f>
        <v>B3.33 14 19.07</v>
      </c>
      <c r="B187" s="105" t="s">
        <v>373</v>
      </c>
      <c r="C187" s="27" t="s">
        <v>267</v>
      </c>
      <c r="D187" s="32">
        <v>8</v>
      </c>
      <c r="E187" s="32"/>
      <c r="F187" s="75"/>
      <c r="G187" s="35" t="s">
        <v>374</v>
      </c>
      <c r="H187" s="27" t="s">
        <v>375</v>
      </c>
    </row>
    <row r="188" spans="1:8" s="79" customFormat="1" ht="30" customHeight="1">
      <c r="A188" s="27" t="str">
        <f t="shared" ref="A188:A189" si="31">H188</f>
        <v>B3.33 14 19.08</v>
      </c>
      <c r="B188" s="105" t="s">
        <v>376</v>
      </c>
      <c r="C188" s="27" t="s">
        <v>267</v>
      </c>
      <c r="D188" s="32">
        <v>4</v>
      </c>
      <c r="E188" s="32"/>
      <c r="F188" s="75"/>
      <c r="G188" s="35" t="s">
        <v>377</v>
      </c>
      <c r="H188" s="27" t="s">
        <v>378</v>
      </c>
    </row>
    <row r="189" spans="1:8" s="79" customFormat="1" ht="30" customHeight="1">
      <c r="A189" s="27" t="str">
        <f t="shared" si="31"/>
        <v>B3.33 14 19.09</v>
      </c>
      <c r="B189" s="105" t="s">
        <v>379</v>
      </c>
      <c r="C189" s="27" t="s">
        <v>267</v>
      </c>
      <c r="D189" s="32">
        <v>2</v>
      </c>
      <c r="E189" s="32"/>
      <c r="F189" s="75"/>
      <c r="G189" s="35" t="s">
        <v>380</v>
      </c>
      <c r="H189" s="27" t="s">
        <v>381</v>
      </c>
    </row>
    <row r="190" spans="1:8" s="79" customFormat="1" ht="30" customHeight="1">
      <c r="A190" s="27">
        <f>H190</f>
        <v>0</v>
      </c>
      <c r="B190" s="176" t="s">
        <v>382</v>
      </c>
      <c r="C190" s="87"/>
      <c r="D190" s="63">
        <v>0</v>
      </c>
      <c r="E190" s="9"/>
      <c r="F190" s="75"/>
      <c r="G190" s="103" t="s">
        <v>383</v>
      </c>
      <c r="H190" s="27"/>
    </row>
    <row r="191" spans="1:8" s="79" customFormat="1" ht="30" customHeight="1">
      <c r="A191" s="27" t="str">
        <f>H191</f>
        <v>B3.33 14 19.10</v>
      </c>
      <c r="B191" s="105" t="s">
        <v>384</v>
      </c>
      <c r="C191" s="27" t="s">
        <v>267</v>
      </c>
      <c r="D191" s="32">
        <v>1</v>
      </c>
      <c r="E191" s="5"/>
      <c r="F191" s="75"/>
      <c r="G191" s="35" t="s">
        <v>385</v>
      </c>
      <c r="H191" s="27" t="s">
        <v>386</v>
      </c>
    </row>
    <row r="192" spans="1:8" s="79" customFormat="1" ht="30" customHeight="1">
      <c r="A192" s="27" t="str">
        <f>H192</f>
        <v>B3.33 14 19.11</v>
      </c>
      <c r="B192" s="105" t="s">
        <v>387</v>
      </c>
      <c r="C192" s="27" t="s">
        <v>267</v>
      </c>
      <c r="D192" s="32">
        <v>7</v>
      </c>
      <c r="E192" s="5"/>
      <c r="F192" s="75"/>
      <c r="G192" s="35" t="s">
        <v>388</v>
      </c>
      <c r="H192" s="27" t="s">
        <v>389</v>
      </c>
    </row>
    <row r="193" spans="1:8" s="79" customFormat="1" ht="30" customHeight="1">
      <c r="A193" s="27" t="str">
        <f t="shared" ref="A193" si="32">H193</f>
        <v>B3.33 14 19.12</v>
      </c>
      <c r="B193" s="105" t="s">
        <v>390</v>
      </c>
      <c r="C193" s="27" t="s">
        <v>267</v>
      </c>
      <c r="D193" s="32">
        <v>5</v>
      </c>
      <c r="E193" s="5"/>
      <c r="F193" s="75"/>
      <c r="G193" s="35" t="s">
        <v>391</v>
      </c>
      <c r="H193" s="27" t="s">
        <v>392</v>
      </c>
    </row>
    <row r="194" spans="1:8" s="79" customFormat="1" ht="30" customHeight="1">
      <c r="A194" s="27">
        <f>H194</f>
        <v>0</v>
      </c>
      <c r="B194" s="28" t="s">
        <v>393</v>
      </c>
      <c r="C194" s="178"/>
      <c r="D194" s="12">
        <v>0</v>
      </c>
      <c r="E194" s="13"/>
      <c r="F194" s="75"/>
      <c r="G194" s="103" t="s">
        <v>394</v>
      </c>
      <c r="H194" s="27"/>
    </row>
    <row r="195" spans="1:8" s="79" customFormat="1" ht="33.75" customHeight="1">
      <c r="A195" s="27" t="str">
        <f t="shared" ref="A195" si="33">H195</f>
        <v>B3.33 14 19.13</v>
      </c>
      <c r="B195" s="31" t="s">
        <v>395</v>
      </c>
      <c r="C195" s="27" t="s">
        <v>267</v>
      </c>
      <c r="D195" s="32">
        <v>280</v>
      </c>
      <c r="E195" s="5"/>
      <c r="F195" s="75"/>
      <c r="G195" s="104" t="s">
        <v>396</v>
      </c>
      <c r="H195" s="27" t="s">
        <v>397</v>
      </c>
    </row>
    <row r="196" spans="1:8" s="79" customFormat="1" ht="30" customHeight="1">
      <c r="A196" s="27"/>
      <c r="B196" s="105"/>
      <c r="C196" s="27"/>
      <c r="D196" s="32"/>
      <c r="E196" s="5"/>
      <c r="F196" s="75">
        <f t="shared" si="25"/>
        <v>0</v>
      </c>
      <c r="G196" s="35"/>
      <c r="H196" s="27"/>
    </row>
    <row r="197" spans="1:8" s="79" customFormat="1" ht="30" customHeight="1">
      <c r="A197" s="27"/>
      <c r="B197" s="105"/>
      <c r="C197" s="27"/>
      <c r="D197" s="32"/>
      <c r="E197" s="5"/>
      <c r="F197" s="75">
        <f t="shared" si="25"/>
        <v>0</v>
      </c>
      <c r="G197" s="35"/>
      <c r="H197" s="27"/>
    </row>
    <row r="198" spans="1:8" s="79" customFormat="1" ht="30" customHeight="1">
      <c r="A198" s="27"/>
      <c r="B198" s="105"/>
      <c r="C198" s="27"/>
      <c r="D198" s="32"/>
      <c r="E198" s="5"/>
      <c r="F198" s="75">
        <f t="shared" si="25"/>
        <v>0</v>
      </c>
      <c r="G198" s="35"/>
      <c r="H198" s="27"/>
    </row>
    <row r="199" spans="1:8" s="79" customFormat="1" ht="30" customHeight="1">
      <c r="A199" s="27"/>
      <c r="B199" s="105"/>
      <c r="C199" s="27"/>
      <c r="D199" s="32"/>
      <c r="E199" s="5"/>
      <c r="F199" s="75">
        <f t="shared" si="25"/>
        <v>0</v>
      </c>
      <c r="G199" s="35"/>
      <c r="H199" s="27"/>
    </row>
    <row r="200" spans="1:8" s="177" customFormat="1" ht="33" customHeight="1">
      <c r="A200" s="67"/>
      <c r="B200" s="42" t="s">
        <v>313</v>
      </c>
      <c r="C200" s="1903" t="s">
        <v>79</v>
      </c>
      <c r="D200" s="1904"/>
      <c r="E200" s="1905"/>
      <c r="F200" s="75">
        <f t="shared" si="25"/>
        <v>0</v>
      </c>
      <c r="G200" s="82" t="s">
        <v>314</v>
      </c>
      <c r="H200" s="67"/>
    </row>
    <row r="201" spans="1:8" s="177" customFormat="1" ht="30" customHeight="1">
      <c r="A201" s="27">
        <f t="shared" ref="A201:A218" si="34">H201</f>
        <v>0</v>
      </c>
      <c r="B201" s="28" t="s">
        <v>398</v>
      </c>
      <c r="C201" s="178"/>
      <c r="D201" s="12"/>
      <c r="E201" s="13"/>
      <c r="F201" s="75">
        <f t="shared" si="25"/>
        <v>0</v>
      </c>
      <c r="G201" s="103" t="s">
        <v>399</v>
      </c>
      <c r="H201" s="27"/>
    </row>
    <row r="202" spans="1:8" s="79" customFormat="1" ht="30" customHeight="1">
      <c r="A202" s="27" t="str">
        <f t="shared" si="34"/>
        <v>B3.33 14 13</v>
      </c>
      <c r="B202" s="28" t="s">
        <v>400</v>
      </c>
      <c r="C202" s="178"/>
      <c r="D202" s="12"/>
      <c r="E202" s="13"/>
      <c r="F202" s="75">
        <f t="shared" si="25"/>
        <v>0</v>
      </c>
      <c r="G202" s="103" t="s">
        <v>401</v>
      </c>
      <c r="H202" s="27" t="s">
        <v>402</v>
      </c>
    </row>
    <row r="203" spans="1:8" s="79" customFormat="1" ht="30" customHeight="1">
      <c r="A203" s="27" t="str">
        <f t="shared" si="34"/>
        <v>B3.33 14 13.01</v>
      </c>
      <c r="B203" s="179" t="s">
        <v>403</v>
      </c>
      <c r="C203" s="27" t="s">
        <v>267</v>
      </c>
      <c r="D203" s="32">
        <v>2</v>
      </c>
      <c r="E203" s="5"/>
      <c r="F203" s="75"/>
      <c r="G203" s="104" t="s">
        <v>404</v>
      </c>
      <c r="H203" s="27" t="s">
        <v>287</v>
      </c>
    </row>
    <row r="204" spans="1:8" s="79" customFormat="1" ht="30" customHeight="1">
      <c r="A204" s="27" t="str">
        <f t="shared" si="34"/>
        <v>B3.33 14 13.02</v>
      </c>
      <c r="B204" s="179" t="s">
        <v>405</v>
      </c>
      <c r="C204" s="27" t="s">
        <v>267</v>
      </c>
      <c r="D204" s="32">
        <v>1</v>
      </c>
      <c r="E204" s="5"/>
      <c r="F204" s="75"/>
      <c r="G204" s="104" t="s">
        <v>406</v>
      </c>
      <c r="H204" s="27" t="s">
        <v>290</v>
      </c>
    </row>
    <row r="205" spans="1:8" s="79" customFormat="1" ht="30" customHeight="1">
      <c r="A205" s="27">
        <f t="shared" si="34"/>
        <v>0</v>
      </c>
      <c r="B205" s="28" t="s">
        <v>407</v>
      </c>
      <c r="C205" s="178"/>
      <c r="D205" s="12">
        <v>0</v>
      </c>
      <c r="E205" s="13"/>
      <c r="F205" s="75"/>
      <c r="G205" s="103" t="s">
        <v>408</v>
      </c>
      <c r="H205" s="27"/>
    </row>
    <row r="206" spans="1:8" s="79" customFormat="1" ht="30" customHeight="1">
      <c r="A206" s="27" t="str">
        <f t="shared" si="34"/>
        <v>B3.33 14 13.03</v>
      </c>
      <c r="B206" s="38" t="s">
        <v>409</v>
      </c>
      <c r="C206" s="27" t="s">
        <v>267</v>
      </c>
      <c r="D206" s="32">
        <f>D186</f>
        <v>2</v>
      </c>
      <c r="E206" s="5"/>
      <c r="F206" s="75"/>
      <c r="G206" s="105" t="s">
        <v>410</v>
      </c>
      <c r="H206" s="27" t="s">
        <v>293</v>
      </c>
    </row>
    <row r="207" spans="1:8" s="79" customFormat="1" ht="30" customHeight="1">
      <c r="A207" s="27" t="str">
        <f t="shared" si="34"/>
        <v>B3.33 14 13.04</v>
      </c>
      <c r="B207" s="38" t="s">
        <v>411</v>
      </c>
      <c r="C207" s="27" t="s">
        <v>267</v>
      </c>
      <c r="D207" s="32">
        <f t="shared" ref="D207:D209" si="35">D187</f>
        <v>8</v>
      </c>
      <c r="E207" s="5"/>
      <c r="F207" s="75"/>
      <c r="G207" s="105" t="s">
        <v>412</v>
      </c>
      <c r="H207" s="27" t="s">
        <v>296</v>
      </c>
    </row>
    <row r="208" spans="1:8" s="79" customFormat="1" ht="30" customHeight="1">
      <c r="A208" s="27" t="str">
        <f t="shared" si="34"/>
        <v>B3.33 14 13.05</v>
      </c>
      <c r="B208" s="38" t="s">
        <v>413</v>
      </c>
      <c r="C208" s="27" t="s">
        <v>267</v>
      </c>
      <c r="D208" s="32">
        <f t="shared" si="35"/>
        <v>4</v>
      </c>
      <c r="E208" s="5"/>
      <c r="F208" s="75"/>
      <c r="G208" s="105" t="s">
        <v>414</v>
      </c>
      <c r="H208" s="27" t="s">
        <v>297</v>
      </c>
    </row>
    <row r="209" spans="1:8" s="79" customFormat="1" ht="30" customHeight="1">
      <c r="A209" s="27" t="str">
        <f t="shared" si="34"/>
        <v>B3.33 14 13.06</v>
      </c>
      <c r="B209" s="38" t="s">
        <v>415</v>
      </c>
      <c r="C209" s="27" t="s">
        <v>267</v>
      </c>
      <c r="D209" s="32">
        <f t="shared" si="35"/>
        <v>2</v>
      </c>
      <c r="E209" s="5"/>
      <c r="F209" s="75"/>
      <c r="G209" s="105" t="s">
        <v>416</v>
      </c>
      <c r="H209" s="46" t="s">
        <v>417</v>
      </c>
    </row>
    <row r="210" spans="1:8" s="79" customFormat="1" ht="27" customHeight="1">
      <c r="A210" s="27">
        <f t="shared" si="34"/>
        <v>0</v>
      </c>
      <c r="B210" s="28" t="s">
        <v>418</v>
      </c>
      <c r="C210" s="178"/>
      <c r="D210" s="12">
        <v>0</v>
      </c>
      <c r="E210" s="13"/>
      <c r="F210" s="75"/>
      <c r="G210" s="103" t="s">
        <v>419</v>
      </c>
      <c r="H210" s="46"/>
    </row>
    <row r="211" spans="1:8" s="106" customFormat="1" ht="30" customHeight="1">
      <c r="A211" s="27" t="str">
        <f t="shared" si="34"/>
        <v>B3.33 14 13.07</v>
      </c>
      <c r="B211" s="38" t="s">
        <v>420</v>
      </c>
      <c r="C211" s="27" t="s">
        <v>267</v>
      </c>
      <c r="D211" s="32">
        <f>D191</f>
        <v>1</v>
      </c>
      <c r="E211" s="5"/>
      <c r="F211" s="75"/>
      <c r="G211" s="105" t="s">
        <v>421</v>
      </c>
      <c r="H211" s="46" t="s">
        <v>300</v>
      </c>
    </row>
    <row r="212" spans="1:8" s="106" customFormat="1" ht="30" customHeight="1">
      <c r="A212" s="27" t="str">
        <f t="shared" si="34"/>
        <v>B3.33 14 13.08</v>
      </c>
      <c r="B212" s="38" t="s">
        <v>422</v>
      </c>
      <c r="C212" s="27" t="s">
        <v>267</v>
      </c>
      <c r="D212" s="32">
        <f t="shared" ref="D212:D213" si="36">D192</f>
        <v>7</v>
      </c>
      <c r="E212" s="5"/>
      <c r="F212" s="75"/>
      <c r="G212" s="105" t="s">
        <v>423</v>
      </c>
      <c r="H212" s="46" t="s">
        <v>301</v>
      </c>
    </row>
    <row r="213" spans="1:8" s="106" customFormat="1" ht="30" customHeight="1">
      <c r="A213" s="27" t="str">
        <f t="shared" si="34"/>
        <v>B3.33 14 13.09</v>
      </c>
      <c r="B213" s="38" t="s">
        <v>424</v>
      </c>
      <c r="C213" s="27" t="s">
        <v>267</v>
      </c>
      <c r="D213" s="32">
        <f t="shared" si="36"/>
        <v>5</v>
      </c>
      <c r="E213" s="5"/>
      <c r="F213" s="75"/>
      <c r="G213" s="105" t="s">
        <v>425</v>
      </c>
      <c r="H213" s="46" t="s">
        <v>304</v>
      </c>
    </row>
    <row r="214" spans="1:8" s="36" customFormat="1" ht="30" customHeight="1">
      <c r="A214" s="30" t="str">
        <f t="shared" si="34"/>
        <v>33 71 19</v>
      </c>
      <c r="B214" s="28" t="s">
        <v>426</v>
      </c>
      <c r="C214" s="178"/>
      <c r="D214" s="12">
        <v>0</v>
      </c>
      <c r="E214" s="13"/>
      <c r="F214" s="75"/>
      <c r="G214" s="103" t="s">
        <v>6</v>
      </c>
      <c r="H214" s="30" t="s">
        <v>136</v>
      </c>
    </row>
    <row r="215" spans="1:8" s="48" customFormat="1" ht="27.75" customHeight="1">
      <c r="A215" s="27" t="str">
        <f t="shared" si="34"/>
        <v>B3.33 71 19.01</v>
      </c>
      <c r="B215" s="51" t="s">
        <v>427</v>
      </c>
      <c r="C215" s="46" t="s">
        <v>267</v>
      </c>
      <c r="D215" s="32">
        <v>93</v>
      </c>
      <c r="E215" s="8"/>
      <c r="F215" s="75"/>
      <c r="G215" s="47" t="s">
        <v>428</v>
      </c>
      <c r="H215" s="40" t="s">
        <v>429</v>
      </c>
    </row>
    <row r="216" spans="1:8" s="36" customFormat="1" ht="30" customHeight="1">
      <c r="A216" s="30" t="str">
        <f t="shared" si="34"/>
        <v>33 05 04</v>
      </c>
      <c r="B216" s="28" t="s">
        <v>430</v>
      </c>
      <c r="C216" s="178"/>
      <c r="D216" s="12">
        <v>0</v>
      </c>
      <c r="E216" s="13"/>
      <c r="F216" s="75"/>
      <c r="G216" s="103" t="s">
        <v>431</v>
      </c>
      <c r="H216" s="30" t="s">
        <v>432</v>
      </c>
    </row>
    <row r="217" spans="1:8" s="48" customFormat="1" ht="27.75" customHeight="1">
      <c r="A217" s="27" t="str">
        <f t="shared" si="34"/>
        <v>B3.33 05 04.01</v>
      </c>
      <c r="B217" s="51" t="s">
        <v>433</v>
      </c>
      <c r="C217" s="46" t="s">
        <v>267</v>
      </c>
      <c r="D217" s="32">
        <v>180</v>
      </c>
      <c r="E217" s="8"/>
      <c r="F217" s="75"/>
      <c r="G217" s="47" t="s">
        <v>434</v>
      </c>
      <c r="H217" s="40" t="s">
        <v>435</v>
      </c>
    </row>
    <row r="218" spans="1:8" s="48" customFormat="1" ht="27.75" customHeight="1">
      <c r="A218" s="27" t="str">
        <f t="shared" si="34"/>
        <v>B3.33 05 04.02</v>
      </c>
      <c r="B218" s="51" t="s">
        <v>436</v>
      </c>
      <c r="C218" s="46" t="s">
        <v>267</v>
      </c>
      <c r="D218" s="32">
        <v>325</v>
      </c>
      <c r="E218" s="8"/>
      <c r="F218" s="75"/>
      <c r="G218" s="47" t="s">
        <v>437</v>
      </c>
      <c r="H218" s="40" t="s">
        <v>438</v>
      </c>
    </row>
    <row r="219" spans="1:8" s="48" customFormat="1" ht="27.75" customHeight="1">
      <c r="A219" s="27"/>
      <c r="B219" s="51"/>
      <c r="C219" s="46"/>
      <c r="D219" s="32"/>
      <c r="E219" s="8"/>
      <c r="F219" s="75"/>
      <c r="G219" s="47"/>
      <c r="H219" s="40"/>
    </row>
    <row r="220" spans="1:8" s="36" customFormat="1" ht="30" customHeight="1">
      <c r="A220" s="30"/>
      <c r="B220" s="28"/>
      <c r="C220" s="178"/>
      <c r="D220" s="12"/>
      <c r="E220" s="13"/>
      <c r="F220" s="75">
        <f t="shared" si="25"/>
        <v>0</v>
      </c>
      <c r="G220" s="103"/>
      <c r="H220" s="30"/>
    </row>
    <row r="221" spans="1:8" s="48" customFormat="1" ht="27.75" customHeight="1">
      <c r="A221" s="27"/>
      <c r="B221" s="51"/>
      <c r="C221" s="46"/>
      <c r="D221" s="32"/>
      <c r="E221" s="8"/>
      <c r="F221" s="75">
        <f t="shared" si="25"/>
        <v>0</v>
      </c>
      <c r="G221" s="47"/>
      <c r="H221" s="40"/>
    </row>
    <row r="222" spans="1:8" s="177" customFormat="1" ht="30.75" customHeight="1">
      <c r="A222" s="67"/>
      <c r="B222" s="42" t="s">
        <v>313</v>
      </c>
      <c r="C222" s="1903" t="s">
        <v>79</v>
      </c>
      <c r="D222" s="1904"/>
      <c r="E222" s="1905"/>
      <c r="F222" s="75">
        <f t="shared" si="25"/>
        <v>0</v>
      </c>
      <c r="G222" s="82" t="s">
        <v>314</v>
      </c>
      <c r="H222" s="67"/>
    </row>
    <row r="223" spans="1:8" s="255" customFormat="1" ht="27" customHeight="1">
      <c r="A223" s="1898" t="s">
        <v>439</v>
      </c>
      <c r="B223" s="1899"/>
      <c r="C223" s="251"/>
      <c r="D223" s="252"/>
      <c r="E223" s="252"/>
      <c r="F223" s="252">
        <f t="shared" si="25"/>
        <v>0</v>
      </c>
      <c r="G223" s="253"/>
      <c r="H223" s="254" t="s">
        <v>440</v>
      </c>
    </row>
    <row r="224" spans="1:8" s="23" customFormat="1" ht="30" customHeight="1">
      <c r="A224" s="87">
        <f t="shared" ref="A224" si="37">H224</f>
        <v>0</v>
      </c>
      <c r="B224" s="56" t="s">
        <v>278</v>
      </c>
      <c r="C224" s="171"/>
      <c r="D224" s="172"/>
      <c r="E224" s="14"/>
      <c r="F224" s="75">
        <f t="shared" si="25"/>
        <v>0</v>
      </c>
      <c r="G224" s="103" t="s">
        <v>441</v>
      </c>
      <c r="H224" s="88"/>
    </row>
    <row r="225" spans="1:8" s="22" customFormat="1" ht="28.5" customHeight="1">
      <c r="A225" s="41" t="str">
        <f>H225</f>
        <v>33 31 00</v>
      </c>
      <c r="B225" s="1900" t="s">
        <v>280</v>
      </c>
      <c r="C225" s="1901"/>
      <c r="D225" s="173"/>
      <c r="E225" s="174"/>
      <c r="F225" s="75">
        <f t="shared" si="25"/>
        <v>0</v>
      </c>
      <c r="G225" s="175" t="s">
        <v>442</v>
      </c>
      <c r="H225" s="41" t="s">
        <v>443</v>
      </c>
    </row>
    <row r="226" spans="1:8" s="22" customFormat="1" ht="30" customHeight="1">
      <c r="A226" s="41"/>
      <c r="B226" s="56" t="s">
        <v>283</v>
      </c>
      <c r="C226" s="171"/>
      <c r="D226" s="172"/>
      <c r="E226" s="14"/>
      <c r="F226" s="75">
        <f t="shared" si="25"/>
        <v>0</v>
      </c>
      <c r="G226" s="103" t="s">
        <v>284</v>
      </c>
      <c r="H226" s="41"/>
    </row>
    <row r="227" spans="1:8" s="22" customFormat="1" ht="30" customHeight="1">
      <c r="A227" s="41" t="str">
        <f>H227</f>
        <v>B4.33 31 00.01</v>
      </c>
      <c r="B227" s="10" t="s">
        <v>285</v>
      </c>
      <c r="C227" s="27" t="s">
        <v>33</v>
      </c>
      <c r="D227" s="32">
        <v>17946</v>
      </c>
      <c r="E227" s="32"/>
      <c r="F227" s="75"/>
      <c r="G227" s="104" t="s">
        <v>286</v>
      </c>
      <c r="H227" s="41" t="s">
        <v>444</v>
      </c>
    </row>
    <row r="228" spans="1:8" s="84" customFormat="1" ht="30" customHeight="1">
      <c r="A228" s="41" t="str">
        <f t="shared" ref="A228:A230" si="38">H228</f>
        <v>B4.33 31 00.02</v>
      </c>
      <c r="B228" s="107" t="s">
        <v>288</v>
      </c>
      <c r="C228" s="27" t="s">
        <v>33</v>
      </c>
      <c r="D228" s="32">
        <v>7162</v>
      </c>
      <c r="E228" s="32"/>
      <c r="F228" s="75"/>
      <c r="G228" s="104" t="s">
        <v>445</v>
      </c>
      <c r="H228" s="41" t="s">
        <v>446</v>
      </c>
    </row>
    <row r="229" spans="1:8" s="45" customFormat="1" ht="30" customHeight="1">
      <c r="A229" s="41" t="str">
        <f t="shared" si="38"/>
        <v>B4.33 31 00.03</v>
      </c>
      <c r="B229" s="10" t="s">
        <v>302</v>
      </c>
      <c r="C229" s="27" t="s">
        <v>33</v>
      </c>
      <c r="D229" s="32">
        <v>1426</v>
      </c>
      <c r="E229" s="11"/>
      <c r="F229" s="75"/>
      <c r="G229" s="104" t="s">
        <v>303</v>
      </c>
      <c r="H229" s="41" t="s">
        <v>447</v>
      </c>
    </row>
    <row r="230" spans="1:8" s="45" customFormat="1" ht="30" customHeight="1">
      <c r="A230" s="41" t="str">
        <f t="shared" si="38"/>
        <v>B4.33 31 00.04</v>
      </c>
      <c r="B230" s="10" t="s">
        <v>305</v>
      </c>
      <c r="C230" s="27" t="s">
        <v>33</v>
      </c>
      <c r="D230" s="32">
        <v>10</v>
      </c>
      <c r="E230" s="11"/>
      <c r="F230" s="75"/>
      <c r="G230" s="104" t="s">
        <v>306</v>
      </c>
      <c r="H230" s="41" t="s">
        <v>448</v>
      </c>
    </row>
    <row r="231" spans="1:8" s="22" customFormat="1" ht="30" customHeight="1">
      <c r="A231" s="41"/>
      <c r="B231" s="56" t="s">
        <v>294</v>
      </c>
      <c r="C231" s="171"/>
      <c r="D231" s="172">
        <v>0</v>
      </c>
      <c r="E231" s="14"/>
      <c r="F231" s="75"/>
      <c r="G231" s="103" t="s">
        <v>295</v>
      </c>
      <c r="H231" s="41"/>
    </row>
    <row r="232" spans="1:8" s="22" customFormat="1" ht="30" customHeight="1">
      <c r="A232" s="41" t="str">
        <f>H232</f>
        <v>B4.33 31 00.05</v>
      </c>
      <c r="B232" s="10" t="s">
        <v>285</v>
      </c>
      <c r="C232" s="27" t="s">
        <v>33</v>
      </c>
      <c r="D232" s="32">
        <v>5</v>
      </c>
      <c r="E232" s="32"/>
      <c r="F232" s="75"/>
      <c r="G232" s="104" t="s">
        <v>286</v>
      </c>
      <c r="H232" s="41" t="s">
        <v>449</v>
      </c>
    </row>
    <row r="233" spans="1:8" s="84" customFormat="1" ht="30" customHeight="1">
      <c r="A233" s="27" t="str">
        <f t="shared" ref="A233:A240" si="39">H233</f>
        <v>B4.33 31 00.06</v>
      </c>
      <c r="B233" s="107" t="s">
        <v>450</v>
      </c>
      <c r="C233" s="27" t="s">
        <v>33</v>
      </c>
      <c r="D233" s="32">
        <v>305</v>
      </c>
      <c r="E233" s="5"/>
      <c r="F233" s="75"/>
      <c r="G233" s="104" t="s">
        <v>451</v>
      </c>
      <c r="H233" s="41" t="s">
        <v>452</v>
      </c>
    </row>
    <row r="234" spans="1:8" s="45" customFormat="1" ht="30" customHeight="1">
      <c r="A234" s="27" t="str">
        <f t="shared" si="39"/>
        <v>B4.33 31 00.07</v>
      </c>
      <c r="B234" s="10" t="s">
        <v>302</v>
      </c>
      <c r="C234" s="27" t="s">
        <v>33</v>
      </c>
      <c r="D234" s="32">
        <v>453</v>
      </c>
      <c r="E234" s="32"/>
      <c r="F234" s="75"/>
      <c r="G234" s="104" t="s">
        <v>303</v>
      </c>
      <c r="H234" s="41" t="s">
        <v>453</v>
      </c>
    </row>
    <row r="235" spans="1:8" s="45" customFormat="1" ht="30" customHeight="1">
      <c r="A235" s="41" t="str">
        <f t="shared" si="39"/>
        <v>B4.33 31 00.08</v>
      </c>
      <c r="B235" s="10" t="s">
        <v>305</v>
      </c>
      <c r="C235" s="27" t="s">
        <v>33</v>
      </c>
      <c r="D235" s="32">
        <v>10</v>
      </c>
      <c r="E235" s="11"/>
      <c r="F235" s="75"/>
      <c r="G235" s="104" t="s">
        <v>306</v>
      </c>
      <c r="H235" s="41" t="s">
        <v>454</v>
      </c>
    </row>
    <row r="236" spans="1:8" s="22" customFormat="1" ht="30" customHeight="1">
      <c r="A236" s="41"/>
      <c r="B236" s="56" t="s">
        <v>298</v>
      </c>
      <c r="C236" s="171"/>
      <c r="D236" s="172">
        <v>0</v>
      </c>
      <c r="E236" s="14"/>
      <c r="F236" s="75"/>
      <c r="G236" s="103" t="s">
        <v>299</v>
      </c>
      <c r="H236" s="41"/>
    </row>
    <row r="237" spans="1:8" s="22" customFormat="1" ht="30" customHeight="1">
      <c r="A237" s="41" t="str">
        <f>H237</f>
        <v>B4.33 31 00.09</v>
      </c>
      <c r="B237" s="10" t="s">
        <v>285</v>
      </c>
      <c r="C237" s="27" t="s">
        <v>33</v>
      </c>
      <c r="D237" s="32">
        <v>85</v>
      </c>
      <c r="E237" s="11"/>
      <c r="F237" s="75"/>
      <c r="G237" s="104" t="s">
        <v>286</v>
      </c>
      <c r="H237" s="41" t="s">
        <v>455</v>
      </c>
    </row>
    <row r="238" spans="1:8" s="84" customFormat="1" ht="30" customHeight="1">
      <c r="A238" s="27" t="str">
        <f t="shared" ref="A238" si="40">H238</f>
        <v>B4.33 31 00.10</v>
      </c>
      <c r="B238" s="10" t="s">
        <v>323</v>
      </c>
      <c r="C238" s="27" t="s">
        <v>33</v>
      </c>
      <c r="D238" s="32">
        <v>10</v>
      </c>
      <c r="E238" s="11"/>
      <c r="F238" s="75"/>
      <c r="G238" s="104" t="s">
        <v>324</v>
      </c>
      <c r="H238" s="41" t="s">
        <v>456</v>
      </c>
    </row>
    <row r="239" spans="1:8" s="22" customFormat="1" ht="30" customHeight="1">
      <c r="A239" s="41" t="str">
        <f t="shared" si="39"/>
        <v>32 81 11</v>
      </c>
      <c r="B239" s="56" t="s">
        <v>457</v>
      </c>
      <c r="C239" s="171"/>
      <c r="D239" s="172">
        <v>0</v>
      </c>
      <c r="E239" s="14"/>
      <c r="F239" s="75"/>
      <c r="G239" s="103" t="s">
        <v>458</v>
      </c>
      <c r="H239" s="41" t="s">
        <v>459</v>
      </c>
    </row>
    <row r="240" spans="1:8" s="22" customFormat="1" ht="30" customHeight="1">
      <c r="A240" s="41" t="str">
        <f t="shared" si="39"/>
        <v>B4.32 81 11.01</v>
      </c>
      <c r="B240" s="10" t="s">
        <v>298</v>
      </c>
      <c r="C240" s="27" t="s">
        <v>33</v>
      </c>
      <c r="D240" s="32">
        <v>1638</v>
      </c>
      <c r="E240" s="32"/>
      <c r="F240" s="75"/>
      <c r="G240" s="104" t="s">
        <v>460</v>
      </c>
      <c r="H240" s="41" t="s">
        <v>461</v>
      </c>
    </row>
    <row r="241" spans="1:8" s="22" customFormat="1" ht="30" customHeight="1">
      <c r="A241" s="41"/>
      <c r="B241" s="10"/>
      <c r="C241" s="27"/>
      <c r="D241" s="32"/>
      <c r="E241" s="11"/>
      <c r="F241" s="75"/>
      <c r="G241" s="104"/>
      <c r="H241" s="41"/>
    </row>
    <row r="242" spans="1:8" s="22" customFormat="1" ht="30" customHeight="1">
      <c r="A242" s="41"/>
      <c r="B242" s="10"/>
      <c r="C242" s="27"/>
      <c r="D242" s="32"/>
      <c r="E242" s="11"/>
      <c r="F242" s="75"/>
      <c r="G242" s="104"/>
      <c r="H242" s="41"/>
    </row>
    <row r="243" spans="1:8" s="84" customFormat="1" ht="26.25" customHeight="1">
      <c r="A243" s="27"/>
      <c r="B243" s="107"/>
      <c r="C243" s="27"/>
      <c r="D243" s="32"/>
      <c r="E243" s="5"/>
      <c r="F243" s="75">
        <f t="shared" ref="F243:F297" si="41">E243+D243</f>
        <v>0</v>
      </c>
      <c r="G243" s="104"/>
      <c r="H243" s="41"/>
    </row>
    <row r="244" spans="1:8" s="22" customFormat="1" ht="30" customHeight="1">
      <c r="A244" s="65"/>
      <c r="B244" s="42" t="s">
        <v>462</v>
      </c>
      <c r="C244" s="1894" t="s">
        <v>79</v>
      </c>
      <c r="D244" s="1897"/>
      <c r="E244" s="1897"/>
      <c r="F244" s="75">
        <f t="shared" si="41"/>
        <v>0</v>
      </c>
      <c r="G244" s="82" t="s">
        <v>463</v>
      </c>
      <c r="H244" s="65"/>
    </row>
    <row r="245" spans="1:8" s="22" customFormat="1" ht="27" customHeight="1">
      <c r="A245" s="41">
        <f t="shared" ref="A245:A249" si="42">H245</f>
        <v>0</v>
      </c>
      <c r="B245" s="56" t="s">
        <v>278</v>
      </c>
      <c r="C245" s="171"/>
      <c r="D245" s="172"/>
      <c r="E245" s="14"/>
      <c r="F245" s="75">
        <f t="shared" si="41"/>
        <v>0</v>
      </c>
      <c r="G245" s="103" t="s">
        <v>441</v>
      </c>
      <c r="H245" s="46"/>
    </row>
    <row r="246" spans="1:8" s="84" customFormat="1" ht="23.25" customHeight="1">
      <c r="A246" s="27" t="str">
        <f t="shared" si="42"/>
        <v>B4.33 14 11</v>
      </c>
      <c r="B246" s="56" t="s">
        <v>464</v>
      </c>
      <c r="C246" s="171"/>
      <c r="D246" s="172"/>
      <c r="E246" s="14"/>
      <c r="F246" s="75">
        <f t="shared" si="41"/>
        <v>0</v>
      </c>
      <c r="G246" s="103" t="s">
        <v>327</v>
      </c>
      <c r="H246" s="46" t="s">
        <v>465</v>
      </c>
    </row>
    <row r="247" spans="1:8" s="84" customFormat="1" ht="26.25" customHeight="1">
      <c r="A247" s="27" t="str">
        <f t="shared" si="42"/>
        <v>B4.33 14 11.01</v>
      </c>
      <c r="B247" s="31" t="s">
        <v>466</v>
      </c>
      <c r="C247" s="27" t="s">
        <v>33</v>
      </c>
      <c r="D247" s="32">
        <v>1200</v>
      </c>
      <c r="E247" s="32"/>
      <c r="F247" s="75"/>
      <c r="G247" s="104" t="s">
        <v>467</v>
      </c>
      <c r="H247" s="46" t="s">
        <v>468</v>
      </c>
    </row>
    <row r="248" spans="1:8" s="84" customFormat="1" ht="27" customHeight="1">
      <c r="A248" s="27" t="str">
        <f t="shared" si="42"/>
        <v>B4.33 14 11.02</v>
      </c>
      <c r="B248" s="31" t="s">
        <v>469</v>
      </c>
      <c r="C248" s="27" t="s">
        <v>33</v>
      </c>
      <c r="D248" s="32">
        <v>150</v>
      </c>
      <c r="E248" s="32"/>
      <c r="F248" s="75"/>
      <c r="G248" s="104" t="s">
        <v>470</v>
      </c>
      <c r="H248" s="46" t="s">
        <v>471</v>
      </c>
    </row>
    <row r="249" spans="1:8" s="84" customFormat="1" ht="27" customHeight="1">
      <c r="A249" s="27" t="str">
        <f t="shared" si="42"/>
        <v>B4.33 14 11.03</v>
      </c>
      <c r="B249" s="31" t="s">
        <v>472</v>
      </c>
      <c r="C249" s="27" t="s">
        <v>33</v>
      </c>
      <c r="D249" s="32">
        <v>20</v>
      </c>
      <c r="E249" s="32"/>
      <c r="F249" s="75"/>
      <c r="G249" s="104" t="s">
        <v>473</v>
      </c>
      <c r="H249" s="46" t="s">
        <v>474</v>
      </c>
    </row>
    <row r="250" spans="1:8" s="79" customFormat="1" ht="25.5" customHeight="1">
      <c r="A250" s="27">
        <f>H250</f>
        <v>0</v>
      </c>
      <c r="B250" s="56" t="s">
        <v>344</v>
      </c>
      <c r="C250" s="171"/>
      <c r="D250" s="172"/>
      <c r="E250" s="14"/>
      <c r="F250" s="75">
        <f t="shared" si="41"/>
        <v>0</v>
      </c>
      <c r="G250" s="103" t="s">
        <v>345</v>
      </c>
      <c r="H250" s="55"/>
    </row>
    <row r="251" spans="1:8" s="79" customFormat="1" ht="21.75" customHeight="1">
      <c r="A251" s="27" t="str">
        <f t="shared" ref="A251" si="43">H251</f>
        <v>33 14 19</v>
      </c>
      <c r="B251" s="56" t="s">
        <v>346</v>
      </c>
      <c r="C251" s="171"/>
      <c r="D251" s="172"/>
      <c r="E251" s="14"/>
      <c r="F251" s="75">
        <f t="shared" si="41"/>
        <v>0</v>
      </c>
      <c r="G251" s="103" t="s">
        <v>347</v>
      </c>
      <c r="H251" s="27" t="s">
        <v>348</v>
      </c>
    </row>
    <row r="252" spans="1:8" s="77" customFormat="1" ht="26.25" customHeight="1">
      <c r="A252" s="27">
        <f>H252</f>
        <v>0</v>
      </c>
      <c r="B252" s="56" t="s">
        <v>349</v>
      </c>
      <c r="C252" s="171"/>
      <c r="D252" s="172"/>
      <c r="E252" s="14"/>
      <c r="F252" s="75">
        <f t="shared" si="41"/>
        <v>0</v>
      </c>
      <c r="G252" s="103" t="s">
        <v>350</v>
      </c>
      <c r="H252" s="27"/>
    </row>
    <row r="253" spans="1:8" s="77" customFormat="1" ht="28.5" customHeight="1">
      <c r="A253" s="27" t="str">
        <f t="shared" ref="A253:A255" si="44">H253</f>
        <v>B4.33 14 19.01</v>
      </c>
      <c r="B253" s="105" t="s">
        <v>475</v>
      </c>
      <c r="C253" s="27" t="s">
        <v>267</v>
      </c>
      <c r="D253" s="32">
        <v>81</v>
      </c>
      <c r="E253" s="32"/>
      <c r="F253" s="75"/>
      <c r="G253" s="35" t="s">
        <v>476</v>
      </c>
      <c r="H253" s="27" t="s">
        <v>477</v>
      </c>
    </row>
    <row r="254" spans="1:8" s="77" customFormat="1" ht="28.5" customHeight="1">
      <c r="A254" s="27" t="str">
        <f t="shared" si="44"/>
        <v>B4.33 14 19.02</v>
      </c>
      <c r="B254" s="105" t="s">
        <v>478</v>
      </c>
      <c r="C254" s="27" t="s">
        <v>267</v>
      </c>
      <c r="D254" s="32">
        <v>4</v>
      </c>
      <c r="E254" s="32"/>
      <c r="F254" s="75"/>
      <c r="G254" s="35" t="s">
        <v>352</v>
      </c>
      <c r="H254" s="27" t="s">
        <v>479</v>
      </c>
    </row>
    <row r="255" spans="1:8" s="77" customFormat="1" ht="28.5" customHeight="1">
      <c r="A255" s="27" t="str">
        <f t="shared" si="44"/>
        <v>B4.33 14 19.03</v>
      </c>
      <c r="B255" s="105" t="s">
        <v>480</v>
      </c>
      <c r="C255" s="27" t="s">
        <v>267</v>
      </c>
      <c r="D255" s="32">
        <v>1</v>
      </c>
      <c r="E255" s="5"/>
      <c r="F255" s="75"/>
      <c r="G255" s="35" t="s">
        <v>355</v>
      </c>
      <c r="H255" s="27" t="s">
        <v>481</v>
      </c>
    </row>
    <row r="256" spans="1:8" s="77" customFormat="1" ht="25.5" customHeight="1">
      <c r="A256" s="27"/>
      <c r="B256" s="56" t="s">
        <v>368</v>
      </c>
      <c r="C256" s="171"/>
      <c r="D256" s="172"/>
      <c r="E256" s="14"/>
      <c r="F256" s="75">
        <f t="shared" si="41"/>
        <v>0</v>
      </c>
      <c r="G256" s="103" t="s">
        <v>369</v>
      </c>
      <c r="H256" s="27"/>
    </row>
    <row r="257" spans="1:8" s="77" customFormat="1" ht="30" customHeight="1">
      <c r="A257" s="27" t="str">
        <f t="shared" ref="A257" si="45">H257</f>
        <v>B4.33 14 19.04</v>
      </c>
      <c r="B257" s="105" t="s">
        <v>482</v>
      </c>
      <c r="C257" s="27" t="s">
        <v>267</v>
      </c>
      <c r="D257" s="32">
        <v>9</v>
      </c>
      <c r="E257" s="5"/>
      <c r="F257" s="75"/>
      <c r="G257" s="35" t="s">
        <v>483</v>
      </c>
      <c r="H257" s="27" t="s">
        <v>484</v>
      </c>
    </row>
    <row r="258" spans="1:8" s="77" customFormat="1" ht="28.5" customHeight="1">
      <c r="A258" s="27"/>
      <c r="B258" s="56" t="s">
        <v>382</v>
      </c>
      <c r="C258" s="171"/>
      <c r="D258" s="172"/>
      <c r="E258" s="14"/>
      <c r="F258" s="75"/>
      <c r="G258" s="103" t="s">
        <v>383</v>
      </c>
      <c r="H258" s="27"/>
    </row>
    <row r="259" spans="1:8" s="77" customFormat="1" ht="30" customHeight="1">
      <c r="A259" s="27" t="str">
        <f t="shared" ref="A259" si="46">H259</f>
        <v>B4.33 14 19.05</v>
      </c>
      <c r="B259" s="105" t="s">
        <v>485</v>
      </c>
      <c r="C259" s="27" t="s">
        <v>267</v>
      </c>
      <c r="D259" s="32">
        <v>9</v>
      </c>
      <c r="E259" s="5"/>
      <c r="F259" s="75"/>
      <c r="G259" s="35" t="s">
        <v>486</v>
      </c>
      <c r="H259" s="27" t="s">
        <v>487</v>
      </c>
    </row>
    <row r="260" spans="1:8" s="77" customFormat="1" ht="23.25" customHeight="1">
      <c r="A260" s="27"/>
      <c r="B260" s="56"/>
      <c r="C260" s="171"/>
      <c r="D260" s="172"/>
      <c r="E260" s="14"/>
      <c r="F260" s="75">
        <f t="shared" si="41"/>
        <v>0</v>
      </c>
      <c r="G260" s="103"/>
      <c r="H260" s="27"/>
    </row>
    <row r="261" spans="1:8" s="77" customFormat="1" ht="23.25" customHeight="1">
      <c r="A261" s="27"/>
      <c r="B261" s="56"/>
      <c r="C261" s="171"/>
      <c r="D261" s="172"/>
      <c r="E261" s="14"/>
      <c r="F261" s="75"/>
      <c r="G261" s="103"/>
      <c r="H261" s="27"/>
    </row>
    <row r="262" spans="1:8" s="77" customFormat="1" ht="23.25" customHeight="1">
      <c r="A262" s="27"/>
      <c r="B262" s="56"/>
      <c r="C262" s="171"/>
      <c r="D262" s="172"/>
      <c r="E262" s="14"/>
      <c r="F262" s="75">
        <f t="shared" si="41"/>
        <v>0</v>
      </c>
      <c r="G262" s="103"/>
      <c r="H262" s="27"/>
    </row>
    <row r="263" spans="1:8" s="77" customFormat="1" ht="23.25" customHeight="1">
      <c r="A263" s="27"/>
      <c r="B263" s="56"/>
      <c r="C263" s="171"/>
      <c r="D263" s="172"/>
      <c r="E263" s="14"/>
      <c r="F263" s="75">
        <f t="shared" si="41"/>
        <v>0</v>
      </c>
      <c r="G263" s="103"/>
      <c r="H263" s="27"/>
    </row>
    <row r="264" spans="1:8" s="77" customFormat="1" ht="23.25" customHeight="1">
      <c r="A264" s="27"/>
      <c r="B264" s="56"/>
      <c r="C264" s="171"/>
      <c r="D264" s="172"/>
      <c r="E264" s="14"/>
      <c r="F264" s="75">
        <f t="shared" si="41"/>
        <v>0</v>
      </c>
      <c r="G264" s="103"/>
      <c r="H264" s="27"/>
    </row>
    <row r="265" spans="1:8" s="77" customFormat="1" ht="23.25" customHeight="1">
      <c r="A265" s="27"/>
      <c r="B265" s="56"/>
      <c r="C265" s="171"/>
      <c r="D265" s="172"/>
      <c r="E265" s="14"/>
      <c r="F265" s="75">
        <f t="shared" si="41"/>
        <v>0</v>
      </c>
      <c r="G265" s="103"/>
      <c r="H265" s="27"/>
    </row>
    <row r="266" spans="1:8" s="77" customFormat="1" ht="26.25" customHeight="1">
      <c r="A266" s="27"/>
      <c r="B266" s="56"/>
      <c r="C266" s="171"/>
      <c r="D266" s="172"/>
      <c r="E266" s="14"/>
      <c r="F266" s="75">
        <f t="shared" si="41"/>
        <v>0</v>
      </c>
      <c r="G266" s="103"/>
      <c r="H266" s="27"/>
    </row>
    <row r="267" spans="1:8" s="77" customFormat="1" ht="26.25" customHeight="1">
      <c r="A267" s="27"/>
      <c r="B267" s="56"/>
      <c r="C267" s="171"/>
      <c r="D267" s="172"/>
      <c r="E267" s="14"/>
      <c r="F267" s="75">
        <f t="shared" si="41"/>
        <v>0</v>
      </c>
      <c r="G267" s="103"/>
      <c r="H267" s="27"/>
    </row>
    <row r="268" spans="1:8" s="77" customFormat="1" ht="24" customHeight="1">
      <c r="A268" s="27"/>
      <c r="B268" s="105"/>
      <c r="C268" s="27"/>
      <c r="D268" s="32"/>
      <c r="E268" s="5"/>
      <c r="F268" s="75">
        <f t="shared" si="41"/>
        <v>0</v>
      </c>
      <c r="G268" s="35"/>
      <c r="H268" s="27"/>
    </row>
    <row r="269" spans="1:8" s="19" customFormat="1" ht="33" customHeight="1">
      <c r="A269" s="65"/>
      <c r="B269" s="42" t="s">
        <v>462</v>
      </c>
      <c r="C269" s="1894" t="s">
        <v>79</v>
      </c>
      <c r="D269" s="1897"/>
      <c r="E269" s="1897"/>
      <c r="F269" s="75">
        <f t="shared" si="41"/>
        <v>0</v>
      </c>
      <c r="G269" s="82" t="s">
        <v>463</v>
      </c>
      <c r="H269" s="65"/>
    </row>
    <row r="270" spans="1:8" s="19" customFormat="1" ht="27" customHeight="1">
      <c r="A270" s="27" t="str">
        <f t="shared" ref="A270" si="47">H270</f>
        <v>B4.33 14 13</v>
      </c>
      <c r="B270" s="56" t="s">
        <v>398</v>
      </c>
      <c r="C270" s="171"/>
      <c r="D270" s="172"/>
      <c r="E270" s="14"/>
      <c r="F270" s="75">
        <f t="shared" si="41"/>
        <v>0</v>
      </c>
      <c r="G270" s="103" t="s">
        <v>399</v>
      </c>
      <c r="H270" s="27" t="s">
        <v>488</v>
      </c>
    </row>
    <row r="271" spans="1:8" s="19" customFormat="1" ht="26.25" customHeight="1">
      <c r="A271" s="27">
        <f>H271</f>
        <v>0</v>
      </c>
      <c r="B271" s="56" t="s">
        <v>407</v>
      </c>
      <c r="C271" s="171"/>
      <c r="D271" s="172"/>
      <c r="E271" s="14"/>
      <c r="F271" s="75">
        <f t="shared" si="41"/>
        <v>0</v>
      </c>
      <c r="G271" s="103" t="s">
        <v>408</v>
      </c>
      <c r="H271" s="27"/>
    </row>
    <row r="272" spans="1:8" s="19" customFormat="1" ht="26.25" customHeight="1">
      <c r="A272" s="27" t="str">
        <f t="shared" ref="A272:A278" si="48">H272</f>
        <v>B4.33 14 13.01</v>
      </c>
      <c r="B272" s="38" t="s">
        <v>489</v>
      </c>
      <c r="C272" s="27" t="s">
        <v>267</v>
      </c>
      <c r="D272" s="32">
        <f>D257</f>
        <v>9</v>
      </c>
      <c r="E272" s="5"/>
      <c r="F272" s="75"/>
      <c r="G272" s="105" t="s">
        <v>490</v>
      </c>
      <c r="H272" s="27" t="s">
        <v>491</v>
      </c>
    </row>
    <row r="273" spans="1:8" s="19" customFormat="1" ht="26.25" customHeight="1">
      <c r="A273" s="27">
        <f t="shared" si="48"/>
        <v>0</v>
      </c>
      <c r="B273" s="56" t="s">
        <v>418</v>
      </c>
      <c r="C273" s="171"/>
      <c r="D273" s="172">
        <v>0</v>
      </c>
      <c r="E273" s="14"/>
      <c r="F273" s="75"/>
      <c r="G273" s="103" t="s">
        <v>419</v>
      </c>
      <c r="H273" s="46"/>
    </row>
    <row r="274" spans="1:8" s="19" customFormat="1" ht="26.25" customHeight="1">
      <c r="A274" s="27" t="str">
        <f t="shared" si="48"/>
        <v>B4.33 14 13.02</v>
      </c>
      <c r="B274" s="38" t="s">
        <v>492</v>
      </c>
      <c r="C274" s="27" t="s">
        <v>267</v>
      </c>
      <c r="D274" s="32">
        <f>D259</f>
        <v>9</v>
      </c>
      <c r="E274" s="5"/>
      <c r="F274" s="75"/>
      <c r="G274" s="105" t="s">
        <v>493</v>
      </c>
      <c r="H274" s="46" t="s">
        <v>494</v>
      </c>
    </row>
    <row r="275" spans="1:8" s="19" customFormat="1" ht="26.25" customHeight="1">
      <c r="A275" s="27" t="str">
        <f t="shared" si="48"/>
        <v>32 84 00</v>
      </c>
      <c r="B275" s="56" t="s">
        <v>426</v>
      </c>
      <c r="C275" s="171"/>
      <c r="D275" s="172">
        <v>0</v>
      </c>
      <c r="E275" s="14"/>
      <c r="F275" s="75"/>
      <c r="G275" s="103" t="s">
        <v>6</v>
      </c>
      <c r="H275" s="27" t="s">
        <v>495</v>
      </c>
    </row>
    <row r="276" spans="1:8" s="19" customFormat="1" ht="26.25" customHeight="1">
      <c r="A276" s="27" t="str">
        <f t="shared" si="48"/>
        <v>B4.32 84 00.01</v>
      </c>
      <c r="B276" s="51" t="s">
        <v>496</v>
      </c>
      <c r="C276" s="46" t="s">
        <v>267</v>
      </c>
      <c r="D276" s="32">
        <v>81</v>
      </c>
      <c r="E276" s="8"/>
      <c r="F276" s="75"/>
      <c r="G276" s="47" t="s">
        <v>497</v>
      </c>
      <c r="H276" s="27" t="s">
        <v>498</v>
      </c>
    </row>
    <row r="277" spans="1:8" s="19" customFormat="1" ht="26.25" customHeight="1">
      <c r="A277" s="27" t="str">
        <f t="shared" si="48"/>
        <v>32 80 00</v>
      </c>
      <c r="B277" s="56" t="s">
        <v>499</v>
      </c>
      <c r="C277" s="171"/>
      <c r="D277" s="172">
        <v>0</v>
      </c>
      <c r="E277" s="14"/>
      <c r="F277" s="75"/>
      <c r="G277" s="103" t="s">
        <v>500</v>
      </c>
      <c r="H277" s="27" t="s">
        <v>501</v>
      </c>
    </row>
    <row r="278" spans="1:8" s="19" customFormat="1" ht="42" customHeight="1">
      <c r="A278" s="27" t="str">
        <f t="shared" si="48"/>
        <v>B4.32 80 00.01</v>
      </c>
      <c r="B278" s="51" t="s">
        <v>502</v>
      </c>
      <c r="C278" s="46" t="s">
        <v>33</v>
      </c>
      <c r="D278" s="32">
        <v>28200</v>
      </c>
      <c r="E278" s="8"/>
      <c r="F278" s="75"/>
      <c r="G278" s="47" t="s">
        <v>503</v>
      </c>
      <c r="H278" s="27" t="s">
        <v>504</v>
      </c>
    </row>
    <row r="279" spans="1:8" s="19" customFormat="1" ht="26.25" customHeight="1">
      <c r="A279" s="27"/>
      <c r="B279" s="51"/>
      <c r="C279" s="46"/>
      <c r="D279" s="32"/>
      <c r="E279" s="8"/>
      <c r="F279" s="75">
        <f t="shared" si="41"/>
        <v>0</v>
      </c>
      <c r="G279" s="47"/>
      <c r="H279" s="27"/>
    </row>
    <row r="280" spans="1:8" s="19" customFormat="1" ht="26.25" customHeight="1">
      <c r="A280" s="27"/>
      <c r="B280" s="51"/>
      <c r="C280" s="46"/>
      <c r="D280" s="32"/>
      <c r="E280" s="8"/>
      <c r="F280" s="75">
        <f t="shared" si="41"/>
        <v>0</v>
      </c>
      <c r="G280" s="47"/>
      <c r="H280" s="27"/>
    </row>
    <row r="281" spans="1:8" s="19" customFormat="1" ht="26.25" customHeight="1">
      <c r="A281" s="27"/>
      <c r="B281" s="51"/>
      <c r="C281" s="46"/>
      <c r="D281" s="32"/>
      <c r="E281" s="8"/>
      <c r="F281" s="75">
        <f t="shared" si="41"/>
        <v>0</v>
      </c>
      <c r="G281" s="47"/>
      <c r="H281" s="27"/>
    </row>
    <row r="282" spans="1:8" s="19" customFormat="1" ht="26.25" customHeight="1">
      <c r="A282" s="27"/>
      <c r="B282" s="51"/>
      <c r="C282" s="46"/>
      <c r="D282" s="32"/>
      <c r="E282" s="8"/>
      <c r="F282" s="75">
        <f t="shared" si="41"/>
        <v>0</v>
      </c>
      <c r="G282" s="47"/>
      <c r="H282" s="27"/>
    </row>
    <row r="283" spans="1:8" s="19" customFormat="1" ht="26.25" customHeight="1">
      <c r="A283" s="27"/>
      <c r="B283" s="51"/>
      <c r="C283" s="46"/>
      <c r="D283" s="32"/>
      <c r="E283" s="8"/>
      <c r="F283" s="75">
        <f t="shared" si="41"/>
        <v>0</v>
      </c>
      <c r="G283" s="47"/>
      <c r="H283" s="27"/>
    </row>
    <row r="284" spans="1:8" s="19" customFormat="1" ht="26.25" customHeight="1">
      <c r="A284" s="27"/>
      <c r="B284" s="51"/>
      <c r="C284" s="46"/>
      <c r="D284" s="32"/>
      <c r="E284" s="8"/>
      <c r="F284" s="75">
        <f t="shared" si="41"/>
        <v>0</v>
      </c>
      <c r="G284" s="47"/>
      <c r="H284" s="27"/>
    </row>
    <row r="285" spans="1:8" s="19" customFormat="1" ht="26.25" customHeight="1">
      <c r="A285" s="27"/>
      <c r="B285" s="51"/>
      <c r="C285" s="46"/>
      <c r="D285" s="32"/>
      <c r="E285" s="8"/>
      <c r="F285" s="75">
        <f t="shared" si="41"/>
        <v>0</v>
      </c>
      <c r="G285" s="47"/>
      <c r="H285" s="27"/>
    </row>
    <row r="286" spans="1:8" s="19" customFormat="1" ht="26.25" customHeight="1">
      <c r="A286" s="27"/>
      <c r="B286" s="51"/>
      <c r="C286" s="46"/>
      <c r="D286" s="32"/>
      <c r="E286" s="8"/>
      <c r="F286" s="75">
        <f t="shared" si="41"/>
        <v>0</v>
      </c>
      <c r="G286" s="47"/>
      <c r="H286" s="27"/>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32.25" customHeight="1">
      <c r="A293" s="65"/>
      <c r="B293" s="42" t="s">
        <v>462</v>
      </c>
      <c r="C293" s="1894" t="s">
        <v>79</v>
      </c>
      <c r="D293" s="1897"/>
      <c r="E293" s="1897"/>
      <c r="F293" s="75">
        <f t="shared" si="41"/>
        <v>0</v>
      </c>
      <c r="G293" s="82" t="s">
        <v>463</v>
      </c>
      <c r="H293" s="62"/>
    </row>
    <row r="294" spans="1:8" s="255" customFormat="1" ht="27" customHeight="1">
      <c r="A294" s="1898" t="s">
        <v>505</v>
      </c>
      <c r="B294" s="1899"/>
      <c r="C294" s="256"/>
      <c r="D294" s="257"/>
      <c r="E294" s="257"/>
      <c r="F294" s="257">
        <f t="shared" si="41"/>
        <v>0</v>
      </c>
      <c r="G294" s="253"/>
      <c r="H294" s="254" t="s">
        <v>506</v>
      </c>
    </row>
    <row r="295" spans="1:8" s="23" customFormat="1" ht="30.75" customHeight="1">
      <c r="A295" s="29"/>
      <c r="B295" s="28" t="s">
        <v>507</v>
      </c>
      <c r="C295" s="29"/>
      <c r="D295" s="50"/>
      <c r="E295" s="4"/>
      <c r="F295" s="75">
        <f t="shared" si="41"/>
        <v>0</v>
      </c>
      <c r="G295" s="103" t="s">
        <v>279</v>
      </c>
      <c r="H295" s="29"/>
    </row>
    <row r="296" spans="1:8" s="45" customFormat="1" ht="59.25" customHeight="1">
      <c r="A296" s="29" t="s">
        <v>443</v>
      </c>
      <c r="B296" s="108" t="s">
        <v>508</v>
      </c>
      <c r="C296" s="29"/>
      <c r="D296" s="63"/>
      <c r="E296" s="9"/>
      <c r="F296" s="75">
        <f t="shared" si="41"/>
        <v>0</v>
      </c>
      <c r="G296" s="103" t="s">
        <v>509</v>
      </c>
      <c r="H296" s="29" t="s">
        <v>443</v>
      </c>
    </row>
    <row r="297" spans="1:8" s="45" customFormat="1" ht="30" customHeight="1">
      <c r="A297" s="60"/>
      <c r="B297" s="108" t="s">
        <v>510</v>
      </c>
      <c r="C297" s="29"/>
      <c r="D297" s="63"/>
      <c r="E297" s="9"/>
      <c r="F297" s="75">
        <f t="shared" si="41"/>
        <v>0</v>
      </c>
      <c r="G297" s="103" t="s">
        <v>511</v>
      </c>
      <c r="H297" s="60"/>
    </row>
    <row r="298" spans="1:8" s="45" customFormat="1" ht="25.5" customHeight="1">
      <c r="A298" s="27" t="str">
        <f t="shared" ref="A298:A301" si="49">H298</f>
        <v>B5.33 31 00.01</v>
      </c>
      <c r="B298" s="107" t="s">
        <v>512</v>
      </c>
      <c r="C298" s="27" t="s">
        <v>33</v>
      </c>
      <c r="D298" s="32">
        <v>2693</v>
      </c>
      <c r="E298" s="32"/>
      <c r="F298" s="75"/>
      <c r="G298" s="104" t="s">
        <v>513</v>
      </c>
      <c r="H298" s="27" t="s">
        <v>514</v>
      </c>
    </row>
    <row r="299" spans="1:8" s="45" customFormat="1" ht="25.5" customHeight="1">
      <c r="A299" s="27" t="str">
        <f t="shared" si="49"/>
        <v>B5.33 31 00.02</v>
      </c>
      <c r="B299" s="107" t="s">
        <v>288</v>
      </c>
      <c r="C299" s="27" t="s">
        <v>33</v>
      </c>
      <c r="D299" s="32">
        <v>1237</v>
      </c>
      <c r="E299" s="32"/>
      <c r="F299" s="75"/>
      <c r="G299" s="104" t="s">
        <v>515</v>
      </c>
      <c r="H299" s="27" t="s">
        <v>516</v>
      </c>
    </row>
    <row r="300" spans="1:8" s="45" customFormat="1" ht="25.5" customHeight="1">
      <c r="A300" s="27" t="str">
        <f t="shared" si="49"/>
        <v>B5.33 31 00.03</v>
      </c>
      <c r="B300" s="107" t="s">
        <v>302</v>
      </c>
      <c r="C300" s="27" t="s">
        <v>33</v>
      </c>
      <c r="D300" s="32">
        <v>131</v>
      </c>
      <c r="E300" s="5"/>
      <c r="F300" s="75"/>
      <c r="G300" s="104" t="s">
        <v>517</v>
      </c>
      <c r="H300" s="27" t="s">
        <v>518</v>
      </c>
    </row>
    <row r="301" spans="1:8" s="45" customFormat="1" ht="25.5" customHeight="1">
      <c r="A301" s="41" t="str">
        <f t="shared" si="49"/>
        <v>B4.33 31 00.04</v>
      </c>
      <c r="B301" s="10" t="s">
        <v>305</v>
      </c>
      <c r="C301" s="27" t="s">
        <v>33</v>
      </c>
      <c r="D301" s="32">
        <v>20</v>
      </c>
      <c r="E301" s="11"/>
      <c r="F301" s="75"/>
      <c r="G301" s="104" t="s">
        <v>306</v>
      </c>
      <c r="H301" s="41" t="s">
        <v>448</v>
      </c>
    </row>
    <row r="302" spans="1:8" s="45" customFormat="1" ht="30" customHeight="1">
      <c r="A302" s="60"/>
      <c r="B302" s="108" t="s">
        <v>298</v>
      </c>
      <c r="C302" s="29"/>
      <c r="D302" s="63">
        <v>0</v>
      </c>
      <c r="E302" s="9"/>
      <c r="F302" s="75"/>
      <c r="G302" s="103" t="s">
        <v>299</v>
      </c>
      <c r="H302" s="60"/>
    </row>
    <row r="303" spans="1:8" s="45" customFormat="1" ht="28.5" customHeight="1">
      <c r="A303" s="27" t="str">
        <f t="shared" ref="A303:A308" si="50">H303</f>
        <v>B5.33 31 00.05</v>
      </c>
      <c r="B303" s="107" t="s">
        <v>512</v>
      </c>
      <c r="C303" s="27" t="s">
        <v>33</v>
      </c>
      <c r="D303" s="32">
        <v>4588</v>
      </c>
      <c r="E303" s="32"/>
      <c r="F303" s="75"/>
      <c r="G303" s="104" t="s">
        <v>513</v>
      </c>
      <c r="H303" s="27" t="s">
        <v>519</v>
      </c>
    </row>
    <row r="304" spans="1:8" s="45" customFormat="1" ht="28.5" customHeight="1">
      <c r="A304" s="27" t="str">
        <f t="shared" si="50"/>
        <v>B5.33 31 00.06</v>
      </c>
      <c r="B304" s="107" t="s">
        <v>288</v>
      </c>
      <c r="C304" s="27" t="s">
        <v>33</v>
      </c>
      <c r="D304" s="32">
        <v>4052</v>
      </c>
      <c r="E304" s="32"/>
      <c r="F304" s="75"/>
      <c r="G304" s="104" t="s">
        <v>445</v>
      </c>
      <c r="H304" s="27" t="s">
        <v>520</v>
      </c>
    </row>
    <row r="305" spans="1:8" s="45" customFormat="1" ht="28.5" customHeight="1">
      <c r="A305" s="27" t="str">
        <f t="shared" si="50"/>
        <v>B5.33 31 00.07</v>
      </c>
      <c r="B305" s="107" t="s">
        <v>302</v>
      </c>
      <c r="C305" s="27" t="s">
        <v>33</v>
      </c>
      <c r="D305" s="32">
        <v>1579</v>
      </c>
      <c r="E305" s="32"/>
      <c r="F305" s="75"/>
      <c r="G305" s="104" t="s">
        <v>521</v>
      </c>
      <c r="H305" s="27" t="s">
        <v>522</v>
      </c>
    </row>
    <row r="306" spans="1:8" s="45" customFormat="1" ht="28.5" customHeight="1">
      <c r="A306" s="27" t="str">
        <f t="shared" si="50"/>
        <v>B5.33 31 00.08</v>
      </c>
      <c r="B306" s="107" t="s">
        <v>523</v>
      </c>
      <c r="C306" s="27" t="s">
        <v>33</v>
      </c>
      <c r="D306" s="32">
        <v>446</v>
      </c>
      <c r="E306" s="32"/>
      <c r="F306" s="75"/>
      <c r="G306" s="104" t="s">
        <v>524</v>
      </c>
      <c r="H306" s="27" t="s">
        <v>525</v>
      </c>
    </row>
    <row r="307" spans="1:8" s="45" customFormat="1" ht="28.5" customHeight="1">
      <c r="A307" s="27" t="str">
        <f t="shared" si="50"/>
        <v>B5.33 31 00.09</v>
      </c>
      <c r="B307" s="107" t="s">
        <v>526</v>
      </c>
      <c r="C307" s="27" t="s">
        <v>33</v>
      </c>
      <c r="D307" s="32">
        <v>559</v>
      </c>
      <c r="E307" s="32"/>
      <c r="F307" s="75"/>
      <c r="G307" s="104" t="s">
        <v>527</v>
      </c>
      <c r="H307" s="27" t="s">
        <v>528</v>
      </c>
    </row>
    <row r="308" spans="1:8" s="45" customFormat="1" ht="28.5" customHeight="1">
      <c r="A308" s="41" t="str">
        <f t="shared" si="50"/>
        <v>B5.33 31 00.10</v>
      </c>
      <c r="B308" s="10" t="s">
        <v>529</v>
      </c>
      <c r="C308" s="27" t="s">
        <v>33</v>
      </c>
      <c r="D308" s="32">
        <v>10</v>
      </c>
      <c r="E308" s="11"/>
      <c r="F308" s="75"/>
      <c r="G308" s="104" t="s">
        <v>530</v>
      </c>
      <c r="H308" s="27" t="s">
        <v>531</v>
      </c>
    </row>
    <row r="309" spans="1:8" s="45" customFormat="1" ht="21.75" customHeight="1">
      <c r="A309" s="60"/>
      <c r="B309" s="108" t="s">
        <v>307</v>
      </c>
      <c r="C309" s="29"/>
      <c r="D309" s="63">
        <v>0</v>
      </c>
      <c r="E309" s="9"/>
      <c r="F309" s="75"/>
      <c r="G309" s="103" t="s">
        <v>308</v>
      </c>
      <c r="H309" s="60"/>
    </row>
    <row r="310" spans="1:8" s="45" customFormat="1" ht="25.5" customHeight="1">
      <c r="A310" s="27" t="str">
        <f t="shared" ref="A310:A315" si="51">H310</f>
        <v>B5.33 31 00.11</v>
      </c>
      <c r="B310" s="107" t="s">
        <v>512</v>
      </c>
      <c r="C310" s="27" t="s">
        <v>33</v>
      </c>
      <c r="D310" s="32">
        <v>20</v>
      </c>
      <c r="E310" s="32"/>
      <c r="F310" s="75"/>
      <c r="G310" s="104" t="s">
        <v>513</v>
      </c>
      <c r="H310" s="27" t="s">
        <v>532</v>
      </c>
    </row>
    <row r="311" spans="1:8" s="45" customFormat="1" ht="25.5" customHeight="1">
      <c r="A311" s="27" t="str">
        <f t="shared" si="51"/>
        <v>B5.33 31 00.12</v>
      </c>
      <c r="B311" s="107" t="s">
        <v>288</v>
      </c>
      <c r="C311" s="27" t="s">
        <v>33</v>
      </c>
      <c r="D311" s="32">
        <v>317</v>
      </c>
      <c r="E311" s="32"/>
      <c r="F311" s="75"/>
      <c r="G311" s="104" t="s">
        <v>445</v>
      </c>
      <c r="H311" s="27" t="s">
        <v>533</v>
      </c>
    </row>
    <row r="312" spans="1:8" s="45" customFormat="1" ht="25.5" customHeight="1">
      <c r="A312" s="27" t="str">
        <f t="shared" si="51"/>
        <v>B5.33 31 00.13</v>
      </c>
      <c r="B312" s="107" t="s">
        <v>534</v>
      </c>
      <c r="C312" s="27" t="s">
        <v>33</v>
      </c>
      <c r="D312" s="32">
        <v>10</v>
      </c>
      <c r="E312" s="32"/>
      <c r="F312" s="75"/>
      <c r="G312" s="104" t="s">
        <v>521</v>
      </c>
      <c r="H312" s="27" t="s">
        <v>535</v>
      </c>
    </row>
    <row r="313" spans="1:8" s="45" customFormat="1" ht="25.5" customHeight="1">
      <c r="A313" s="27" t="str">
        <f t="shared" si="51"/>
        <v>B5.33 31 00.14</v>
      </c>
      <c r="B313" s="107" t="s">
        <v>536</v>
      </c>
      <c r="C313" s="27" t="s">
        <v>33</v>
      </c>
      <c r="D313" s="32">
        <v>606</v>
      </c>
      <c r="E313" s="32"/>
      <c r="F313" s="75"/>
      <c r="G313" s="104" t="s">
        <v>524</v>
      </c>
      <c r="H313" s="27" t="s">
        <v>537</v>
      </c>
    </row>
    <row r="314" spans="1:8" s="45" customFormat="1" ht="25.5" customHeight="1">
      <c r="A314" s="27" t="str">
        <f t="shared" si="51"/>
        <v>B5.33 31 00.15</v>
      </c>
      <c r="B314" s="107" t="s">
        <v>526</v>
      </c>
      <c r="C314" s="27" t="s">
        <v>33</v>
      </c>
      <c r="D314" s="32">
        <v>528</v>
      </c>
      <c r="E314" s="32"/>
      <c r="F314" s="75"/>
      <c r="G314" s="104" t="s">
        <v>527</v>
      </c>
      <c r="H314" s="27" t="s">
        <v>538</v>
      </c>
    </row>
    <row r="315" spans="1:8" s="45" customFormat="1" ht="25.5" customHeight="1">
      <c r="A315" s="41" t="str">
        <f t="shared" si="51"/>
        <v>B5.33 31 00.16</v>
      </c>
      <c r="B315" s="10" t="s">
        <v>529</v>
      </c>
      <c r="C315" s="27" t="s">
        <v>33</v>
      </c>
      <c r="D315" s="32">
        <v>10</v>
      </c>
      <c r="E315" s="11"/>
      <c r="F315" s="75"/>
      <c r="G315" s="104" t="s">
        <v>530</v>
      </c>
      <c r="H315" s="27" t="s">
        <v>539</v>
      </c>
    </row>
    <row r="316" spans="1:8" s="45" customFormat="1" ht="30" customHeight="1">
      <c r="A316" s="49"/>
      <c r="B316" s="42" t="s">
        <v>540</v>
      </c>
      <c r="C316" s="1894" t="s">
        <v>79</v>
      </c>
      <c r="D316" s="1897"/>
      <c r="E316" s="1897"/>
      <c r="F316" s="75">
        <f t="shared" ref="F316:F351" si="52">E316+D316</f>
        <v>0</v>
      </c>
      <c r="G316" s="109" t="s">
        <v>541</v>
      </c>
      <c r="H316" s="49"/>
    </row>
    <row r="317" spans="1:8" s="23" customFormat="1" ht="26.25" customHeight="1">
      <c r="A317" s="29"/>
      <c r="B317" s="28" t="s">
        <v>507</v>
      </c>
      <c r="C317" s="29"/>
      <c r="D317" s="50"/>
      <c r="E317" s="4"/>
      <c r="F317" s="75">
        <f t="shared" si="52"/>
        <v>0</v>
      </c>
      <c r="G317" s="103" t="s">
        <v>279</v>
      </c>
      <c r="H317" s="29"/>
    </row>
    <row r="318" spans="1:8" s="45" customFormat="1" ht="54.75" customHeight="1">
      <c r="A318" s="27" t="s">
        <v>443</v>
      </c>
      <c r="B318" s="108" t="s">
        <v>508</v>
      </c>
      <c r="C318" s="29"/>
      <c r="D318" s="63"/>
      <c r="E318" s="9"/>
      <c r="F318" s="75">
        <f t="shared" si="52"/>
        <v>0</v>
      </c>
      <c r="G318" s="103" t="s">
        <v>509</v>
      </c>
      <c r="H318" s="27" t="s">
        <v>443</v>
      </c>
    </row>
    <row r="319" spans="1:8" s="45" customFormat="1" ht="21" customHeight="1">
      <c r="A319" s="60"/>
      <c r="B319" s="108" t="s">
        <v>542</v>
      </c>
      <c r="C319" s="29"/>
      <c r="D319" s="63"/>
      <c r="E319" s="9"/>
      <c r="F319" s="75">
        <f t="shared" si="52"/>
        <v>0</v>
      </c>
      <c r="G319" s="103" t="s">
        <v>543</v>
      </c>
      <c r="H319" s="60"/>
    </row>
    <row r="320" spans="1:8" s="45" customFormat="1" ht="25.5" customHeight="1">
      <c r="A320" s="27" t="str">
        <f t="shared" ref="A320:A325" si="53">H320</f>
        <v>B5.33 31 00.17</v>
      </c>
      <c r="B320" s="107" t="s">
        <v>512</v>
      </c>
      <c r="C320" s="27" t="s">
        <v>33</v>
      </c>
      <c r="D320" s="32">
        <v>70</v>
      </c>
      <c r="E320" s="5"/>
      <c r="F320" s="75"/>
      <c r="G320" s="104" t="s">
        <v>544</v>
      </c>
      <c r="H320" s="27" t="s">
        <v>545</v>
      </c>
    </row>
    <row r="321" spans="1:8" s="45" customFormat="1" ht="25.5" customHeight="1">
      <c r="A321" s="27" t="str">
        <f t="shared" si="53"/>
        <v>B5.33 31 00.18</v>
      </c>
      <c r="B321" s="107" t="s">
        <v>450</v>
      </c>
      <c r="C321" s="27" t="s">
        <v>33</v>
      </c>
      <c r="D321" s="32">
        <v>776</v>
      </c>
      <c r="E321" s="5"/>
      <c r="F321" s="75"/>
      <c r="G321" s="104" t="s">
        <v>451</v>
      </c>
      <c r="H321" s="27" t="s">
        <v>546</v>
      </c>
    </row>
    <row r="322" spans="1:8" s="45" customFormat="1" ht="25.5" customHeight="1">
      <c r="A322" s="27" t="str">
        <f t="shared" si="53"/>
        <v>B5.33 31 00.19</v>
      </c>
      <c r="B322" s="107" t="s">
        <v>547</v>
      </c>
      <c r="C322" s="27" t="s">
        <v>33</v>
      </c>
      <c r="D322" s="32">
        <v>733</v>
      </c>
      <c r="E322" s="5"/>
      <c r="F322" s="75"/>
      <c r="G322" s="104" t="s">
        <v>521</v>
      </c>
      <c r="H322" s="27" t="s">
        <v>548</v>
      </c>
    </row>
    <row r="323" spans="1:8" s="45" customFormat="1" ht="25.5" customHeight="1">
      <c r="A323" s="27" t="str">
        <f t="shared" si="53"/>
        <v>B5.33 31 00.20</v>
      </c>
      <c r="B323" s="107" t="s">
        <v>523</v>
      </c>
      <c r="C323" s="27" t="s">
        <v>33</v>
      </c>
      <c r="D323" s="32">
        <v>200</v>
      </c>
      <c r="E323" s="5"/>
      <c r="F323" s="75"/>
      <c r="G323" s="104" t="s">
        <v>524</v>
      </c>
      <c r="H323" s="27" t="s">
        <v>549</v>
      </c>
    </row>
    <row r="324" spans="1:8" s="45" customFormat="1" ht="25.5" customHeight="1">
      <c r="A324" s="27" t="str">
        <f t="shared" si="53"/>
        <v>B5.33 31 00.21</v>
      </c>
      <c r="B324" s="107" t="s">
        <v>526</v>
      </c>
      <c r="C324" s="27" t="s">
        <v>33</v>
      </c>
      <c r="D324" s="32">
        <v>445</v>
      </c>
      <c r="E324" s="5"/>
      <c r="F324" s="75"/>
      <c r="G324" s="104" t="s">
        <v>527</v>
      </c>
      <c r="H324" s="27" t="s">
        <v>550</v>
      </c>
    </row>
    <row r="325" spans="1:8" s="45" customFormat="1" ht="25.5" customHeight="1">
      <c r="A325" s="41" t="str">
        <f t="shared" si="53"/>
        <v>B5.33 31 00.22</v>
      </c>
      <c r="B325" s="10" t="s">
        <v>529</v>
      </c>
      <c r="C325" s="27" t="s">
        <v>33</v>
      </c>
      <c r="D325" s="32">
        <v>10</v>
      </c>
      <c r="E325" s="11"/>
      <c r="F325" s="75"/>
      <c r="G325" s="104" t="s">
        <v>530</v>
      </c>
      <c r="H325" s="27" t="s">
        <v>551</v>
      </c>
    </row>
    <row r="326" spans="1:8" s="45" customFormat="1" ht="21.75" customHeight="1">
      <c r="A326" s="60"/>
      <c r="B326" s="108" t="s">
        <v>552</v>
      </c>
      <c r="C326" s="29"/>
      <c r="D326" s="63">
        <v>0</v>
      </c>
      <c r="E326" s="9"/>
      <c r="F326" s="75"/>
      <c r="G326" s="103" t="s">
        <v>553</v>
      </c>
      <c r="H326" s="60"/>
    </row>
    <row r="327" spans="1:8" s="45" customFormat="1" ht="25.5" customHeight="1">
      <c r="A327" s="27" t="str">
        <f t="shared" ref="A327:A332" si="54">H327</f>
        <v>B5.33 31 00.23</v>
      </c>
      <c r="B327" s="107" t="s">
        <v>512</v>
      </c>
      <c r="C327" s="27" t="s">
        <v>33</v>
      </c>
      <c r="D327" s="32">
        <v>10</v>
      </c>
      <c r="E327" s="5"/>
      <c r="F327" s="75"/>
      <c r="G327" s="104" t="s">
        <v>544</v>
      </c>
      <c r="H327" s="27" t="s">
        <v>554</v>
      </c>
    </row>
    <row r="328" spans="1:8" s="45" customFormat="1" ht="25.5" customHeight="1">
      <c r="A328" s="27" t="str">
        <f t="shared" si="54"/>
        <v>B5.33 31 00.24</v>
      </c>
      <c r="B328" s="107" t="s">
        <v>450</v>
      </c>
      <c r="C328" s="27" t="s">
        <v>33</v>
      </c>
      <c r="D328" s="32">
        <v>10</v>
      </c>
      <c r="E328" s="5"/>
      <c r="F328" s="75"/>
      <c r="G328" s="104" t="s">
        <v>451</v>
      </c>
      <c r="H328" s="27" t="s">
        <v>555</v>
      </c>
    </row>
    <row r="329" spans="1:8" s="45" customFormat="1" ht="25.5" customHeight="1">
      <c r="A329" s="27" t="str">
        <f t="shared" si="54"/>
        <v>B5.33 31 00.25</v>
      </c>
      <c r="B329" s="107" t="s">
        <v>547</v>
      </c>
      <c r="C329" s="27" t="s">
        <v>33</v>
      </c>
      <c r="D329" s="32">
        <v>10</v>
      </c>
      <c r="E329" s="5"/>
      <c r="F329" s="75"/>
      <c r="G329" s="104" t="s">
        <v>521</v>
      </c>
      <c r="H329" s="27" t="s">
        <v>556</v>
      </c>
    </row>
    <row r="330" spans="1:8" s="45" customFormat="1" ht="28.5" customHeight="1">
      <c r="A330" s="27" t="str">
        <f t="shared" si="54"/>
        <v>B5.33 31 00.26</v>
      </c>
      <c r="B330" s="107" t="s">
        <v>557</v>
      </c>
      <c r="C330" s="27" t="s">
        <v>33</v>
      </c>
      <c r="D330" s="32">
        <v>425</v>
      </c>
      <c r="E330" s="5"/>
      <c r="F330" s="75"/>
      <c r="G330" s="104" t="s">
        <v>558</v>
      </c>
      <c r="H330" s="27" t="s">
        <v>559</v>
      </c>
    </row>
    <row r="331" spans="1:8" s="45" customFormat="1" ht="28.5" customHeight="1">
      <c r="A331" s="27" t="str">
        <f t="shared" si="54"/>
        <v>B5.33 31 00.27</v>
      </c>
      <c r="B331" s="107" t="s">
        <v>526</v>
      </c>
      <c r="C331" s="27" t="s">
        <v>33</v>
      </c>
      <c r="D331" s="32">
        <v>612</v>
      </c>
      <c r="E331" s="5"/>
      <c r="F331" s="75"/>
      <c r="G331" s="104" t="s">
        <v>527</v>
      </c>
      <c r="H331" s="27" t="s">
        <v>560</v>
      </c>
    </row>
    <row r="332" spans="1:8" s="45" customFormat="1" ht="30" customHeight="1">
      <c r="A332" s="41" t="str">
        <f t="shared" si="54"/>
        <v>B5.33 31 00.28</v>
      </c>
      <c r="B332" s="10" t="s">
        <v>529</v>
      </c>
      <c r="C332" s="27" t="s">
        <v>33</v>
      </c>
      <c r="D332" s="32">
        <v>10</v>
      </c>
      <c r="E332" s="11"/>
      <c r="F332" s="75"/>
      <c r="G332" s="104" t="s">
        <v>530</v>
      </c>
      <c r="H332" s="27" t="s">
        <v>561</v>
      </c>
    </row>
    <row r="333" spans="1:8" s="45" customFormat="1" ht="23.25" customHeight="1">
      <c r="A333" s="60"/>
      <c r="B333" s="108" t="s">
        <v>562</v>
      </c>
      <c r="C333" s="29"/>
      <c r="D333" s="63">
        <v>0</v>
      </c>
      <c r="E333" s="9"/>
      <c r="F333" s="75"/>
      <c r="G333" s="103" t="s">
        <v>563</v>
      </c>
      <c r="H333" s="60"/>
    </row>
    <row r="334" spans="1:8" s="45" customFormat="1" ht="25.5" customHeight="1">
      <c r="A334" s="27" t="str">
        <f t="shared" ref="A334:A338" si="55">H334</f>
        <v>B5.33 31 00.29</v>
      </c>
      <c r="B334" s="107" t="s">
        <v>512</v>
      </c>
      <c r="C334" s="27" t="s">
        <v>33</v>
      </c>
      <c r="D334" s="32">
        <v>10</v>
      </c>
      <c r="E334" s="5"/>
      <c r="F334" s="75"/>
      <c r="G334" s="104" t="s">
        <v>544</v>
      </c>
      <c r="H334" s="27" t="s">
        <v>564</v>
      </c>
    </row>
    <row r="335" spans="1:8" s="45" customFormat="1" ht="25.5" customHeight="1">
      <c r="A335" s="27" t="str">
        <f t="shared" si="55"/>
        <v>B5.33 31 00.30</v>
      </c>
      <c r="B335" s="107" t="s">
        <v>450</v>
      </c>
      <c r="C335" s="27" t="s">
        <v>33</v>
      </c>
      <c r="D335" s="32">
        <v>10</v>
      </c>
      <c r="E335" s="5"/>
      <c r="F335" s="75"/>
      <c r="G335" s="104" t="s">
        <v>451</v>
      </c>
      <c r="H335" s="27" t="s">
        <v>565</v>
      </c>
    </row>
    <row r="336" spans="1:8" s="45" customFormat="1" ht="25.5" customHeight="1">
      <c r="A336" s="27" t="str">
        <f t="shared" si="55"/>
        <v>B5.33 31 00.31</v>
      </c>
      <c r="B336" s="107" t="s">
        <v>547</v>
      </c>
      <c r="C336" s="27" t="s">
        <v>33</v>
      </c>
      <c r="D336" s="32">
        <v>10</v>
      </c>
      <c r="E336" s="5"/>
      <c r="F336" s="75"/>
      <c r="G336" s="104" t="s">
        <v>521</v>
      </c>
      <c r="H336" s="27" t="s">
        <v>566</v>
      </c>
    </row>
    <row r="337" spans="1:8" s="45" customFormat="1" ht="28.5" customHeight="1">
      <c r="A337" s="27" t="str">
        <f t="shared" si="55"/>
        <v>B5.33 31 00.32</v>
      </c>
      <c r="B337" s="107" t="s">
        <v>523</v>
      </c>
      <c r="C337" s="27" t="s">
        <v>33</v>
      </c>
      <c r="D337" s="32">
        <v>924</v>
      </c>
      <c r="E337" s="5"/>
      <c r="F337" s="75"/>
      <c r="G337" s="104" t="s">
        <v>524</v>
      </c>
      <c r="H337" s="27" t="s">
        <v>567</v>
      </c>
    </row>
    <row r="338" spans="1:8" s="45" customFormat="1" ht="28.5" customHeight="1">
      <c r="A338" s="27" t="str">
        <f t="shared" si="55"/>
        <v>B5.33 31 00.33</v>
      </c>
      <c r="B338" s="10" t="s">
        <v>529</v>
      </c>
      <c r="C338" s="27" t="s">
        <v>33</v>
      </c>
      <c r="D338" s="32">
        <v>10</v>
      </c>
      <c r="E338" s="11"/>
      <c r="F338" s="75"/>
      <c r="G338" s="104" t="s">
        <v>530</v>
      </c>
      <c r="H338" s="27" t="s">
        <v>568</v>
      </c>
    </row>
    <row r="339" spans="1:8" s="45" customFormat="1" ht="28.5" customHeight="1">
      <c r="A339" s="27"/>
      <c r="B339" s="10"/>
      <c r="C339" s="27"/>
      <c r="D339" s="32"/>
      <c r="E339" s="11"/>
      <c r="F339" s="75"/>
      <c r="G339" s="104"/>
      <c r="H339" s="27"/>
    </row>
    <row r="340" spans="1:8" s="45" customFormat="1" ht="30" customHeight="1">
      <c r="A340" s="49"/>
      <c r="B340" s="42" t="s">
        <v>540</v>
      </c>
      <c r="C340" s="1894" t="s">
        <v>79</v>
      </c>
      <c r="D340" s="1897"/>
      <c r="E340" s="1897"/>
      <c r="F340" s="75">
        <f t="shared" ref="F340:F342" si="56">E340+D340</f>
        <v>0</v>
      </c>
      <c r="G340" s="109" t="s">
        <v>541</v>
      </c>
      <c r="H340" s="49"/>
    </row>
    <row r="341" spans="1:8" s="23" customFormat="1" ht="26.25" customHeight="1">
      <c r="A341" s="29"/>
      <c r="B341" s="28" t="s">
        <v>507</v>
      </c>
      <c r="C341" s="29"/>
      <c r="D341" s="50"/>
      <c r="E341" s="4"/>
      <c r="F341" s="75">
        <f t="shared" si="56"/>
        <v>0</v>
      </c>
      <c r="G341" s="103" t="s">
        <v>279</v>
      </c>
      <c r="H341" s="29"/>
    </row>
    <row r="342" spans="1:8" s="45" customFormat="1" ht="54.75" customHeight="1">
      <c r="A342" s="27" t="s">
        <v>443</v>
      </c>
      <c r="B342" s="108" t="s">
        <v>508</v>
      </c>
      <c r="C342" s="29"/>
      <c r="D342" s="63"/>
      <c r="E342" s="9"/>
      <c r="F342" s="75">
        <f t="shared" si="56"/>
        <v>0</v>
      </c>
      <c r="G342" s="103" t="s">
        <v>509</v>
      </c>
      <c r="H342" s="27" t="s">
        <v>443</v>
      </c>
    </row>
    <row r="343" spans="1:8" s="45" customFormat="1" ht="22.5" customHeight="1">
      <c r="A343" s="60"/>
      <c r="B343" s="108" t="s">
        <v>569</v>
      </c>
      <c r="C343" s="29"/>
      <c r="D343" s="63">
        <v>0</v>
      </c>
      <c r="E343" s="9"/>
      <c r="F343" s="75"/>
      <c r="G343" s="103" t="s">
        <v>570</v>
      </c>
      <c r="H343" s="60"/>
    </row>
    <row r="344" spans="1:8" s="45" customFormat="1" ht="21.75" customHeight="1">
      <c r="A344" s="27" t="str">
        <f t="shared" ref="A344:A348" si="57">H344</f>
        <v>B5.33 31 00.34</v>
      </c>
      <c r="B344" s="107" t="s">
        <v>302</v>
      </c>
      <c r="C344" s="27" t="s">
        <v>33</v>
      </c>
      <c r="D344" s="32">
        <v>98</v>
      </c>
      <c r="E344" s="5"/>
      <c r="F344" s="75"/>
      <c r="G344" s="104" t="s">
        <v>521</v>
      </c>
      <c r="H344" s="27" t="s">
        <v>571</v>
      </c>
    </row>
    <row r="345" spans="1:8" s="45" customFormat="1" ht="21.75" customHeight="1">
      <c r="A345" s="27" t="str">
        <f t="shared" si="57"/>
        <v>B5.33 31 00.35</v>
      </c>
      <c r="B345" s="107" t="s">
        <v>523</v>
      </c>
      <c r="C345" s="27" t="s">
        <v>33</v>
      </c>
      <c r="D345" s="32">
        <v>392</v>
      </c>
      <c r="E345" s="5"/>
      <c r="F345" s="75"/>
      <c r="G345" s="104" t="s">
        <v>524</v>
      </c>
      <c r="H345" s="27" t="s">
        <v>572</v>
      </c>
    </row>
    <row r="346" spans="1:8" s="45" customFormat="1" ht="21.75" customHeight="1">
      <c r="A346" s="27" t="str">
        <f t="shared" si="57"/>
        <v>B5.33 31 00.36</v>
      </c>
      <c r="B346" s="107" t="s">
        <v>526</v>
      </c>
      <c r="C346" s="27" t="s">
        <v>33</v>
      </c>
      <c r="D346" s="32">
        <v>372</v>
      </c>
      <c r="E346" s="5"/>
      <c r="F346" s="75"/>
      <c r="G346" s="104" t="s">
        <v>527</v>
      </c>
      <c r="H346" s="27" t="s">
        <v>573</v>
      </c>
    </row>
    <row r="347" spans="1:8" s="45" customFormat="1" ht="21.75" customHeight="1">
      <c r="A347" s="27" t="str">
        <f t="shared" si="57"/>
        <v>B5.33 31 00.37</v>
      </c>
      <c r="B347" s="107" t="s">
        <v>574</v>
      </c>
      <c r="C347" s="27" t="s">
        <v>33</v>
      </c>
      <c r="D347" s="32">
        <v>373</v>
      </c>
      <c r="E347" s="5"/>
      <c r="F347" s="75"/>
      <c r="G347" s="104" t="s">
        <v>575</v>
      </c>
      <c r="H347" s="27" t="s">
        <v>576</v>
      </c>
    </row>
    <row r="348" spans="1:8" s="45" customFormat="1" ht="21.75" customHeight="1">
      <c r="A348" s="27" t="str">
        <f t="shared" si="57"/>
        <v>B5.33 31 00.38</v>
      </c>
      <c r="B348" s="10" t="s">
        <v>577</v>
      </c>
      <c r="C348" s="27" t="s">
        <v>33</v>
      </c>
      <c r="D348" s="32">
        <v>10</v>
      </c>
      <c r="E348" s="11"/>
      <c r="F348" s="75"/>
      <c r="G348" s="104" t="s">
        <v>578</v>
      </c>
      <c r="H348" s="27" t="s">
        <v>579</v>
      </c>
    </row>
    <row r="349" spans="1:8" s="34" customFormat="1" ht="24.75" customHeight="1">
      <c r="A349" s="27"/>
      <c r="B349" s="108" t="s">
        <v>580</v>
      </c>
      <c r="C349" s="29"/>
      <c r="D349" s="63"/>
      <c r="E349" s="9"/>
      <c r="F349" s="75">
        <f t="shared" si="52"/>
        <v>0</v>
      </c>
      <c r="G349" s="103" t="s">
        <v>581</v>
      </c>
      <c r="H349" s="27"/>
    </row>
    <row r="350" spans="1:8" s="106" customFormat="1" ht="26.25" customHeight="1">
      <c r="A350" s="55" t="str">
        <f>H350</f>
        <v>33 05 13</v>
      </c>
      <c r="B350" s="108" t="s">
        <v>582</v>
      </c>
      <c r="C350" s="29"/>
      <c r="D350" s="63"/>
      <c r="E350" s="9"/>
      <c r="F350" s="75">
        <f t="shared" si="52"/>
        <v>0</v>
      </c>
      <c r="G350" s="103" t="s">
        <v>583</v>
      </c>
      <c r="H350" s="55" t="s">
        <v>584</v>
      </c>
    </row>
    <row r="351" spans="1:8" s="34" customFormat="1" ht="30" customHeight="1">
      <c r="A351" s="27"/>
      <c r="B351" s="108" t="s">
        <v>585</v>
      </c>
      <c r="C351" s="29"/>
      <c r="D351" s="63"/>
      <c r="E351" s="9"/>
      <c r="F351" s="75">
        <f t="shared" si="52"/>
        <v>0</v>
      </c>
      <c r="G351" s="103" t="s">
        <v>586</v>
      </c>
      <c r="H351" s="27"/>
    </row>
    <row r="352" spans="1:8" s="34" customFormat="1" ht="23.25" customHeight="1">
      <c r="A352" s="27" t="str">
        <f>H352</f>
        <v>B5.33 05 13.01</v>
      </c>
      <c r="B352" s="110" t="s">
        <v>587</v>
      </c>
      <c r="C352" s="27" t="s">
        <v>267</v>
      </c>
      <c r="D352" s="32">
        <v>87</v>
      </c>
      <c r="E352" s="15"/>
      <c r="F352" s="75"/>
      <c r="G352" s="104" t="s">
        <v>588</v>
      </c>
      <c r="H352" s="27" t="s">
        <v>589</v>
      </c>
    </row>
    <row r="353" spans="1:8" s="34" customFormat="1" ht="23.25" customHeight="1">
      <c r="A353" s="27" t="str">
        <f t="shared" ref="A353:A363" si="58">H353</f>
        <v>B5.33 05 13.02</v>
      </c>
      <c r="B353" s="110" t="s">
        <v>590</v>
      </c>
      <c r="C353" s="27" t="s">
        <v>267</v>
      </c>
      <c r="D353" s="32">
        <v>113</v>
      </c>
      <c r="E353" s="15"/>
      <c r="F353" s="75"/>
      <c r="G353" s="104" t="s">
        <v>591</v>
      </c>
      <c r="H353" s="27" t="s">
        <v>592</v>
      </c>
    </row>
    <row r="354" spans="1:8" s="34" customFormat="1" ht="23.25" customHeight="1">
      <c r="A354" s="27" t="str">
        <f t="shared" si="58"/>
        <v>B5.33 05 13.03</v>
      </c>
      <c r="B354" s="110" t="s">
        <v>593</v>
      </c>
      <c r="C354" s="27" t="s">
        <v>267</v>
      </c>
      <c r="D354" s="15">
        <v>2</v>
      </c>
      <c r="E354" s="5"/>
      <c r="F354" s="75"/>
      <c r="G354" s="104" t="s">
        <v>594</v>
      </c>
      <c r="H354" s="27" t="s">
        <v>595</v>
      </c>
    </row>
    <row r="355" spans="1:8" s="34" customFormat="1" ht="23.25" customHeight="1">
      <c r="A355" s="27" t="str">
        <f t="shared" si="58"/>
        <v>B5.33 05 13.04</v>
      </c>
      <c r="B355" s="110" t="s">
        <v>596</v>
      </c>
      <c r="C355" s="27" t="s">
        <v>267</v>
      </c>
      <c r="D355" s="32">
        <v>45</v>
      </c>
      <c r="E355" s="15"/>
      <c r="F355" s="75"/>
      <c r="G355" s="104" t="s">
        <v>597</v>
      </c>
      <c r="H355" s="27" t="s">
        <v>598</v>
      </c>
    </row>
    <row r="356" spans="1:8" s="34" customFormat="1" ht="23.25" customHeight="1">
      <c r="A356" s="27" t="str">
        <f t="shared" si="58"/>
        <v>B5.33 05 13.05</v>
      </c>
      <c r="B356" s="110" t="s">
        <v>599</v>
      </c>
      <c r="C356" s="27" t="s">
        <v>267</v>
      </c>
      <c r="D356" s="32">
        <v>21</v>
      </c>
      <c r="E356" s="15"/>
      <c r="F356" s="75"/>
      <c r="G356" s="104" t="s">
        <v>600</v>
      </c>
      <c r="H356" s="27" t="s">
        <v>601</v>
      </c>
    </row>
    <row r="357" spans="1:8" s="34" customFormat="1" ht="23.25" customHeight="1">
      <c r="A357" s="27" t="str">
        <f t="shared" si="58"/>
        <v>B5.33 05 13.06</v>
      </c>
      <c r="B357" s="110" t="s">
        <v>602</v>
      </c>
      <c r="C357" s="27" t="s">
        <v>267</v>
      </c>
      <c r="D357" s="32">
        <v>11</v>
      </c>
      <c r="E357" s="15"/>
      <c r="F357" s="75"/>
      <c r="G357" s="104" t="s">
        <v>603</v>
      </c>
      <c r="H357" s="27" t="s">
        <v>604</v>
      </c>
    </row>
    <row r="358" spans="1:8" s="34" customFormat="1" ht="23.25" customHeight="1">
      <c r="A358" s="27" t="str">
        <f t="shared" si="58"/>
        <v>B5.33 05 13.07</v>
      </c>
      <c r="B358" s="110" t="s">
        <v>605</v>
      </c>
      <c r="C358" s="27" t="s">
        <v>267</v>
      </c>
      <c r="D358" s="32">
        <v>14</v>
      </c>
      <c r="E358" s="5"/>
      <c r="F358" s="75"/>
      <c r="G358" s="104" t="s">
        <v>606</v>
      </c>
      <c r="H358" s="27" t="s">
        <v>607</v>
      </c>
    </row>
    <row r="359" spans="1:8" s="34" customFormat="1" ht="23.25" customHeight="1">
      <c r="A359" s="27" t="str">
        <f t="shared" si="58"/>
        <v>B5.33 05 13.08</v>
      </c>
      <c r="B359" s="110" t="s">
        <v>608</v>
      </c>
      <c r="C359" s="27" t="s">
        <v>267</v>
      </c>
      <c r="D359" s="32">
        <v>25</v>
      </c>
      <c r="E359" s="5"/>
      <c r="F359" s="75"/>
      <c r="G359" s="104" t="s">
        <v>609</v>
      </c>
      <c r="H359" s="27" t="s">
        <v>610</v>
      </c>
    </row>
    <row r="360" spans="1:8" s="34" customFormat="1" ht="23.25" customHeight="1">
      <c r="A360" s="27" t="str">
        <f t="shared" si="58"/>
        <v>B5.33 05 13.09</v>
      </c>
      <c r="B360" s="110" t="s">
        <v>611</v>
      </c>
      <c r="C360" s="27" t="s">
        <v>267</v>
      </c>
      <c r="D360" s="32">
        <v>18</v>
      </c>
      <c r="E360" s="5"/>
      <c r="F360" s="75"/>
      <c r="G360" s="104" t="s">
        <v>612</v>
      </c>
      <c r="H360" s="27" t="s">
        <v>613</v>
      </c>
    </row>
    <row r="361" spans="1:8" s="34" customFormat="1" ht="23.25" customHeight="1">
      <c r="A361" s="27" t="str">
        <f t="shared" si="58"/>
        <v>B5.33 05 13.10</v>
      </c>
      <c r="B361" s="110" t="s">
        <v>614</v>
      </c>
      <c r="C361" s="27" t="s">
        <v>267</v>
      </c>
      <c r="D361" s="15">
        <v>2</v>
      </c>
      <c r="E361" s="5"/>
      <c r="F361" s="75"/>
      <c r="G361" s="104" t="s">
        <v>615</v>
      </c>
      <c r="H361" s="27" t="s">
        <v>616</v>
      </c>
    </row>
    <row r="362" spans="1:8" s="34" customFormat="1" ht="23.25" customHeight="1">
      <c r="A362" s="27" t="str">
        <f t="shared" si="58"/>
        <v>B5.33 05 13.11</v>
      </c>
      <c r="B362" s="110" t="s">
        <v>617</v>
      </c>
      <c r="C362" s="27" t="s">
        <v>267</v>
      </c>
      <c r="D362" s="32">
        <v>3</v>
      </c>
      <c r="E362" s="5"/>
      <c r="F362" s="75"/>
      <c r="G362" s="104" t="s">
        <v>618</v>
      </c>
      <c r="H362" s="27" t="s">
        <v>619</v>
      </c>
    </row>
    <row r="363" spans="1:8" s="34" customFormat="1" ht="23.25" customHeight="1">
      <c r="A363" s="27" t="str">
        <f t="shared" si="58"/>
        <v>B5.33 05 13.12</v>
      </c>
      <c r="B363" s="110" t="s">
        <v>620</v>
      </c>
      <c r="C363" s="27" t="s">
        <v>267</v>
      </c>
      <c r="D363" s="32">
        <v>1</v>
      </c>
      <c r="E363" s="5"/>
      <c r="F363" s="75"/>
      <c r="G363" s="104" t="s">
        <v>621</v>
      </c>
      <c r="H363" s="27" t="s">
        <v>622</v>
      </c>
    </row>
    <row r="364" spans="1:8" s="34" customFormat="1" ht="18.75" customHeight="1">
      <c r="A364" s="27"/>
      <c r="B364" s="108" t="s">
        <v>623</v>
      </c>
      <c r="C364" s="29"/>
      <c r="D364" s="63">
        <v>0</v>
      </c>
      <c r="E364" s="9"/>
      <c r="F364" s="75"/>
      <c r="G364" s="103" t="s">
        <v>624</v>
      </c>
      <c r="H364" s="27"/>
    </row>
    <row r="365" spans="1:8" s="34" customFormat="1" ht="21.75" customHeight="1">
      <c r="A365" s="27" t="str">
        <f>H365</f>
        <v>B5.33 05 13.13</v>
      </c>
      <c r="B365" s="110" t="s">
        <v>614</v>
      </c>
      <c r="C365" s="27" t="s">
        <v>267</v>
      </c>
      <c r="D365" s="15">
        <v>1</v>
      </c>
      <c r="E365" s="5"/>
      <c r="F365" s="75"/>
      <c r="G365" s="104" t="s">
        <v>615</v>
      </c>
      <c r="H365" s="27" t="s">
        <v>625</v>
      </c>
    </row>
    <row r="366" spans="1:8" s="34" customFormat="1" ht="21.75" customHeight="1">
      <c r="A366" s="27" t="str">
        <f t="shared" ref="A366" si="59">H366</f>
        <v>B5.33 05 13.14</v>
      </c>
      <c r="B366" s="110" t="s">
        <v>620</v>
      </c>
      <c r="C366" s="27" t="s">
        <v>267</v>
      </c>
      <c r="D366" s="32">
        <v>1</v>
      </c>
      <c r="E366" s="5"/>
      <c r="F366" s="75"/>
      <c r="G366" s="104" t="s">
        <v>621</v>
      </c>
      <c r="H366" s="27" t="s">
        <v>626</v>
      </c>
    </row>
    <row r="367" spans="1:8" s="45" customFormat="1" ht="30" customHeight="1">
      <c r="A367" s="49"/>
      <c r="B367" s="42" t="s">
        <v>540</v>
      </c>
      <c r="C367" s="1894" t="s">
        <v>79</v>
      </c>
      <c r="D367" s="1897"/>
      <c r="E367" s="1897"/>
      <c r="F367" s="75">
        <f t="shared" ref="F367:F430" si="60">E367+D367</f>
        <v>0</v>
      </c>
      <c r="G367" s="109" t="s">
        <v>541</v>
      </c>
      <c r="H367" s="49"/>
    </row>
    <row r="368" spans="1:8" s="255" customFormat="1" ht="27" customHeight="1">
      <c r="A368" s="1898" t="s">
        <v>627</v>
      </c>
      <c r="B368" s="1899"/>
      <c r="C368" s="251"/>
      <c r="D368" s="252"/>
      <c r="E368" s="252"/>
      <c r="F368" s="252">
        <f t="shared" si="60"/>
        <v>0</v>
      </c>
      <c r="G368" s="253"/>
      <c r="H368" s="254" t="s">
        <v>628</v>
      </c>
    </row>
    <row r="369" spans="1:8" s="84" customFormat="1" ht="24.9" customHeight="1">
      <c r="A369" s="46">
        <f>H369</f>
        <v>0</v>
      </c>
      <c r="B369" s="28" t="s">
        <v>629</v>
      </c>
      <c r="C369" s="111"/>
      <c r="D369" s="112"/>
      <c r="E369" s="112"/>
      <c r="F369" s="75">
        <f t="shared" si="60"/>
        <v>0</v>
      </c>
      <c r="G369" s="73" t="s">
        <v>630</v>
      </c>
      <c r="H369" s="74"/>
    </row>
    <row r="370" spans="1:8" s="84" customFormat="1" ht="24.9" customHeight="1">
      <c r="A370" s="74" t="str">
        <f>H370</f>
        <v>33 42 11</v>
      </c>
      <c r="B370" s="28" t="s">
        <v>631</v>
      </c>
      <c r="C370" s="113"/>
      <c r="D370" s="114"/>
      <c r="E370" s="114"/>
      <c r="F370" s="75">
        <f t="shared" si="60"/>
        <v>0</v>
      </c>
      <c r="G370" s="78" t="s">
        <v>632</v>
      </c>
      <c r="H370" s="74" t="s">
        <v>633</v>
      </c>
    </row>
    <row r="371" spans="1:8" s="84" customFormat="1" ht="53.25" customHeight="1">
      <c r="A371" s="74">
        <f t="shared" ref="A371:A458" si="61">H371</f>
        <v>0</v>
      </c>
      <c r="B371" s="108" t="s">
        <v>508</v>
      </c>
      <c r="C371" s="29"/>
      <c r="D371" s="63"/>
      <c r="E371" s="9"/>
      <c r="F371" s="75">
        <f t="shared" si="60"/>
        <v>0</v>
      </c>
      <c r="G371" s="103" t="s">
        <v>509</v>
      </c>
      <c r="H371" s="74"/>
    </row>
    <row r="372" spans="1:8" s="84" customFormat="1" ht="30" customHeight="1">
      <c r="A372" s="29">
        <f t="shared" si="61"/>
        <v>0</v>
      </c>
      <c r="B372" s="28" t="s">
        <v>552</v>
      </c>
      <c r="C372" s="111"/>
      <c r="D372" s="112"/>
      <c r="E372" s="112"/>
      <c r="F372" s="75">
        <f t="shared" si="60"/>
        <v>0</v>
      </c>
      <c r="G372" s="73" t="s">
        <v>553</v>
      </c>
      <c r="H372" s="29"/>
    </row>
    <row r="373" spans="1:8" s="84" customFormat="1" ht="30" customHeight="1">
      <c r="A373" s="27" t="str">
        <f t="shared" si="61"/>
        <v>B6.33 42 11.01</v>
      </c>
      <c r="B373" s="107" t="s">
        <v>285</v>
      </c>
      <c r="C373" s="27" t="s">
        <v>33</v>
      </c>
      <c r="D373" s="32">
        <v>10430</v>
      </c>
      <c r="E373" s="5"/>
      <c r="F373" s="75"/>
      <c r="G373" s="104" t="s">
        <v>544</v>
      </c>
      <c r="H373" s="27" t="s">
        <v>634</v>
      </c>
    </row>
    <row r="374" spans="1:8" s="45" customFormat="1" ht="30" customHeight="1">
      <c r="A374" s="27" t="str">
        <f t="shared" si="61"/>
        <v>B6.33 42 11.02</v>
      </c>
      <c r="B374" s="107" t="s">
        <v>288</v>
      </c>
      <c r="C374" s="27" t="s">
        <v>33</v>
      </c>
      <c r="D374" s="32">
        <v>1715</v>
      </c>
      <c r="E374" s="5"/>
      <c r="F374" s="75"/>
      <c r="G374" s="104" t="s">
        <v>515</v>
      </c>
      <c r="H374" s="27" t="s">
        <v>635</v>
      </c>
    </row>
    <row r="375" spans="1:8" s="45" customFormat="1" ht="30" customHeight="1">
      <c r="A375" s="27" t="str">
        <f t="shared" si="61"/>
        <v>B6.33 42 11.03</v>
      </c>
      <c r="B375" s="107" t="s">
        <v>302</v>
      </c>
      <c r="C375" s="27" t="s">
        <v>33</v>
      </c>
      <c r="D375" s="32">
        <v>180</v>
      </c>
      <c r="E375" s="5"/>
      <c r="F375" s="75"/>
      <c r="G375" s="104" t="s">
        <v>517</v>
      </c>
      <c r="H375" s="27" t="s">
        <v>636</v>
      </c>
    </row>
    <row r="376" spans="1:8" s="45" customFormat="1" ht="30" customHeight="1">
      <c r="A376" s="27" t="str">
        <f t="shared" si="61"/>
        <v>B6.33 42 11.04</v>
      </c>
      <c r="B376" s="107" t="s">
        <v>523</v>
      </c>
      <c r="C376" s="27" t="s">
        <v>33</v>
      </c>
      <c r="D376" s="32">
        <v>275</v>
      </c>
      <c r="E376" s="5"/>
      <c r="F376" s="75"/>
      <c r="G376" s="104" t="s">
        <v>524</v>
      </c>
      <c r="H376" s="27" t="s">
        <v>637</v>
      </c>
    </row>
    <row r="377" spans="1:8" s="45" customFormat="1" ht="28.5" customHeight="1">
      <c r="A377" s="27" t="str">
        <f t="shared" si="61"/>
        <v>B5.33 31 00.05</v>
      </c>
      <c r="B377" s="10" t="s">
        <v>638</v>
      </c>
      <c r="C377" s="27" t="s">
        <v>33</v>
      </c>
      <c r="D377" s="32">
        <v>15</v>
      </c>
      <c r="E377" s="11"/>
      <c r="F377" s="75"/>
      <c r="G377" s="104" t="s">
        <v>639</v>
      </c>
      <c r="H377" s="27" t="s">
        <v>519</v>
      </c>
    </row>
    <row r="378" spans="1:8" s="84" customFormat="1" ht="25.5" customHeight="1">
      <c r="A378" s="29">
        <f t="shared" si="61"/>
        <v>0</v>
      </c>
      <c r="B378" s="28" t="s">
        <v>562</v>
      </c>
      <c r="C378" s="111"/>
      <c r="D378" s="112">
        <v>0</v>
      </c>
      <c r="E378" s="112"/>
      <c r="F378" s="75"/>
      <c r="G378" s="73" t="s">
        <v>563</v>
      </c>
      <c r="H378" s="29"/>
    </row>
    <row r="379" spans="1:8" s="84" customFormat="1" ht="30" customHeight="1">
      <c r="A379" s="27" t="str">
        <f t="shared" si="61"/>
        <v>B6.33 42 11.06</v>
      </c>
      <c r="B379" s="107" t="s">
        <v>285</v>
      </c>
      <c r="C379" s="27" t="s">
        <v>33</v>
      </c>
      <c r="D379" s="32">
        <v>750</v>
      </c>
      <c r="E379" s="5"/>
      <c r="F379" s="75"/>
      <c r="G379" s="104" t="s">
        <v>544</v>
      </c>
      <c r="H379" s="27" t="s">
        <v>640</v>
      </c>
    </row>
    <row r="380" spans="1:8" s="45" customFormat="1" ht="30" customHeight="1">
      <c r="A380" s="27" t="str">
        <f t="shared" si="61"/>
        <v>B6.33 42 11.07</v>
      </c>
      <c r="B380" s="107" t="s">
        <v>288</v>
      </c>
      <c r="C380" s="27" t="s">
        <v>33</v>
      </c>
      <c r="D380" s="32">
        <v>165</v>
      </c>
      <c r="E380" s="5"/>
      <c r="F380" s="75"/>
      <c r="G380" s="104" t="s">
        <v>515</v>
      </c>
      <c r="H380" s="27" t="s">
        <v>641</v>
      </c>
    </row>
    <row r="381" spans="1:8" s="45" customFormat="1" ht="30" customHeight="1">
      <c r="A381" s="27" t="str">
        <f t="shared" si="61"/>
        <v>B6.33 42 11.08</v>
      </c>
      <c r="B381" s="107" t="s">
        <v>302</v>
      </c>
      <c r="C381" s="27" t="s">
        <v>33</v>
      </c>
      <c r="D381" s="32">
        <v>55</v>
      </c>
      <c r="E381" s="5"/>
      <c r="F381" s="75"/>
      <c r="G381" s="104" t="s">
        <v>517</v>
      </c>
      <c r="H381" s="27" t="s">
        <v>642</v>
      </c>
    </row>
    <row r="382" spans="1:8" s="45" customFormat="1" ht="30" customHeight="1">
      <c r="A382" s="27" t="str">
        <f t="shared" si="61"/>
        <v>B6.33 42 11.09</v>
      </c>
      <c r="B382" s="107" t="s">
        <v>523</v>
      </c>
      <c r="C382" s="27" t="s">
        <v>33</v>
      </c>
      <c r="D382" s="32">
        <v>190</v>
      </c>
      <c r="E382" s="5"/>
      <c r="F382" s="75"/>
      <c r="G382" s="104" t="s">
        <v>524</v>
      </c>
      <c r="H382" s="27" t="s">
        <v>643</v>
      </c>
    </row>
    <row r="383" spans="1:8" s="45" customFormat="1" ht="28.5" customHeight="1">
      <c r="A383" s="27" t="str">
        <f t="shared" si="61"/>
        <v>B6.33 42 11.10</v>
      </c>
      <c r="B383" s="10" t="s">
        <v>638</v>
      </c>
      <c r="C383" s="27" t="s">
        <v>33</v>
      </c>
      <c r="D383" s="32">
        <v>15</v>
      </c>
      <c r="E383" s="11"/>
      <c r="F383" s="75"/>
      <c r="G383" s="104" t="s">
        <v>639</v>
      </c>
      <c r="H383" s="27" t="s">
        <v>644</v>
      </c>
    </row>
    <row r="384" spans="1:8" s="84" customFormat="1" ht="26.25" customHeight="1">
      <c r="A384" s="29">
        <f t="shared" si="61"/>
        <v>0</v>
      </c>
      <c r="B384" s="28" t="s">
        <v>569</v>
      </c>
      <c r="C384" s="111"/>
      <c r="D384" s="112">
        <v>0</v>
      </c>
      <c r="E384" s="112"/>
      <c r="F384" s="75"/>
      <c r="G384" s="73" t="s">
        <v>570</v>
      </c>
      <c r="H384" s="29"/>
    </row>
    <row r="385" spans="1:8" s="84" customFormat="1" ht="27" customHeight="1">
      <c r="A385" s="27" t="str">
        <f t="shared" si="61"/>
        <v>B6.33 42 11.11</v>
      </c>
      <c r="B385" s="107" t="s">
        <v>285</v>
      </c>
      <c r="C385" s="27" t="s">
        <v>33</v>
      </c>
      <c r="D385" s="32">
        <v>590</v>
      </c>
      <c r="E385" s="32"/>
      <c r="F385" s="75"/>
      <c r="G385" s="104" t="s">
        <v>544</v>
      </c>
      <c r="H385" s="27" t="s">
        <v>645</v>
      </c>
    </row>
    <row r="386" spans="1:8" s="45" customFormat="1" ht="24.75" customHeight="1">
      <c r="A386" s="27" t="str">
        <f t="shared" si="61"/>
        <v>B6.33 42 11.12</v>
      </c>
      <c r="B386" s="107" t="s">
        <v>288</v>
      </c>
      <c r="C386" s="27" t="s">
        <v>33</v>
      </c>
      <c r="D386" s="32">
        <v>1710</v>
      </c>
      <c r="E386" s="32"/>
      <c r="F386" s="75"/>
      <c r="G386" s="104" t="s">
        <v>515</v>
      </c>
      <c r="H386" s="27" t="s">
        <v>646</v>
      </c>
    </row>
    <row r="387" spans="1:8" s="45" customFormat="1" ht="25.5" customHeight="1">
      <c r="A387" s="27" t="str">
        <f t="shared" si="61"/>
        <v>B6.33 42 11.13</v>
      </c>
      <c r="B387" s="107" t="s">
        <v>302</v>
      </c>
      <c r="C387" s="27" t="s">
        <v>33</v>
      </c>
      <c r="D387" s="32">
        <v>360</v>
      </c>
      <c r="E387" s="32"/>
      <c r="F387" s="75"/>
      <c r="G387" s="104" t="s">
        <v>517</v>
      </c>
      <c r="H387" s="27" t="s">
        <v>647</v>
      </c>
    </row>
    <row r="388" spans="1:8" s="45" customFormat="1" ht="25.5" customHeight="1">
      <c r="A388" s="27" t="str">
        <f t="shared" si="61"/>
        <v>B6.33 42 11.14</v>
      </c>
      <c r="B388" s="10" t="s">
        <v>305</v>
      </c>
      <c r="C388" s="27" t="s">
        <v>33</v>
      </c>
      <c r="D388" s="32">
        <v>15</v>
      </c>
      <c r="E388" s="11"/>
      <c r="F388" s="75"/>
      <c r="G388" s="104" t="s">
        <v>306</v>
      </c>
      <c r="H388" s="27" t="s">
        <v>648</v>
      </c>
    </row>
    <row r="389" spans="1:8" s="84" customFormat="1" ht="30" customHeight="1">
      <c r="A389" s="87">
        <f t="shared" si="61"/>
        <v>0</v>
      </c>
      <c r="B389" s="42" t="s">
        <v>649</v>
      </c>
      <c r="C389" s="1894" t="s">
        <v>79</v>
      </c>
      <c r="D389" s="1894"/>
      <c r="E389" s="1894"/>
      <c r="F389" s="75">
        <f t="shared" si="60"/>
        <v>0</v>
      </c>
      <c r="G389" s="82" t="s">
        <v>650</v>
      </c>
      <c r="H389" s="82"/>
    </row>
    <row r="390" spans="1:8" s="84" customFormat="1" ht="29.25" customHeight="1">
      <c r="A390" s="74" t="str">
        <f t="shared" si="61"/>
        <v>33 42 11</v>
      </c>
      <c r="B390" s="28" t="s">
        <v>631</v>
      </c>
      <c r="C390" s="113"/>
      <c r="D390" s="114"/>
      <c r="E390" s="114"/>
      <c r="F390" s="75">
        <f t="shared" si="60"/>
        <v>0</v>
      </c>
      <c r="G390" s="78" t="s">
        <v>632</v>
      </c>
      <c r="H390" s="74" t="s">
        <v>633</v>
      </c>
    </row>
    <row r="391" spans="1:8" s="84" customFormat="1" ht="51" customHeight="1">
      <c r="A391" s="74">
        <f t="shared" si="61"/>
        <v>0</v>
      </c>
      <c r="B391" s="108" t="s">
        <v>508</v>
      </c>
      <c r="C391" s="29"/>
      <c r="D391" s="63"/>
      <c r="E391" s="9"/>
      <c r="F391" s="75">
        <f t="shared" si="60"/>
        <v>0</v>
      </c>
      <c r="G391" s="103" t="s">
        <v>509</v>
      </c>
      <c r="H391" s="74"/>
    </row>
    <row r="392" spans="1:8" s="84" customFormat="1" ht="30" customHeight="1">
      <c r="A392" s="29">
        <f>H392</f>
        <v>0</v>
      </c>
      <c r="B392" s="28" t="s">
        <v>651</v>
      </c>
      <c r="C392" s="111"/>
      <c r="D392" s="112">
        <v>0</v>
      </c>
      <c r="E392" s="112"/>
      <c r="F392" s="75"/>
      <c r="G392" s="73" t="s">
        <v>652</v>
      </c>
      <c r="H392" s="29"/>
    </row>
    <row r="393" spans="1:8" s="84" customFormat="1" ht="30" customHeight="1">
      <c r="A393" s="27" t="str">
        <f t="shared" ref="A393" si="62">H393</f>
        <v>B6.33 42 11.15</v>
      </c>
      <c r="B393" s="107" t="s">
        <v>285</v>
      </c>
      <c r="C393" s="27" t="s">
        <v>33</v>
      </c>
      <c r="D393" s="32">
        <v>10</v>
      </c>
      <c r="E393" s="32"/>
      <c r="F393" s="75"/>
      <c r="G393" s="104" t="s">
        <v>544</v>
      </c>
      <c r="H393" s="27" t="s">
        <v>653</v>
      </c>
    </row>
    <row r="394" spans="1:8" s="84" customFormat="1" ht="30" customHeight="1">
      <c r="A394" s="27" t="str">
        <f>H394</f>
        <v>B6.33 42 11.16</v>
      </c>
      <c r="B394" s="107" t="s">
        <v>654</v>
      </c>
      <c r="C394" s="27" t="s">
        <v>33</v>
      </c>
      <c r="D394" s="32">
        <v>460</v>
      </c>
      <c r="E394" s="5"/>
      <c r="F394" s="75"/>
      <c r="G394" s="104" t="s">
        <v>451</v>
      </c>
      <c r="H394" s="27" t="s">
        <v>655</v>
      </c>
    </row>
    <row r="395" spans="1:8" s="84" customFormat="1" ht="30" customHeight="1">
      <c r="A395" s="27" t="str">
        <f>H395</f>
        <v>B6.33 42 11.17</v>
      </c>
      <c r="B395" s="107" t="s">
        <v>302</v>
      </c>
      <c r="C395" s="27" t="s">
        <v>33</v>
      </c>
      <c r="D395" s="32">
        <v>190</v>
      </c>
      <c r="E395" s="5"/>
      <c r="F395" s="75"/>
      <c r="G395" s="104" t="s">
        <v>517</v>
      </c>
      <c r="H395" s="27" t="s">
        <v>656</v>
      </c>
    </row>
    <row r="396" spans="1:8" s="45" customFormat="1" ht="30" customHeight="1">
      <c r="A396" s="27" t="str">
        <f>H396</f>
        <v>B6.33 42 11.18</v>
      </c>
      <c r="B396" s="10" t="s">
        <v>305</v>
      </c>
      <c r="C396" s="27" t="s">
        <v>33</v>
      </c>
      <c r="D396" s="32">
        <v>15</v>
      </c>
      <c r="E396" s="11"/>
      <c r="F396" s="75"/>
      <c r="G396" s="104" t="s">
        <v>306</v>
      </c>
      <c r="H396" s="27" t="s">
        <v>657</v>
      </c>
    </row>
    <row r="397" spans="1:8" s="84" customFormat="1" ht="30" customHeight="1">
      <c r="A397" s="29">
        <f t="shared" si="61"/>
        <v>0</v>
      </c>
      <c r="B397" s="28" t="s">
        <v>658</v>
      </c>
      <c r="C397" s="111"/>
      <c r="D397" s="112"/>
      <c r="E397" s="112"/>
      <c r="F397" s="75">
        <f t="shared" si="60"/>
        <v>0</v>
      </c>
      <c r="G397" s="73" t="s">
        <v>659</v>
      </c>
      <c r="H397" s="29"/>
    </row>
    <row r="398" spans="1:8" s="84" customFormat="1" ht="30" customHeight="1">
      <c r="A398" s="27" t="str">
        <f t="shared" si="61"/>
        <v>B6.33 42 11.19</v>
      </c>
      <c r="B398" s="107" t="s">
        <v>285</v>
      </c>
      <c r="C398" s="27" t="s">
        <v>33</v>
      </c>
      <c r="D398" s="32">
        <v>10</v>
      </c>
      <c r="E398" s="32"/>
      <c r="F398" s="75"/>
      <c r="G398" s="104" t="s">
        <v>544</v>
      </c>
      <c r="H398" s="27" t="s">
        <v>660</v>
      </c>
    </row>
    <row r="399" spans="1:8" s="45" customFormat="1" ht="30" customHeight="1">
      <c r="A399" s="27" t="str">
        <f t="shared" si="61"/>
        <v>B6.33 42 11.20</v>
      </c>
      <c r="B399" s="107" t="s">
        <v>450</v>
      </c>
      <c r="C399" s="27" t="s">
        <v>33</v>
      </c>
      <c r="D399" s="32">
        <v>1405</v>
      </c>
      <c r="E399" s="32"/>
      <c r="F399" s="75"/>
      <c r="G399" s="104" t="s">
        <v>661</v>
      </c>
      <c r="H399" s="27" t="s">
        <v>662</v>
      </c>
    </row>
    <row r="400" spans="1:8" s="45" customFormat="1" ht="30" customHeight="1">
      <c r="A400" s="27" t="str">
        <f t="shared" si="61"/>
        <v>B6.33 42 11.21</v>
      </c>
      <c r="B400" s="107" t="s">
        <v>302</v>
      </c>
      <c r="C400" s="27" t="s">
        <v>33</v>
      </c>
      <c r="D400" s="32">
        <v>400</v>
      </c>
      <c r="E400" s="32"/>
      <c r="F400" s="75"/>
      <c r="G400" s="104" t="s">
        <v>517</v>
      </c>
      <c r="H400" s="27" t="s">
        <v>663</v>
      </c>
    </row>
    <row r="401" spans="1:8" s="45" customFormat="1" ht="30" customHeight="1">
      <c r="A401" s="27" t="str">
        <f t="shared" si="61"/>
        <v>B6.33 42 11.22</v>
      </c>
      <c r="B401" s="10" t="s">
        <v>305</v>
      </c>
      <c r="C401" s="27" t="s">
        <v>33</v>
      </c>
      <c r="D401" s="32">
        <v>15</v>
      </c>
      <c r="E401" s="11"/>
      <c r="F401" s="75"/>
      <c r="G401" s="104" t="s">
        <v>306</v>
      </c>
      <c r="H401" s="27" t="s">
        <v>664</v>
      </c>
    </row>
    <row r="402" spans="1:8" s="84" customFormat="1" ht="30" customHeight="1">
      <c r="A402" s="29">
        <f t="shared" si="61"/>
        <v>0</v>
      </c>
      <c r="B402" s="28" t="s">
        <v>665</v>
      </c>
      <c r="C402" s="111"/>
      <c r="D402" s="112">
        <v>0</v>
      </c>
      <c r="E402" s="112"/>
      <c r="F402" s="75"/>
      <c r="G402" s="73" t="s">
        <v>666</v>
      </c>
      <c r="H402" s="29"/>
    </row>
    <row r="403" spans="1:8" s="84" customFormat="1" ht="30" customHeight="1">
      <c r="A403" s="27" t="str">
        <f t="shared" si="61"/>
        <v>B6.33 42 11.23</v>
      </c>
      <c r="B403" s="107" t="s">
        <v>285</v>
      </c>
      <c r="C403" s="27" t="s">
        <v>33</v>
      </c>
      <c r="D403" s="32">
        <v>10</v>
      </c>
      <c r="E403" s="32"/>
      <c r="F403" s="75"/>
      <c r="G403" s="104" t="s">
        <v>544</v>
      </c>
      <c r="H403" s="27" t="s">
        <v>667</v>
      </c>
    </row>
    <row r="404" spans="1:8" s="45" customFormat="1" ht="30" customHeight="1">
      <c r="A404" s="27" t="str">
        <f t="shared" si="61"/>
        <v>B6.33 42 11.24</v>
      </c>
      <c r="B404" s="107" t="s">
        <v>450</v>
      </c>
      <c r="C404" s="27" t="s">
        <v>33</v>
      </c>
      <c r="D404" s="32">
        <v>625</v>
      </c>
      <c r="E404" s="5"/>
      <c r="F404" s="75"/>
      <c r="G404" s="104" t="s">
        <v>661</v>
      </c>
      <c r="H404" s="27" t="s">
        <v>668</v>
      </c>
    </row>
    <row r="405" spans="1:8" s="45" customFormat="1" ht="30" customHeight="1">
      <c r="A405" s="27" t="str">
        <f t="shared" si="61"/>
        <v>B6.33 42 11.25</v>
      </c>
      <c r="B405" s="107" t="s">
        <v>669</v>
      </c>
      <c r="C405" s="27" t="s">
        <v>33</v>
      </c>
      <c r="D405" s="32">
        <v>180</v>
      </c>
      <c r="E405" s="5"/>
      <c r="F405" s="75"/>
      <c r="G405" s="104" t="s">
        <v>670</v>
      </c>
      <c r="H405" s="27" t="s">
        <v>671</v>
      </c>
    </row>
    <row r="406" spans="1:8" s="45" customFormat="1" ht="30" customHeight="1">
      <c r="A406" s="27" t="str">
        <f t="shared" si="61"/>
        <v>B6.33 42 11.26</v>
      </c>
      <c r="B406" s="10" t="s">
        <v>305</v>
      </c>
      <c r="C406" s="27" t="s">
        <v>33</v>
      </c>
      <c r="D406" s="32">
        <v>15</v>
      </c>
      <c r="E406" s="11"/>
      <c r="F406" s="75"/>
      <c r="G406" s="104" t="s">
        <v>306</v>
      </c>
      <c r="H406" s="27" t="s">
        <v>672</v>
      </c>
    </row>
    <row r="407" spans="1:8" s="45" customFormat="1" ht="30" customHeight="1">
      <c r="A407" s="27"/>
      <c r="B407" s="10"/>
      <c r="C407" s="27"/>
      <c r="D407" s="32"/>
      <c r="E407" s="11"/>
      <c r="F407" s="75"/>
      <c r="G407" s="104"/>
      <c r="H407" s="27"/>
    </row>
    <row r="408" spans="1:8" s="45" customFormat="1" ht="30" customHeight="1">
      <c r="A408" s="27"/>
      <c r="B408" s="107"/>
      <c r="C408" s="27"/>
      <c r="D408" s="32"/>
      <c r="E408" s="5"/>
      <c r="F408" s="75"/>
      <c r="G408" s="104"/>
      <c r="H408" s="27"/>
    </row>
    <row r="409" spans="1:8" s="45" customFormat="1" ht="30" customHeight="1">
      <c r="A409" s="27"/>
      <c r="B409" s="107"/>
      <c r="C409" s="27"/>
      <c r="D409" s="32"/>
      <c r="E409" s="5"/>
      <c r="F409" s="75"/>
      <c r="G409" s="104"/>
      <c r="H409" s="27"/>
    </row>
    <row r="410" spans="1:8" s="84" customFormat="1" ht="30" customHeight="1">
      <c r="A410" s="87">
        <f t="shared" ref="A410:A412" si="63">H410</f>
        <v>0</v>
      </c>
      <c r="B410" s="42" t="s">
        <v>649</v>
      </c>
      <c r="C410" s="1894" t="s">
        <v>79</v>
      </c>
      <c r="D410" s="1894"/>
      <c r="E410" s="1894"/>
      <c r="F410" s="75">
        <f t="shared" ref="F410:F412" si="64">E410+D410</f>
        <v>0</v>
      </c>
      <c r="G410" s="82" t="s">
        <v>650</v>
      </c>
      <c r="H410" s="82"/>
    </row>
    <row r="411" spans="1:8" s="84" customFormat="1" ht="29.25" customHeight="1">
      <c r="A411" s="74" t="str">
        <f t="shared" si="63"/>
        <v>33 42 11</v>
      </c>
      <c r="B411" s="28" t="s">
        <v>631</v>
      </c>
      <c r="C411" s="113"/>
      <c r="D411" s="114"/>
      <c r="E411" s="114"/>
      <c r="F411" s="75">
        <f t="shared" si="64"/>
        <v>0</v>
      </c>
      <c r="G411" s="78" t="s">
        <v>632</v>
      </c>
      <c r="H411" s="74" t="s">
        <v>633</v>
      </c>
    </row>
    <row r="412" spans="1:8" s="84" customFormat="1" ht="51" customHeight="1">
      <c r="A412" s="74">
        <f t="shared" si="63"/>
        <v>0</v>
      </c>
      <c r="B412" s="108" t="s">
        <v>508</v>
      </c>
      <c r="C412" s="29"/>
      <c r="D412" s="63"/>
      <c r="E412" s="9"/>
      <c r="F412" s="75">
        <f t="shared" si="64"/>
        <v>0</v>
      </c>
      <c r="G412" s="103" t="s">
        <v>509</v>
      </c>
      <c r="H412" s="74"/>
    </row>
    <row r="413" spans="1:8" s="84" customFormat="1" ht="28.5" customHeight="1">
      <c r="A413" s="29">
        <f t="shared" si="61"/>
        <v>0</v>
      </c>
      <c r="B413" s="28" t="s">
        <v>673</v>
      </c>
      <c r="C413" s="111"/>
      <c r="D413" s="112">
        <v>0</v>
      </c>
      <c r="E413" s="112"/>
      <c r="F413" s="75"/>
      <c r="G413" s="73" t="s">
        <v>674</v>
      </c>
      <c r="H413" s="29"/>
    </row>
    <row r="414" spans="1:8" s="84" customFormat="1" ht="30" customHeight="1">
      <c r="A414" s="27" t="str">
        <f t="shared" si="61"/>
        <v>B6.33 42 11.27</v>
      </c>
      <c r="B414" s="107" t="s">
        <v>285</v>
      </c>
      <c r="C414" s="27" t="s">
        <v>33</v>
      </c>
      <c r="D414" s="32">
        <v>10</v>
      </c>
      <c r="E414" s="32"/>
      <c r="F414" s="75"/>
      <c r="G414" s="104" t="s">
        <v>544</v>
      </c>
      <c r="H414" s="27" t="s">
        <v>675</v>
      </c>
    </row>
    <row r="415" spans="1:8" s="84" customFormat="1" ht="30" customHeight="1">
      <c r="A415" s="27" t="str">
        <f t="shared" si="61"/>
        <v>B6.33 42 11.28</v>
      </c>
      <c r="B415" s="107" t="s">
        <v>450</v>
      </c>
      <c r="C415" s="27" t="s">
        <v>33</v>
      </c>
      <c r="D415" s="32">
        <v>10</v>
      </c>
      <c r="E415" s="5"/>
      <c r="F415" s="75"/>
      <c r="G415" s="104" t="s">
        <v>661</v>
      </c>
      <c r="H415" s="27" t="s">
        <v>676</v>
      </c>
    </row>
    <row r="416" spans="1:8" s="45" customFormat="1" ht="30" customHeight="1">
      <c r="A416" s="27" t="str">
        <f t="shared" si="61"/>
        <v>B6.33 42 11.29</v>
      </c>
      <c r="B416" s="107" t="s">
        <v>302</v>
      </c>
      <c r="C416" s="27" t="s">
        <v>33</v>
      </c>
      <c r="D416" s="32">
        <v>620</v>
      </c>
      <c r="E416" s="5"/>
      <c r="F416" s="75"/>
      <c r="G416" s="104" t="s">
        <v>517</v>
      </c>
      <c r="H416" s="27" t="s">
        <v>677</v>
      </c>
    </row>
    <row r="417" spans="1:8" s="45" customFormat="1" ht="30" customHeight="1">
      <c r="A417" s="27" t="str">
        <f t="shared" si="61"/>
        <v>B6.33 42 11.30</v>
      </c>
      <c r="B417" s="107" t="s">
        <v>523</v>
      </c>
      <c r="C417" s="27" t="s">
        <v>33</v>
      </c>
      <c r="D417" s="32">
        <v>65</v>
      </c>
      <c r="E417" s="5"/>
      <c r="F417" s="75"/>
      <c r="G417" s="104" t="s">
        <v>524</v>
      </c>
      <c r="H417" s="27" t="s">
        <v>678</v>
      </c>
    </row>
    <row r="418" spans="1:8" s="45" customFormat="1" ht="28.5" customHeight="1">
      <c r="A418" s="27" t="str">
        <f t="shared" si="61"/>
        <v>B6.33 42 11.31</v>
      </c>
      <c r="B418" s="10" t="s">
        <v>638</v>
      </c>
      <c r="C418" s="27" t="s">
        <v>33</v>
      </c>
      <c r="D418" s="32">
        <v>15</v>
      </c>
      <c r="E418" s="11"/>
      <c r="F418" s="75"/>
      <c r="G418" s="104" t="s">
        <v>639</v>
      </c>
      <c r="H418" s="27" t="s">
        <v>679</v>
      </c>
    </row>
    <row r="419" spans="1:8" s="84" customFormat="1" ht="30" customHeight="1">
      <c r="A419" s="29">
        <f t="shared" si="61"/>
        <v>0</v>
      </c>
      <c r="B419" s="28" t="s">
        <v>680</v>
      </c>
      <c r="C419" s="111"/>
      <c r="D419" s="112">
        <v>0</v>
      </c>
      <c r="E419" s="112"/>
      <c r="F419" s="75"/>
      <c r="G419" s="73" t="s">
        <v>681</v>
      </c>
      <c r="H419" s="29"/>
    </row>
    <row r="420" spans="1:8" s="84" customFormat="1" ht="30" customHeight="1">
      <c r="A420" s="27" t="str">
        <f t="shared" si="61"/>
        <v>B6.33 42 11.32</v>
      </c>
      <c r="B420" s="107" t="s">
        <v>285</v>
      </c>
      <c r="C420" s="27" t="s">
        <v>33</v>
      </c>
      <c r="D420" s="32">
        <v>10</v>
      </c>
      <c r="E420" s="32"/>
      <c r="F420" s="75"/>
      <c r="G420" s="104" t="s">
        <v>544</v>
      </c>
      <c r="H420" s="27" t="s">
        <v>682</v>
      </c>
    </row>
    <row r="421" spans="1:8" s="45" customFormat="1" ht="30" customHeight="1">
      <c r="A421" s="27" t="str">
        <f t="shared" si="61"/>
        <v>B6.33 42 11.33</v>
      </c>
      <c r="B421" s="107" t="s">
        <v>450</v>
      </c>
      <c r="C421" s="27" t="s">
        <v>33</v>
      </c>
      <c r="D421" s="32">
        <v>100</v>
      </c>
      <c r="E421" s="5"/>
      <c r="F421" s="75"/>
      <c r="G421" s="104" t="s">
        <v>661</v>
      </c>
      <c r="H421" s="27" t="s">
        <v>683</v>
      </c>
    </row>
    <row r="422" spans="1:8" s="84" customFormat="1" ht="30" customHeight="1">
      <c r="A422" s="27" t="str">
        <f t="shared" si="61"/>
        <v>B6.33 42 11.34</v>
      </c>
      <c r="B422" s="107" t="s">
        <v>302</v>
      </c>
      <c r="C422" s="27" t="s">
        <v>33</v>
      </c>
      <c r="D422" s="32">
        <v>1000</v>
      </c>
      <c r="E422" s="5"/>
      <c r="F422" s="75"/>
      <c r="G422" s="104" t="s">
        <v>521</v>
      </c>
      <c r="H422" s="27" t="s">
        <v>684</v>
      </c>
    </row>
    <row r="423" spans="1:8" s="84" customFormat="1" ht="30" customHeight="1">
      <c r="A423" s="27" t="str">
        <f t="shared" si="61"/>
        <v>B6.33 42 11.35</v>
      </c>
      <c r="B423" s="107" t="s">
        <v>536</v>
      </c>
      <c r="C423" s="27" t="s">
        <v>33</v>
      </c>
      <c r="D423" s="32">
        <v>250</v>
      </c>
      <c r="E423" s="5"/>
      <c r="F423" s="75"/>
      <c r="G423" s="104" t="s">
        <v>524</v>
      </c>
      <c r="H423" s="27" t="s">
        <v>685</v>
      </c>
    </row>
    <row r="424" spans="1:8" s="84" customFormat="1" ht="30" customHeight="1">
      <c r="A424" s="27" t="str">
        <f t="shared" si="61"/>
        <v>B6.33 42 11.36</v>
      </c>
      <c r="B424" s="107" t="s">
        <v>526</v>
      </c>
      <c r="C424" s="27" t="s">
        <v>33</v>
      </c>
      <c r="D424" s="32">
        <v>315</v>
      </c>
      <c r="E424" s="5"/>
      <c r="F424" s="75"/>
      <c r="G424" s="104" t="s">
        <v>527</v>
      </c>
      <c r="H424" s="27" t="s">
        <v>686</v>
      </c>
    </row>
    <row r="425" spans="1:8" s="45" customFormat="1" ht="27.75" customHeight="1">
      <c r="A425" s="27" t="str">
        <f t="shared" si="61"/>
        <v>B6.33 42 11.37</v>
      </c>
      <c r="B425" s="10" t="s">
        <v>529</v>
      </c>
      <c r="C425" s="27" t="s">
        <v>33</v>
      </c>
      <c r="D425" s="32">
        <v>15</v>
      </c>
      <c r="E425" s="11"/>
      <c r="F425" s="75"/>
      <c r="G425" s="104" t="s">
        <v>530</v>
      </c>
      <c r="H425" s="27" t="s">
        <v>687</v>
      </c>
    </row>
    <row r="426" spans="1:8" s="84" customFormat="1" ht="30" customHeight="1">
      <c r="A426" s="27"/>
      <c r="B426" s="107"/>
      <c r="C426" s="27"/>
      <c r="D426" s="32"/>
      <c r="E426" s="5"/>
      <c r="F426" s="75">
        <f t="shared" si="60"/>
        <v>0</v>
      </c>
      <c r="G426" s="104"/>
      <c r="H426" s="27"/>
    </row>
    <row r="427" spans="1:8" s="84" customFormat="1" ht="30" customHeight="1">
      <c r="A427" s="87">
        <f t="shared" ref="A427" si="65">H427</f>
        <v>0</v>
      </c>
      <c r="B427" s="42" t="s">
        <v>649</v>
      </c>
      <c r="C427" s="1894" t="s">
        <v>79</v>
      </c>
      <c r="D427" s="1894"/>
      <c r="E427" s="1894"/>
      <c r="F427" s="75">
        <f t="shared" si="60"/>
        <v>0</v>
      </c>
      <c r="G427" s="82" t="s">
        <v>650</v>
      </c>
      <c r="H427" s="82"/>
    </row>
    <row r="428" spans="1:8" s="84" customFormat="1" ht="24.9" customHeight="1">
      <c r="A428" s="74" t="str">
        <f t="shared" si="61"/>
        <v>33 42 11</v>
      </c>
      <c r="B428" s="28" t="s">
        <v>688</v>
      </c>
      <c r="C428" s="111"/>
      <c r="D428" s="112"/>
      <c r="E428" s="112"/>
      <c r="F428" s="75">
        <f t="shared" si="60"/>
        <v>0</v>
      </c>
      <c r="G428" s="73" t="s">
        <v>689</v>
      </c>
      <c r="H428" s="74" t="s">
        <v>633</v>
      </c>
    </row>
    <row r="429" spans="1:8" s="84" customFormat="1" ht="30" customHeight="1">
      <c r="A429" s="74">
        <f t="shared" si="61"/>
        <v>0</v>
      </c>
      <c r="B429" s="28" t="s">
        <v>690</v>
      </c>
      <c r="C429" s="111"/>
      <c r="D429" s="112"/>
      <c r="E429" s="112"/>
      <c r="F429" s="75">
        <f t="shared" si="60"/>
        <v>0</v>
      </c>
      <c r="G429" s="73" t="s">
        <v>691</v>
      </c>
      <c r="H429" s="74"/>
    </row>
    <row r="430" spans="1:8" s="84" customFormat="1" ht="30" customHeight="1">
      <c r="A430" s="29">
        <f t="shared" si="61"/>
        <v>0</v>
      </c>
      <c r="B430" s="28" t="s">
        <v>542</v>
      </c>
      <c r="C430" s="111"/>
      <c r="D430" s="112"/>
      <c r="E430" s="112"/>
      <c r="F430" s="75">
        <f t="shared" si="60"/>
        <v>0</v>
      </c>
      <c r="G430" s="73" t="s">
        <v>543</v>
      </c>
      <c r="H430" s="29"/>
    </row>
    <row r="431" spans="1:8" s="84" customFormat="1" ht="30" customHeight="1">
      <c r="A431" s="27" t="str">
        <f t="shared" si="61"/>
        <v>B6.33 42 11.38</v>
      </c>
      <c r="B431" s="107" t="s">
        <v>285</v>
      </c>
      <c r="C431" s="27" t="s">
        <v>33</v>
      </c>
      <c r="D431" s="32">
        <v>12550</v>
      </c>
      <c r="E431" s="32"/>
      <c r="F431" s="75"/>
      <c r="G431" s="104" t="s">
        <v>544</v>
      </c>
      <c r="H431" s="27" t="s">
        <v>692</v>
      </c>
    </row>
    <row r="432" spans="1:8" s="84" customFormat="1" ht="30" customHeight="1">
      <c r="A432" s="29">
        <f t="shared" si="61"/>
        <v>0</v>
      </c>
      <c r="B432" s="28" t="s">
        <v>552</v>
      </c>
      <c r="C432" s="111"/>
      <c r="D432" s="112">
        <v>0</v>
      </c>
      <c r="E432" s="112"/>
      <c r="F432" s="75"/>
      <c r="G432" s="73" t="s">
        <v>553</v>
      </c>
      <c r="H432" s="29"/>
    </row>
    <row r="433" spans="1:8" s="84" customFormat="1" ht="30" customHeight="1">
      <c r="A433" s="27" t="str">
        <f t="shared" si="61"/>
        <v>B6.33 42 11.39</v>
      </c>
      <c r="B433" s="107" t="s">
        <v>285</v>
      </c>
      <c r="C433" s="27" t="s">
        <v>33</v>
      </c>
      <c r="D433" s="32">
        <v>840</v>
      </c>
      <c r="E433" s="32"/>
      <c r="F433" s="75"/>
      <c r="G433" s="104" t="s">
        <v>544</v>
      </c>
      <c r="H433" s="27" t="s">
        <v>693</v>
      </c>
    </row>
    <row r="434" spans="1:8" s="81" customFormat="1" ht="33.75" customHeight="1">
      <c r="A434" s="46">
        <f t="shared" si="61"/>
        <v>0</v>
      </c>
      <c r="B434" s="28" t="s">
        <v>694</v>
      </c>
      <c r="C434" s="111"/>
      <c r="D434" s="112"/>
      <c r="E434" s="112"/>
      <c r="F434" s="75">
        <f t="shared" ref="F434:F436" si="66">E434+D434</f>
        <v>0</v>
      </c>
      <c r="G434" s="73" t="s">
        <v>695</v>
      </c>
      <c r="H434" s="80"/>
    </row>
    <row r="435" spans="1:8" s="81" customFormat="1" ht="30" customHeight="1">
      <c r="A435" s="74" t="str">
        <f t="shared" si="61"/>
        <v>33 05 39</v>
      </c>
      <c r="B435" s="28" t="s">
        <v>696</v>
      </c>
      <c r="C435" s="111"/>
      <c r="D435" s="112"/>
      <c r="E435" s="112"/>
      <c r="F435" s="75">
        <f t="shared" si="66"/>
        <v>0</v>
      </c>
      <c r="G435" s="73" t="s">
        <v>697</v>
      </c>
      <c r="H435" s="74" t="s">
        <v>698</v>
      </c>
    </row>
    <row r="436" spans="1:8" s="81" customFormat="1" ht="30" customHeight="1">
      <c r="A436" s="74">
        <f t="shared" si="61"/>
        <v>0</v>
      </c>
      <c r="B436" s="28" t="s">
        <v>699</v>
      </c>
      <c r="C436" s="111"/>
      <c r="D436" s="112"/>
      <c r="E436" s="112"/>
      <c r="F436" s="75">
        <f t="shared" si="66"/>
        <v>0</v>
      </c>
      <c r="G436" s="73" t="s">
        <v>586</v>
      </c>
      <c r="H436" s="74"/>
    </row>
    <row r="437" spans="1:8" s="81" customFormat="1" ht="30" customHeight="1">
      <c r="A437" s="74" t="str">
        <f t="shared" si="61"/>
        <v>B6.33 05 39.01</v>
      </c>
      <c r="B437" s="31" t="s">
        <v>700</v>
      </c>
      <c r="C437" s="27" t="s">
        <v>267</v>
      </c>
      <c r="D437" s="75">
        <v>117</v>
      </c>
      <c r="E437" s="75"/>
      <c r="F437" s="75"/>
      <c r="G437" s="104" t="s">
        <v>701</v>
      </c>
      <c r="H437" s="74" t="s">
        <v>702</v>
      </c>
    </row>
    <row r="438" spans="1:8" s="81" customFormat="1" ht="30" customHeight="1">
      <c r="A438" s="74" t="str">
        <f t="shared" si="61"/>
        <v>B6.33 05 39.02</v>
      </c>
      <c r="B438" s="31" t="s">
        <v>703</v>
      </c>
      <c r="C438" s="27" t="s">
        <v>267</v>
      </c>
      <c r="D438" s="75">
        <v>25</v>
      </c>
      <c r="E438" s="75"/>
      <c r="F438" s="75"/>
      <c r="G438" s="104" t="s">
        <v>704</v>
      </c>
      <c r="H438" s="74" t="s">
        <v>705</v>
      </c>
    </row>
    <row r="439" spans="1:8" s="81" customFormat="1" ht="30" customHeight="1">
      <c r="A439" s="74" t="str">
        <f t="shared" si="61"/>
        <v>B6.33 05 39.03</v>
      </c>
      <c r="B439" s="31" t="s">
        <v>706</v>
      </c>
      <c r="C439" s="27" t="s">
        <v>267</v>
      </c>
      <c r="D439" s="75">
        <v>16</v>
      </c>
      <c r="E439" s="75"/>
      <c r="F439" s="75"/>
      <c r="G439" s="104" t="s">
        <v>597</v>
      </c>
      <c r="H439" s="74" t="s">
        <v>707</v>
      </c>
    </row>
    <row r="440" spans="1:8" s="81" customFormat="1" ht="30" customHeight="1">
      <c r="A440" s="74" t="str">
        <f t="shared" si="61"/>
        <v>B6.33 05 39.04</v>
      </c>
      <c r="B440" s="31" t="s">
        <v>708</v>
      </c>
      <c r="C440" s="27" t="s">
        <v>267</v>
      </c>
      <c r="D440" s="75">
        <v>10</v>
      </c>
      <c r="E440" s="75"/>
      <c r="F440" s="75"/>
      <c r="G440" s="104" t="s">
        <v>709</v>
      </c>
      <c r="H440" s="74" t="s">
        <v>710</v>
      </c>
    </row>
    <row r="441" spans="1:8" s="81" customFormat="1" ht="25.5" customHeight="1">
      <c r="A441" s="74" t="str">
        <f t="shared" si="61"/>
        <v>B6.33 05 39.05</v>
      </c>
      <c r="B441" s="115" t="s">
        <v>602</v>
      </c>
      <c r="C441" s="27" t="s">
        <v>267</v>
      </c>
      <c r="D441" s="75">
        <v>1</v>
      </c>
      <c r="E441" s="75"/>
      <c r="F441" s="75"/>
      <c r="G441" s="116" t="s">
        <v>711</v>
      </c>
      <c r="H441" s="74" t="s">
        <v>712</v>
      </c>
    </row>
    <row r="442" spans="1:8" s="81" customFormat="1" ht="27" customHeight="1">
      <c r="A442" s="74" t="str">
        <f t="shared" si="61"/>
        <v>B6.33 05 39.06</v>
      </c>
      <c r="B442" s="115" t="s">
        <v>713</v>
      </c>
      <c r="C442" s="27" t="s">
        <v>267</v>
      </c>
      <c r="D442" s="75">
        <v>1</v>
      </c>
      <c r="E442" s="75"/>
      <c r="F442" s="75"/>
      <c r="G442" s="116" t="s">
        <v>714</v>
      </c>
      <c r="H442" s="74" t="s">
        <v>715</v>
      </c>
    </row>
    <row r="443" spans="1:8" s="81" customFormat="1" ht="30" customHeight="1">
      <c r="A443" s="74" t="str">
        <f t="shared" si="61"/>
        <v>B6.33 05 39.07</v>
      </c>
      <c r="B443" s="115" t="s">
        <v>608</v>
      </c>
      <c r="C443" s="27" t="s">
        <v>267</v>
      </c>
      <c r="D443" s="75">
        <v>2</v>
      </c>
      <c r="E443" s="75"/>
      <c r="F443" s="75"/>
      <c r="G443" s="116" t="s">
        <v>716</v>
      </c>
      <c r="H443" s="74" t="s">
        <v>717</v>
      </c>
    </row>
    <row r="444" spans="1:8" s="81" customFormat="1" ht="30" customHeight="1">
      <c r="A444" s="74" t="str">
        <f t="shared" si="61"/>
        <v>B6.33 05 39.08</v>
      </c>
      <c r="B444" s="115" t="s">
        <v>718</v>
      </c>
      <c r="C444" s="27" t="s">
        <v>267</v>
      </c>
      <c r="D444" s="75">
        <v>1</v>
      </c>
      <c r="E444" s="75"/>
      <c r="F444" s="75"/>
      <c r="G444" s="116" t="s">
        <v>719</v>
      </c>
      <c r="H444" s="74" t="s">
        <v>720</v>
      </c>
    </row>
    <row r="445" spans="1:8" s="84" customFormat="1" ht="30" customHeight="1">
      <c r="A445" s="74" t="str">
        <f t="shared" si="61"/>
        <v>B6.33 05 39.09</v>
      </c>
      <c r="B445" s="115" t="s">
        <v>721</v>
      </c>
      <c r="C445" s="27" t="s">
        <v>267</v>
      </c>
      <c r="D445" s="75">
        <v>1</v>
      </c>
      <c r="E445" s="75"/>
      <c r="F445" s="75"/>
      <c r="G445" s="116" t="s">
        <v>722</v>
      </c>
      <c r="H445" s="74" t="s">
        <v>723</v>
      </c>
    </row>
    <row r="446" spans="1:8" s="84" customFormat="1" ht="30" customHeight="1">
      <c r="A446" s="74"/>
      <c r="B446" s="115"/>
      <c r="C446" s="27"/>
      <c r="D446" s="75"/>
      <c r="E446" s="75"/>
      <c r="F446" s="75"/>
      <c r="G446" s="116"/>
      <c r="H446" s="74"/>
    </row>
    <row r="447" spans="1:8" s="84" customFormat="1" ht="30" customHeight="1">
      <c r="A447" s="74"/>
      <c r="B447" s="115"/>
      <c r="C447" s="27"/>
      <c r="D447" s="75"/>
      <c r="E447" s="75"/>
      <c r="F447" s="75"/>
      <c r="G447" s="116"/>
      <c r="H447" s="74"/>
    </row>
    <row r="448" spans="1:8" s="84" customFormat="1" ht="30" customHeight="1">
      <c r="A448" s="27"/>
      <c r="B448" s="107"/>
      <c r="C448" s="27"/>
      <c r="D448" s="32"/>
      <c r="E448" s="5"/>
      <c r="F448" s="75">
        <f t="shared" ref="F448:F472" si="67">E448+D448</f>
        <v>0</v>
      </c>
      <c r="G448" s="104"/>
      <c r="H448" s="27"/>
    </row>
    <row r="449" spans="1:8" s="84" customFormat="1" ht="30" customHeight="1">
      <c r="A449" s="87">
        <f t="shared" si="61"/>
        <v>0</v>
      </c>
      <c r="B449" s="42" t="s">
        <v>649</v>
      </c>
      <c r="C449" s="1894" t="s">
        <v>79</v>
      </c>
      <c r="D449" s="1894"/>
      <c r="E449" s="1894"/>
      <c r="F449" s="75">
        <f t="shared" si="67"/>
        <v>0</v>
      </c>
      <c r="G449" s="82" t="s">
        <v>650</v>
      </c>
      <c r="H449" s="82"/>
    </row>
    <row r="450" spans="1:8" s="81" customFormat="1" ht="33.75" customHeight="1">
      <c r="A450" s="46">
        <f t="shared" si="61"/>
        <v>0</v>
      </c>
      <c r="B450" s="28" t="s">
        <v>694</v>
      </c>
      <c r="C450" s="111"/>
      <c r="D450" s="112"/>
      <c r="E450" s="112"/>
      <c r="F450" s="75">
        <f t="shared" si="67"/>
        <v>0</v>
      </c>
      <c r="G450" s="73" t="s">
        <v>695</v>
      </c>
      <c r="H450" s="80"/>
    </row>
    <row r="451" spans="1:8" s="81" customFormat="1" ht="30" customHeight="1">
      <c r="A451" s="74" t="str">
        <f t="shared" si="61"/>
        <v>33 05 39</v>
      </c>
      <c r="B451" s="28" t="s">
        <v>696</v>
      </c>
      <c r="C451" s="111"/>
      <c r="D451" s="112"/>
      <c r="E451" s="112"/>
      <c r="F451" s="75">
        <f t="shared" si="67"/>
        <v>0</v>
      </c>
      <c r="G451" s="73" t="s">
        <v>697</v>
      </c>
      <c r="H451" s="74" t="s">
        <v>698</v>
      </c>
    </row>
    <row r="452" spans="1:8" s="81" customFormat="1" ht="30" customHeight="1">
      <c r="A452" s="74">
        <f t="shared" si="61"/>
        <v>0</v>
      </c>
      <c r="B452" s="28" t="s">
        <v>724</v>
      </c>
      <c r="C452" s="111"/>
      <c r="D452" s="112">
        <v>0</v>
      </c>
      <c r="E452" s="112"/>
      <c r="F452" s="75"/>
      <c r="G452" s="73" t="s">
        <v>725</v>
      </c>
      <c r="H452" s="74"/>
    </row>
    <row r="453" spans="1:8" s="81" customFormat="1" ht="30" customHeight="1">
      <c r="A453" s="74" t="str">
        <f t="shared" si="61"/>
        <v>B6.33 05 39.10</v>
      </c>
      <c r="B453" s="31" t="s">
        <v>700</v>
      </c>
      <c r="C453" s="27" t="s">
        <v>267</v>
      </c>
      <c r="D453" s="75">
        <v>18</v>
      </c>
      <c r="E453" s="75"/>
      <c r="F453" s="75"/>
      <c r="G453" s="104" t="s">
        <v>701</v>
      </c>
      <c r="H453" s="74" t="s">
        <v>726</v>
      </c>
    </row>
    <row r="454" spans="1:8" s="81" customFormat="1" ht="30" customHeight="1">
      <c r="A454" s="74" t="str">
        <f t="shared" si="61"/>
        <v>B6.33 05 39.11</v>
      </c>
      <c r="B454" s="31" t="s">
        <v>727</v>
      </c>
      <c r="C454" s="27" t="s">
        <v>267</v>
      </c>
      <c r="D454" s="75">
        <v>1</v>
      </c>
      <c r="E454" s="75"/>
      <c r="F454" s="75"/>
      <c r="G454" s="104" t="s">
        <v>728</v>
      </c>
      <c r="H454" s="74" t="s">
        <v>729</v>
      </c>
    </row>
    <row r="455" spans="1:8" s="81" customFormat="1" ht="30" customHeight="1">
      <c r="A455" s="74">
        <f t="shared" si="61"/>
        <v>0</v>
      </c>
      <c r="B455" s="28" t="s">
        <v>730</v>
      </c>
      <c r="C455" s="111"/>
      <c r="D455" s="112">
        <v>0</v>
      </c>
      <c r="E455" s="112"/>
      <c r="F455" s="75"/>
      <c r="G455" s="73" t="s">
        <v>731</v>
      </c>
      <c r="H455" s="74"/>
    </row>
    <row r="456" spans="1:8" s="81" customFormat="1" ht="30" customHeight="1">
      <c r="A456" s="74" t="str">
        <f t="shared" si="61"/>
        <v>B6.33 05 39.12</v>
      </c>
      <c r="B456" s="31" t="s">
        <v>732</v>
      </c>
      <c r="C456" s="27" t="s">
        <v>267</v>
      </c>
      <c r="D456" s="75">
        <v>5</v>
      </c>
      <c r="E456" s="75"/>
      <c r="F456" s="75"/>
      <c r="G456" s="104" t="s">
        <v>733</v>
      </c>
      <c r="H456" s="74" t="s">
        <v>734</v>
      </c>
    </row>
    <row r="457" spans="1:8" s="81" customFormat="1" ht="30" customHeight="1">
      <c r="A457" s="74" t="str">
        <f t="shared" si="61"/>
        <v>B6.33 05 39.13</v>
      </c>
      <c r="B457" s="31" t="s">
        <v>706</v>
      </c>
      <c r="C457" s="27" t="s">
        <v>267</v>
      </c>
      <c r="D457" s="75">
        <v>16</v>
      </c>
      <c r="E457" s="75"/>
      <c r="F457" s="75"/>
      <c r="G457" s="104" t="s">
        <v>597</v>
      </c>
      <c r="H457" s="74" t="s">
        <v>735</v>
      </c>
    </row>
    <row r="458" spans="1:8" s="81" customFormat="1" ht="30" customHeight="1">
      <c r="A458" s="74" t="str">
        <f t="shared" si="61"/>
        <v>B6.33 05 39.14</v>
      </c>
      <c r="B458" s="31" t="s">
        <v>736</v>
      </c>
      <c r="C458" s="27" t="s">
        <v>267</v>
      </c>
      <c r="D458" s="75">
        <v>12</v>
      </c>
      <c r="E458" s="75"/>
      <c r="F458" s="75"/>
      <c r="G458" s="104" t="s">
        <v>709</v>
      </c>
      <c r="H458" s="74" t="s">
        <v>737</v>
      </c>
    </row>
    <row r="459" spans="1:8" s="81" customFormat="1" ht="26.25" customHeight="1">
      <c r="A459" s="74" t="str">
        <f t="shared" ref="A459:A496" si="68">H459</f>
        <v>B6.33 05 39.15</v>
      </c>
      <c r="B459" s="31" t="s">
        <v>602</v>
      </c>
      <c r="C459" s="27" t="s">
        <v>267</v>
      </c>
      <c r="D459" s="75">
        <v>1</v>
      </c>
      <c r="E459" s="75"/>
      <c r="F459" s="75"/>
      <c r="G459" s="104" t="s">
        <v>711</v>
      </c>
      <c r="H459" s="74" t="s">
        <v>738</v>
      </c>
    </row>
    <row r="460" spans="1:8" s="81" customFormat="1" ht="30" customHeight="1">
      <c r="A460" s="74" t="str">
        <f t="shared" si="68"/>
        <v>B6.33 05 39.16</v>
      </c>
      <c r="B460" s="31" t="s">
        <v>713</v>
      </c>
      <c r="C460" s="27" t="s">
        <v>267</v>
      </c>
      <c r="D460" s="75">
        <v>2</v>
      </c>
      <c r="E460" s="75"/>
      <c r="F460" s="75"/>
      <c r="G460" s="104" t="s">
        <v>714</v>
      </c>
      <c r="H460" s="74" t="s">
        <v>739</v>
      </c>
    </row>
    <row r="461" spans="1:8" s="81" customFormat="1" ht="21.75" customHeight="1">
      <c r="A461" s="74">
        <f t="shared" si="68"/>
        <v>0</v>
      </c>
      <c r="B461" s="28" t="s">
        <v>740</v>
      </c>
      <c r="C461" s="111"/>
      <c r="D461" s="112">
        <v>0</v>
      </c>
      <c r="E461" s="112"/>
      <c r="F461" s="75"/>
      <c r="G461" s="73" t="s">
        <v>741</v>
      </c>
      <c r="H461" s="74"/>
    </row>
    <row r="462" spans="1:8" s="81" customFormat="1" ht="26.25" customHeight="1">
      <c r="A462" s="74" t="str">
        <f t="shared" si="68"/>
        <v>B6.33 05 39.17</v>
      </c>
      <c r="B462" s="31" t="s">
        <v>742</v>
      </c>
      <c r="C462" s="27" t="s">
        <v>267</v>
      </c>
      <c r="D462" s="75">
        <v>5</v>
      </c>
      <c r="E462" s="75"/>
      <c r="F462" s="75"/>
      <c r="G462" s="104" t="s">
        <v>597</v>
      </c>
      <c r="H462" s="74" t="s">
        <v>743</v>
      </c>
    </row>
    <row r="463" spans="1:8" s="81" customFormat="1" ht="26.25" customHeight="1">
      <c r="A463" s="74" t="str">
        <f t="shared" si="68"/>
        <v>B6.33 05 39.18</v>
      </c>
      <c r="B463" s="31" t="s">
        <v>708</v>
      </c>
      <c r="C463" s="27" t="s">
        <v>267</v>
      </c>
      <c r="D463" s="75">
        <v>1</v>
      </c>
      <c r="E463" s="75"/>
      <c r="F463" s="75"/>
      <c r="G463" s="104" t="s">
        <v>744</v>
      </c>
      <c r="H463" s="74" t="s">
        <v>745</v>
      </c>
    </row>
    <row r="464" spans="1:8" s="81" customFormat="1" ht="26.25" customHeight="1">
      <c r="A464" s="74" t="str">
        <f t="shared" si="68"/>
        <v>B6.33 05 39.19</v>
      </c>
      <c r="B464" s="115" t="s">
        <v>602</v>
      </c>
      <c r="C464" s="27" t="s">
        <v>267</v>
      </c>
      <c r="D464" s="75">
        <v>5</v>
      </c>
      <c r="E464" s="75"/>
      <c r="F464" s="75"/>
      <c r="G464" s="116" t="s">
        <v>711</v>
      </c>
      <c r="H464" s="74" t="s">
        <v>746</v>
      </c>
    </row>
    <row r="465" spans="1:8" s="81" customFormat="1" ht="26.25" customHeight="1">
      <c r="A465" s="74" t="str">
        <f t="shared" si="68"/>
        <v>B6.33 05 39.20</v>
      </c>
      <c r="B465" s="115" t="s">
        <v>713</v>
      </c>
      <c r="C465" s="27" t="s">
        <v>267</v>
      </c>
      <c r="D465" s="75">
        <v>11</v>
      </c>
      <c r="E465" s="75"/>
      <c r="F465" s="75"/>
      <c r="G465" s="116" t="s">
        <v>714</v>
      </c>
      <c r="H465" s="74" t="s">
        <v>747</v>
      </c>
    </row>
    <row r="466" spans="1:8" s="81" customFormat="1" ht="26.25" customHeight="1">
      <c r="A466" s="74" t="str">
        <f t="shared" si="68"/>
        <v>B6.33 05 39.22</v>
      </c>
      <c r="B466" s="115" t="s">
        <v>608</v>
      </c>
      <c r="C466" s="27" t="s">
        <v>267</v>
      </c>
      <c r="D466" s="75">
        <v>1</v>
      </c>
      <c r="E466" s="75"/>
      <c r="F466" s="75"/>
      <c r="G466" s="116" t="s">
        <v>716</v>
      </c>
      <c r="H466" s="74" t="s">
        <v>748</v>
      </c>
    </row>
    <row r="467" spans="1:8" s="81" customFormat="1" ht="26.25" customHeight="1">
      <c r="A467" s="74" t="str">
        <f t="shared" si="68"/>
        <v>B6.33 05 39.23</v>
      </c>
      <c r="B467" s="115" t="s">
        <v>749</v>
      </c>
      <c r="C467" s="27" t="s">
        <v>267</v>
      </c>
      <c r="D467" s="75">
        <v>2</v>
      </c>
      <c r="E467" s="75"/>
      <c r="F467" s="75"/>
      <c r="G467" s="116" t="s">
        <v>750</v>
      </c>
      <c r="H467" s="74" t="s">
        <v>751</v>
      </c>
    </row>
    <row r="468" spans="1:8" s="81" customFormat="1" ht="26.25" customHeight="1">
      <c r="A468" s="74" t="str">
        <f t="shared" si="68"/>
        <v>B6.33 05 39.24</v>
      </c>
      <c r="B468" s="115" t="s">
        <v>614</v>
      </c>
      <c r="C468" s="27" t="s">
        <v>267</v>
      </c>
      <c r="D468" s="75">
        <v>2</v>
      </c>
      <c r="E468" s="75"/>
      <c r="F468" s="75"/>
      <c r="G468" s="116" t="s">
        <v>752</v>
      </c>
      <c r="H468" s="74" t="s">
        <v>753</v>
      </c>
    </row>
    <row r="469" spans="1:8" s="81" customFormat="1" ht="26.25" customHeight="1">
      <c r="A469" s="74" t="str">
        <f t="shared" si="68"/>
        <v>B6.33 05 39.25</v>
      </c>
      <c r="B469" s="115" t="s">
        <v>754</v>
      </c>
      <c r="C469" s="27" t="s">
        <v>267</v>
      </c>
      <c r="D469" s="75">
        <v>2</v>
      </c>
      <c r="E469" s="75"/>
      <c r="F469" s="75"/>
      <c r="G469" s="116" t="s">
        <v>755</v>
      </c>
      <c r="H469" s="74" t="s">
        <v>756</v>
      </c>
    </row>
    <row r="470" spans="1:8" s="102" customFormat="1" ht="30.75" customHeight="1">
      <c r="A470" s="87">
        <f t="shared" si="68"/>
        <v>0</v>
      </c>
      <c r="B470" s="42" t="s">
        <v>649</v>
      </c>
      <c r="C470" s="1894" t="s">
        <v>79</v>
      </c>
      <c r="D470" s="1894"/>
      <c r="E470" s="1894"/>
      <c r="F470" s="75">
        <f t="shared" si="67"/>
        <v>0</v>
      </c>
      <c r="G470" s="82" t="s">
        <v>650</v>
      </c>
      <c r="H470" s="82"/>
    </row>
    <row r="471" spans="1:8" s="81" customFormat="1" ht="33" customHeight="1">
      <c r="A471" s="46">
        <f t="shared" si="68"/>
        <v>0</v>
      </c>
      <c r="B471" s="28" t="s">
        <v>694</v>
      </c>
      <c r="C471" s="111"/>
      <c r="D471" s="112"/>
      <c r="E471" s="112"/>
      <c r="F471" s="75">
        <f t="shared" si="67"/>
        <v>0</v>
      </c>
      <c r="G471" s="73" t="s">
        <v>695</v>
      </c>
      <c r="H471" s="80"/>
    </row>
    <row r="472" spans="1:8" s="81" customFormat="1" ht="26.25" customHeight="1">
      <c r="A472" s="74">
        <f t="shared" si="68"/>
        <v>0</v>
      </c>
      <c r="B472" s="28" t="s">
        <v>757</v>
      </c>
      <c r="C472" s="111"/>
      <c r="D472" s="112"/>
      <c r="E472" s="112"/>
      <c r="F472" s="75">
        <f t="shared" si="67"/>
        <v>0</v>
      </c>
      <c r="G472" s="73" t="s">
        <v>758</v>
      </c>
      <c r="H472" s="74"/>
    </row>
    <row r="473" spans="1:8" s="81" customFormat="1" ht="24.75" customHeight="1">
      <c r="A473" s="74" t="str">
        <f t="shared" si="68"/>
        <v>B6.33 05 39.27</v>
      </c>
      <c r="B473" s="115" t="s">
        <v>759</v>
      </c>
      <c r="C473" s="27" t="s">
        <v>267</v>
      </c>
      <c r="D473" s="75">
        <v>31</v>
      </c>
      <c r="E473" s="75"/>
      <c r="F473" s="75"/>
      <c r="G473" s="116" t="s">
        <v>760</v>
      </c>
      <c r="H473" s="74" t="s">
        <v>761</v>
      </c>
    </row>
    <row r="474" spans="1:8" s="81" customFormat="1" ht="26.25" customHeight="1">
      <c r="A474" s="74">
        <f t="shared" si="68"/>
        <v>0</v>
      </c>
      <c r="B474" s="28" t="s">
        <v>762</v>
      </c>
      <c r="C474" s="111"/>
      <c r="D474" s="112"/>
      <c r="E474" s="112"/>
      <c r="F474" s="75"/>
      <c r="G474" s="73" t="s">
        <v>763</v>
      </c>
      <c r="H474" s="74"/>
    </row>
    <row r="475" spans="1:8" s="81" customFormat="1" ht="24.75" customHeight="1">
      <c r="A475" s="74" t="str">
        <f t="shared" si="68"/>
        <v>B6.33 05 39.28</v>
      </c>
      <c r="B475" s="115" t="s">
        <v>764</v>
      </c>
      <c r="C475" s="27" t="s">
        <v>267</v>
      </c>
      <c r="D475" s="75">
        <v>2</v>
      </c>
      <c r="E475" s="75"/>
      <c r="F475" s="75"/>
      <c r="G475" s="116" t="s">
        <v>765</v>
      </c>
      <c r="H475" s="74" t="s">
        <v>766</v>
      </c>
    </row>
    <row r="476" spans="1:8" s="81" customFormat="1" ht="24.75" customHeight="1">
      <c r="A476" s="74">
        <f t="shared" si="68"/>
        <v>0</v>
      </c>
      <c r="B476" s="28" t="s">
        <v>767</v>
      </c>
      <c r="C476" s="111"/>
      <c r="D476" s="112"/>
      <c r="E476" s="112"/>
      <c r="F476" s="75"/>
      <c r="G476" s="73" t="s">
        <v>768</v>
      </c>
      <c r="H476" s="74"/>
    </row>
    <row r="477" spans="1:8" s="81" customFormat="1" ht="25.5" customHeight="1">
      <c r="A477" s="74" t="str">
        <f t="shared" si="68"/>
        <v>B6.33 05 39.29</v>
      </c>
      <c r="B477" s="31" t="s">
        <v>769</v>
      </c>
      <c r="C477" s="27" t="s">
        <v>267</v>
      </c>
      <c r="D477" s="75">
        <v>521</v>
      </c>
      <c r="E477" s="75"/>
      <c r="F477" s="75"/>
      <c r="G477" s="104" t="s">
        <v>770</v>
      </c>
      <c r="H477" s="74" t="s">
        <v>771</v>
      </c>
    </row>
    <row r="478" spans="1:8" s="81" customFormat="1" ht="23.25" customHeight="1">
      <c r="A478" s="74" t="str">
        <f t="shared" si="68"/>
        <v>B6.33 05 39.30</v>
      </c>
      <c r="B478" s="31" t="s">
        <v>772</v>
      </c>
      <c r="C478" s="27" t="s">
        <v>267</v>
      </c>
      <c r="D478" s="75">
        <v>97</v>
      </c>
      <c r="E478" s="75"/>
      <c r="F478" s="75"/>
      <c r="G478" s="104" t="s">
        <v>773</v>
      </c>
      <c r="H478" s="74" t="s">
        <v>774</v>
      </c>
    </row>
    <row r="479" spans="1:8" s="84" customFormat="1" ht="30" customHeight="1">
      <c r="A479" s="46" t="str">
        <f t="shared" si="68"/>
        <v>33 42 16</v>
      </c>
      <c r="B479" s="28" t="s">
        <v>775</v>
      </c>
      <c r="C479" s="111"/>
      <c r="D479" s="112"/>
      <c r="E479" s="112"/>
      <c r="F479" s="75"/>
      <c r="G479" s="73" t="s">
        <v>776</v>
      </c>
      <c r="H479" s="80" t="s">
        <v>777</v>
      </c>
    </row>
    <row r="480" spans="1:8" s="84" customFormat="1" ht="30" customHeight="1">
      <c r="A480" s="46" t="str">
        <f>H480</f>
        <v>B6.03 30 00.01</v>
      </c>
      <c r="B480" s="107" t="s">
        <v>778</v>
      </c>
      <c r="C480" s="27" t="s">
        <v>40</v>
      </c>
      <c r="D480" s="32">
        <v>1020</v>
      </c>
      <c r="E480" s="5"/>
      <c r="F480" s="5">
        <f>E480*D480</f>
        <v>0</v>
      </c>
      <c r="G480" s="104" t="s">
        <v>779</v>
      </c>
      <c r="H480" s="27" t="s">
        <v>780</v>
      </c>
    </row>
    <row r="481" spans="1:10" s="265" customFormat="1" ht="30" customHeight="1">
      <c r="A481" s="259" t="str">
        <f t="shared" si="68"/>
        <v>B6.03 30 00.02</v>
      </c>
      <c r="B481" s="260" t="s">
        <v>781</v>
      </c>
      <c r="C481" s="261" t="s">
        <v>40</v>
      </c>
      <c r="D481" s="262">
        <v>10225</v>
      </c>
      <c r="E481" s="263"/>
      <c r="F481" s="263">
        <f>E481*D481</f>
        <v>0</v>
      </c>
      <c r="G481" s="264" t="s">
        <v>782</v>
      </c>
      <c r="H481" s="261" t="s">
        <v>783</v>
      </c>
    </row>
    <row r="482" spans="1:10" s="84" customFormat="1" ht="30" customHeight="1">
      <c r="A482" s="46" t="str">
        <f t="shared" si="68"/>
        <v>B6.03 30 00.03</v>
      </c>
      <c r="B482" s="107" t="s">
        <v>784</v>
      </c>
      <c r="C482" s="27" t="s">
        <v>785</v>
      </c>
      <c r="D482" s="32">
        <v>1015</v>
      </c>
      <c r="E482" s="5"/>
      <c r="F482" s="5"/>
      <c r="G482" s="104" t="s">
        <v>786</v>
      </c>
      <c r="H482" s="27" t="s">
        <v>787</v>
      </c>
      <c r="J482" s="143"/>
    </row>
    <row r="483" spans="1:10" s="81" customFormat="1" ht="25.5" customHeight="1">
      <c r="A483" s="74">
        <f t="shared" si="68"/>
        <v>0</v>
      </c>
      <c r="B483" s="28" t="s">
        <v>788</v>
      </c>
      <c r="C483" s="111"/>
      <c r="D483" s="112"/>
      <c r="E483" s="112"/>
      <c r="F483" s="75"/>
      <c r="G483" s="73" t="s">
        <v>789</v>
      </c>
      <c r="H483" s="74"/>
    </row>
    <row r="484" spans="1:10" s="81" customFormat="1" ht="24" customHeight="1">
      <c r="A484" s="74" t="str">
        <f t="shared" si="68"/>
        <v>B6.33 05 39.30</v>
      </c>
      <c r="B484" s="31" t="s">
        <v>790</v>
      </c>
      <c r="C484" s="27" t="s">
        <v>267</v>
      </c>
      <c r="D484" s="75">
        <v>1</v>
      </c>
      <c r="E484" s="75"/>
      <c r="F484" s="75"/>
      <c r="G484" s="104" t="s">
        <v>791</v>
      </c>
      <c r="H484" s="74" t="s">
        <v>774</v>
      </c>
    </row>
    <row r="485" spans="1:10" s="81" customFormat="1" ht="25.5" customHeight="1">
      <c r="A485" s="74">
        <f t="shared" si="68"/>
        <v>0</v>
      </c>
      <c r="B485" s="28" t="s">
        <v>792</v>
      </c>
      <c r="C485" s="111"/>
      <c r="D485" s="112"/>
      <c r="E485" s="112"/>
      <c r="F485" s="75"/>
      <c r="G485" s="73" t="s">
        <v>793</v>
      </c>
      <c r="H485" s="74"/>
    </row>
    <row r="486" spans="1:10" s="81" customFormat="1" ht="24" customHeight="1">
      <c r="A486" s="74" t="str">
        <f t="shared" si="68"/>
        <v>B6.33 05 39.31</v>
      </c>
      <c r="B486" s="31" t="s">
        <v>794</v>
      </c>
      <c r="C486" s="27" t="s">
        <v>267</v>
      </c>
      <c r="D486" s="75">
        <v>1</v>
      </c>
      <c r="E486" s="75"/>
      <c r="F486" s="75"/>
      <c r="G486" s="104" t="s">
        <v>795</v>
      </c>
      <c r="H486" s="74" t="s">
        <v>796</v>
      </c>
    </row>
    <row r="487" spans="1:10" s="84" customFormat="1" ht="30" customHeight="1">
      <c r="A487" s="46" t="str">
        <f t="shared" si="68"/>
        <v>B6.31 22 00</v>
      </c>
      <c r="B487" s="28" t="s">
        <v>797</v>
      </c>
      <c r="C487" s="111"/>
      <c r="D487" s="112"/>
      <c r="E487" s="112"/>
      <c r="F487" s="75"/>
      <c r="G487" s="73" t="s">
        <v>798</v>
      </c>
      <c r="H487" s="80" t="s">
        <v>799</v>
      </c>
    </row>
    <row r="488" spans="1:10" s="84" customFormat="1" ht="30" customHeight="1">
      <c r="A488" s="46" t="str">
        <f t="shared" si="68"/>
        <v>B6.31 22 00.01</v>
      </c>
      <c r="B488" s="37" t="s">
        <v>800</v>
      </c>
      <c r="C488" s="27" t="s">
        <v>119</v>
      </c>
      <c r="D488" s="85">
        <v>1200</v>
      </c>
      <c r="E488" s="75"/>
      <c r="F488" s="75"/>
      <c r="G488" s="37" t="s">
        <v>801</v>
      </c>
      <c r="H488" s="74" t="s">
        <v>802</v>
      </c>
    </row>
    <row r="489" spans="1:10" s="53" customFormat="1" ht="30" customHeight="1">
      <c r="A489" s="46" t="str">
        <f t="shared" si="68"/>
        <v>B6.31 22 00.02</v>
      </c>
      <c r="B489" s="37" t="s">
        <v>803</v>
      </c>
      <c r="C489" s="27" t="s">
        <v>88</v>
      </c>
      <c r="D489" s="117">
        <v>880</v>
      </c>
      <c r="E489" s="75"/>
      <c r="F489" s="75"/>
      <c r="G489" s="37" t="s">
        <v>804</v>
      </c>
      <c r="H489" s="74" t="s">
        <v>805</v>
      </c>
    </row>
    <row r="490" spans="1:10" s="84" customFormat="1" ht="26.25" customHeight="1">
      <c r="A490" s="46">
        <f t="shared" si="68"/>
        <v>0</v>
      </c>
      <c r="B490" s="37"/>
      <c r="C490" s="27"/>
      <c r="D490" s="85"/>
      <c r="E490" s="75"/>
      <c r="F490" s="75">
        <f t="shared" ref="F490:F539" si="69">E490+D490</f>
        <v>0</v>
      </c>
      <c r="G490" s="37"/>
      <c r="H490" s="74"/>
    </row>
    <row r="491" spans="1:10" s="102" customFormat="1" ht="30.75" customHeight="1">
      <c r="A491" s="87">
        <f t="shared" si="68"/>
        <v>0</v>
      </c>
      <c r="B491" s="42" t="s">
        <v>649</v>
      </c>
      <c r="C491" s="1894" t="s">
        <v>79</v>
      </c>
      <c r="D491" s="1894"/>
      <c r="E491" s="1894"/>
      <c r="F491" s="75">
        <f t="shared" si="69"/>
        <v>0</v>
      </c>
      <c r="G491" s="82" t="s">
        <v>650</v>
      </c>
      <c r="H491" s="82"/>
    </row>
    <row r="492" spans="1:10" s="84" customFormat="1" ht="30" customHeight="1">
      <c r="A492" s="46" t="str">
        <f t="shared" si="68"/>
        <v>B6.31 22 00</v>
      </c>
      <c r="B492" s="28" t="s">
        <v>806</v>
      </c>
      <c r="C492" s="111"/>
      <c r="D492" s="112"/>
      <c r="E492" s="112"/>
      <c r="F492" s="75">
        <f t="shared" si="69"/>
        <v>0</v>
      </c>
      <c r="G492" s="73" t="s">
        <v>807</v>
      </c>
      <c r="H492" s="80" t="s">
        <v>799</v>
      </c>
    </row>
    <row r="493" spans="1:10" s="84" customFormat="1" ht="30" customHeight="1">
      <c r="A493" s="46" t="str">
        <f t="shared" si="68"/>
        <v>B6.31 22 00.01</v>
      </c>
      <c r="B493" s="37" t="s">
        <v>808</v>
      </c>
      <c r="C493" s="27" t="s">
        <v>88</v>
      </c>
      <c r="D493" s="85">
        <v>800</v>
      </c>
      <c r="E493" s="75"/>
      <c r="F493" s="75"/>
      <c r="G493" s="37" t="s">
        <v>809</v>
      </c>
      <c r="H493" s="74" t="s">
        <v>802</v>
      </c>
    </row>
    <row r="494" spans="1:10" s="84" customFormat="1" ht="30" customHeight="1">
      <c r="A494" s="46" t="str">
        <f t="shared" si="68"/>
        <v>B6.31 22 00.02</v>
      </c>
      <c r="B494" s="37" t="s">
        <v>810</v>
      </c>
      <c r="C494" s="27" t="s">
        <v>119</v>
      </c>
      <c r="D494" s="85">
        <v>2130</v>
      </c>
      <c r="E494" s="75"/>
      <c r="F494" s="75"/>
      <c r="G494" s="37" t="s">
        <v>811</v>
      </c>
      <c r="H494" s="74" t="s">
        <v>805</v>
      </c>
    </row>
    <row r="495" spans="1:10" s="84" customFormat="1" ht="30" customHeight="1">
      <c r="A495" s="46" t="str">
        <f t="shared" si="68"/>
        <v>B6.31 22 00.03</v>
      </c>
      <c r="B495" s="37" t="s">
        <v>812</v>
      </c>
      <c r="C495" s="27" t="s">
        <v>119</v>
      </c>
      <c r="D495" s="85">
        <v>16515</v>
      </c>
      <c r="E495" s="75"/>
      <c r="F495" s="75"/>
      <c r="G495" s="37" t="s">
        <v>813</v>
      </c>
      <c r="H495" s="74" t="s">
        <v>814</v>
      </c>
    </row>
    <row r="496" spans="1:10" s="53" customFormat="1" ht="30" customHeight="1">
      <c r="A496" s="46" t="str">
        <f t="shared" si="68"/>
        <v>B6.31 22 00.04</v>
      </c>
      <c r="B496" s="37" t="s">
        <v>815</v>
      </c>
      <c r="C496" s="27" t="s">
        <v>88</v>
      </c>
      <c r="D496" s="117">
        <v>25700</v>
      </c>
      <c r="E496" s="75"/>
      <c r="F496" s="75"/>
      <c r="G496" s="37" t="s">
        <v>804</v>
      </c>
      <c r="H496" s="74" t="s">
        <v>816</v>
      </c>
    </row>
    <row r="497" spans="1:8" s="84" customFormat="1" ht="30" customHeight="1">
      <c r="A497" s="46"/>
      <c r="B497" s="28"/>
      <c r="C497" s="111"/>
      <c r="D497" s="112"/>
      <c r="E497" s="112"/>
      <c r="F497" s="75">
        <f t="shared" si="69"/>
        <v>0</v>
      </c>
      <c r="G497" s="73"/>
      <c r="H497" s="80"/>
    </row>
    <row r="498" spans="1:8" s="84" customFormat="1" ht="30" customHeight="1">
      <c r="A498" s="46"/>
      <c r="B498" s="37"/>
      <c r="C498" s="27"/>
      <c r="D498" s="85"/>
      <c r="E498" s="75"/>
      <c r="F498" s="75">
        <f t="shared" si="69"/>
        <v>0</v>
      </c>
      <c r="G498" s="37"/>
      <c r="H498" s="74"/>
    </row>
    <row r="499" spans="1:8" s="53" customFormat="1" ht="30" customHeight="1">
      <c r="A499" s="46"/>
      <c r="B499" s="37"/>
      <c r="C499" s="27"/>
      <c r="D499" s="117"/>
      <c r="E499" s="75"/>
      <c r="F499" s="75">
        <f t="shared" si="69"/>
        <v>0</v>
      </c>
      <c r="G499" s="37"/>
      <c r="H499" s="74"/>
    </row>
    <row r="500" spans="1:8" s="53" customFormat="1" ht="30" customHeight="1">
      <c r="A500" s="46"/>
      <c r="B500" s="37"/>
      <c r="C500" s="27"/>
      <c r="D500" s="117"/>
      <c r="E500" s="75"/>
      <c r="F500" s="75">
        <f t="shared" si="69"/>
        <v>0</v>
      </c>
      <c r="G500" s="37"/>
      <c r="H500" s="74"/>
    </row>
    <row r="501" spans="1:8" s="53" customFormat="1" ht="30" customHeight="1">
      <c r="A501" s="46"/>
      <c r="B501" s="118"/>
      <c r="C501" s="27"/>
      <c r="D501" s="117"/>
      <c r="E501" s="17"/>
      <c r="F501" s="75">
        <f t="shared" si="69"/>
        <v>0</v>
      </c>
      <c r="G501" s="118"/>
      <c r="H501" s="74"/>
    </row>
    <row r="502" spans="1:8" s="53" customFormat="1" ht="30" customHeight="1">
      <c r="A502" s="46"/>
      <c r="B502" s="37"/>
      <c r="C502" s="27"/>
      <c r="D502" s="117"/>
      <c r="E502" s="75"/>
      <c r="F502" s="75">
        <f t="shared" si="69"/>
        <v>0</v>
      </c>
      <c r="G502" s="37"/>
      <c r="H502" s="80"/>
    </row>
    <row r="503" spans="1:8" s="53" customFormat="1" ht="30" customHeight="1">
      <c r="A503" s="46"/>
      <c r="B503" s="37"/>
      <c r="C503" s="27"/>
      <c r="D503" s="117"/>
      <c r="E503" s="75"/>
      <c r="F503" s="75">
        <f t="shared" si="69"/>
        <v>0</v>
      </c>
      <c r="G503" s="37"/>
      <c r="H503" s="80"/>
    </row>
    <row r="504" spans="1:8" s="53" customFormat="1" ht="30" customHeight="1">
      <c r="A504" s="46"/>
      <c r="B504" s="37"/>
      <c r="C504" s="27"/>
      <c r="D504" s="117"/>
      <c r="E504" s="75"/>
      <c r="F504" s="75">
        <f t="shared" si="69"/>
        <v>0</v>
      </c>
      <c r="G504" s="37"/>
      <c r="H504" s="80"/>
    </row>
    <row r="505" spans="1:8" s="53" customFormat="1" ht="30" customHeight="1">
      <c r="A505" s="46"/>
      <c r="B505" s="37"/>
      <c r="C505" s="27"/>
      <c r="D505" s="117"/>
      <c r="E505" s="75"/>
      <c r="F505" s="75">
        <f t="shared" si="69"/>
        <v>0</v>
      </c>
      <c r="G505" s="37"/>
      <c r="H505" s="80"/>
    </row>
    <row r="506" spans="1:8" s="53" customFormat="1" ht="30" customHeight="1">
      <c r="A506" s="46"/>
      <c r="B506" s="37"/>
      <c r="C506" s="27"/>
      <c r="D506" s="117"/>
      <c r="E506" s="75"/>
      <c r="F506" s="75">
        <f t="shared" si="69"/>
        <v>0</v>
      </c>
      <c r="G506" s="37"/>
      <c r="H506" s="80"/>
    </row>
    <row r="507" spans="1:8" s="53" customFormat="1" ht="30" customHeight="1">
      <c r="A507" s="46"/>
      <c r="B507" s="37"/>
      <c r="C507" s="27"/>
      <c r="D507" s="117"/>
      <c r="E507" s="75"/>
      <c r="F507" s="75">
        <f t="shared" si="69"/>
        <v>0</v>
      </c>
      <c r="G507" s="37"/>
      <c r="H507" s="80"/>
    </row>
    <row r="508" spans="1:8" s="53" customFormat="1" ht="30" customHeight="1">
      <c r="A508" s="46"/>
      <c r="B508" s="37"/>
      <c r="C508" s="27"/>
      <c r="D508" s="117"/>
      <c r="E508" s="75"/>
      <c r="F508" s="75"/>
      <c r="G508" s="37"/>
      <c r="H508" s="80"/>
    </row>
    <row r="509" spans="1:8" s="53" customFormat="1" ht="30" customHeight="1">
      <c r="A509" s="46"/>
      <c r="B509" s="37"/>
      <c r="C509" s="27"/>
      <c r="D509" s="117"/>
      <c r="E509" s="75"/>
      <c r="F509" s="75">
        <f t="shared" si="69"/>
        <v>0</v>
      </c>
      <c r="G509" s="37"/>
      <c r="H509" s="80"/>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84" customFormat="1" ht="28.5" customHeight="1">
      <c r="A512" s="46"/>
      <c r="B512" s="37"/>
      <c r="C512" s="27"/>
      <c r="D512" s="75"/>
      <c r="E512" s="75"/>
      <c r="F512" s="75">
        <f t="shared" si="69"/>
        <v>0</v>
      </c>
      <c r="G512" s="37"/>
      <c r="H512" s="74"/>
    </row>
    <row r="513" spans="1:11" s="102" customFormat="1" ht="32.25" customHeight="1">
      <c r="A513" s="87"/>
      <c r="B513" s="42" t="s">
        <v>649</v>
      </c>
      <c r="C513" s="1894" t="s">
        <v>79</v>
      </c>
      <c r="D513" s="1894"/>
      <c r="E513" s="1894"/>
      <c r="F513" s="75">
        <f t="shared" si="69"/>
        <v>0</v>
      </c>
      <c r="G513" s="82" t="s">
        <v>650</v>
      </c>
      <c r="H513" s="82"/>
    </row>
    <row r="514" spans="1:11" s="255" customFormat="1" ht="27" customHeight="1">
      <c r="A514" s="1898" t="s">
        <v>817</v>
      </c>
      <c r="B514" s="1899"/>
      <c r="C514" s="251"/>
      <c r="D514" s="252"/>
      <c r="E514" s="252"/>
      <c r="F514" s="252">
        <f t="shared" si="69"/>
        <v>0</v>
      </c>
      <c r="G514" s="253"/>
      <c r="H514" s="254" t="s">
        <v>818</v>
      </c>
    </row>
    <row r="515" spans="1:11" s="188" customFormat="1" ht="24.9" customHeight="1">
      <c r="A515" s="119"/>
      <c r="B515" s="181" t="s">
        <v>819</v>
      </c>
      <c r="C515" s="182"/>
      <c r="D515" s="183"/>
      <c r="E515" s="184"/>
      <c r="F515" s="75">
        <f t="shared" si="69"/>
        <v>0</v>
      </c>
      <c r="G515" s="185" t="s">
        <v>820</v>
      </c>
      <c r="H515" s="186"/>
      <c r="I515" s="187"/>
    </row>
    <row r="516" spans="1:11" s="188" customFormat="1" ht="24.9" customHeight="1">
      <c r="A516" s="189"/>
      <c r="B516" s="190" t="s">
        <v>821</v>
      </c>
      <c r="C516" s="191"/>
      <c r="D516" s="191"/>
      <c r="E516" s="192"/>
      <c r="F516" s="75">
        <f t="shared" si="69"/>
        <v>0</v>
      </c>
      <c r="G516" s="193" t="s">
        <v>822</v>
      </c>
      <c r="H516" s="194"/>
      <c r="I516" s="195"/>
    </row>
    <row r="517" spans="1:11" s="188" customFormat="1" ht="24.9" customHeight="1">
      <c r="A517" s="189"/>
      <c r="B517" s="196" t="s">
        <v>823</v>
      </c>
      <c r="C517" s="197"/>
      <c r="D517" s="197"/>
      <c r="E517" s="198"/>
      <c r="F517" s="75">
        <f t="shared" si="69"/>
        <v>0</v>
      </c>
      <c r="G517" s="199" t="s">
        <v>824</v>
      </c>
      <c r="H517" s="189"/>
      <c r="I517" s="195"/>
      <c r="J517" s="200"/>
      <c r="K517" s="201"/>
    </row>
    <row r="518" spans="1:11" s="188" customFormat="1" ht="24.9" customHeight="1">
      <c r="A518" s="194" t="s">
        <v>825</v>
      </c>
      <c r="B518" s="190" t="s">
        <v>826</v>
      </c>
      <c r="C518" s="202"/>
      <c r="D518" s="203"/>
      <c r="E518" s="184"/>
      <c r="F518" s="75">
        <f t="shared" si="69"/>
        <v>0</v>
      </c>
      <c r="G518" s="193" t="s">
        <v>827</v>
      </c>
      <c r="H518" s="194" t="s">
        <v>825</v>
      </c>
      <c r="I518" s="195"/>
      <c r="J518" s="200"/>
      <c r="K518" s="201"/>
    </row>
    <row r="519" spans="1:11" s="188" customFormat="1" ht="24.9" customHeight="1">
      <c r="A519" s="119" t="str">
        <f t="shared" ref="A519:A522" si="70">H519</f>
        <v>B7.32 92 00.01</v>
      </c>
      <c r="B519" s="204" t="s">
        <v>828</v>
      </c>
      <c r="C519" s="197" t="s">
        <v>829</v>
      </c>
      <c r="D519" s="205">
        <v>8414</v>
      </c>
      <c r="E519" s="205"/>
      <c r="F519" s="75"/>
      <c r="G519" s="86" t="s">
        <v>830</v>
      </c>
      <c r="H519" s="189" t="s">
        <v>831</v>
      </c>
      <c r="I519" s="195"/>
      <c r="J519" s="200"/>
      <c r="K519" s="201"/>
    </row>
    <row r="520" spans="1:11" s="188" customFormat="1" ht="24.9" customHeight="1">
      <c r="A520" s="119" t="str">
        <f t="shared" si="70"/>
        <v>B7.32 92 00.02</v>
      </c>
      <c r="B520" s="204" t="s">
        <v>832</v>
      </c>
      <c r="C520" s="197" t="s">
        <v>829</v>
      </c>
      <c r="D520" s="205">
        <v>6841</v>
      </c>
      <c r="E520" s="205"/>
      <c r="F520" s="75"/>
      <c r="G520" s="86" t="s">
        <v>833</v>
      </c>
      <c r="H520" s="189" t="s">
        <v>834</v>
      </c>
      <c r="I520" s="195"/>
      <c r="J520" s="200"/>
      <c r="K520" s="201"/>
    </row>
    <row r="521" spans="1:11" s="188" customFormat="1" ht="24.9" customHeight="1">
      <c r="A521" s="119" t="str">
        <f t="shared" si="70"/>
        <v>B7.32 92 00.03</v>
      </c>
      <c r="B521" s="204" t="s">
        <v>835</v>
      </c>
      <c r="C521" s="197" t="s">
        <v>829</v>
      </c>
      <c r="D521" s="205">
        <v>8414</v>
      </c>
      <c r="E521" s="205"/>
      <c r="F521" s="75"/>
      <c r="G521" s="86" t="s">
        <v>836</v>
      </c>
      <c r="H521" s="189" t="s">
        <v>837</v>
      </c>
      <c r="I521" s="195"/>
      <c r="J521" s="200"/>
      <c r="K521" s="201"/>
    </row>
    <row r="522" spans="1:11" s="188" customFormat="1" ht="24.9" customHeight="1">
      <c r="A522" s="119" t="str">
        <f t="shared" si="70"/>
        <v>B7.32 92 00.04</v>
      </c>
      <c r="B522" s="204" t="s">
        <v>838</v>
      </c>
      <c r="C522" s="197" t="s">
        <v>829</v>
      </c>
      <c r="D522" s="205">
        <v>6887</v>
      </c>
      <c r="E522" s="205"/>
      <c r="F522" s="75"/>
      <c r="G522" s="86" t="s">
        <v>839</v>
      </c>
      <c r="H522" s="189" t="s">
        <v>840</v>
      </c>
      <c r="I522" s="195"/>
      <c r="J522" s="200"/>
      <c r="K522" s="201"/>
    </row>
    <row r="523" spans="1:11" s="188" customFormat="1" ht="24.9" customHeight="1">
      <c r="A523" s="194" t="s">
        <v>841</v>
      </c>
      <c r="B523" s="190" t="s">
        <v>842</v>
      </c>
      <c r="C523" s="202"/>
      <c r="D523" s="203">
        <v>0</v>
      </c>
      <c r="E523" s="206"/>
      <c r="F523" s="75"/>
      <c r="G523" s="193" t="s">
        <v>843</v>
      </c>
      <c r="H523" s="194" t="s">
        <v>841</v>
      </c>
      <c r="I523" s="195"/>
      <c r="J523" s="200"/>
      <c r="K523" s="201"/>
    </row>
    <row r="524" spans="1:11" s="188" customFormat="1" ht="24.9" customHeight="1">
      <c r="A524" s="119" t="str">
        <f t="shared" ref="A524:A529" si="71">H524</f>
        <v>B7.32 93 00.01</v>
      </c>
      <c r="B524" s="207" t="s">
        <v>844</v>
      </c>
      <c r="C524" s="197" t="s">
        <v>267</v>
      </c>
      <c r="D524" s="205">
        <v>252</v>
      </c>
      <c r="E524" s="205"/>
      <c r="F524" s="75"/>
      <c r="G524" s="86" t="s">
        <v>845</v>
      </c>
      <c r="H524" s="189" t="s">
        <v>846</v>
      </c>
      <c r="I524" s="195"/>
      <c r="J524" s="200"/>
      <c r="K524" s="201"/>
    </row>
    <row r="525" spans="1:11" s="188" customFormat="1" ht="24.9" customHeight="1">
      <c r="A525" s="119" t="str">
        <f t="shared" si="71"/>
        <v>B7.32 93 00.02</v>
      </c>
      <c r="B525" s="207" t="s">
        <v>847</v>
      </c>
      <c r="C525" s="197" t="s">
        <v>267</v>
      </c>
      <c r="D525" s="205">
        <v>150</v>
      </c>
      <c r="E525" s="205"/>
      <c r="F525" s="75"/>
      <c r="G525" s="86" t="s">
        <v>848</v>
      </c>
      <c r="H525" s="189" t="s">
        <v>849</v>
      </c>
      <c r="I525" s="195"/>
      <c r="J525" s="200"/>
      <c r="K525" s="201"/>
    </row>
    <row r="526" spans="1:11" s="188" customFormat="1" ht="24.9" customHeight="1">
      <c r="A526" s="119" t="str">
        <f>H526</f>
        <v>B7.32 93 00.03</v>
      </c>
      <c r="B526" s="207" t="s">
        <v>850</v>
      </c>
      <c r="C526" s="197" t="s">
        <v>267</v>
      </c>
      <c r="D526" s="205">
        <v>157</v>
      </c>
      <c r="E526" s="205"/>
      <c r="F526" s="75"/>
      <c r="G526" s="86" t="s">
        <v>851</v>
      </c>
      <c r="H526" s="189" t="s">
        <v>852</v>
      </c>
      <c r="I526" s="195"/>
      <c r="J526" s="200"/>
      <c r="K526" s="201"/>
    </row>
    <row r="527" spans="1:11" s="188" customFormat="1" ht="24.9" customHeight="1">
      <c r="A527" s="119" t="str">
        <f>H527</f>
        <v>B7.32 93 00.04</v>
      </c>
      <c r="B527" s="207" t="s">
        <v>853</v>
      </c>
      <c r="C527" s="197" t="s">
        <v>267</v>
      </c>
      <c r="D527" s="205">
        <v>156</v>
      </c>
      <c r="E527" s="205"/>
      <c r="F527" s="75"/>
      <c r="G527" s="86" t="s">
        <v>854</v>
      </c>
      <c r="H527" s="189" t="s">
        <v>855</v>
      </c>
      <c r="I527" s="195"/>
      <c r="J527" s="200"/>
      <c r="K527" s="201"/>
    </row>
    <row r="528" spans="1:11" s="188" customFormat="1" ht="24.9" customHeight="1">
      <c r="A528" s="119" t="str">
        <f t="shared" si="71"/>
        <v>B7.32 93 00.05</v>
      </c>
      <c r="B528" s="207" t="s">
        <v>856</v>
      </c>
      <c r="C528" s="197" t="s">
        <v>267</v>
      </c>
      <c r="D528" s="205">
        <v>598</v>
      </c>
      <c r="E528" s="205"/>
      <c r="F528" s="75"/>
      <c r="G528" s="86" t="s">
        <v>857</v>
      </c>
      <c r="H528" s="189" t="s">
        <v>858</v>
      </c>
      <c r="I528" s="195"/>
      <c r="J528" s="200"/>
      <c r="K528" s="201"/>
    </row>
    <row r="529" spans="1:11" s="188" customFormat="1" ht="24.9" customHeight="1">
      <c r="A529" s="119" t="str">
        <f t="shared" si="71"/>
        <v>B7.32 93 00.06</v>
      </c>
      <c r="B529" s="207" t="s">
        <v>859</v>
      </c>
      <c r="C529" s="197" t="s">
        <v>267</v>
      </c>
      <c r="D529" s="205">
        <v>260</v>
      </c>
      <c r="E529" s="85"/>
      <c r="F529" s="75"/>
      <c r="G529" s="86" t="s">
        <v>860</v>
      </c>
      <c r="H529" s="189" t="s">
        <v>861</v>
      </c>
      <c r="I529" s="195"/>
      <c r="J529" s="200"/>
      <c r="K529" s="201"/>
    </row>
    <row r="530" spans="1:11" s="188" customFormat="1" ht="24.9" customHeight="1">
      <c r="A530" s="119"/>
      <c r="B530" s="208"/>
      <c r="C530" s="197"/>
      <c r="D530" s="205"/>
      <c r="E530" s="85"/>
      <c r="F530" s="75">
        <f t="shared" si="69"/>
        <v>0</v>
      </c>
      <c r="G530" s="86"/>
      <c r="H530" s="189"/>
      <c r="I530" s="195"/>
      <c r="J530" s="200"/>
      <c r="K530" s="201"/>
    </row>
    <row r="531" spans="1:11" s="188" customFormat="1" ht="24.9" customHeight="1">
      <c r="A531" s="119"/>
      <c r="B531" s="208"/>
      <c r="C531" s="197"/>
      <c r="D531" s="205"/>
      <c r="E531" s="85"/>
      <c r="F531" s="75">
        <f t="shared" si="69"/>
        <v>0</v>
      </c>
      <c r="G531" s="86"/>
      <c r="H531" s="189"/>
      <c r="I531" s="195"/>
      <c r="J531" s="200"/>
      <c r="K531" s="201"/>
    </row>
    <row r="532" spans="1:11" s="188" customFormat="1" ht="24.9" customHeight="1">
      <c r="A532" s="119"/>
      <c r="B532" s="208"/>
      <c r="C532" s="197"/>
      <c r="D532" s="205"/>
      <c r="E532" s="85"/>
      <c r="F532" s="75">
        <f t="shared" si="69"/>
        <v>0</v>
      </c>
      <c r="G532" s="86"/>
      <c r="H532" s="189"/>
      <c r="I532" s="195"/>
      <c r="J532" s="200"/>
      <c r="K532" s="201"/>
    </row>
    <row r="533" spans="1:11" s="188" customFormat="1" ht="24.9" customHeight="1">
      <c r="A533" s="119"/>
      <c r="B533" s="208"/>
      <c r="C533" s="197"/>
      <c r="D533" s="205"/>
      <c r="E533" s="85"/>
      <c r="F533" s="75">
        <f t="shared" si="69"/>
        <v>0</v>
      </c>
      <c r="G533" s="86"/>
      <c r="H533" s="189"/>
      <c r="I533" s="195"/>
      <c r="J533" s="200"/>
      <c r="K533" s="201"/>
    </row>
    <row r="534" spans="1:11" s="188" customFormat="1" ht="24.9" customHeight="1">
      <c r="A534" s="119"/>
      <c r="B534" s="208"/>
      <c r="C534" s="197"/>
      <c r="D534" s="205"/>
      <c r="E534" s="85"/>
      <c r="F534" s="75">
        <f t="shared" si="69"/>
        <v>0</v>
      </c>
      <c r="G534" s="86"/>
      <c r="H534" s="189"/>
      <c r="I534" s="195"/>
      <c r="J534" s="200"/>
      <c r="K534" s="201"/>
    </row>
    <row r="535" spans="1:11" s="188" customFormat="1" ht="24.9" customHeight="1">
      <c r="A535" s="119"/>
      <c r="B535" s="208"/>
      <c r="C535" s="197"/>
      <c r="D535" s="205"/>
      <c r="E535" s="85"/>
      <c r="F535" s="75"/>
      <c r="G535" s="86"/>
      <c r="H535" s="189"/>
      <c r="I535" s="195"/>
      <c r="J535" s="200"/>
      <c r="K535" s="201"/>
    </row>
    <row r="536" spans="1:11" s="188" customFormat="1" ht="24.9" customHeight="1">
      <c r="A536" s="119"/>
      <c r="B536" s="208"/>
      <c r="C536" s="197"/>
      <c r="D536" s="205"/>
      <c r="E536" s="85"/>
      <c r="F536" s="75">
        <f t="shared" si="69"/>
        <v>0</v>
      </c>
      <c r="G536" s="86"/>
      <c r="H536" s="189"/>
      <c r="I536" s="195"/>
      <c r="J536" s="200"/>
      <c r="K536" s="201"/>
    </row>
    <row r="537" spans="1:11" s="188" customFormat="1" ht="24.9" customHeight="1">
      <c r="A537" s="119"/>
      <c r="B537" s="208"/>
      <c r="C537" s="197"/>
      <c r="D537" s="205"/>
      <c r="E537" s="85"/>
      <c r="F537" s="75">
        <f t="shared" si="69"/>
        <v>0</v>
      </c>
      <c r="G537" s="86"/>
      <c r="H537" s="189"/>
      <c r="I537" s="195"/>
      <c r="J537" s="200"/>
      <c r="K537" s="201"/>
    </row>
    <row r="538" spans="1:11" s="188" customFormat="1" ht="36" customHeight="1">
      <c r="A538" s="209"/>
      <c r="B538" s="210" t="s">
        <v>862</v>
      </c>
      <c r="C538" s="1906" t="s">
        <v>79</v>
      </c>
      <c r="D538" s="1907"/>
      <c r="E538" s="1908"/>
      <c r="F538" s="75">
        <f t="shared" si="69"/>
        <v>0</v>
      </c>
      <c r="G538" s="211" t="s">
        <v>863</v>
      </c>
      <c r="H538" s="209"/>
      <c r="I538" s="195"/>
    </row>
    <row r="539" spans="1:11" s="188" customFormat="1" ht="33" customHeight="1">
      <c r="A539" s="194" t="s">
        <v>864</v>
      </c>
      <c r="B539" s="212" t="s">
        <v>865</v>
      </c>
      <c r="C539" s="202"/>
      <c r="D539" s="203"/>
      <c r="E539" s="206"/>
      <c r="F539" s="75">
        <f t="shared" si="69"/>
        <v>0</v>
      </c>
      <c r="G539" s="193" t="s">
        <v>866</v>
      </c>
      <c r="H539" s="194" t="s">
        <v>864</v>
      </c>
      <c r="I539" s="195"/>
      <c r="J539" s="200"/>
      <c r="K539" s="201"/>
    </row>
    <row r="540" spans="1:11" s="188" customFormat="1" ht="34.5" customHeight="1">
      <c r="A540" s="119" t="str">
        <f t="shared" ref="A540:A545" si="72">H540</f>
        <v>B7.32 93 34.01</v>
      </c>
      <c r="B540" s="213" t="s">
        <v>867</v>
      </c>
      <c r="C540" s="197" t="s">
        <v>829</v>
      </c>
      <c r="D540" s="205">
        <v>102460</v>
      </c>
      <c r="E540" s="205"/>
      <c r="F540" s="75"/>
      <c r="G540" s="86" t="s">
        <v>868</v>
      </c>
      <c r="H540" s="189" t="s">
        <v>869</v>
      </c>
      <c r="I540" s="195"/>
      <c r="J540" s="214"/>
      <c r="K540" s="215"/>
    </row>
    <row r="541" spans="1:11" s="188" customFormat="1" ht="34.5" customHeight="1">
      <c r="A541" s="119" t="str">
        <f t="shared" si="72"/>
        <v>B7.32 93 34.02</v>
      </c>
      <c r="B541" s="213" t="s">
        <v>870</v>
      </c>
      <c r="C541" s="197" t="s">
        <v>829</v>
      </c>
      <c r="D541" s="205">
        <v>9120</v>
      </c>
      <c r="E541" s="205"/>
      <c r="F541" s="75"/>
      <c r="G541" s="86" t="s">
        <v>871</v>
      </c>
      <c r="H541" s="189" t="s">
        <v>872</v>
      </c>
      <c r="I541" s="195"/>
      <c r="J541" s="214"/>
      <c r="K541" s="215"/>
    </row>
    <row r="542" spans="1:11" s="188" customFormat="1" ht="34.5" customHeight="1">
      <c r="A542" s="119" t="str">
        <f t="shared" si="72"/>
        <v>B7.32 93 34.03</v>
      </c>
      <c r="B542" s="213" t="s">
        <v>873</v>
      </c>
      <c r="C542" s="197" t="s">
        <v>829</v>
      </c>
      <c r="D542" s="205">
        <v>7150</v>
      </c>
      <c r="E542" s="205"/>
      <c r="F542" s="75"/>
      <c r="G542" s="86" t="s">
        <v>874</v>
      </c>
      <c r="H542" s="189" t="s">
        <v>875</v>
      </c>
      <c r="I542" s="195"/>
      <c r="J542" s="214"/>
      <c r="K542" s="215"/>
    </row>
    <row r="543" spans="1:11" s="188" customFormat="1" ht="34.5" customHeight="1">
      <c r="A543" s="119" t="str">
        <f t="shared" si="72"/>
        <v>B7.32 93 34.04</v>
      </c>
      <c r="B543" s="213" t="s">
        <v>876</v>
      </c>
      <c r="C543" s="197" t="s">
        <v>829</v>
      </c>
      <c r="D543" s="205">
        <v>5878</v>
      </c>
      <c r="E543" s="205"/>
      <c r="F543" s="75"/>
      <c r="G543" s="86" t="s">
        <v>877</v>
      </c>
      <c r="H543" s="189" t="s">
        <v>878</v>
      </c>
      <c r="I543" s="195"/>
      <c r="J543" s="214"/>
      <c r="K543" s="215"/>
    </row>
    <row r="544" spans="1:11" s="188" customFormat="1" ht="34.5" customHeight="1">
      <c r="A544" s="119" t="str">
        <f t="shared" si="72"/>
        <v>B7.32 93 34.05</v>
      </c>
      <c r="B544" s="213" t="s">
        <v>879</v>
      </c>
      <c r="C544" s="197" t="s">
        <v>829</v>
      </c>
      <c r="D544" s="205">
        <v>13879</v>
      </c>
      <c r="E544" s="205"/>
      <c r="F544" s="75"/>
      <c r="G544" s="86" t="s">
        <v>880</v>
      </c>
      <c r="H544" s="189" t="s">
        <v>881</v>
      </c>
      <c r="I544" s="195"/>
      <c r="J544" s="214"/>
      <c r="K544" s="215"/>
    </row>
    <row r="545" spans="1:11" s="188" customFormat="1" ht="50.4" customHeight="1">
      <c r="A545" s="119" t="str">
        <f t="shared" si="72"/>
        <v>B7.32 93 34.06</v>
      </c>
      <c r="B545" s="213" t="s">
        <v>882</v>
      </c>
      <c r="C545" s="197" t="s">
        <v>33</v>
      </c>
      <c r="D545" s="205">
        <v>91270</v>
      </c>
      <c r="E545" s="205"/>
      <c r="F545" s="75"/>
      <c r="G545" s="86" t="s">
        <v>883</v>
      </c>
      <c r="H545" s="189" t="s">
        <v>884</v>
      </c>
      <c r="I545" s="195"/>
      <c r="J545" s="214"/>
      <c r="K545" s="215"/>
    </row>
    <row r="546" spans="1:11" s="188" customFormat="1" ht="34.5" customHeight="1">
      <c r="A546" s="119"/>
      <c r="B546" s="181" t="s">
        <v>885</v>
      </c>
      <c r="C546" s="246"/>
      <c r="D546" s="247">
        <v>0</v>
      </c>
      <c r="E546" s="248"/>
      <c r="F546" s="75"/>
      <c r="G546" s="185" t="s">
        <v>886</v>
      </c>
      <c r="H546" s="189"/>
      <c r="I546" s="195"/>
      <c r="J546" s="214"/>
      <c r="K546" s="215"/>
    </row>
    <row r="547" spans="1:11" s="188" customFormat="1" ht="24.9" customHeight="1">
      <c r="A547" s="216" t="s">
        <v>328</v>
      </c>
      <c r="B547" s="241" t="s">
        <v>887</v>
      </c>
      <c r="C547" s="242"/>
      <c r="D547" s="242">
        <v>0</v>
      </c>
      <c r="E547" s="243"/>
      <c r="F547" s="75"/>
      <c r="G547" s="193" t="s">
        <v>888</v>
      </c>
      <c r="H547" s="194" t="s">
        <v>328</v>
      </c>
      <c r="I547" s="195"/>
    </row>
    <row r="548" spans="1:11" s="188" customFormat="1" ht="24.9" customHeight="1">
      <c r="A548" s="119" t="str">
        <f t="shared" ref="A548:A552" si="73">H548</f>
        <v>B7.33.14.11.01</v>
      </c>
      <c r="B548" s="219" t="s">
        <v>889</v>
      </c>
      <c r="C548" s="197" t="s">
        <v>33</v>
      </c>
      <c r="D548" s="205">
        <v>6</v>
      </c>
      <c r="E548" s="205"/>
      <c r="F548" s="75"/>
      <c r="G548" s="86" t="s">
        <v>890</v>
      </c>
      <c r="H548" s="189" t="s">
        <v>891</v>
      </c>
      <c r="I548" s="195"/>
      <c r="J548" s="220"/>
      <c r="K548" s="220"/>
    </row>
    <row r="549" spans="1:11" s="188" customFormat="1" ht="24.9" customHeight="1">
      <c r="A549" s="119" t="str">
        <f t="shared" si="73"/>
        <v>B7.33.14.11.02</v>
      </c>
      <c r="B549" s="219" t="s">
        <v>892</v>
      </c>
      <c r="C549" s="197" t="s">
        <v>33</v>
      </c>
      <c r="D549" s="205">
        <v>187</v>
      </c>
      <c r="E549" s="205"/>
      <c r="F549" s="75"/>
      <c r="G549" s="86" t="s">
        <v>893</v>
      </c>
      <c r="H549" s="189" t="s">
        <v>894</v>
      </c>
      <c r="I549" s="195"/>
      <c r="J549" s="200"/>
      <c r="K549" s="201"/>
    </row>
    <row r="550" spans="1:11" s="188" customFormat="1" ht="24.9" customHeight="1">
      <c r="A550" s="119" t="str">
        <f t="shared" si="73"/>
        <v>B7.33.14.11.03</v>
      </c>
      <c r="B550" s="219" t="s">
        <v>895</v>
      </c>
      <c r="C550" s="197" t="s">
        <v>33</v>
      </c>
      <c r="D550" s="205">
        <v>1074</v>
      </c>
      <c r="E550" s="205"/>
      <c r="F550" s="75"/>
      <c r="G550" s="86" t="s">
        <v>896</v>
      </c>
      <c r="H550" s="189" t="s">
        <v>897</v>
      </c>
      <c r="I550" s="195"/>
      <c r="J550" s="200"/>
      <c r="K550" s="201"/>
    </row>
    <row r="551" spans="1:11" s="188" customFormat="1" ht="24.9" customHeight="1">
      <c r="A551" s="119" t="str">
        <f t="shared" si="73"/>
        <v>B7.33.14.11.04</v>
      </c>
      <c r="B551" s="219" t="s">
        <v>898</v>
      </c>
      <c r="C551" s="197" t="s">
        <v>33</v>
      </c>
      <c r="D551" s="205">
        <v>10129</v>
      </c>
      <c r="E551" s="205"/>
      <c r="F551" s="75"/>
      <c r="G551" s="86" t="s">
        <v>899</v>
      </c>
      <c r="H551" s="189" t="s">
        <v>900</v>
      </c>
      <c r="I551" s="195"/>
      <c r="J551" s="200"/>
      <c r="K551" s="201"/>
    </row>
    <row r="552" spans="1:11" s="188" customFormat="1" ht="24.9" customHeight="1">
      <c r="A552" s="119" t="str">
        <f t="shared" si="73"/>
        <v>B7.33.14.11.05</v>
      </c>
      <c r="B552" s="219" t="s">
        <v>901</v>
      </c>
      <c r="C552" s="197" t="s">
        <v>33</v>
      </c>
      <c r="D552" s="205">
        <v>35599</v>
      </c>
      <c r="E552" s="205"/>
      <c r="F552" s="75"/>
      <c r="G552" s="86" t="s">
        <v>902</v>
      </c>
      <c r="H552" s="189" t="s">
        <v>903</v>
      </c>
      <c r="I552" s="195"/>
      <c r="J552" s="200"/>
      <c r="K552" s="201"/>
    </row>
    <row r="553" spans="1:11" s="188" customFormat="1" ht="24.9" customHeight="1">
      <c r="A553" s="119"/>
      <c r="B553" s="217"/>
      <c r="C553" s="202"/>
      <c r="D553" s="203"/>
      <c r="E553" s="206"/>
      <c r="F553" s="75">
        <f t="shared" ref="F553:F558" si="74">E553+D553</f>
        <v>0</v>
      </c>
      <c r="G553" s="218"/>
      <c r="H553" s="189"/>
      <c r="I553" s="195"/>
      <c r="J553" s="214"/>
      <c r="K553" s="215"/>
    </row>
    <row r="554" spans="1:11" s="188" customFormat="1" ht="24.9" customHeight="1">
      <c r="A554" s="119"/>
      <c r="B554" s="217"/>
      <c r="C554" s="202"/>
      <c r="D554" s="203"/>
      <c r="E554" s="206"/>
      <c r="F554" s="75">
        <f t="shared" si="74"/>
        <v>0</v>
      </c>
      <c r="G554" s="218"/>
      <c r="H554" s="189"/>
      <c r="I554" s="195"/>
      <c r="J554" s="214"/>
      <c r="K554" s="215"/>
    </row>
    <row r="555" spans="1:11" s="188" customFormat="1" ht="30.75" customHeight="1">
      <c r="A555" s="119"/>
      <c r="B555" s="219"/>
      <c r="C555" s="197"/>
      <c r="D555" s="205"/>
      <c r="E555" s="85"/>
      <c r="F555" s="75">
        <f t="shared" si="74"/>
        <v>0</v>
      </c>
      <c r="G555" s="86"/>
      <c r="H555" s="189"/>
      <c r="I555" s="195"/>
      <c r="J555" s="214"/>
      <c r="K555" s="215"/>
    </row>
    <row r="556" spans="1:11" s="188" customFormat="1" ht="32.25" customHeight="1">
      <c r="A556" s="119"/>
      <c r="B556" s="219"/>
      <c r="C556" s="197"/>
      <c r="D556" s="205"/>
      <c r="E556" s="85"/>
      <c r="F556" s="75">
        <f t="shared" si="74"/>
        <v>0</v>
      </c>
      <c r="G556" s="86"/>
      <c r="H556" s="189"/>
      <c r="I556" s="195"/>
      <c r="J556" s="214"/>
      <c r="K556" s="215"/>
    </row>
    <row r="557" spans="1:11" s="188" customFormat="1" ht="36" customHeight="1">
      <c r="A557" s="223"/>
      <c r="B557" s="210" t="s">
        <v>862</v>
      </c>
      <c r="C557" s="1906" t="s">
        <v>79</v>
      </c>
      <c r="D557" s="1907"/>
      <c r="E557" s="1908"/>
      <c r="F557" s="75">
        <f t="shared" si="74"/>
        <v>0</v>
      </c>
      <c r="G557" s="211" t="s">
        <v>863</v>
      </c>
      <c r="H557" s="209"/>
      <c r="I557" s="195"/>
    </row>
    <row r="558" spans="1:11" s="222" customFormat="1" ht="78" outlineLevel="1">
      <c r="A558" s="225" t="str">
        <f>H558</f>
        <v>33 14 19</v>
      </c>
      <c r="B558" s="244" t="s">
        <v>904</v>
      </c>
      <c r="C558" s="242"/>
      <c r="D558" s="242"/>
      <c r="E558" s="245"/>
      <c r="F558" s="75">
        <f t="shared" si="74"/>
        <v>0</v>
      </c>
      <c r="G558" s="193" t="s">
        <v>905</v>
      </c>
      <c r="H558" s="194" t="s">
        <v>348</v>
      </c>
      <c r="I558" s="195"/>
    </row>
    <row r="559" spans="1:11" s="222" customFormat="1" ht="59.25" customHeight="1" outlineLevel="1">
      <c r="A559" s="119" t="str">
        <f>H559</f>
        <v>B7.33.14.19.01</v>
      </c>
      <c r="B559" s="226" t="s">
        <v>906</v>
      </c>
      <c r="C559" s="197" t="s">
        <v>267</v>
      </c>
      <c r="D559" s="205">
        <v>5</v>
      </c>
      <c r="E559" s="205"/>
      <c r="F559" s="75"/>
      <c r="G559" s="86" t="s">
        <v>907</v>
      </c>
      <c r="H559" s="189" t="s">
        <v>908</v>
      </c>
      <c r="I559" s="195"/>
    </row>
    <row r="560" spans="1:11" s="227" customFormat="1" ht="58.5" customHeight="1">
      <c r="A560" s="119" t="str">
        <f t="shared" ref="A560:A571" si="75">H560</f>
        <v>B7.33.14.19.02</v>
      </c>
      <c r="B560" s="226" t="s">
        <v>909</v>
      </c>
      <c r="C560" s="197" t="s">
        <v>267</v>
      </c>
      <c r="D560" s="205">
        <v>59</v>
      </c>
      <c r="E560" s="205"/>
      <c r="F560" s="75"/>
      <c r="G560" s="86" t="s">
        <v>910</v>
      </c>
      <c r="H560" s="189" t="s">
        <v>911</v>
      </c>
      <c r="I560" s="195"/>
    </row>
    <row r="561" spans="1:9" s="188" customFormat="1" ht="58.5" customHeight="1">
      <c r="A561" s="119" t="str">
        <f t="shared" si="75"/>
        <v>B7.33.14.19.03</v>
      </c>
      <c r="B561" s="226" t="s">
        <v>912</v>
      </c>
      <c r="C561" s="197" t="s">
        <v>267</v>
      </c>
      <c r="D561" s="205">
        <v>14</v>
      </c>
      <c r="E561" s="205"/>
      <c r="F561" s="75"/>
      <c r="G561" s="86" t="s">
        <v>913</v>
      </c>
      <c r="H561" s="189" t="s">
        <v>914</v>
      </c>
      <c r="I561" s="195"/>
    </row>
    <row r="562" spans="1:9" s="188" customFormat="1" ht="26.25" customHeight="1">
      <c r="A562" s="119" t="str">
        <f t="shared" si="75"/>
        <v>B7.33.14.19.04</v>
      </c>
      <c r="B562" s="219" t="s">
        <v>915</v>
      </c>
      <c r="C562" s="197" t="s">
        <v>267</v>
      </c>
      <c r="D562" s="205">
        <v>63</v>
      </c>
      <c r="E562" s="205"/>
      <c r="F562" s="75"/>
      <c r="G562" s="86" t="s">
        <v>916</v>
      </c>
      <c r="H562" s="189" t="s">
        <v>917</v>
      </c>
      <c r="I562" s="195"/>
    </row>
    <row r="563" spans="1:9" s="188" customFormat="1" ht="44.25" customHeight="1">
      <c r="A563" s="119" t="str">
        <f>H563</f>
        <v>B7.32.80.00.01</v>
      </c>
      <c r="B563" s="221" t="s">
        <v>918</v>
      </c>
      <c r="C563" s="228" t="s">
        <v>33</v>
      </c>
      <c r="D563" s="229">
        <v>2000</v>
      </c>
      <c r="E563" s="229"/>
      <c r="F563" s="75"/>
      <c r="G563" s="180" t="s">
        <v>919</v>
      </c>
      <c r="H563" s="119" t="s">
        <v>920</v>
      </c>
      <c r="I563" s="195"/>
    </row>
    <row r="564" spans="1:9" s="188" customFormat="1" ht="51.6" customHeight="1">
      <c r="A564" s="119" t="str">
        <f t="shared" ref="A564:A567" si="76">H564</f>
        <v>B7.32.80.00.02</v>
      </c>
      <c r="B564" s="221" t="s">
        <v>921</v>
      </c>
      <c r="C564" s="228" t="s">
        <v>267</v>
      </c>
      <c r="D564" s="229">
        <v>6316</v>
      </c>
      <c r="E564" s="229"/>
      <c r="F564" s="75"/>
      <c r="G564" s="180" t="s">
        <v>922</v>
      </c>
      <c r="H564" s="119" t="s">
        <v>923</v>
      </c>
      <c r="I564" s="195"/>
    </row>
    <row r="565" spans="1:9" s="188" customFormat="1" ht="73.95" customHeight="1">
      <c r="A565" s="119" t="str">
        <f t="shared" si="76"/>
        <v>B7.32.80.00.03</v>
      </c>
      <c r="B565" s="221" t="s">
        <v>924</v>
      </c>
      <c r="C565" s="228" t="s">
        <v>33</v>
      </c>
      <c r="D565" s="229">
        <v>87562</v>
      </c>
      <c r="E565" s="229"/>
      <c r="F565" s="75"/>
      <c r="G565" s="180" t="s">
        <v>925</v>
      </c>
      <c r="H565" s="119" t="s">
        <v>926</v>
      </c>
      <c r="I565" s="195"/>
    </row>
    <row r="566" spans="1:9" s="234" customFormat="1" ht="44.25" customHeight="1" outlineLevel="1">
      <c r="A566" s="119" t="str">
        <f t="shared" si="76"/>
        <v>B7.32.80.00.04</v>
      </c>
      <c r="B566" s="230" t="s">
        <v>927</v>
      </c>
      <c r="C566" s="224" t="s">
        <v>267</v>
      </c>
      <c r="D566" s="231">
        <v>2</v>
      </c>
      <c r="E566" s="231"/>
      <c r="F566" s="75"/>
      <c r="G566" s="232" t="s">
        <v>928</v>
      </c>
      <c r="H566" s="119" t="s">
        <v>929</v>
      </c>
      <c r="I566" s="233"/>
    </row>
    <row r="567" spans="1:9" s="234" customFormat="1" ht="45" customHeight="1" outlineLevel="1">
      <c r="A567" s="119" t="str">
        <f t="shared" si="76"/>
        <v>B7.32.80.00.05</v>
      </c>
      <c r="B567" s="230" t="s">
        <v>930</v>
      </c>
      <c r="C567" s="224" t="s">
        <v>267</v>
      </c>
      <c r="D567" s="231">
        <v>78</v>
      </c>
      <c r="E567" s="231"/>
      <c r="F567" s="75"/>
      <c r="G567" s="232" t="s">
        <v>931</v>
      </c>
      <c r="H567" s="119" t="s">
        <v>932</v>
      </c>
      <c r="I567" s="233"/>
    </row>
    <row r="568" spans="1:9" s="234" customFormat="1" ht="29.25" customHeight="1" outlineLevel="1">
      <c r="A568" s="119"/>
      <c r="B568" s="230"/>
      <c r="C568" s="224"/>
      <c r="D568" s="231"/>
      <c r="E568" s="18"/>
      <c r="F568" s="205"/>
      <c r="G568" s="232"/>
      <c r="H568" s="119"/>
      <c r="I568" s="233"/>
    </row>
    <row r="569" spans="1:9" s="234" customFormat="1" ht="29.25" customHeight="1" outlineLevel="1">
      <c r="A569" s="119"/>
      <c r="B569" s="230"/>
      <c r="C569" s="224"/>
      <c r="D569" s="231"/>
      <c r="E569" s="18"/>
      <c r="F569" s="205"/>
      <c r="G569" s="232"/>
      <c r="H569" s="119"/>
      <c r="I569" s="233"/>
    </row>
    <row r="570" spans="1:9" s="234" customFormat="1" ht="29.25" customHeight="1" outlineLevel="1">
      <c r="A570" s="119"/>
      <c r="B570" s="230"/>
      <c r="C570" s="224"/>
      <c r="D570" s="231"/>
      <c r="E570" s="18"/>
      <c r="F570" s="205"/>
      <c r="G570" s="232"/>
      <c r="H570" s="119"/>
      <c r="I570" s="233"/>
    </row>
    <row r="571" spans="1:9" s="238" customFormat="1" ht="35.1" customHeight="1">
      <c r="A571" s="235">
        <f t="shared" si="75"/>
        <v>0</v>
      </c>
      <c r="B571" s="210" t="s">
        <v>862</v>
      </c>
      <c r="C571" s="1909" t="s">
        <v>79</v>
      </c>
      <c r="D571" s="1910"/>
      <c r="E571" s="1911"/>
      <c r="F571" s="249">
        <f>SUM(F558:F570)</f>
        <v>0</v>
      </c>
      <c r="G571" s="211" t="s">
        <v>863</v>
      </c>
      <c r="H571" s="236"/>
      <c r="I571" s="237"/>
    </row>
    <row r="572" spans="1:9" ht="24.9" customHeight="1">
      <c r="A572" s="61"/>
      <c r="B572" s="56" t="s">
        <v>933</v>
      </c>
      <c r="C572" s="57"/>
      <c r="D572" s="138"/>
      <c r="E572" s="138"/>
      <c r="F572" s="58"/>
      <c r="G572" s="59" t="s">
        <v>934</v>
      </c>
      <c r="H572" s="139"/>
    </row>
    <row r="573" spans="1:9" ht="12" customHeight="1">
      <c r="A573" s="61"/>
      <c r="B573" s="87"/>
      <c r="C573" s="57"/>
      <c r="D573" s="63"/>
      <c r="E573" s="63"/>
      <c r="F573" s="58"/>
      <c r="G573" s="88"/>
      <c r="H573" s="60"/>
    </row>
    <row r="574" spans="1:9" s="84" customFormat="1" ht="21.75" customHeight="1">
      <c r="A574" s="55"/>
      <c r="B574" s="64" t="s">
        <v>935</v>
      </c>
      <c r="C574" s="57"/>
      <c r="D574" s="63"/>
      <c r="E574" s="63"/>
      <c r="F574" s="89">
        <f>F32</f>
        <v>0</v>
      </c>
      <c r="G574" s="65" t="s">
        <v>936</v>
      </c>
      <c r="H574" s="66"/>
    </row>
    <row r="575" spans="1:9" s="84" customFormat="1" ht="21.75" customHeight="1">
      <c r="A575" s="55"/>
      <c r="B575" s="64" t="s">
        <v>937</v>
      </c>
      <c r="C575" s="57"/>
      <c r="D575" s="63"/>
      <c r="E575" s="63"/>
      <c r="F575" s="89">
        <f>F53</f>
        <v>0</v>
      </c>
      <c r="G575" s="65" t="s">
        <v>938</v>
      </c>
      <c r="H575" s="66"/>
    </row>
    <row r="576" spans="1:9" s="84" customFormat="1" ht="21.75" customHeight="1">
      <c r="A576" s="55"/>
      <c r="B576" s="64" t="s">
        <v>939</v>
      </c>
      <c r="C576" s="57"/>
      <c r="D576" s="63"/>
      <c r="E576" s="63"/>
      <c r="F576" s="89"/>
      <c r="G576" s="65" t="s">
        <v>940</v>
      </c>
      <c r="H576" s="66"/>
    </row>
    <row r="577" spans="1:8" s="84" customFormat="1" ht="21.75" customHeight="1">
      <c r="A577" s="55"/>
      <c r="B577" s="64" t="s">
        <v>941</v>
      </c>
      <c r="C577" s="57"/>
      <c r="D577" s="63"/>
      <c r="E577" s="63"/>
      <c r="F577" s="89"/>
      <c r="G577" s="65" t="s">
        <v>942</v>
      </c>
      <c r="H577" s="66"/>
    </row>
    <row r="578" spans="1:8" s="84" customFormat="1" ht="21.75" customHeight="1">
      <c r="A578" s="55"/>
      <c r="B578" s="64" t="s">
        <v>943</v>
      </c>
      <c r="C578" s="57"/>
      <c r="D578" s="63"/>
      <c r="E578" s="63"/>
      <c r="F578" s="89"/>
      <c r="G578" s="65" t="s">
        <v>944</v>
      </c>
      <c r="H578" s="66"/>
    </row>
    <row r="579" spans="1:8" s="84" customFormat="1" ht="21.75" customHeight="1">
      <c r="A579" s="55"/>
      <c r="B579" s="64" t="s">
        <v>945</v>
      </c>
      <c r="C579" s="57"/>
      <c r="D579" s="63"/>
      <c r="E579" s="63"/>
      <c r="F579" s="89"/>
      <c r="G579" s="65" t="s">
        <v>946</v>
      </c>
      <c r="H579" s="66"/>
    </row>
    <row r="580" spans="1:8" s="84" customFormat="1" ht="21.75" customHeight="1">
      <c r="A580" s="55"/>
      <c r="B580" s="64" t="s">
        <v>947</v>
      </c>
      <c r="C580" s="57"/>
      <c r="D580" s="63"/>
      <c r="E580" s="63"/>
      <c r="F580" s="89"/>
      <c r="G580" s="65" t="s">
        <v>948</v>
      </c>
      <c r="H580" s="66"/>
    </row>
    <row r="581" spans="1:8" s="84" customFormat="1" ht="21.75" customHeight="1">
      <c r="A581" s="55"/>
      <c r="B581" s="64" t="s">
        <v>949</v>
      </c>
      <c r="C581" s="57"/>
      <c r="D581" s="63"/>
      <c r="E581" s="63"/>
      <c r="F581" s="89"/>
      <c r="G581" s="65" t="s">
        <v>950</v>
      </c>
      <c r="H581" s="66"/>
    </row>
    <row r="582" spans="1:8" s="84" customFormat="1" ht="21.75" customHeight="1">
      <c r="A582" s="55"/>
      <c r="B582" s="64" t="s">
        <v>951</v>
      </c>
      <c r="C582" s="57"/>
      <c r="D582" s="63"/>
      <c r="E582" s="63"/>
      <c r="F582" s="89"/>
      <c r="G582" s="65" t="s">
        <v>952</v>
      </c>
      <c r="H582" s="66"/>
    </row>
    <row r="583" spans="1:8" s="84" customFormat="1" ht="21.75" customHeight="1">
      <c r="A583" s="55"/>
      <c r="B583" s="64" t="s">
        <v>953</v>
      </c>
      <c r="C583" s="57"/>
      <c r="D583" s="63"/>
      <c r="E583" s="63"/>
      <c r="F583" s="89"/>
      <c r="G583" s="65" t="s">
        <v>954</v>
      </c>
      <c r="H583" s="66"/>
    </row>
    <row r="584" spans="1:8" s="84" customFormat="1" ht="21.75" customHeight="1">
      <c r="A584" s="55"/>
      <c r="B584" s="64" t="s">
        <v>955</v>
      </c>
      <c r="C584" s="57"/>
      <c r="D584" s="63"/>
      <c r="E584" s="63"/>
      <c r="F584" s="89">
        <f>F244</f>
        <v>0</v>
      </c>
      <c r="G584" s="65" t="s">
        <v>956</v>
      </c>
      <c r="H584" s="66"/>
    </row>
    <row r="585" spans="1:8" s="84" customFormat="1" ht="21.75" customHeight="1">
      <c r="A585" s="55"/>
      <c r="B585" s="64" t="s">
        <v>957</v>
      </c>
      <c r="C585" s="57"/>
      <c r="D585" s="63"/>
      <c r="E585" s="63"/>
      <c r="F585" s="89">
        <f>F269</f>
        <v>0</v>
      </c>
      <c r="G585" s="65" t="s">
        <v>958</v>
      </c>
      <c r="H585" s="66"/>
    </row>
    <row r="586" spans="1:8" s="84" customFormat="1" ht="21.75" customHeight="1">
      <c r="A586" s="55"/>
      <c r="B586" s="64" t="s">
        <v>959</v>
      </c>
      <c r="C586" s="57"/>
      <c r="D586" s="63"/>
      <c r="E586" s="63"/>
      <c r="F586" s="89">
        <f>F293</f>
        <v>0</v>
      </c>
      <c r="G586" s="65" t="s">
        <v>960</v>
      </c>
      <c r="H586" s="66"/>
    </row>
    <row r="587" spans="1:8" s="84" customFormat="1" ht="21.75" customHeight="1">
      <c r="A587" s="55"/>
      <c r="B587" s="64" t="s">
        <v>961</v>
      </c>
      <c r="C587" s="57"/>
      <c r="D587" s="63"/>
      <c r="E587" s="63"/>
      <c r="F587" s="89">
        <f>F316</f>
        <v>0</v>
      </c>
      <c r="G587" s="65" t="s">
        <v>962</v>
      </c>
      <c r="H587" s="66"/>
    </row>
    <row r="588" spans="1:8" s="84" customFormat="1" ht="21.75" customHeight="1">
      <c r="A588" s="55"/>
      <c r="B588" s="64" t="s">
        <v>963</v>
      </c>
      <c r="C588" s="57"/>
      <c r="D588" s="63"/>
      <c r="E588" s="63"/>
      <c r="F588" s="89"/>
      <c r="G588" s="65" t="s">
        <v>964</v>
      </c>
      <c r="H588" s="66"/>
    </row>
    <row r="589" spans="1:8" s="84" customFormat="1" ht="21.75" customHeight="1">
      <c r="A589" s="55"/>
      <c r="B589" s="64" t="s">
        <v>965</v>
      </c>
      <c r="C589" s="57"/>
      <c r="D589" s="63"/>
      <c r="E589" s="63"/>
      <c r="F589" s="89">
        <f>F367</f>
        <v>0</v>
      </c>
      <c r="G589" s="65" t="s">
        <v>966</v>
      </c>
      <c r="H589" s="66"/>
    </row>
    <row r="590" spans="1:8" s="84" customFormat="1" ht="21.75" customHeight="1">
      <c r="A590" s="55"/>
      <c r="B590" s="64" t="s">
        <v>967</v>
      </c>
      <c r="C590" s="57"/>
      <c r="D590" s="63"/>
      <c r="E590" s="63"/>
      <c r="F590" s="89">
        <f>F389</f>
        <v>0</v>
      </c>
      <c r="G590" s="65" t="s">
        <v>968</v>
      </c>
      <c r="H590" s="66"/>
    </row>
    <row r="591" spans="1:8" s="84" customFormat="1" ht="21.75" customHeight="1">
      <c r="A591" s="55"/>
      <c r="B591" s="64" t="s">
        <v>969</v>
      </c>
      <c r="C591" s="57"/>
      <c r="D591" s="63"/>
      <c r="E591" s="63"/>
      <c r="F591" s="89">
        <f>F449</f>
        <v>0</v>
      </c>
      <c r="G591" s="65" t="s">
        <v>970</v>
      </c>
      <c r="H591" s="66"/>
    </row>
    <row r="592" spans="1:8" s="84" customFormat="1" ht="21.75" customHeight="1">
      <c r="A592" s="55"/>
      <c r="B592" s="64" t="s">
        <v>971</v>
      </c>
      <c r="C592" s="57"/>
      <c r="D592" s="63"/>
      <c r="E592" s="63"/>
      <c r="F592" s="89">
        <f>F470</f>
        <v>0</v>
      </c>
      <c r="G592" s="65" t="s">
        <v>972</v>
      </c>
      <c r="H592" s="66"/>
    </row>
    <row r="593" spans="1:8" s="84" customFormat="1" ht="21.75" customHeight="1">
      <c r="A593" s="55"/>
      <c r="B593" s="64" t="s">
        <v>973</v>
      </c>
      <c r="C593" s="57"/>
      <c r="D593" s="63"/>
      <c r="E593" s="63"/>
      <c r="F593" s="89">
        <f>F491</f>
        <v>0</v>
      </c>
      <c r="G593" s="65" t="s">
        <v>974</v>
      </c>
      <c r="H593" s="66"/>
    </row>
    <row r="594" spans="1:8" s="84" customFormat="1" ht="21.75" customHeight="1">
      <c r="A594" s="55"/>
      <c r="B594" s="64" t="s">
        <v>975</v>
      </c>
      <c r="C594" s="57"/>
      <c r="D594" s="63"/>
      <c r="E594" s="63"/>
      <c r="F594" s="89">
        <f>F513</f>
        <v>0</v>
      </c>
      <c r="G594" s="65" t="s">
        <v>976</v>
      </c>
      <c r="H594" s="66"/>
    </row>
    <row r="595" spans="1:8" s="84" customFormat="1" ht="21.75" customHeight="1">
      <c r="A595" s="55"/>
      <c r="B595" s="64" t="s">
        <v>977</v>
      </c>
      <c r="C595" s="57"/>
      <c r="D595" s="63"/>
      <c r="E595" s="63"/>
      <c r="F595" s="89">
        <f>F538</f>
        <v>0</v>
      </c>
      <c r="G595" s="65" t="s">
        <v>978</v>
      </c>
      <c r="H595" s="66"/>
    </row>
    <row r="596" spans="1:8" s="84" customFormat="1" ht="21.75" customHeight="1">
      <c r="A596" s="55"/>
      <c r="B596" s="64" t="s">
        <v>979</v>
      </c>
      <c r="C596" s="57"/>
      <c r="D596" s="63"/>
      <c r="E596" s="63"/>
      <c r="F596" s="89">
        <f>F557</f>
        <v>0</v>
      </c>
      <c r="G596" s="65" t="s">
        <v>980</v>
      </c>
      <c r="H596" s="66"/>
    </row>
    <row r="597" spans="1:8" s="84" customFormat="1" ht="21.75" customHeight="1">
      <c r="A597" s="55"/>
      <c r="B597" s="64" t="s">
        <v>981</v>
      </c>
      <c r="C597" s="57"/>
      <c r="D597" s="63"/>
      <c r="E597" s="63"/>
      <c r="F597" s="89"/>
      <c r="G597" s="65" t="s">
        <v>982</v>
      </c>
      <c r="H597" s="66"/>
    </row>
    <row r="598" spans="1:8" s="84" customFormat="1" ht="21.75" customHeight="1">
      <c r="A598" s="55"/>
      <c r="B598" s="64" t="s">
        <v>983</v>
      </c>
      <c r="C598" s="57"/>
      <c r="D598" s="63"/>
      <c r="E598" s="63"/>
      <c r="F598" s="89">
        <f>F559</f>
        <v>0</v>
      </c>
      <c r="G598" s="65" t="s">
        <v>984</v>
      </c>
      <c r="H598" s="66"/>
    </row>
    <row r="599" spans="1:8" s="84" customFormat="1" ht="21.75" customHeight="1">
      <c r="A599" s="55"/>
      <c r="B599" s="64" t="s">
        <v>985</v>
      </c>
      <c r="C599" s="57"/>
      <c r="D599" s="63"/>
      <c r="E599" s="63"/>
      <c r="F599" s="89">
        <f>F573</f>
        <v>0</v>
      </c>
      <c r="G599" s="65" t="s">
        <v>986</v>
      </c>
      <c r="H599" s="66"/>
    </row>
    <row r="600" spans="1:8" ht="30" customHeight="1">
      <c r="A600" s="61"/>
      <c r="B600" s="42" t="s">
        <v>987</v>
      </c>
      <c r="C600" s="1894" t="s">
        <v>79</v>
      </c>
      <c r="D600" s="1894"/>
      <c r="E600" s="1894"/>
      <c r="F600" s="44">
        <f>SUM(F574:F597)</f>
        <v>0</v>
      </c>
      <c r="G600" s="82" t="s">
        <v>988</v>
      </c>
      <c r="H600" s="140"/>
    </row>
    <row r="601" spans="1:8">
      <c r="A601" s="90"/>
      <c r="B601" s="91"/>
      <c r="C601" s="92"/>
      <c r="D601" s="141"/>
      <c r="E601" s="141"/>
      <c r="F601" s="93"/>
      <c r="G601" s="94"/>
      <c r="H601" s="92"/>
    </row>
    <row r="602" spans="1:8">
      <c r="E602" s="97" t="s">
        <v>989</v>
      </c>
      <c r="F602" s="98"/>
      <c r="H602" s="96"/>
    </row>
    <row r="603" spans="1:8">
      <c r="E603" s="97" t="s">
        <v>990</v>
      </c>
      <c r="F603" s="98">
        <f>SUMPRODUCT($D:$D,E:E)</f>
        <v>0</v>
      </c>
      <c r="H603" s="96"/>
    </row>
    <row r="604" spans="1:8">
      <c r="E604" s="97" t="s">
        <v>991</v>
      </c>
      <c r="F604" s="98">
        <f>SUMIF($I:$I,"sum",F:F)</f>
        <v>0</v>
      </c>
      <c r="H604" s="96"/>
    </row>
    <row r="605" spans="1:8">
      <c r="E605" s="97"/>
      <c r="F605" s="98"/>
      <c r="H605" s="96"/>
    </row>
    <row r="606" spans="1:8">
      <c r="E606" s="97" t="s">
        <v>19</v>
      </c>
      <c r="F606" s="98">
        <f>SUM(F602:F605)</f>
        <v>0</v>
      </c>
      <c r="H606" s="96"/>
    </row>
    <row r="607" spans="1:8">
      <c r="E607" s="97" t="s">
        <v>992</v>
      </c>
      <c r="F607" s="98">
        <f>(F606-F600)+10</f>
        <v>10</v>
      </c>
      <c r="H607" s="96"/>
    </row>
    <row r="608" spans="1:8">
      <c r="H608" s="96"/>
    </row>
    <row r="609" spans="8:8">
      <c r="H609" s="96"/>
    </row>
    <row r="610" spans="8:8">
      <c r="H610" s="96"/>
    </row>
    <row r="611" spans="8:8">
      <c r="H611" s="96"/>
    </row>
    <row r="612" spans="8:8">
      <c r="H612" s="96"/>
    </row>
    <row r="613" spans="8:8">
      <c r="H613" s="96"/>
    </row>
    <row r="614" spans="8:8">
      <c r="H614" s="96"/>
    </row>
    <row r="615" spans="8:8">
      <c r="H615" s="96"/>
    </row>
    <row r="616" spans="8:8">
      <c r="H616" s="96"/>
    </row>
    <row r="617" spans="8:8">
      <c r="H617" s="96"/>
    </row>
    <row r="618" spans="8:8">
      <c r="H618" s="96"/>
    </row>
    <row r="619" spans="8:8">
      <c r="H619" s="96"/>
    </row>
    <row r="620" spans="8:8">
      <c r="H620" s="96"/>
    </row>
    <row r="621" spans="8:8">
      <c r="H621" s="96"/>
    </row>
    <row r="622" spans="8:8">
      <c r="H622" s="96"/>
    </row>
    <row r="623" spans="8:8">
      <c r="H623" s="96"/>
    </row>
    <row r="624" spans="8:8">
      <c r="H624" s="96"/>
    </row>
    <row r="625" spans="1:8">
      <c r="H625" s="96"/>
    </row>
    <row r="626" spans="1:8">
      <c r="H626" s="96"/>
    </row>
    <row r="627" spans="1:8">
      <c r="H627" s="96"/>
    </row>
    <row r="628" spans="1:8">
      <c r="H628" s="96"/>
    </row>
    <row r="629" spans="1:8">
      <c r="H629" s="96"/>
    </row>
    <row r="630" spans="1:8">
      <c r="H630" s="96"/>
    </row>
    <row r="631" spans="1:8">
      <c r="A631" s="68"/>
      <c r="B631" s="84"/>
      <c r="C631" s="68"/>
      <c r="D631" s="143"/>
      <c r="E631" s="143"/>
      <c r="H631" s="96"/>
    </row>
    <row r="632" spans="1:8">
      <c r="H632" s="96"/>
    </row>
    <row r="633" spans="1:8">
      <c r="H633" s="96"/>
    </row>
    <row r="634" spans="1:8">
      <c r="A634" s="68"/>
      <c r="B634" s="100"/>
      <c r="C634" s="101"/>
      <c r="D634" s="144"/>
      <c r="E634" s="144"/>
      <c r="H634" s="96"/>
    </row>
    <row r="635" spans="1:8">
      <c r="A635" s="68"/>
      <c r="B635" s="100"/>
      <c r="C635" s="101"/>
      <c r="D635" s="144"/>
      <c r="E635" s="144"/>
      <c r="H635" s="96"/>
    </row>
    <row r="636" spans="1:8">
      <c r="A636" s="68"/>
      <c r="B636" s="100"/>
      <c r="C636" s="101"/>
      <c r="D636" s="144"/>
      <c r="E636" s="144"/>
      <c r="H636" s="96"/>
    </row>
    <row r="637" spans="1:8">
      <c r="A637" s="68"/>
      <c r="B637" s="100"/>
      <c r="C637" s="101"/>
      <c r="D637" s="144"/>
      <c r="E637" s="144"/>
      <c r="H637" s="96"/>
    </row>
    <row r="638" spans="1:8">
      <c r="A638" s="68"/>
      <c r="B638" s="100"/>
      <c r="C638" s="101"/>
      <c r="D638" s="144"/>
      <c r="E638" s="144"/>
      <c r="H638" s="96"/>
    </row>
    <row r="639" spans="1:8">
      <c r="A639" s="68"/>
      <c r="B639" s="100"/>
      <c r="C639" s="101"/>
      <c r="D639" s="144"/>
      <c r="E639" s="144"/>
      <c r="H639" s="96"/>
    </row>
    <row r="640" spans="1:8">
      <c r="A640" s="68"/>
      <c r="B640" s="100"/>
      <c r="C640" s="101"/>
      <c r="D640" s="144"/>
      <c r="E640" s="144"/>
      <c r="H640" s="96"/>
    </row>
    <row r="641" spans="1:10">
      <c r="A641" s="68"/>
      <c r="B641" s="100"/>
      <c r="C641" s="101"/>
      <c r="D641" s="144"/>
      <c r="E641" s="144"/>
      <c r="H641" s="96"/>
    </row>
    <row r="642" spans="1:10">
      <c r="A642" s="68"/>
      <c r="B642" s="100"/>
      <c r="C642" s="101"/>
      <c r="D642" s="144"/>
      <c r="E642" s="144"/>
      <c r="H642" s="96"/>
    </row>
    <row r="643" spans="1:10">
      <c r="A643" s="68"/>
      <c r="B643" s="100"/>
      <c r="C643" s="101"/>
      <c r="D643" s="144"/>
      <c r="E643" s="144"/>
      <c r="H643" s="96"/>
    </row>
    <row r="644" spans="1:10">
      <c r="A644" s="68"/>
      <c r="B644" s="100"/>
      <c r="C644" s="101"/>
      <c r="D644" s="144"/>
      <c r="E644" s="144"/>
      <c r="H644" s="96"/>
    </row>
    <row r="645" spans="1:10">
      <c r="A645" s="68"/>
      <c r="B645" s="100"/>
      <c r="C645" s="101"/>
      <c r="D645" s="144"/>
      <c r="E645" s="144"/>
      <c r="H645" s="96"/>
    </row>
    <row r="646" spans="1:10">
      <c r="A646" s="68"/>
      <c r="B646" s="100"/>
      <c r="C646" s="101"/>
      <c r="D646" s="144"/>
      <c r="E646" s="144"/>
      <c r="H646" s="96"/>
    </row>
    <row r="647" spans="1:10">
      <c r="A647" s="68"/>
      <c r="B647" s="100"/>
      <c r="C647" s="101"/>
      <c r="D647" s="144"/>
      <c r="E647" s="144"/>
      <c r="H647" s="96"/>
    </row>
    <row r="648" spans="1:10">
      <c r="A648" s="68"/>
      <c r="B648" s="100"/>
      <c r="C648" s="101"/>
      <c r="D648" s="144"/>
      <c r="E648" s="144"/>
      <c r="H648" s="96"/>
    </row>
    <row r="649" spans="1:10">
      <c r="A649" s="68"/>
      <c r="B649" s="100"/>
      <c r="C649" s="101"/>
      <c r="D649" s="144"/>
      <c r="E649" s="144"/>
    </row>
    <row r="650" spans="1:10">
      <c r="A650" s="68"/>
      <c r="B650" s="100"/>
      <c r="C650" s="101"/>
      <c r="D650" s="144"/>
      <c r="E650" s="144"/>
    </row>
    <row r="651" spans="1:10">
      <c r="A651" s="68"/>
      <c r="B651" s="100"/>
      <c r="C651" s="101"/>
      <c r="D651" s="144"/>
      <c r="E651" s="144"/>
    </row>
    <row r="652" spans="1:10" s="99" customFormat="1">
      <c r="A652" s="68"/>
      <c r="B652" s="100"/>
      <c r="C652" s="101"/>
      <c r="D652" s="144"/>
      <c r="E652" s="144"/>
      <c r="G652" s="68"/>
      <c r="H652" s="68"/>
      <c r="I652" s="68"/>
      <c r="J652" s="68"/>
    </row>
    <row r="653" spans="1:10" s="99" customFormat="1">
      <c r="A653" s="68"/>
      <c r="B653" s="100"/>
      <c r="C653" s="101"/>
      <c r="D653" s="144"/>
      <c r="E653" s="144"/>
      <c r="G653" s="68"/>
      <c r="H653" s="68"/>
      <c r="I653" s="68"/>
      <c r="J653" s="68"/>
    </row>
    <row r="654" spans="1:10" s="99" customFormat="1">
      <c r="A654" s="68"/>
      <c r="B654" s="100"/>
      <c r="C654" s="101"/>
      <c r="D654" s="144"/>
      <c r="E654" s="144"/>
      <c r="G654" s="68"/>
      <c r="H654" s="68"/>
      <c r="I654" s="68"/>
      <c r="J654" s="68"/>
    </row>
    <row r="655" spans="1:10" s="99" customFormat="1">
      <c r="A655" s="68"/>
      <c r="B655" s="100"/>
      <c r="C655" s="101"/>
      <c r="D655" s="144"/>
      <c r="E655" s="144"/>
      <c r="G655" s="68"/>
      <c r="H655" s="68"/>
      <c r="I655" s="68"/>
      <c r="J655" s="68"/>
    </row>
    <row r="656" spans="1:10" s="99" customFormat="1">
      <c r="A656" s="68"/>
      <c r="B656" s="100"/>
      <c r="C656" s="101"/>
      <c r="D656" s="144"/>
      <c r="E656" s="144"/>
      <c r="G656" s="68"/>
      <c r="H656" s="68"/>
      <c r="I656" s="68"/>
      <c r="J656" s="68"/>
    </row>
    <row r="657" spans="1:10" s="99" customFormat="1">
      <c r="A657" s="68"/>
      <c r="B657" s="100"/>
      <c r="C657" s="101"/>
      <c r="D657" s="144"/>
      <c r="E657" s="144"/>
      <c r="G657" s="68"/>
      <c r="H657" s="68"/>
      <c r="I657" s="68"/>
      <c r="J657" s="68"/>
    </row>
    <row r="658" spans="1:10" s="99" customFormat="1">
      <c r="A658" s="68"/>
      <c r="B658" s="76"/>
      <c r="C658" s="101"/>
      <c r="D658" s="142"/>
      <c r="E658" s="142"/>
      <c r="G658" s="68"/>
      <c r="H658" s="68"/>
      <c r="I658" s="68"/>
      <c r="J658" s="68"/>
    </row>
    <row r="659" spans="1:10" s="99" customFormat="1">
      <c r="A659" s="68"/>
      <c r="B659" s="68"/>
      <c r="C659" s="101"/>
      <c r="D659" s="145"/>
      <c r="E659" s="145"/>
      <c r="G659" s="68"/>
      <c r="H659" s="68"/>
      <c r="I659" s="68"/>
      <c r="J659" s="68"/>
    </row>
    <row r="660" spans="1:10" s="99" customFormat="1">
      <c r="A660" s="68"/>
      <c r="B660" s="68"/>
      <c r="C660" s="101"/>
      <c r="D660" s="145"/>
      <c r="E660" s="145"/>
      <c r="G660" s="68"/>
      <c r="H660" s="68"/>
      <c r="I660" s="68"/>
      <c r="J660" s="68"/>
    </row>
    <row r="661" spans="1:10" s="99" customFormat="1">
      <c r="A661" s="68"/>
      <c r="B661" s="68"/>
      <c r="C661" s="101"/>
      <c r="D661" s="145"/>
      <c r="E661" s="145"/>
      <c r="G661" s="68"/>
      <c r="H661" s="68"/>
      <c r="I661" s="68"/>
      <c r="J661" s="68"/>
    </row>
  </sheetData>
  <mergeCells count="45">
    <mergeCell ref="C571:E571"/>
    <mergeCell ref="C600:E600"/>
    <mergeCell ref="C470:E470"/>
    <mergeCell ref="C491:E491"/>
    <mergeCell ref="C513:E513"/>
    <mergeCell ref="A294:B294"/>
    <mergeCell ref="C316:E316"/>
    <mergeCell ref="A514:B514"/>
    <mergeCell ref="C538:E538"/>
    <mergeCell ref="C557:E557"/>
    <mergeCell ref="C367:E367"/>
    <mergeCell ref="A368:B368"/>
    <mergeCell ref="C389:E389"/>
    <mergeCell ref="C410:E410"/>
    <mergeCell ref="C427:E427"/>
    <mergeCell ref="C449:E449"/>
    <mergeCell ref="C340:E340"/>
    <mergeCell ref="C269:E269"/>
    <mergeCell ref="C293:E293"/>
    <mergeCell ref="A223:B223"/>
    <mergeCell ref="B225:C225"/>
    <mergeCell ref="C70:E70"/>
    <mergeCell ref="C89:E89"/>
    <mergeCell ref="C110:E110"/>
    <mergeCell ref="C131:E131"/>
    <mergeCell ref="A132:B132"/>
    <mergeCell ref="C156:E156"/>
    <mergeCell ref="C179:E179"/>
    <mergeCell ref="C200:E200"/>
    <mergeCell ref="C222:E222"/>
    <mergeCell ref="C244:E244"/>
    <mergeCell ref="G132:H132"/>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0" max="7" man="1"/>
    <brk id="427" max="7" man="1"/>
    <brk id="491" max="7" man="1"/>
  </rowBreaks>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09B5E-9ACA-41DC-88B8-4BD2298904DF}">
  <sheetPr>
    <tabColor rgb="FFFFFF00"/>
    <pageSetUpPr fitToPage="1"/>
  </sheetPr>
  <dimension ref="A1:M669"/>
  <sheetViews>
    <sheetView showGridLines="0" showZeros="0" rightToLeft="1" view="pageBreakPreview" zoomScale="118" zoomScaleNormal="100" zoomScaleSheetLayoutView="118" workbookViewId="0">
      <pane ySplit="5" topLeftCell="A51" activePane="bottomLeft" state="frozen"/>
      <selection sqref="A1:H1048576"/>
      <selection pane="bottomLeft" activeCell="B56" sqref="B56"/>
    </sheetView>
  </sheetViews>
  <sheetFormatPr defaultColWidth="9.109375" defaultRowHeight="13.8" outlineLevelRow="1"/>
  <cols>
    <col min="1" max="1" width="15.44140625" style="95" customWidth="1"/>
    <col min="2" max="2" width="52.5546875" style="76" customWidth="1"/>
    <col min="3" max="3" width="7.6640625" style="96" customWidth="1"/>
    <col min="4" max="4" width="10.33203125" style="142" bestFit="1" customWidth="1"/>
    <col min="5" max="5" width="12" style="142" bestFit="1" customWidth="1"/>
    <col min="6" max="6" width="21.5546875" style="99" customWidth="1"/>
    <col min="7" max="7" width="58.88671875" style="68" customWidth="1"/>
    <col min="8" max="8" width="13.88671875" style="68" customWidth="1"/>
    <col min="9" max="10" width="10" style="68" bestFit="1" customWidth="1"/>
    <col min="11" max="16384" width="9.109375" style="68"/>
  </cols>
  <sheetData>
    <row r="1" spans="1:9" ht="20.100000000000001" customHeight="1" outlineLevel="1">
      <c r="A1" s="1876" t="e">
        <f>#REF!</f>
        <v>#REF!</v>
      </c>
      <c r="B1" s="1877"/>
      <c r="C1" s="1878"/>
      <c r="D1" s="1879"/>
      <c r="E1" s="1879"/>
      <c r="F1" s="1880"/>
      <c r="G1" s="323"/>
      <c r="H1" s="324" t="e">
        <f>#REF!</f>
        <v>#REF!</v>
      </c>
    </row>
    <row r="2" spans="1:9" ht="20.100000000000001" customHeight="1" outlineLevel="1">
      <c r="A2" s="20" t="s">
        <v>0</v>
      </c>
      <c r="B2" s="69"/>
      <c r="C2" s="1881"/>
      <c r="D2" s="1882"/>
      <c r="E2" s="1882"/>
      <c r="F2" s="1883"/>
      <c r="G2" s="70"/>
      <c r="H2" s="21" t="s">
        <v>1</v>
      </c>
    </row>
    <row r="3" spans="1:9" ht="10.5" customHeight="1" outlineLevel="1">
      <c r="A3" s="71"/>
      <c r="B3" s="72"/>
      <c r="C3" s="1881"/>
      <c r="D3" s="1882"/>
      <c r="E3" s="1882"/>
      <c r="F3" s="1883"/>
      <c r="G3" s="1"/>
      <c r="H3" s="21"/>
    </row>
    <row r="4" spans="1:9" ht="32.25" customHeight="1" outlineLevel="1">
      <c r="A4" s="1884" t="s">
        <v>7</v>
      </c>
      <c r="B4" s="1884" t="s">
        <v>8</v>
      </c>
      <c r="C4" s="24" t="s">
        <v>9</v>
      </c>
      <c r="D4" s="25" t="s">
        <v>10</v>
      </c>
      <c r="E4" s="2" t="s">
        <v>11</v>
      </c>
      <c r="F4" s="2" t="s">
        <v>12</v>
      </c>
      <c r="G4" s="1875" t="s">
        <v>13</v>
      </c>
      <c r="H4" s="1875" t="s">
        <v>14</v>
      </c>
    </row>
    <row r="5" spans="1:9" ht="19.5" customHeight="1" outlineLevel="1">
      <c r="A5" s="1884"/>
      <c r="B5" s="1884"/>
      <c r="C5" s="24" t="s">
        <v>15</v>
      </c>
      <c r="D5" s="25" t="s">
        <v>16</v>
      </c>
      <c r="E5" s="2" t="s">
        <v>17</v>
      </c>
      <c r="F5" s="2" t="s">
        <v>18</v>
      </c>
      <c r="G5" s="1875"/>
      <c r="H5" s="1875"/>
    </row>
    <row r="6" spans="1:9" s="250" customFormat="1" ht="21" customHeight="1" outlineLevel="1">
      <c r="A6" s="1887" t="s">
        <v>20</v>
      </c>
      <c r="B6" s="1888"/>
      <c r="C6" s="1889"/>
      <c r="D6" s="1890"/>
      <c r="E6" s="1890"/>
      <c r="F6" s="1891"/>
      <c r="G6" s="1892" t="s">
        <v>21</v>
      </c>
      <c r="H6" s="1893"/>
    </row>
    <row r="7" spans="1:9" customFormat="1" ht="23.25" customHeight="1" outlineLevel="1">
      <c r="A7" s="120" t="str">
        <f t="shared" ref="A7:A10" si="0">H7</f>
        <v>02 41 00</v>
      </c>
      <c r="B7" s="121" t="s">
        <v>22</v>
      </c>
      <c r="C7" s="122"/>
      <c r="D7" s="123"/>
      <c r="E7" s="124"/>
      <c r="F7" s="124"/>
      <c r="G7" s="125" t="s">
        <v>23</v>
      </c>
      <c r="H7" s="126" t="s">
        <v>24</v>
      </c>
    </row>
    <row r="8" spans="1:9" customFormat="1" ht="23.25" customHeight="1" outlineLevel="1">
      <c r="A8" s="120" t="str">
        <f t="shared" si="0"/>
        <v>B1.02 41 00.1</v>
      </c>
      <c r="B8" s="127" t="s">
        <v>25</v>
      </c>
      <c r="C8" s="128" t="s">
        <v>26</v>
      </c>
      <c r="D8" s="129">
        <v>2200</v>
      </c>
      <c r="E8" s="129"/>
      <c r="F8" s="129"/>
      <c r="G8" s="130" t="s">
        <v>27</v>
      </c>
      <c r="H8" s="126" t="s">
        <v>28</v>
      </c>
    </row>
    <row r="9" spans="1:9" customFormat="1" ht="23.25" customHeight="1" outlineLevel="1">
      <c r="A9" s="120" t="str">
        <f t="shared" si="0"/>
        <v>B1.02 41 00.2</v>
      </c>
      <c r="B9" s="127" t="s">
        <v>29</v>
      </c>
      <c r="C9" s="128" t="s">
        <v>26</v>
      </c>
      <c r="D9" s="129">
        <v>2200</v>
      </c>
      <c r="E9" s="129"/>
      <c r="F9" s="129"/>
      <c r="G9" s="130" t="s">
        <v>30</v>
      </c>
      <c r="H9" s="126" t="s">
        <v>31</v>
      </c>
    </row>
    <row r="10" spans="1:9" customFormat="1" ht="23.25" customHeight="1" outlineLevel="1">
      <c r="A10" s="120" t="str">
        <f t="shared" si="0"/>
        <v>B1.02 41 00.3</v>
      </c>
      <c r="B10" s="127" t="s">
        <v>32</v>
      </c>
      <c r="C10" s="128" t="s">
        <v>33</v>
      </c>
      <c r="D10" s="129">
        <v>464</v>
      </c>
      <c r="E10" s="129"/>
      <c r="F10" s="129"/>
      <c r="G10" s="130" t="s">
        <v>34</v>
      </c>
      <c r="H10" s="126" t="s">
        <v>35</v>
      </c>
    </row>
    <row r="11" spans="1:9" ht="24.75" customHeight="1">
      <c r="A11" s="46" t="str">
        <f>H11</f>
        <v>31 22 00</v>
      </c>
      <c r="B11" s="28" t="s">
        <v>36</v>
      </c>
      <c r="C11" s="49"/>
      <c r="D11" s="131">
        <v>0</v>
      </c>
      <c r="E11" s="131"/>
      <c r="F11" s="129"/>
      <c r="G11" s="73" t="s">
        <v>37</v>
      </c>
      <c r="H11" s="74" t="s">
        <v>38</v>
      </c>
    </row>
    <row r="12" spans="1:9" ht="27.75" customHeight="1">
      <c r="A12" s="46" t="str">
        <f t="shared" ref="A12:A18" si="1">H12</f>
        <v>B1.31 22 00.01</v>
      </c>
      <c r="B12" s="31" t="s">
        <v>39</v>
      </c>
      <c r="C12" s="46" t="s">
        <v>40</v>
      </c>
      <c r="D12" s="75">
        <v>205106</v>
      </c>
      <c r="E12" s="75"/>
      <c r="F12" s="32"/>
      <c r="G12" s="33" t="s">
        <v>41</v>
      </c>
      <c r="H12" s="74" t="s">
        <v>42</v>
      </c>
      <c r="I12" s="145"/>
    </row>
    <row r="13" spans="1:9" s="76" customFormat="1" ht="27" customHeight="1">
      <c r="A13" s="46" t="str">
        <f t="shared" si="1"/>
        <v>B1.31 22 00.02</v>
      </c>
      <c r="B13" s="31" t="s">
        <v>43</v>
      </c>
      <c r="C13" s="46" t="s">
        <v>40</v>
      </c>
      <c r="D13" s="75">
        <v>1378709</v>
      </c>
      <c r="E13" s="75"/>
      <c r="F13" s="32"/>
      <c r="G13" s="33" t="s">
        <v>44</v>
      </c>
      <c r="H13" s="74" t="s">
        <v>45</v>
      </c>
      <c r="I13" s="142"/>
    </row>
    <row r="14" spans="1:9" s="77" customFormat="1" ht="26.25" customHeight="1">
      <c r="A14" s="46" t="str">
        <f t="shared" si="1"/>
        <v>B1.31 22 00.03</v>
      </c>
      <c r="B14" s="38" t="s">
        <v>46</v>
      </c>
      <c r="C14" s="46" t="s">
        <v>40</v>
      </c>
      <c r="D14" s="75">
        <v>222337</v>
      </c>
      <c r="E14" s="75"/>
      <c r="F14" s="129"/>
      <c r="G14" s="33" t="s">
        <v>47</v>
      </c>
      <c r="H14" s="74" t="s">
        <v>48</v>
      </c>
    </row>
    <row r="15" spans="1:9" s="77" customFormat="1" ht="24" customHeight="1">
      <c r="A15" s="46" t="str">
        <f t="shared" si="1"/>
        <v>32 11 23</v>
      </c>
      <c r="B15" s="28" t="s">
        <v>49</v>
      </c>
      <c r="C15" s="49"/>
      <c r="D15" s="132">
        <v>0</v>
      </c>
      <c r="E15" s="132"/>
      <c r="F15" s="129"/>
      <c r="G15" s="78" t="s">
        <v>50</v>
      </c>
      <c r="H15" s="46" t="s">
        <v>51</v>
      </c>
    </row>
    <row r="16" spans="1:9" s="77" customFormat="1" ht="24.75" customHeight="1">
      <c r="A16" s="46" t="str">
        <f t="shared" si="1"/>
        <v>B1.32 11 23.01</v>
      </c>
      <c r="B16" s="31" t="s">
        <v>49</v>
      </c>
      <c r="C16" s="46" t="s">
        <v>40</v>
      </c>
      <c r="D16" s="75">
        <v>145216</v>
      </c>
      <c r="E16" s="75"/>
      <c r="F16" s="129"/>
      <c r="G16" s="33" t="s">
        <v>52</v>
      </c>
      <c r="H16" s="46" t="s">
        <v>53</v>
      </c>
      <c r="I16" s="79"/>
    </row>
    <row r="17" spans="1:10" s="79" customFormat="1" ht="21.75" customHeight="1">
      <c r="A17" s="46" t="str">
        <f t="shared" si="1"/>
        <v>32 11 26</v>
      </c>
      <c r="B17" s="133" t="s">
        <v>54</v>
      </c>
      <c r="C17" s="49"/>
      <c r="D17" s="131">
        <v>0</v>
      </c>
      <c r="E17" s="131"/>
      <c r="F17" s="129"/>
      <c r="G17" s="73" t="s">
        <v>55</v>
      </c>
      <c r="H17" s="74" t="s">
        <v>56</v>
      </c>
    </row>
    <row r="18" spans="1:10" s="77" customFormat="1" ht="33.75" customHeight="1">
      <c r="A18" s="46" t="str">
        <f t="shared" si="1"/>
        <v>B1.32 11 26.02</v>
      </c>
      <c r="B18" s="31" t="s">
        <v>57</v>
      </c>
      <c r="C18" s="46" t="s">
        <v>40</v>
      </c>
      <c r="D18" s="75">
        <v>63389</v>
      </c>
      <c r="E18" s="75"/>
      <c r="F18" s="129"/>
      <c r="G18" s="33" t="s">
        <v>58</v>
      </c>
      <c r="H18" s="74" t="s">
        <v>59</v>
      </c>
      <c r="I18" s="79"/>
      <c r="J18" s="266"/>
    </row>
    <row r="19" spans="1:10" s="77" customFormat="1" ht="24" customHeight="1">
      <c r="A19" s="46" t="str">
        <f>H19</f>
        <v>32 12 16</v>
      </c>
      <c r="B19" s="28" t="s">
        <v>60</v>
      </c>
      <c r="C19" s="49"/>
      <c r="D19" s="132">
        <v>0</v>
      </c>
      <c r="E19" s="132"/>
      <c r="F19" s="129"/>
      <c r="G19" s="78" t="s">
        <v>61</v>
      </c>
      <c r="H19" s="46" t="s">
        <v>62</v>
      </c>
      <c r="I19" s="79"/>
    </row>
    <row r="20" spans="1:10" s="79" customFormat="1" ht="34.5" customHeight="1">
      <c r="A20" s="46" t="str">
        <f t="shared" ref="A20" si="2">H20</f>
        <v>B1.32 12 16.01</v>
      </c>
      <c r="B20" s="31" t="s">
        <v>63</v>
      </c>
      <c r="C20" s="46" t="s">
        <v>40</v>
      </c>
      <c r="D20" s="75">
        <v>36304</v>
      </c>
      <c r="E20" s="75"/>
      <c r="F20" s="129"/>
      <c r="G20" s="33" t="s">
        <v>64</v>
      </c>
      <c r="H20" s="80" t="s">
        <v>65</v>
      </c>
      <c r="I20" s="16"/>
    </row>
    <row r="21" spans="1:10" s="81" customFormat="1" ht="20.25" customHeight="1">
      <c r="A21" s="46" t="str">
        <f>H21</f>
        <v>32 14 13</v>
      </c>
      <c r="B21" s="28" t="s">
        <v>66</v>
      </c>
      <c r="C21" s="49"/>
      <c r="D21" s="131">
        <v>0</v>
      </c>
      <c r="E21" s="131"/>
      <c r="F21" s="129"/>
      <c r="G21" s="78" t="s">
        <v>67</v>
      </c>
      <c r="H21" s="80" t="s">
        <v>68</v>
      </c>
    </row>
    <row r="22" spans="1:10" s="81" customFormat="1" ht="21.75" customHeight="1">
      <c r="A22" s="46" t="str">
        <f>H22</f>
        <v>B1.32 14 13.01</v>
      </c>
      <c r="B22" s="31" t="s">
        <v>69</v>
      </c>
      <c r="C22" s="46" t="s">
        <v>33</v>
      </c>
      <c r="D22" s="75">
        <v>79448</v>
      </c>
      <c r="E22" s="75"/>
      <c r="F22" s="129"/>
      <c r="G22" s="33" t="s">
        <v>70</v>
      </c>
      <c r="H22" s="80" t="s">
        <v>71</v>
      </c>
    </row>
    <row r="23" spans="1:10" s="81" customFormat="1" ht="22.5" customHeight="1">
      <c r="A23" s="46" t="str">
        <f>H23</f>
        <v>B1.32 14 13.02</v>
      </c>
      <c r="B23" s="31" t="s">
        <v>72</v>
      </c>
      <c r="C23" s="46" t="s">
        <v>33</v>
      </c>
      <c r="D23" s="75">
        <v>21624</v>
      </c>
      <c r="E23" s="75"/>
      <c r="F23" s="129"/>
      <c r="G23" s="33" t="s">
        <v>73</v>
      </c>
      <c r="H23" s="80" t="s">
        <v>74</v>
      </c>
    </row>
    <row r="24" spans="1:10" s="81" customFormat="1" ht="22.5" customHeight="1">
      <c r="A24" s="46" t="str">
        <f>H24</f>
        <v>B1.32 14 13.03</v>
      </c>
      <c r="B24" s="31" t="s">
        <v>75</v>
      </c>
      <c r="C24" s="46" t="s">
        <v>33</v>
      </c>
      <c r="D24" s="75">
        <v>2755</v>
      </c>
      <c r="E24" s="75"/>
      <c r="F24" s="129"/>
      <c r="G24" s="33" t="s">
        <v>76</v>
      </c>
      <c r="H24" s="80" t="s">
        <v>77</v>
      </c>
    </row>
    <row r="25" spans="1:10" s="81" customFormat="1" ht="22.5" customHeight="1">
      <c r="A25" s="46"/>
      <c r="B25" s="31"/>
      <c r="C25" s="46"/>
      <c r="D25" s="75"/>
      <c r="E25" s="75"/>
      <c r="F25" s="75"/>
      <c r="G25" s="33"/>
      <c r="H25" s="80"/>
    </row>
    <row r="26" spans="1:10" s="81" customFormat="1" ht="22.5" customHeight="1">
      <c r="A26" s="46"/>
      <c r="B26" s="31"/>
      <c r="C26" s="46"/>
      <c r="D26" s="75"/>
      <c r="E26" s="75"/>
      <c r="F26" s="75"/>
      <c r="G26" s="33"/>
      <c r="H26" s="80"/>
    </row>
    <row r="27" spans="1:10" s="81" customFormat="1" ht="22.5" customHeight="1">
      <c r="A27" s="46"/>
      <c r="B27" s="31"/>
      <c r="C27" s="46"/>
      <c r="D27" s="75"/>
      <c r="E27" s="75"/>
      <c r="F27" s="75"/>
      <c r="G27" s="33"/>
      <c r="H27" s="80"/>
    </row>
    <row r="28" spans="1:10" s="81" customFormat="1" ht="22.5" customHeight="1">
      <c r="A28" s="46"/>
      <c r="B28" s="31"/>
      <c r="C28" s="46"/>
      <c r="D28" s="75"/>
      <c r="E28" s="75"/>
      <c r="F28" s="75"/>
      <c r="G28" s="33"/>
      <c r="H28" s="80"/>
    </row>
    <row r="29" spans="1:10" s="81" customFormat="1" ht="22.5" customHeight="1">
      <c r="A29" s="46"/>
      <c r="B29" s="31"/>
      <c r="C29" s="46"/>
      <c r="D29" s="75"/>
      <c r="E29" s="75"/>
      <c r="F29" s="75"/>
      <c r="G29" s="33"/>
      <c r="H29" s="80"/>
    </row>
    <row r="30" spans="1:10" s="81" customFormat="1" ht="22.5" customHeight="1">
      <c r="A30" s="46"/>
      <c r="B30" s="31"/>
      <c r="C30" s="46"/>
      <c r="D30" s="75"/>
      <c r="E30" s="75"/>
      <c r="F30" s="75"/>
      <c r="G30" s="33"/>
      <c r="H30" s="80"/>
    </row>
    <row r="31" spans="1:10" s="81" customFormat="1" ht="22.5" customHeight="1">
      <c r="A31" s="46"/>
      <c r="B31" s="31"/>
      <c r="C31" s="46"/>
      <c r="D31" s="75"/>
      <c r="E31" s="75"/>
      <c r="F31" s="75"/>
      <c r="G31" s="33"/>
      <c r="H31" s="80"/>
    </row>
    <row r="32" spans="1:10" s="84" customFormat="1" ht="30" customHeight="1">
      <c r="A32" s="41"/>
      <c r="B32" s="42" t="s">
        <v>78</v>
      </c>
      <c r="C32" s="1894" t="s">
        <v>79</v>
      </c>
      <c r="D32" s="1894"/>
      <c r="E32" s="1894"/>
      <c r="F32" s="44">
        <f>SUM(F8:F24)</f>
        <v>0</v>
      </c>
      <c r="G32" s="82" t="s">
        <v>80</v>
      </c>
      <c r="H32" s="83"/>
    </row>
    <row r="33" spans="1:10" s="77" customFormat="1" ht="26.25" customHeight="1">
      <c r="A33" s="46" t="str">
        <f t="shared" ref="A33:A43" si="3">H33</f>
        <v>32 17 23</v>
      </c>
      <c r="B33" s="54" t="s">
        <v>81</v>
      </c>
      <c r="C33" s="134"/>
      <c r="D33" s="131"/>
      <c r="E33" s="131"/>
      <c r="F33" s="135"/>
      <c r="G33" s="73" t="s">
        <v>82</v>
      </c>
      <c r="H33" s="80" t="s">
        <v>83</v>
      </c>
    </row>
    <row r="34" spans="1:10" s="77" customFormat="1" ht="25.5" customHeight="1">
      <c r="A34" s="46" t="str">
        <f t="shared" si="3"/>
        <v>32 17 23.01</v>
      </c>
      <c r="B34" s="54" t="s">
        <v>84</v>
      </c>
      <c r="C34" s="134"/>
      <c r="D34" s="131"/>
      <c r="E34" s="131"/>
      <c r="F34" s="135"/>
      <c r="G34" s="73" t="s">
        <v>85</v>
      </c>
      <c r="H34" s="80" t="s">
        <v>86</v>
      </c>
      <c r="J34" s="136"/>
    </row>
    <row r="35" spans="1:10" s="77" customFormat="1" ht="25.5" customHeight="1">
      <c r="A35" s="46" t="str">
        <f t="shared" si="3"/>
        <v>B1.32 17 23.01.01</v>
      </c>
      <c r="B35" s="38" t="s">
        <v>87</v>
      </c>
      <c r="C35" s="46" t="s">
        <v>88</v>
      </c>
      <c r="D35" s="85">
        <v>18149</v>
      </c>
      <c r="E35" s="85"/>
      <c r="F35" s="75"/>
      <c r="G35" s="86" t="s">
        <v>89</v>
      </c>
      <c r="H35" s="80" t="s">
        <v>90</v>
      </c>
      <c r="J35" s="136"/>
    </row>
    <row r="36" spans="1:10" s="79" customFormat="1" ht="24.75" customHeight="1">
      <c r="A36" s="46" t="str">
        <f t="shared" si="3"/>
        <v>B1.32 17 23.01.02</v>
      </c>
      <c r="B36" s="38" t="s">
        <v>91</v>
      </c>
      <c r="C36" s="46" t="s">
        <v>88</v>
      </c>
      <c r="D36" s="85">
        <v>11771</v>
      </c>
      <c r="E36" s="85"/>
      <c r="F36" s="75"/>
      <c r="G36" s="86" t="s">
        <v>92</v>
      </c>
      <c r="H36" s="80" t="s">
        <v>93</v>
      </c>
      <c r="J36" s="137"/>
    </row>
    <row r="37" spans="1:10" s="79" customFormat="1" ht="24" customHeight="1">
      <c r="A37" s="46" t="str">
        <f t="shared" si="3"/>
        <v>10 14 53</v>
      </c>
      <c r="B37" s="28" t="s">
        <v>94</v>
      </c>
      <c r="C37" s="49"/>
      <c r="D37" s="131">
        <v>0</v>
      </c>
      <c r="E37" s="131"/>
      <c r="F37" s="75"/>
      <c r="G37" s="73" t="s">
        <v>95</v>
      </c>
      <c r="H37" s="74" t="s">
        <v>96</v>
      </c>
      <c r="J37" s="137"/>
    </row>
    <row r="38" spans="1:10" s="79" customFormat="1" ht="42" customHeight="1">
      <c r="A38" s="46" t="str">
        <f t="shared" si="3"/>
        <v>B1.10 14 53.01</v>
      </c>
      <c r="B38" s="38" t="s">
        <v>97</v>
      </c>
      <c r="C38" s="80" t="s">
        <v>15</v>
      </c>
      <c r="D38" s="75">
        <v>482</v>
      </c>
      <c r="E38" s="75"/>
      <c r="F38" s="75"/>
      <c r="G38" s="33" t="s">
        <v>98</v>
      </c>
      <c r="H38" s="74" t="s">
        <v>99</v>
      </c>
      <c r="J38" s="137"/>
    </row>
    <row r="39" spans="1:10" s="79" customFormat="1" ht="45.75" customHeight="1">
      <c r="A39" s="46" t="str">
        <f t="shared" si="3"/>
        <v>B1.10 14 53.02</v>
      </c>
      <c r="B39" s="38" t="s">
        <v>100</v>
      </c>
      <c r="C39" s="80" t="s">
        <v>15</v>
      </c>
      <c r="D39" s="75">
        <v>275</v>
      </c>
      <c r="E39" s="75"/>
      <c r="F39" s="75"/>
      <c r="G39" s="33" t="s">
        <v>101</v>
      </c>
      <c r="H39" s="74" t="s">
        <v>102</v>
      </c>
      <c r="J39" s="137"/>
    </row>
    <row r="40" spans="1:10" s="77" customFormat="1" ht="41.25" customHeight="1">
      <c r="A40" s="46" t="str">
        <f t="shared" si="3"/>
        <v>B1.10 14 53.03</v>
      </c>
      <c r="B40" s="38" t="s">
        <v>103</v>
      </c>
      <c r="C40" s="80" t="s">
        <v>15</v>
      </c>
      <c r="D40" s="75">
        <v>45</v>
      </c>
      <c r="E40" s="75"/>
      <c r="F40" s="75"/>
      <c r="G40" s="33" t="s">
        <v>104</v>
      </c>
      <c r="H40" s="74" t="s">
        <v>105</v>
      </c>
      <c r="J40" s="137"/>
    </row>
    <row r="41" spans="1:10" s="77" customFormat="1" ht="35.25" customHeight="1">
      <c r="A41" s="46" t="str">
        <f t="shared" si="3"/>
        <v>B1.10 14 53.04</v>
      </c>
      <c r="B41" s="38" t="s">
        <v>106</v>
      </c>
      <c r="C41" s="80" t="s">
        <v>15</v>
      </c>
      <c r="D41" s="75">
        <v>500</v>
      </c>
      <c r="E41" s="75"/>
      <c r="F41" s="75"/>
      <c r="G41" s="33" t="s">
        <v>107</v>
      </c>
      <c r="H41" s="74" t="s">
        <v>108</v>
      </c>
    </row>
    <row r="42" spans="1:10" s="77" customFormat="1" ht="32.25" customHeight="1">
      <c r="A42" s="46" t="str">
        <f t="shared" si="3"/>
        <v>B1.10 14 53.05</v>
      </c>
      <c r="B42" s="38" t="s">
        <v>109</v>
      </c>
      <c r="C42" s="80" t="s">
        <v>15</v>
      </c>
      <c r="D42" s="75">
        <v>500</v>
      </c>
      <c r="E42" s="75"/>
      <c r="F42" s="75"/>
      <c r="G42" s="33" t="s">
        <v>110</v>
      </c>
      <c r="H42" s="74" t="s">
        <v>111</v>
      </c>
    </row>
    <row r="43" spans="1:10" s="77" customFormat="1" ht="32.25" customHeight="1">
      <c r="A43" s="46" t="str">
        <f t="shared" si="3"/>
        <v>B1.10 14 53.06</v>
      </c>
      <c r="B43" s="38" t="s">
        <v>112</v>
      </c>
      <c r="C43" s="80" t="s">
        <v>15</v>
      </c>
      <c r="D43" s="75">
        <v>500</v>
      </c>
      <c r="E43" s="75"/>
      <c r="F43" s="75"/>
      <c r="G43" s="33" t="s">
        <v>113</v>
      </c>
      <c r="H43" s="74" t="s">
        <v>114</v>
      </c>
    </row>
    <row r="44" spans="1:10" s="77" customFormat="1" ht="29.25" customHeight="1">
      <c r="A44" s="46"/>
      <c r="B44" s="38"/>
      <c r="C44" s="80"/>
      <c r="D44" s="75"/>
      <c r="E44" s="75"/>
      <c r="F44" s="75">
        <f t="shared" ref="F44:F102" si="4">E44+D44</f>
        <v>0</v>
      </c>
      <c r="G44" s="33"/>
      <c r="H44" s="74"/>
    </row>
    <row r="45" spans="1:10" s="77" customFormat="1" ht="29.25" customHeight="1">
      <c r="A45" s="46"/>
      <c r="B45" s="38"/>
      <c r="C45" s="80"/>
      <c r="D45" s="75"/>
      <c r="E45" s="75"/>
      <c r="F45" s="75">
        <f t="shared" si="4"/>
        <v>0</v>
      </c>
      <c r="G45" s="33"/>
      <c r="H45" s="74"/>
    </row>
    <row r="46" spans="1:10" s="77" customFormat="1" ht="29.25" customHeight="1">
      <c r="A46" s="46"/>
      <c r="B46" s="38"/>
      <c r="C46" s="80"/>
      <c r="D46" s="75"/>
      <c r="E46" s="75"/>
      <c r="F46" s="75">
        <f t="shared" si="4"/>
        <v>0</v>
      </c>
      <c r="G46" s="33"/>
      <c r="H46" s="74"/>
    </row>
    <row r="47" spans="1:10" s="77" customFormat="1" ht="29.25" customHeight="1">
      <c r="A47" s="46"/>
      <c r="B47" s="38"/>
      <c r="C47" s="80"/>
      <c r="D47" s="75"/>
      <c r="E47" s="75"/>
      <c r="F47" s="75"/>
      <c r="G47" s="33"/>
      <c r="H47" s="74"/>
    </row>
    <row r="48" spans="1:10" s="77" customFormat="1" ht="29.25" customHeight="1">
      <c r="A48" s="46"/>
      <c r="B48" s="38"/>
      <c r="C48" s="80"/>
      <c r="D48" s="75"/>
      <c r="E48" s="75"/>
      <c r="F48" s="75"/>
      <c r="G48" s="33"/>
      <c r="H48" s="74"/>
    </row>
    <row r="49" spans="1:8" s="77" customFormat="1" ht="29.25" customHeight="1">
      <c r="A49" s="46"/>
      <c r="B49" s="38"/>
      <c r="C49" s="80"/>
      <c r="D49" s="75"/>
      <c r="E49" s="75"/>
      <c r="F49" s="75"/>
      <c r="G49" s="33"/>
      <c r="H49" s="74"/>
    </row>
    <row r="50" spans="1:8" s="77" customFormat="1" ht="29.25" customHeight="1">
      <c r="A50" s="46"/>
      <c r="B50" s="38"/>
      <c r="C50" s="80"/>
      <c r="D50" s="75"/>
      <c r="E50" s="75"/>
      <c r="F50" s="75">
        <f t="shared" si="4"/>
        <v>0</v>
      </c>
      <c r="G50" s="33"/>
      <c r="H50" s="74"/>
    </row>
    <row r="51" spans="1:8" s="77" customFormat="1" ht="29.25" customHeight="1">
      <c r="A51" s="46"/>
      <c r="B51" s="38"/>
      <c r="C51" s="80"/>
      <c r="D51" s="75"/>
      <c r="E51" s="75"/>
      <c r="F51" s="75"/>
      <c r="G51" s="33"/>
      <c r="H51" s="74"/>
    </row>
    <row r="52" spans="1:8" s="77" customFormat="1" ht="29.25" customHeight="1">
      <c r="A52" s="46"/>
      <c r="B52" s="38"/>
      <c r="C52" s="80"/>
      <c r="D52" s="75"/>
      <c r="E52" s="75"/>
      <c r="F52" s="75">
        <f t="shared" si="4"/>
        <v>0</v>
      </c>
      <c r="G52" s="33"/>
      <c r="H52" s="74"/>
    </row>
    <row r="53" spans="1:8" s="84" customFormat="1" ht="27" customHeight="1">
      <c r="A53" s="41"/>
      <c r="B53" s="42" t="s">
        <v>78</v>
      </c>
      <c r="C53" s="1894" t="s">
        <v>79</v>
      </c>
      <c r="D53" s="1894"/>
      <c r="E53" s="1894"/>
      <c r="F53" s="75">
        <f t="shared" si="4"/>
        <v>0</v>
      </c>
      <c r="G53" s="82" t="s">
        <v>80</v>
      </c>
      <c r="H53" s="83"/>
    </row>
    <row r="54" spans="1:8" s="240" customFormat="1" ht="24.75" customHeight="1">
      <c r="A54" s="1895" t="s">
        <v>2</v>
      </c>
      <c r="B54" s="1896"/>
      <c r="C54" s="239"/>
      <c r="D54" s="239"/>
      <c r="E54" s="239"/>
      <c r="F54" s="239">
        <f t="shared" si="4"/>
        <v>0</v>
      </c>
      <c r="G54" s="1885" t="s">
        <v>3</v>
      </c>
      <c r="H54" s="1886"/>
    </row>
    <row r="55" spans="1:8" s="26" customFormat="1" ht="30" customHeight="1">
      <c r="A55" s="267" t="str">
        <f t="shared" ref="A55:A78" si="5">H55</f>
        <v>31 23 00</v>
      </c>
      <c r="B55" s="268" t="s">
        <v>115</v>
      </c>
      <c r="C55" s="269"/>
      <c r="D55" s="270"/>
      <c r="E55" s="271"/>
      <c r="F55" s="272">
        <f t="shared" si="4"/>
        <v>0</v>
      </c>
      <c r="G55" s="273" t="s">
        <v>116</v>
      </c>
      <c r="H55" s="274" t="s">
        <v>117</v>
      </c>
    </row>
    <row r="56" spans="1:8" s="34" customFormat="1" ht="30" customHeight="1">
      <c r="A56" s="267" t="str">
        <f t="shared" si="5"/>
        <v>B2.31 23 00.01</v>
      </c>
      <c r="B56" s="275" t="s">
        <v>1025</v>
      </c>
      <c r="C56" s="276" t="s">
        <v>119</v>
      </c>
      <c r="D56" s="277">
        <v>4992</v>
      </c>
      <c r="E56" s="276"/>
      <c r="F56" s="272"/>
      <c r="G56" s="278" t="s">
        <v>1026</v>
      </c>
      <c r="H56" s="267" t="s">
        <v>121</v>
      </c>
    </row>
    <row r="57" spans="1:8" s="34" customFormat="1" ht="30" customHeight="1">
      <c r="A57" s="267" t="str">
        <f t="shared" si="5"/>
        <v>B2.31 23 00.02</v>
      </c>
      <c r="B57" s="279" t="s">
        <v>1027</v>
      </c>
      <c r="C57" s="276" t="s">
        <v>119</v>
      </c>
      <c r="D57" s="277">
        <v>1834</v>
      </c>
      <c r="E57" s="277"/>
      <c r="F57" s="272"/>
      <c r="G57" s="278" t="s">
        <v>1028</v>
      </c>
      <c r="H57" s="267" t="s">
        <v>124</v>
      </c>
    </row>
    <row r="58" spans="1:8" s="34" customFormat="1" ht="30" customHeight="1">
      <c r="A58" s="267" t="str">
        <f t="shared" si="5"/>
        <v>B2.31 23 00.03</v>
      </c>
      <c r="B58" s="279" t="s">
        <v>1029</v>
      </c>
      <c r="C58" s="276" t="s">
        <v>119</v>
      </c>
      <c r="D58" s="277">
        <v>568</v>
      </c>
      <c r="E58" s="277"/>
      <c r="F58" s="272"/>
      <c r="G58" s="278" t="s">
        <v>1030</v>
      </c>
      <c r="H58" s="267" t="s">
        <v>127</v>
      </c>
    </row>
    <row r="59" spans="1:8" s="34" customFormat="1" ht="30" customHeight="1">
      <c r="A59" s="267" t="str">
        <f t="shared" si="5"/>
        <v>B2.31 23 00.04</v>
      </c>
      <c r="B59" s="279" t="s">
        <v>1031</v>
      </c>
      <c r="C59" s="276" t="s">
        <v>119</v>
      </c>
      <c r="D59" s="277">
        <v>2294</v>
      </c>
      <c r="E59" s="277"/>
      <c r="F59" s="272"/>
      <c r="G59" s="278" t="s">
        <v>1032</v>
      </c>
      <c r="H59" s="267" t="s">
        <v>128</v>
      </c>
    </row>
    <row r="60" spans="1:8" s="34" customFormat="1" ht="30" customHeight="1">
      <c r="A60" s="267" t="str">
        <f t="shared" si="5"/>
        <v>B2.31 23 00.05</v>
      </c>
      <c r="B60" s="279" t="s">
        <v>1033</v>
      </c>
      <c r="C60" s="276" t="s">
        <v>119</v>
      </c>
      <c r="D60" s="277">
        <v>8008</v>
      </c>
      <c r="E60" s="277"/>
      <c r="F60" s="272"/>
      <c r="G60" s="278" t="s">
        <v>1034</v>
      </c>
      <c r="H60" s="267" t="s">
        <v>131</v>
      </c>
    </row>
    <row r="61" spans="1:8" s="36" customFormat="1" ht="30" customHeight="1">
      <c r="A61" s="267" t="str">
        <f t="shared" si="5"/>
        <v>33 71 19</v>
      </c>
      <c r="B61" s="268" t="s">
        <v>134</v>
      </c>
      <c r="C61" s="269"/>
      <c r="D61" s="270">
        <v>0</v>
      </c>
      <c r="E61" s="270"/>
      <c r="F61" s="272"/>
      <c r="G61" s="273" t="s">
        <v>135</v>
      </c>
      <c r="H61" s="274" t="s">
        <v>136</v>
      </c>
    </row>
    <row r="62" spans="1:8" s="34" customFormat="1" ht="30" customHeight="1">
      <c r="A62" s="267" t="str">
        <f t="shared" si="5"/>
        <v>B2.33 71 19.01</v>
      </c>
      <c r="B62" s="275" t="s">
        <v>1035</v>
      </c>
      <c r="C62" s="267" t="s">
        <v>33</v>
      </c>
      <c r="D62" s="277">
        <v>225</v>
      </c>
      <c r="E62" s="277"/>
      <c r="F62" s="272"/>
      <c r="G62" s="280" t="s">
        <v>1036</v>
      </c>
      <c r="H62" s="267" t="s">
        <v>139</v>
      </c>
    </row>
    <row r="63" spans="1:8" s="34" customFormat="1" ht="30" customHeight="1">
      <c r="A63" s="267" t="str">
        <f t="shared" si="5"/>
        <v>B2.33 71 19.02</v>
      </c>
      <c r="B63" s="275" t="s">
        <v>1037</v>
      </c>
      <c r="C63" s="267" t="s">
        <v>33</v>
      </c>
      <c r="D63" s="277">
        <v>330</v>
      </c>
      <c r="E63" s="277"/>
      <c r="F63" s="272"/>
      <c r="G63" s="280" t="s">
        <v>1038</v>
      </c>
      <c r="H63" s="267" t="s">
        <v>142</v>
      </c>
    </row>
    <row r="64" spans="1:8" s="34" customFormat="1" ht="30" customHeight="1">
      <c r="A64" s="267" t="str">
        <f t="shared" si="5"/>
        <v>B2.33 71 19.03</v>
      </c>
      <c r="B64" s="275" t="s">
        <v>1039</v>
      </c>
      <c r="C64" s="267" t="s">
        <v>33</v>
      </c>
      <c r="D64" s="277">
        <v>677</v>
      </c>
      <c r="E64" s="277"/>
      <c r="F64" s="272"/>
      <c r="G64" s="280" t="s">
        <v>1040</v>
      </c>
      <c r="H64" s="267" t="s">
        <v>144</v>
      </c>
    </row>
    <row r="65" spans="1:8" s="36" customFormat="1" ht="30" customHeight="1">
      <c r="A65" s="274" t="str">
        <f t="shared" si="5"/>
        <v>26 05 13.16</v>
      </c>
      <c r="B65" s="268" t="s">
        <v>146</v>
      </c>
      <c r="C65" s="269"/>
      <c r="D65" s="270"/>
      <c r="E65" s="271"/>
      <c r="F65" s="272">
        <f t="shared" si="4"/>
        <v>0</v>
      </c>
      <c r="G65" s="273" t="s">
        <v>147</v>
      </c>
      <c r="H65" s="274" t="s">
        <v>148</v>
      </c>
    </row>
    <row r="66" spans="1:8" s="34" customFormat="1" ht="30" customHeight="1">
      <c r="A66" s="274" t="str">
        <f t="shared" si="5"/>
        <v>B2.26.05.13.16.01</v>
      </c>
      <c r="B66" s="281" t="s">
        <v>149</v>
      </c>
      <c r="C66" s="267" t="s">
        <v>33</v>
      </c>
      <c r="D66" s="282">
        <v>41635</v>
      </c>
      <c r="E66" s="283"/>
      <c r="F66" s="272"/>
      <c r="G66" s="284" t="s">
        <v>150</v>
      </c>
      <c r="H66" s="267" t="s">
        <v>151</v>
      </c>
    </row>
    <row r="67" spans="1:8" s="34" customFormat="1" ht="30" customHeight="1">
      <c r="A67" s="274" t="str">
        <f t="shared" si="5"/>
        <v>B2.26.05.13.16.02</v>
      </c>
      <c r="B67" s="281" t="s">
        <v>152</v>
      </c>
      <c r="C67" s="267" t="s">
        <v>33</v>
      </c>
      <c r="D67" s="282">
        <f>15*3</f>
        <v>45</v>
      </c>
      <c r="E67" s="283"/>
      <c r="F67" s="272"/>
      <c r="G67" s="278" t="s">
        <v>153</v>
      </c>
      <c r="H67" s="267" t="s">
        <v>154</v>
      </c>
    </row>
    <row r="68" spans="1:8" s="34" customFormat="1" ht="30" customHeight="1">
      <c r="A68" s="274" t="str">
        <f t="shared" si="5"/>
        <v>B2.26.05.13.16.03</v>
      </c>
      <c r="B68" s="281" t="s">
        <v>155</v>
      </c>
      <c r="C68" s="267" t="s">
        <v>15</v>
      </c>
      <c r="D68" s="282">
        <f>D66/500</f>
        <v>83</v>
      </c>
      <c r="E68" s="283"/>
      <c r="F68" s="272"/>
      <c r="G68" s="278" t="s">
        <v>156</v>
      </c>
      <c r="H68" s="267" t="s">
        <v>157</v>
      </c>
    </row>
    <row r="69" spans="1:8" s="34" customFormat="1" ht="30" customHeight="1">
      <c r="A69" s="274" t="str">
        <f t="shared" si="5"/>
        <v>B2.26.05.13.16.04</v>
      </c>
      <c r="B69" s="281" t="s">
        <v>158</v>
      </c>
      <c r="C69" s="267" t="s">
        <v>15</v>
      </c>
      <c r="D69" s="282">
        <f>6*2+6*2+3*2</f>
        <v>30</v>
      </c>
      <c r="E69" s="283"/>
      <c r="F69" s="272"/>
      <c r="G69" s="278" t="s">
        <v>159</v>
      </c>
      <c r="H69" s="267" t="s">
        <v>160</v>
      </c>
    </row>
    <row r="70" spans="1:8" s="34" customFormat="1" ht="30" customHeight="1">
      <c r="A70" s="274" t="str">
        <f t="shared" si="5"/>
        <v>B2.26.05.13.16.05</v>
      </c>
      <c r="B70" s="281" t="s">
        <v>1041</v>
      </c>
      <c r="C70" s="267" t="s">
        <v>33</v>
      </c>
      <c r="D70" s="282">
        <v>23760</v>
      </c>
      <c r="E70" s="283"/>
      <c r="F70" s="272"/>
      <c r="G70" s="284" t="s">
        <v>1042</v>
      </c>
      <c r="H70" s="267" t="s">
        <v>1043</v>
      </c>
    </row>
    <row r="71" spans="1:8" s="34" customFormat="1" ht="30" customHeight="1">
      <c r="A71" s="274" t="str">
        <f t="shared" si="5"/>
        <v>B2.26.05.13.16.06</v>
      </c>
      <c r="B71" s="284" t="s">
        <v>1044</v>
      </c>
      <c r="C71" s="267" t="s">
        <v>33</v>
      </c>
      <c r="D71" s="282">
        <f>15*2</f>
        <v>30</v>
      </c>
      <c r="E71" s="283"/>
      <c r="F71" s="272"/>
      <c r="G71" s="278" t="s">
        <v>1045</v>
      </c>
      <c r="H71" s="267" t="s">
        <v>1046</v>
      </c>
    </row>
    <row r="72" spans="1:8" s="34" customFormat="1" ht="30" customHeight="1">
      <c r="A72" s="274" t="str">
        <f t="shared" si="5"/>
        <v>B2.26.05.13.16.07</v>
      </c>
      <c r="B72" s="281" t="s">
        <v>1047</v>
      </c>
      <c r="C72" s="267" t="s">
        <v>15</v>
      </c>
      <c r="D72" s="282">
        <f>D70/500</f>
        <v>48</v>
      </c>
      <c r="E72" s="283"/>
      <c r="F72" s="272"/>
      <c r="G72" s="278" t="s">
        <v>1048</v>
      </c>
      <c r="H72" s="267" t="s">
        <v>1049</v>
      </c>
    </row>
    <row r="73" spans="1:8" s="34" customFormat="1" ht="30" customHeight="1">
      <c r="A73" s="274" t="str">
        <f t="shared" si="5"/>
        <v>B2.26.05.13.16.08</v>
      </c>
      <c r="B73" s="281" t="s">
        <v>1050</v>
      </c>
      <c r="C73" s="267" t="s">
        <v>15</v>
      </c>
      <c r="D73" s="282">
        <f>6*2+6*2+2*2</f>
        <v>28</v>
      </c>
      <c r="E73" s="283"/>
      <c r="F73" s="272"/>
      <c r="G73" s="278" t="s">
        <v>1051</v>
      </c>
      <c r="H73" s="267" t="s">
        <v>1052</v>
      </c>
    </row>
    <row r="74" spans="1:8" s="34" customFormat="1" ht="30" customHeight="1">
      <c r="A74" s="30"/>
      <c r="B74" s="38"/>
      <c r="C74" s="27"/>
      <c r="D74" s="148"/>
      <c r="E74" s="5"/>
      <c r="F74" s="75"/>
      <c r="G74" s="33"/>
      <c r="H74" s="27"/>
    </row>
    <row r="75" spans="1:8" s="151" customFormat="1" ht="30.75" customHeight="1">
      <c r="A75" s="152"/>
      <c r="B75" s="42" t="s">
        <v>161</v>
      </c>
      <c r="C75" s="1894" t="s">
        <v>79</v>
      </c>
      <c r="D75" s="1902"/>
      <c r="E75" s="1902"/>
      <c r="F75" s="75">
        <f t="shared" ref="F75" si="6">E75+D75</f>
        <v>0</v>
      </c>
      <c r="G75" s="153" t="s">
        <v>162</v>
      </c>
      <c r="H75" s="152"/>
    </row>
    <row r="76" spans="1:8" s="36" customFormat="1" ht="30" customHeight="1">
      <c r="A76" s="30" t="str">
        <f t="shared" si="5"/>
        <v>26 13 00</v>
      </c>
      <c r="B76" s="149" t="s">
        <v>163</v>
      </c>
      <c r="C76" s="39"/>
      <c r="D76" s="148"/>
      <c r="E76" s="6"/>
      <c r="F76" s="75">
        <f t="shared" si="4"/>
        <v>0</v>
      </c>
      <c r="G76" s="150" t="s">
        <v>164</v>
      </c>
      <c r="H76" s="30" t="s">
        <v>165</v>
      </c>
    </row>
    <row r="77" spans="1:8" s="151" customFormat="1" ht="30" customHeight="1">
      <c r="A77" s="285" t="str">
        <f t="shared" si="5"/>
        <v>B2.26 13 00.01</v>
      </c>
      <c r="B77" s="286" t="s">
        <v>166</v>
      </c>
      <c r="C77" s="41" t="s">
        <v>15</v>
      </c>
      <c r="D77" s="32">
        <v>4</v>
      </c>
      <c r="E77" s="147"/>
      <c r="F77" s="75"/>
      <c r="G77" s="35" t="s">
        <v>167</v>
      </c>
      <c r="H77" s="27" t="s">
        <v>168</v>
      </c>
    </row>
    <row r="78" spans="1:8" s="151" customFormat="1" ht="30" customHeight="1">
      <c r="A78" s="285" t="str">
        <f t="shared" si="5"/>
        <v>B2.26 13 00.02</v>
      </c>
      <c r="B78" s="286" t="s">
        <v>1053</v>
      </c>
      <c r="C78" s="41" t="s">
        <v>15</v>
      </c>
      <c r="D78" s="32">
        <v>2</v>
      </c>
      <c r="E78" s="147"/>
      <c r="F78" s="75"/>
      <c r="G78" s="35" t="s">
        <v>1054</v>
      </c>
      <c r="H78" s="27" t="s">
        <v>1055</v>
      </c>
    </row>
    <row r="79" spans="1:8" s="45" customFormat="1" ht="30" customHeight="1">
      <c r="A79" s="154"/>
      <c r="B79" s="155" t="s">
        <v>169</v>
      </c>
      <c r="C79" s="43"/>
      <c r="D79" s="44"/>
      <c r="E79" s="7"/>
      <c r="F79" s="75">
        <f t="shared" si="4"/>
        <v>0</v>
      </c>
      <c r="G79" s="156" t="s">
        <v>170</v>
      </c>
      <c r="H79" s="27"/>
    </row>
    <row r="80" spans="1:8" s="151" customFormat="1" ht="27" customHeight="1">
      <c r="A80" s="40" t="str">
        <f>H80</f>
        <v>26 11 16</v>
      </c>
      <c r="B80" s="28" t="s">
        <v>171</v>
      </c>
      <c r="C80" s="29"/>
      <c r="D80" s="3"/>
      <c r="E80" s="3"/>
      <c r="F80" s="75">
        <f t="shared" si="4"/>
        <v>0</v>
      </c>
      <c r="G80" s="146" t="s">
        <v>172</v>
      </c>
      <c r="H80" s="30" t="s">
        <v>173</v>
      </c>
    </row>
    <row r="81" spans="1:8" s="151" customFormat="1" ht="30" customHeight="1">
      <c r="A81" s="40" t="str">
        <f t="shared" ref="A81:A84" si="7">H81</f>
        <v>B2.26 11 16.01</v>
      </c>
      <c r="B81" s="286" t="s">
        <v>174</v>
      </c>
      <c r="C81" s="41" t="s">
        <v>15</v>
      </c>
      <c r="D81" s="32">
        <v>3</v>
      </c>
      <c r="E81" s="147"/>
      <c r="F81" s="75"/>
      <c r="G81" s="35" t="s">
        <v>175</v>
      </c>
      <c r="H81" s="40" t="s">
        <v>176</v>
      </c>
    </row>
    <row r="82" spans="1:8" s="151" customFormat="1" ht="30" customHeight="1">
      <c r="A82" s="40" t="str">
        <f t="shared" si="7"/>
        <v>B2.26 11 16.02</v>
      </c>
      <c r="B82" s="286" t="s">
        <v>1056</v>
      </c>
      <c r="C82" s="41" t="s">
        <v>15</v>
      </c>
      <c r="D82" s="32">
        <f>D81</f>
        <v>3</v>
      </c>
      <c r="E82" s="147"/>
      <c r="F82" s="75"/>
      <c r="G82" s="35" t="s">
        <v>1057</v>
      </c>
      <c r="H82" s="40" t="s">
        <v>1058</v>
      </c>
    </row>
    <row r="83" spans="1:8" s="151" customFormat="1" ht="30" customHeight="1">
      <c r="A83" s="40" t="str">
        <f t="shared" si="7"/>
        <v>B2.26 11 16.03</v>
      </c>
      <c r="B83" s="286" t="s">
        <v>1059</v>
      </c>
      <c r="C83" s="41" t="s">
        <v>15</v>
      </c>
      <c r="D83" s="32">
        <v>2</v>
      </c>
      <c r="E83" s="147"/>
      <c r="F83" s="75"/>
      <c r="G83" s="35" t="s">
        <v>1060</v>
      </c>
      <c r="H83" s="40" t="s">
        <v>1061</v>
      </c>
    </row>
    <row r="84" spans="1:8" s="151" customFormat="1" ht="30" customHeight="1">
      <c r="A84" s="40" t="str">
        <f t="shared" si="7"/>
        <v>B2.26 11 16.04</v>
      </c>
      <c r="B84" s="286" t="s">
        <v>1062</v>
      </c>
      <c r="C84" s="41" t="s">
        <v>15</v>
      </c>
      <c r="D84" s="32">
        <f>D83</f>
        <v>2</v>
      </c>
      <c r="E84" s="147"/>
      <c r="F84" s="75"/>
      <c r="G84" s="35" t="s">
        <v>1063</v>
      </c>
      <c r="H84" s="40" t="s">
        <v>179</v>
      </c>
    </row>
    <row r="85" spans="1:8" s="151" customFormat="1" ht="27" customHeight="1">
      <c r="A85" s="40" t="str">
        <f>H85</f>
        <v>26 05 19</v>
      </c>
      <c r="B85" s="28" t="s">
        <v>180</v>
      </c>
      <c r="C85" s="29"/>
      <c r="D85" s="3"/>
      <c r="E85" s="3"/>
      <c r="F85" s="75">
        <f t="shared" si="4"/>
        <v>0</v>
      </c>
      <c r="G85" s="146" t="s">
        <v>181</v>
      </c>
      <c r="H85" s="30" t="s">
        <v>182</v>
      </c>
    </row>
    <row r="86" spans="1:8" s="48" customFormat="1" ht="33.75" customHeight="1">
      <c r="A86" s="40" t="str">
        <f>H86</f>
        <v>B2.26 05 19.01</v>
      </c>
      <c r="B86" s="157" t="s">
        <v>183</v>
      </c>
      <c r="C86" s="46" t="s">
        <v>33</v>
      </c>
      <c r="D86" s="148">
        <v>100</v>
      </c>
      <c r="E86" s="148"/>
      <c r="F86" s="75"/>
      <c r="G86" s="47" t="s">
        <v>184</v>
      </c>
      <c r="H86" s="40" t="s">
        <v>185</v>
      </c>
    </row>
    <row r="87" spans="1:8" s="48" customFormat="1" ht="33.75" customHeight="1">
      <c r="A87" s="40" t="str">
        <f>H87</f>
        <v>B2.26 05 19.02</v>
      </c>
      <c r="B87" s="157" t="s">
        <v>186</v>
      </c>
      <c r="C87" s="46" t="s">
        <v>33</v>
      </c>
      <c r="D87" s="148">
        <v>50</v>
      </c>
      <c r="E87" s="148"/>
      <c r="F87" s="75"/>
      <c r="G87" s="47" t="s">
        <v>187</v>
      </c>
      <c r="H87" s="40" t="s">
        <v>188</v>
      </c>
    </row>
    <row r="88" spans="1:8" s="48" customFormat="1" ht="33.75" customHeight="1">
      <c r="A88" s="27" t="str">
        <f t="shared" ref="A88:A89" si="8">H88</f>
        <v>B2.26 05 19.03</v>
      </c>
      <c r="B88" s="157" t="s">
        <v>189</v>
      </c>
      <c r="C88" s="46" t="s">
        <v>33</v>
      </c>
      <c r="D88" s="148">
        <v>7240</v>
      </c>
      <c r="E88" s="148"/>
      <c r="F88" s="75"/>
      <c r="G88" s="47" t="s">
        <v>190</v>
      </c>
      <c r="H88" s="40" t="s">
        <v>191</v>
      </c>
    </row>
    <row r="89" spans="1:8" s="48" customFormat="1" ht="33.75" customHeight="1">
      <c r="A89" s="27" t="str">
        <f t="shared" si="8"/>
        <v>B2.26 05 19.04</v>
      </c>
      <c r="B89" s="157" t="s">
        <v>192</v>
      </c>
      <c r="C89" s="46" t="s">
        <v>33</v>
      </c>
      <c r="D89" s="32">
        <v>57370</v>
      </c>
      <c r="E89" s="32"/>
      <c r="F89" s="75"/>
      <c r="G89" s="47" t="s">
        <v>193</v>
      </c>
      <c r="H89" s="40" t="s">
        <v>194</v>
      </c>
    </row>
    <row r="90" spans="1:8" s="151" customFormat="1" ht="30" customHeight="1">
      <c r="A90" s="40" t="str">
        <f>H90</f>
        <v>26 27 33</v>
      </c>
      <c r="B90" s="28" t="s">
        <v>195</v>
      </c>
      <c r="C90" s="29"/>
      <c r="D90" s="3"/>
      <c r="E90" s="3"/>
      <c r="F90" s="75">
        <f t="shared" si="4"/>
        <v>0</v>
      </c>
      <c r="G90" s="146" t="s">
        <v>196</v>
      </c>
      <c r="H90" s="30" t="s">
        <v>197</v>
      </c>
    </row>
    <row r="91" spans="1:8" s="151" customFormat="1" ht="30" customHeight="1">
      <c r="A91" s="40" t="str">
        <f>H91</f>
        <v>B2.26 27 33.01</v>
      </c>
      <c r="B91" s="31" t="s">
        <v>198</v>
      </c>
      <c r="C91" s="41" t="s">
        <v>15</v>
      </c>
      <c r="D91" s="32">
        <v>5</v>
      </c>
      <c r="E91" s="32"/>
      <c r="F91" s="75"/>
      <c r="G91" s="35" t="s">
        <v>199</v>
      </c>
      <c r="H91" s="40" t="s">
        <v>200</v>
      </c>
    </row>
    <row r="92" spans="1:8" s="151" customFormat="1" ht="27" customHeight="1">
      <c r="A92" s="40"/>
      <c r="B92" s="31"/>
      <c r="C92" s="41"/>
      <c r="D92" s="32"/>
      <c r="E92" s="32"/>
      <c r="F92" s="75"/>
      <c r="G92" s="35"/>
      <c r="H92" s="40"/>
    </row>
    <row r="93" spans="1:8" s="151" customFormat="1" ht="27" customHeight="1">
      <c r="A93" s="40"/>
      <c r="B93" s="31"/>
      <c r="C93" s="41"/>
      <c r="D93" s="32"/>
      <c r="E93" s="32"/>
      <c r="F93" s="75"/>
      <c r="G93" s="35"/>
      <c r="H93" s="40"/>
    </row>
    <row r="94" spans="1:8" s="151" customFormat="1" ht="27" customHeight="1">
      <c r="A94" s="40"/>
      <c r="B94" s="31"/>
      <c r="C94" s="41"/>
      <c r="D94" s="32"/>
      <c r="E94" s="32"/>
      <c r="F94" s="75"/>
      <c r="G94" s="35"/>
      <c r="H94" s="40"/>
    </row>
    <row r="95" spans="1:8" s="151" customFormat="1" ht="27" customHeight="1">
      <c r="A95" s="40"/>
      <c r="B95" s="31"/>
      <c r="C95" s="41"/>
      <c r="D95" s="32"/>
      <c r="E95" s="32"/>
      <c r="F95" s="75"/>
      <c r="G95" s="35"/>
      <c r="H95" s="40"/>
    </row>
    <row r="96" spans="1:8" s="151" customFormat="1" ht="27" customHeight="1">
      <c r="A96" s="40"/>
      <c r="B96" s="31"/>
      <c r="C96" s="41"/>
      <c r="D96" s="32"/>
      <c r="E96" s="32"/>
      <c r="F96" s="75"/>
      <c r="G96" s="35"/>
      <c r="H96" s="40"/>
    </row>
    <row r="97" spans="1:9" s="151" customFormat="1" ht="30.75" customHeight="1">
      <c r="A97" s="152"/>
      <c r="B97" s="42" t="s">
        <v>161</v>
      </c>
      <c r="C97" s="1894" t="s">
        <v>79</v>
      </c>
      <c r="D97" s="1902"/>
      <c r="E97" s="1902"/>
      <c r="F97" s="75">
        <f t="shared" ref="F97" si="9">E97+D97</f>
        <v>0</v>
      </c>
      <c r="G97" s="153" t="s">
        <v>162</v>
      </c>
      <c r="H97" s="152"/>
    </row>
    <row r="98" spans="1:9" s="151" customFormat="1" ht="26.25" customHeight="1">
      <c r="A98" s="30" t="str">
        <f>H98</f>
        <v>26 56 19</v>
      </c>
      <c r="B98" s="158" t="s">
        <v>201</v>
      </c>
      <c r="C98" s="49"/>
      <c r="D98" s="50"/>
      <c r="E98" s="3"/>
      <c r="F98" s="75">
        <f t="shared" si="4"/>
        <v>0</v>
      </c>
      <c r="G98" s="146" t="s">
        <v>202</v>
      </c>
      <c r="H98" s="30" t="s">
        <v>203</v>
      </c>
    </row>
    <row r="99" spans="1:9" s="48" customFormat="1" ht="37.5" customHeight="1">
      <c r="A99" s="27" t="str">
        <f t="shared" ref="A99:A105" si="10">H99</f>
        <v>B2.26 56 19.01</v>
      </c>
      <c r="B99" s="157" t="s">
        <v>204</v>
      </c>
      <c r="C99" s="46" t="s">
        <v>15</v>
      </c>
      <c r="D99" s="32">
        <v>107</v>
      </c>
      <c r="E99" s="32"/>
      <c r="F99" s="75"/>
      <c r="G99" s="159" t="s">
        <v>205</v>
      </c>
      <c r="H99" s="40" t="s">
        <v>206</v>
      </c>
    </row>
    <row r="100" spans="1:9" s="48" customFormat="1" ht="34.5" customHeight="1">
      <c r="A100" s="27" t="str">
        <f t="shared" si="10"/>
        <v>B2.26 56 19.02</v>
      </c>
      <c r="B100" s="157" t="s">
        <v>207</v>
      </c>
      <c r="C100" s="46" t="s">
        <v>15</v>
      </c>
      <c r="D100" s="32">
        <v>8</v>
      </c>
      <c r="E100" s="8"/>
      <c r="F100" s="75"/>
      <c r="G100" s="159" t="s">
        <v>208</v>
      </c>
      <c r="H100" s="40" t="s">
        <v>209</v>
      </c>
      <c r="I100" s="160"/>
    </row>
    <row r="101" spans="1:9" s="48" customFormat="1" ht="30.75" customHeight="1">
      <c r="A101" s="27" t="str">
        <f t="shared" si="10"/>
        <v>B2.26 56 19.03</v>
      </c>
      <c r="B101" s="157" t="s">
        <v>210</v>
      </c>
      <c r="C101" s="46" t="s">
        <v>15</v>
      </c>
      <c r="D101" s="32">
        <v>748</v>
      </c>
      <c r="E101" s="32"/>
      <c r="F101" s="75"/>
      <c r="G101" s="159" t="s">
        <v>211</v>
      </c>
      <c r="H101" s="40" t="s">
        <v>212</v>
      </c>
      <c r="I101" s="160"/>
    </row>
    <row r="102" spans="1:9" s="151" customFormat="1" ht="25.5" customHeight="1">
      <c r="A102" s="30" t="str">
        <f>H102</f>
        <v>26 56 19</v>
      </c>
      <c r="B102" s="28" t="s">
        <v>213</v>
      </c>
      <c r="C102" s="29"/>
      <c r="D102" s="3"/>
      <c r="E102" s="3"/>
      <c r="F102" s="75">
        <f t="shared" si="4"/>
        <v>0</v>
      </c>
      <c r="G102" s="146" t="s">
        <v>214</v>
      </c>
      <c r="H102" s="30" t="s">
        <v>203</v>
      </c>
    </row>
    <row r="103" spans="1:9" s="48" customFormat="1" ht="33" customHeight="1">
      <c r="A103" s="27" t="str">
        <f t="shared" si="10"/>
        <v>B2.26.56.19.04</v>
      </c>
      <c r="B103" s="157" t="s">
        <v>215</v>
      </c>
      <c r="C103" s="46" t="s">
        <v>15</v>
      </c>
      <c r="D103" s="32">
        <v>70</v>
      </c>
      <c r="E103" s="8"/>
      <c r="F103" s="75"/>
      <c r="G103" s="159" t="s">
        <v>216</v>
      </c>
      <c r="H103" s="40" t="s">
        <v>217</v>
      </c>
    </row>
    <row r="104" spans="1:9" s="48" customFormat="1" ht="32.25" customHeight="1">
      <c r="A104" s="27" t="str">
        <f t="shared" si="10"/>
        <v>B2.26.56.19.05</v>
      </c>
      <c r="B104" s="157" t="s">
        <v>218</v>
      </c>
      <c r="C104" s="46" t="s">
        <v>15</v>
      </c>
      <c r="D104" s="32">
        <v>214</v>
      </c>
      <c r="E104" s="32">
        <f>E101*2</f>
        <v>0</v>
      </c>
      <c r="F104" s="75"/>
      <c r="G104" s="159" t="s">
        <v>219</v>
      </c>
      <c r="H104" s="40" t="s">
        <v>220</v>
      </c>
    </row>
    <row r="105" spans="1:9" s="48" customFormat="1" ht="32.25" customHeight="1">
      <c r="A105" s="27" t="str">
        <f t="shared" si="10"/>
        <v>B2.26.56.19.06</v>
      </c>
      <c r="B105" s="157" t="s">
        <v>221</v>
      </c>
      <c r="C105" s="46" t="s">
        <v>15</v>
      </c>
      <c r="D105" s="32">
        <v>748</v>
      </c>
      <c r="E105" s="32">
        <f>E102</f>
        <v>0</v>
      </c>
      <c r="F105" s="75"/>
      <c r="G105" s="159" t="s">
        <v>222</v>
      </c>
      <c r="H105" s="40" t="s">
        <v>223</v>
      </c>
    </row>
    <row r="106" spans="1:9" s="151" customFormat="1" ht="30" customHeight="1">
      <c r="A106" s="30" t="str">
        <f>H106</f>
        <v>26 05 26</v>
      </c>
      <c r="B106" s="28" t="s">
        <v>224</v>
      </c>
      <c r="C106" s="29"/>
      <c r="D106" s="3"/>
      <c r="E106" s="3"/>
      <c r="F106" s="75">
        <f t="shared" ref="F106:F143" si="11">E106+D106</f>
        <v>0</v>
      </c>
      <c r="G106" s="146" t="s">
        <v>225</v>
      </c>
      <c r="H106" s="30" t="s">
        <v>226</v>
      </c>
    </row>
    <row r="107" spans="1:9" s="48" customFormat="1" ht="34.5" customHeight="1">
      <c r="A107" s="27" t="str">
        <f t="shared" ref="A107" si="12">H107</f>
        <v>B2.26 05 26.01</v>
      </c>
      <c r="B107" s="157" t="s">
        <v>228</v>
      </c>
      <c r="C107" s="46" t="s">
        <v>15</v>
      </c>
      <c r="D107" s="32">
        <v>86</v>
      </c>
      <c r="E107" s="32"/>
      <c r="F107" s="75"/>
      <c r="G107" s="47" t="s">
        <v>229</v>
      </c>
      <c r="H107" s="40" t="s">
        <v>230</v>
      </c>
    </row>
    <row r="108" spans="1:9" s="36" customFormat="1" ht="30" customHeight="1">
      <c r="A108" s="30" t="str">
        <f>H108</f>
        <v>33 71 19</v>
      </c>
      <c r="B108" s="161" t="s">
        <v>231</v>
      </c>
      <c r="C108" s="29"/>
      <c r="D108" s="3">
        <v>0</v>
      </c>
      <c r="E108" s="3"/>
      <c r="F108" s="75"/>
      <c r="G108" s="146" t="s">
        <v>232</v>
      </c>
      <c r="H108" s="30" t="s">
        <v>136</v>
      </c>
    </row>
    <row r="109" spans="1:9" s="48" customFormat="1" ht="33.75" customHeight="1">
      <c r="A109" s="27" t="str">
        <f t="shared" ref="A109" si="13">H109</f>
        <v>B2.33 71 19.04</v>
      </c>
      <c r="B109" s="51" t="s">
        <v>233</v>
      </c>
      <c r="C109" s="46" t="s">
        <v>33</v>
      </c>
      <c r="D109" s="32">
        <v>5074</v>
      </c>
      <c r="E109" s="32"/>
      <c r="F109" s="75"/>
      <c r="G109" s="47" t="s">
        <v>234</v>
      </c>
      <c r="H109" s="40" t="s">
        <v>145</v>
      </c>
    </row>
    <row r="110" spans="1:9" s="36" customFormat="1" ht="30" customHeight="1">
      <c r="A110" s="30" t="str">
        <f>H110</f>
        <v>26 24 16</v>
      </c>
      <c r="B110" s="161" t="s">
        <v>235</v>
      </c>
      <c r="C110" s="29"/>
      <c r="D110" s="3">
        <v>0</v>
      </c>
      <c r="E110" s="3"/>
      <c r="F110" s="75"/>
      <c r="G110" s="146" t="s">
        <v>236</v>
      </c>
      <c r="H110" s="30" t="s">
        <v>237</v>
      </c>
    </row>
    <row r="111" spans="1:9" s="48" customFormat="1" ht="33.75" customHeight="1">
      <c r="A111" s="27" t="str">
        <f t="shared" ref="A111:A112" si="14">H111</f>
        <v>B2.26 24 16.01</v>
      </c>
      <c r="B111" s="51" t="s">
        <v>238</v>
      </c>
      <c r="C111" s="46" t="s">
        <v>15</v>
      </c>
      <c r="D111" s="32">
        <v>13</v>
      </c>
      <c r="E111" s="32"/>
      <c r="F111" s="75"/>
      <c r="G111" s="47" t="s">
        <v>239</v>
      </c>
      <c r="H111" s="40" t="s">
        <v>240</v>
      </c>
    </row>
    <row r="112" spans="1:9" s="48" customFormat="1" ht="30" customHeight="1">
      <c r="A112" s="27" t="str">
        <f t="shared" si="14"/>
        <v>B2.26 24 16.02</v>
      </c>
      <c r="B112" s="37" t="s">
        <v>241</v>
      </c>
      <c r="C112" s="46" t="s">
        <v>15</v>
      </c>
      <c r="D112" s="32">
        <v>5</v>
      </c>
      <c r="E112" s="32"/>
      <c r="F112" s="75"/>
      <c r="G112" s="52" t="s">
        <v>242</v>
      </c>
      <c r="H112" s="27" t="s">
        <v>243</v>
      </c>
    </row>
    <row r="113" spans="1:10" s="36" customFormat="1" ht="30" customHeight="1">
      <c r="A113" s="164" t="str">
        <f>H113</f>
        <v xml:space="preserve">33 71 19.13 </v>
      </c>
      <c r="B113" s="165" t="s">
        <v>244</v>
      </c>
      <c r="C113" s="166"/>
      <c r="D113" s="167">
        <v>0</v>
      </c>
      <c r="E113" s="167"/>
      <c r="F113" s="75"/>
      <c r="G113" s="168" t="s">
        <v>245</v>
      </c>
      <c r="H113" s="164" t="s">
        <v>246</v>
      </c>
    </row>
    <row r="114" spans="1:10" s="36" customFormat="1" ht="30" customHeight="1">
      <c r="A114" s="39" t="str">
        <f>H114</f>
        <v>B2.33 71 19.13.01</v>
      </c>
      <c r="B114" s="169" t="s">
        <v>247</v>
      </c>
      <c r="C114" s="119" t="s">
        <v>15</v>
      </c>
      <c r="D114" s="148">
        <v>187</v>
      </c>
      <c r="E114" s="148"/>
      <c r="F114" s="75"/>
      <c r="G114" s="170" t="s">
        <v>248</v>
      </c>
      <c r="H114" s="39" t="s">
        <v>249</v>
      </c>
    </row>
    <row r="115" spans="1:10" s="36" customFormat="1" ht="30" customHeight="1">
      <c r="A115" s="39"/>
      <c r="B115" s="169"/>
      <c r="C115" s="119"/>
      <c r="D115" s="148"/>
      <c r="E115" s="148"/>
      <c r="F115" s="75"/>
      <c r="G115" s="170"/>
      <c r="H115" s="39"/>
    </row>
    <row r="116" spans="1:10" s="36" customFormat="1" ht="30" customHeight="1">
      <c r="A116" s="39"/>
      <c r="B116" s="169"/>
      <c r="C116" s="119"/>
      <c r="D116" s="148"/>
      <c r="E116" s="148"/>
      <c r="F116" s="75"/>
      <c r="G116" s="170"/>
      <c r="H116" s="39"/>
    </row>
    <row r="117" spans="1:10" s="151" customFormat="1" ht="30" customHeight="1">
      <c r="A117" s="40"/>
      <c r="B117" s="31"/>
      <c r="C117" s="41"/>
      <c r="D117" s="32"/>
      <c r="E117" s="147"/>
      <c r="F117" s="75">
        <f t="shared" si="11"/>
        <v>0</v>
      </c>
      <c r="G117" s="35"/>
      <c r="H117" s="27"/>
    </row>
    <row r="118" spans="1:10" s="151" customFormat="1" ht="34.5" customHeight="1">
      <c r="A118" s="152"/>
      <c r="B118" s="42" t="s">
        <v>161</v>
      </c>
      <c r="C118" s="1894" t="s">
        <v>79</v>
      </c>
      <c r="D118" s="1902"/>
      <c r="E118" s="1902"/>
      <c r="F118" s="75">
        <f t="shared" si="11"/>
        <v>0</v>
      </c>
      <c r="G118" s="153" t="s">
        <v>162</v>
      </c>
      <c r="H118" s="152"/>
    </row>
    <row r="119" spans="1:10" s="163" customFormat="1" ht="30" customHeight="1">
      <c r="A119" s="30"/>
      <c r="B119" s="162" t="s">
        <v>4</v>
      </c>
      <c r="C119" s="29"/>
      <c r="D119" s="50"/>
      <c r="E119" s="4"/>
      <c r="F119" s="75">
        <f t="shared" si="11"/>
        <v>0</v>
      </c>
      <c r="G119" s="146" t="s">
        <v>250</v>
      </c>
      <c r="H119" s="30"/>
    </row>
    <row r="120" spans="1:10" s="36" customFormat="1" ht="30" customHeight="1">
      <c r="A120" s="30" t="str">
        <f>H120</f>
        <v>33 71 19</v>
      </c>
      <c r="B120" s="161" t="s">
        <v>251</v>
      </c>
      <c r="C120" s="29"/>
      <c r="D120" s="3"/>
      <c r="E120" s="3"/>
      <c r="F120" s="75">
        <f t="shared" si="11"/>
        <v>0</v>
      </c>
      <c r="G120" s="146" t="s">
        <v>252</v>
      </c>
      <c r="H120" s="30" t="s">
        <v>136</v>
      </c>
    </row>
    <row r="121" spans="1:10" s="48" customFormat="1" ht="33.75" customHeight="1">
      <c r="A121" s="27" t="str">
        <f t="shared" ref="A121" si="15">H121</f>
        <v>B2.33 71 19.05</v>
      </c>
      <c r="B121" s="51" t="s">
        <v>253</v>
      </c>
      <c r="C121" s="46" t="s">
        <v>33</v>
      </c>
      <c r="D121" s="32">
        <v>1700</v>
      </c>
      <c r="E121" s="32"/>
      <c r="F121" s="75"/>
      <c r="G121" s="47" t="s">
        <v>254</v>
      </c>
      <c r="H121" s="40" t="s">
        <v>255</v>
      </c>
    </row>
    <row r="122" spans="1:10" s="36" customFormat="1" ht="30" customHeight="1">
      <c r="A122" s="30" t="str">
        <f>H122</f>
        <v>33 71 19</v>
      </c>
      <c r="B122" s="161" t="s">
        <v>256</v>
      </c>
      <c r="C122" s="29"/>
      <c r="D122" s="3">
        <v>0</v>
      </c>
      <c r="E122" s="3"/>
      <c r="F122" s="75"/>
      <c r="G122" s="146" t="s">
        <v>257</v>
      </c>
      <c r="H122" s="30" t="s">
        <v>136</v>
      </c>
      <c r="J122" s="36">
        <v>23380</v>
      </c>
    </row>
    <row r="123" spans="1:10" s="48" customFormat="1" ht="33.75" customHeight="1">
      <c r="A123" s="27" t="str">
        <f t="shared" ref="A123:A129" si="16">H123</f>
        <v>B2.33 71 19.06</v>
      </c>
      <c r="B123" s="51" t="s">
        <v>253</v>
      </c>
      <c r="C123" s="46" t="s">
        <v>33</v>
      </c>
      <c r="D123" s="32">
        <v>34650</v>
      </c>
      <c r="E123" s="32"/>
      <c r="F123" s="75"/>
      <c r="G123" s="47" t="s">
        <v>254</v>
      </c>
      <c r="H123" s="40" t="s">
        <v>258</v>
      </c>
    </row>
    <row r="124" spans="1:10" s="34" customFormat="1" ht="30" customHeight="1">
      <c r="A124" s="30" t="str">
        <f t="shared" si="16"/>
        <v>33 71 19</v>
      </c>
      <c r="B124" s="161" t="s">
        <v>5</v>
      </c>
      <c r="C124" s="29"/>
      <c r="D124" s="3">
        <v>0</v>
      </c>
      <c r="E124" s="3"/>
      <c r="F124" s="75"/>
      <c r="G124" s="146" t="s">
        <v>259</v>
      </c>
      <c r="H124" s="30" t="s">
        <v>136</v>
      </c>
      <c r="J124" s="34">
        <v>370</v>
      </c>
    </row>
    <row r="125" spans="1:10" s="53" customFormat="1" ht="30" customHeight="1">
      <c r="A125" s="27" t="str">
        <f t="shared" si="16"/>
        <v>B2.33 71 19.07</v>
      </c>
      <c r="B125" s="38" t="s">
        <v>260</v>
      </c>
      <c r="C125" s="27" t="s">
        <v>33</v>
      </c>
      <c r="D125" s="32">
        <v>30590</v>
      </c>
      <c r="E125" s="32"/>
      <c r="F125" s="75"/>
      <c r="G125" s="33" t="s">
        <v>261</v>
      </c>
      <c r="H125" s="40" t="s">
        <v>262</v>
      </c>
    </row>
    <row r="126" spans="1:10" s="36" customFormat="1" ht="30" customHeight="1">
      <c r="A126" s="27" t="str">
        <f t="shared" si="16"/>
        <v>33 71 19.13</v>
      </c>
      <c r="B126" s="54" t="s">
        <v>263</v>
      </c>
      <c r="C126" s="29"/>
      <c r="D126" s="50">
        <v>0</v>
      </c>
      <c r="E126" s="50"/>
      <c r="F126" s="75"/>
      <c r="G126" s="146" t="s">
        <v>264</v>
      </c>
      <c r="H126" s="30" t="s">
        <v>265</v>
      </c>
    </row>
    <row r="127" spans="1:10" s="53" customFormat="1" ht="30" customHeight="1">
      <c r="A127" s="27" t="str">
        <f t="shared" si="16"/>
        <v>B2.33.71.19.13.02</v>
      </c>
      <c r="B127" s="38" t="s">
        <v>266</v>
      </c>
      <c r="C127" s="27" t="s">
        <v>267</v>
      </c>
      <c r="D127" s="32">
        <v>79</v>
      </c>
      <c r="E127" s="32"/>
      <c r="F127" s="75"/>
      <c r="G127" s="33" t="s">
        <v>268</v>
      </c>
      <c r="H127" s="40" t="s">
        <v>269</v>
      </c>
    </row>
    <row r="128" spans="1:10" s="53" customFormat="1" ht="30" customHeight="1">
      <c r="A128" s="27" t="str">
        <f t="shared" si="16"/>
        <v>B2.33.71.19.13.03</v>
      </c>
      <c r="B128" s="38" t="s">
        <v>270</v>
      </c>
      <c r="C128" s="27" t="s">
        <v>267</v>
      </c>
      <c r="D128" s="32">
        <v>103</v>
      </c>
      <c r="E128" s="32"/>
      <c r="F128" s="75"/>
      <c r="G128" s="33" t="s">
        <v>271</v>
      </c>
      <c r="H128" s="40" t="s">
        <v>272</v>
      </c>
    </row>
    <row r="129" spans="1:13" s="53" customFormat="1" ht="30" customHeight="1">
      <c r="A129" s="27" t="str">
        <f t="shared" si="16"/>
        <v>B2.33.71.19.13.04</v>
      </c>
      <c r="B129" s="38" t="s">
        <v>273</v>
      </c>
      <c r="C129" s="27" t="s">
        <v>267</v>
      </c>
      <c r="D129" s="32">
        <v>2</v>
      </c>
      <c r="E129" s="5"/>
      <c r="F129" s="75"/>
      <c r="G129" s="33" t="s">
        <v>274</v>
      </c>
      <c r="H129" s="40" t="s">
        <v>275</v>
      </c>
    </row>
    <row r="130" spans="1:13" s="34" customFormat="1" ht="30" customHeight="1">
      <c r="A130" s="27"/>
      <c r="B130" s="38"/>
      <c r="C130" s="27"/>
      <c r="D130" s="32"/>
      <c r="E130" s="5"/>
      <c r="F130" s="75">
        <f t="shared" si="11"/>
        <v>0</v>
      </c>
      <c r="G130" s="33"/>
      <c r="H130" s="40"/>
    </row>
    <row r="131" spans="1:13" s="34" customFormat="1" ht="30" customHeight="1">
      <c r="A131" s="27"/>
      <c r="B131" s="38"/>
      <c r="C131" s="27"/>
      <c r="D131" s="32"/>
      <c r="E131" s="5"/>
      <c r="F131" s="75">
        <f t="shared" si="11"/>
        <v>0</v>
      </c>
      <c r="G131" s="33"/>
      <c r="H131" s="40"/>
    </row>
    <row r="132" spans="1:13" s="34" customFormat="1" ht="30" customHeight="1">
      <c r="A132" s="27"/>
      <c r="B132" s="38"/>
      <c r="C132" s="27"/>
      <c r="D132" s="32"/>
      <c r="E132" s="5"/>
      <c r="F132" s="75">
        <f t="shared" si="11"/>
        <v>0</v>
      </c>
      <c r="G132" s="33"/>
      <c r="H132" s="40"/>
    </row>
    <row r="133" spans="1:13" s="34" customFormat="1" ht="30" customHeight="1">
      <c r="A133" s="27"/>
      <c r="B133" s="38"/>
      <c r="C133" s="27"/>
      <c r="D133" s="32"/>
      <c r="E133" s="5"/>
      <c r="F133" s="75">
        <f t="shared" si="11"/>
        <v>0</v>
      </c>
      <c r="G133" s="33"/>
      <c r="H133" s="40"/>
    </row>
    <row r="134" spans="1:13" s="34" customFormat="1" ht="30" customHeight="1">
      <c r="A134" s="27"/>
      <c r="B134" s="38"/>
      <c r="C134" s="27"/>
      <c r="D134" s="32"/>
      <c r="E134" s="5"/>
      <c r="F134" s="75">
        <f t="shared" si="11"/>
        <v>0</v>
      </c>
      <c r="G134" s="33"/>
      <c r="H134" s="40"/>
    </row>
    <row r="135" spans="1:13" s="34" customFormat="1" ht="32.25" customHeight="1">
      <c r="A135" s="27"/>
      <c r="B135" s="38"/>
      <c r="C135" s="27"/>
      <c r="D135" s="32"/>
      <c r="E135" s="5"/>
      <c r="F135" s="75">
        <f t="shared" si="11"/>
        <v>0</v>
      </c>
      <c r="G135" s="33"/>
      <c r="H135" s="40"/>
    </row>
    <row r="136" spans="1:13" s="34" customFormat="1" ht="32.25" customHeight="1">
      <c r="A136" s="27"/>
      <c r="B136" s="38"/>
      <c r="C136" s="27"/>
      <c r="D136" s="32"/>
      <c r="E136" s="5"/>
      <c r="F136" s="75">
        <f t="shared" si="11"/>
        <v>0</v>
      </c>
      <c r="G136" s="33"/>
      <c r="H136" s="40"/>
    </row>
    <row r="137" spans="1:13" s="34" customFormat="1" ht="25.5" customHeight="1">
      <c r="A137" s="27"/>
      <c r="B137" s="38"/>
      <c r="C137" s="27"/>
      <c r="D137" s="32"/>
      <c r="E137" s="5"/>
      <c r="F137" s="75">
        <f t="shared" si="11"/>
        <v>0</v>
      </c>
      <c r="G137" s="33"/>
      <c r="H137" s="40"/>
    </row>
    <row r="138" spans="1:13" s="34" customFormat="1" ht="30" customHeight="1">
      <c r="A138" s="27"/>
      <c r="B138" s="38"/>
      <c r="C138" s="27"/>
      <c r="D138" s="32"/>
      <c r="E138" s="5"/>
      <c r="F138" s="75">
        <f t="shared" si="11"/>
        <v>0</v>
      </c>
      <c r="G138" s="33"/>
      <c r="H138" s="40"/>
    </row>
    <row r="139" spans="1:13" s="151" customFormat="1" ht="36.75" customHeight="1">
      <c r="A139" s="152"/>
      <c r="B139" s="42" t="s">
        <v>161</v>
      </c>
      <c r="C139" s="1894" t="s">
        <v>79</v>
      </c>
      <c r="D139" s="1902"/>
      <c r="E139" s="1902"/>
      <c r="F139" s="75">
        <f t="shared" si="11"/>
        <v>0</v>
      </c>
      <c r="G139" s="153" t="s">
        <v>162</v>
      </c>
      <c r="H139" s="152"/>
    </row>
    <row r="140" spans="1:13" s="240" customFormat="1" ht="24.75" customHeight="1">
      <c r="A140" s="1895" t="s">
        <v>276</v>
      </c>
      <c r="B140" s="1896"/>
      <c r="C140" s="239"/>
      <c r="D140" s="239"/>
      <c r="E140" s="239"/>
      <c r="F140" s="239">
        <f t="shared" si="11"/>
        <v>0</v>
      </c>
      <c r="G140" s="1885" t="s">
        <v>277</v>
      </c>
      <c r="H140" s="1886"/>
    </row>
    <row r="141" spans="1:13" s="102" customFormat="1" ht="23.25" customHeight="1">
      <c r="A141" s="41"/>
      <c r="B141" s="56" t="s">
        <v>278</v>
      </c>
      <c r="C141" s="87"/>
      <c r="D141" s="63"/>
      <c r="E141" s="9"/>
      <c r="F141" s="75">
        <f t="shared" si="11"/>
        <v>0</v>
      </c>
      <c r="G141" s="103" t="s">
        <v>279</v>
      </c>
      <c r="H141" s="60"/>
    </row>
    <row r="142" spans="1:13" s="84" customFormat="1" ht="30.75" customHeight="1">
      <c r="A142" s="41" t="str">
        <f t="shared" ref="A142" si="17">H142</f>
        <v>33 14 13</v>
      </c>
      <c r="B142" s="176" t="s">
        <v>280</v>
      </c>
      <c r="C142" s="87"/>
      <c r="D142" s="63"/>
      <c r="E142" s="9"/>
      <c r="F142" s="75">
        <f t="shared" si="11"/>
        <v>0</v>
      </c>
      <c r="G142" s="103" t="s">
        <v>281</v>
      </c>
      <c r="H142" s="41" t="s">
        <v>282</v>
      </c>
    </row>
    <row r="143" spans="1:13" s="84" customFormat="1" ht="21.75" customHeight="1">
      <c r="A143" s="41"/>
      <c r="B143" s="176" t="s">
        <v>283</v>
      </c>
      <c r="C143" s="87"/>
      <c r="D143" s="63"/>
      <c r="E143" s="9"/>
      <c r="F143" s="75">
        <f t="shared" si="11"/>
        <v>0</v>
      </c>
      <c r="G143" s="103" t="s">
        <v>284</v>
      </c>
      <c r="H143" s="41"/>
    </row>
    <row r="144" spans="1:13" s="84" customFormat="1" ht="26.25" customHeight="1">
      <c r="A144" s="41" t="str">
        <f t="shared" ref="A144:A146" si="18">H144</f>
        <v>B3.33 14 13.01</v>
      </c>
      <c r="B144" s="10" t="s">
        <v>285</v>
      </c>
      <c r="C144" s="27" t="s">
        <v>33</v>
      </c>
      <c r="D144" s="32">
        <v>51</v>
      </c>
      <c r="E144" s="32"/>
      <c r="F144" s="75"/>
      <c r="G144" s="104" t="s">
        <v>286</v>
      </c>
      <c r="H144" s="41" t="s">
        <v>287</v>
      </c>
      <c r="M144" s="11">
        <v>370</v>
      </c>
    </row>
    <row r="145" spans="1:13" s="84" customFormat="1" ht="26.25" customHeight="1">
      <c r="A145" s="41" t="str">
        <f t="shared" si="18"/>
        <v>B3.33 14 13.02</v>
      </c>
      <c r="B145" s="10" t="s">
        <v>288</v>
      </c>
      <c r="C145" s="27" t="s">
        <v>33</v>
      </c>
      <c r="D145" s="32">
        <v>14</v>
      </c>
      <c r="E145" s="32"/>
      <c r="F145" s="75"/>
      <c r="G145" s="104" t="s">
        <v>289</v>
      </c>
      <c r="H145" s="41" t="s">
        <v>290</v>
      </c>
      <c r="M145" s="11">
        <v>420</v>
      </c>
    </row>
    <row r="146" spans="1:13" s="84" customFormat="1" ht="26.25" customHeight="1">
      <c r="A146" s="41" t="str">
        <f t="shared" si="18"/>
        <v>B3.33 14 13.03</v>
      </c>
      <c r="B146" s="10" t="s">
        <v>291</v>
      </c>
      <c r="C146" s="27" t="s">
        <v>33</v>
      </c>
      <c r="D146" s="32">
        <v>10</v>
      </c>
      <c r="E146" s="11"/>
      <c r="F146" s="75"/>
      <c r="G146" s="104" t="s">
        <v>292</v>
      </c>
      <c r="H146" s="41" t="s">
        <v>293</v>
      </c>
      <c r="M146" s="258"/>
    </row>
    <row r="147" spans="1:13" s="84" customFormat="1" ht="21.75" customHeight="1">
      <c r="A147" s="41"/>
      <c r="B147" s="176" t="s">
        <v>294</v>
      </c>
      <c r="C147" s="87"/>
      <c r="D147" s="63">
        <v>0</v>
      </c>
      <c r="E147" s="63"/>
      <c r="F147" s="75"/>
      <c r="G147" s="103" t="s">
        <v>295</v>
      </c>
      <c r="H147" s="41"/>
    </row>
    <row r="148" spans="1:13" s="84" customFormat="1" ht="26.25" customHeight="1">
      <c r="A148" s="41" t="str">
        <f t="shared" ref="A148:A150" si="19">H148</f>
        <v>B3.33 14 13.04</v>
      </c>
      <c r="B148" s="10" t="s">
        <v>285</v>
      </c>
      <c r="C148" s="27" t="s">
        <v>33</v>
      </c>
      <c r="D148" s="32">
        <v>4464</v>
      </c>
      <c r="E148" s="32"/>
      <c r="F148" s="75"/>
      <c r="G148" s="104" t="s">
        <v>286</v>
      </c>
      <c r="H148" s="41" t="s">
        <v>296</v>
      </c>
      <c r="M148" s="11">
        <v>370</v>
      </c>
    </row>
    <row r="149" spans="1:13" s="84" customFormat="1" ht="26.25" customHeight="1">
      <c r="A149" s="41" t="str">
        <f t="shared" si="19"/>
        <v>B3.33 14 13.05</v>
      </c>
      <c r="B149" s="10" t="s">
        <v>288</v>
      </c>
      <c r="C149" s="27" t="s">
        <v>33</v>
      </c>
      <c r="D149" s="32">
        <v>633</v>
      </c>
      <c r="E149" s="32"/>
      <c r="F149" s="75"/>
      <c r="G149" s="104" t="s">
        <v>289</v>
      </c>
      <c r="H149" s="41" t="s">
        <v>297</v>
      </c>
      <c r="M149" s="11">
        <v>420</v>
      </c>
    </row>
    <row r="150" spans="1:13" s="84" customFormat="1" ht="26.25" customHeight="1">
      <c r="A150" s="41" t="str">
        <f t="shared" si="19"/>
        <v>B3.33 14 13.03</v>
      </c>
      <c r="B150" s="10" t="s">
        <v>291</v>
      </c>
      <c r="C150" s="27" t="s">
        <v>33</v>
      </c>
      <c r="D150" s="32">
        <v>10</v>
      </c>
      <c r="E150" s="11"/>
      <c r="F150" s="75"/>
      <c r="G150" s="104" t="s">
        <v>292</v>
      </c>
      <c r="H150" s="41" t="s">
        <v>293</v>
      </c>
      <c r="M150" s="258"/>
    </row>
    <row r="151" spans="1:13" s="84" customFormat="1" ht="20.25" customHeight="1">
      <c r="A151" s="41"/>
      <c r="B151" s="176" t="s">
        <v>298</v>
      </c>
      <c r="C151" s="87"/>
      <c r="D151" s="63">
        <v>0</v>
      </c>
      <c r="E151" s="63"/>
      <c r="F151" s="75"/>
      <c r="G151" s="103" t="s">
        <v>299</v>
      </c>
      <c r="H151" s="41"/>
    </row>
    <row r="152" spans="1:13" s="84" customFormat="1" ht="26.25" customHeight="1">
      <c r="A152" s="41" t="str">
        <f>H152</f>
        <v>B3.33 14 13.07</v>
      </c>
      <c r="B152" s="10" t="s">
        <v>285</v>
      </c>
      <c r="C152" s="27" t="s">
        <v>33</v>
      </c>
      <c r="D152" s="32">
        <v>9788</v>
      </c>
      <c r="E152" s="32"/>
      <c r="F152" s="75"/>
      <c r="G152" s="104" t="s">
        <v>286</v>
      </c>
      <c r="H152" s="41" t="s">
        <v>300</v>
      </c>
      <c r="J152" s="11">
        <v>320</v>
      </c>
    </row>
    <row r="153" spans="1:13" s="84" customFormat="1" ht="26.25" customHeight="1">
      <c r="A153" s="41" t="str">
        <f t="shared" ref="A153:A155" si="20">H153</f>
        <v>B3.33 14 13.08</v>
      </c>
      <c r="B153" s="10" t="s">
        <v>288</v>
      </c>
      <c r="C153" s="27" t="s">
        <v>33</v>
      </c>
      <c r="D153" s="32">
        <v>1416</v>
      </c>
      <c r="E153" s="32"/>
      <c r="F153" s="75"/>
      <c r="G153" s="104" t="s">
        <v>289</v>
      </c>
      <c r="H153" s="41" t="s">
        <v>301</v>
      </c>
      <c r="J153" s="11">
        <v>350</v>
      </c>
    </row>
    <row r="154" spans="1:13" s="45" customFormat="1" ht="30" customHeight="1">
      <c r="A154" s="41" t="str">
        <f t="shared" si="20"/>
        <v>B3.33 14 13.09</v>
      </c>
      <c r="B154" s="10" t="s">
        <v>302</v>
      </c>
      <c r="C154" s="27" t="s">
        <v>33</v>
      </c>
      <c r="D154" s="32">
        <v>71</v>
      </c>
      <c r="E154" s="11"/>
      <c r="F154" s="75"/>
      <c r="G154" s="104" t="s">
        <v>303</v>
      </c>
      <c r="H154" s="41" t="s">
        <v>304</v>
      </c>
      <c r="J154" s="11">
        <v>380</v>
      </c>
    </row>
    <row r="155" spans="1:13" s="45" customFormat="1" ht="30" customHeight="1">
      <c r="A155" s="41" t="str">
        <f t="shared" si="20"/>
        <v>B3.33 14 13.03</v>
      </c>
      <c r="B155" s="10" t="s">
        <v>305</v>
      </c>
      <c r="C155" s="27" t="s">
        <v>33</v>
      </c>
      <c r="D155" s="32">
        <v>10</v>
      </c>
      <c r="E155" s="11"/>
      <c r="F155" s="75"/>
      <c r="G155" s="104" t="s">
        <v>306</v>
      </c>
      <c r="H155" s="41" t="s">
        <v>293</v>
      </c>
      <c r="J155" s="258"/>
    </row>
    <row r="156" spans="1:13" s="84" customFormat="1" ht="20.25" customHeight="1">
      <c r="A156" s="41"/>
      <c r="B156" s="176" t="s">
        <v>307</v>
      </c>
      <c r="C156" s="87"/>
      <c r="D156" s="63">
        <v>0</v>
      </c>
      <c r="E156" s="9"/>
      <c r="F156" s="75"/>
      <c r="G156" s="103" t="s">
        <v>308</v>
      </c>
      <c r="H156" s="41"/>
    </row>
    <row r="157" spans="1:13" s="84" customFormat="1" ht="26.25" customHeight="1">
      <c r="A157" s="41" t="str">
        <f>H157</f>
        <v>B3.33 14 13.11</v>
      </c>
      <c r="B157" s="10" t="s">
        <v>285</v>
      </c>
      <c r="C157" s="27" t="s">
        <v>33</v>
      </c>
      <c r="D157" s="32">
        <v>7254</v>
      </c>
      <c r="E157" s="32"/>
      <c r="F157" s="75"/>
      <c r="G157" s="104" t="s">
        <v>286</v>
      </c>
      <c r="H157" s="41" t="s">
        <v>309</v>
      </c>
      <c r="J157" s="11">
        <v>320</v>
      </c>
    </row>
    <row r="158" spans="1:13" s="84" customFormat="1" ht="26.25" customHeight="1">
      <c r="A158" s="41" t="str">
        <f t="shared" ref="A158:A160" si="21">H158</f>
        <v>B3.33 14 13.12</v>
      </c>
      <c r="B158" s="10" t="s">
        <v>288</v>
      </c>
      <c r="C158" s="27" t="s">
        <v>33</v>
      </c>
      <c r="D158" s="32">
        <v>1431</v>
      </c>
      <c r="E158" s="32"/>
      <c r="F158" s="75"/>
      <c r="G158" s="104" t="s">
        <v>289</v>
      </c>
      <c r="H158" s="41" t="s">
        <v>310</v>
      </c>
      <c r="J158" s="11">
        <v>350</v>
      </c>
    </row>
    <row r="159" spans="1:13" s="45" customFormat="1" ht="27" customHeight="1">
      <c r="A159" s="41" t="str">
        <f t="shared" si="21"/>
        <v>B3.33 14 13.13</v>
      </c>
      <c r="B159" s="10" t="s">
        <v>302</v>
      </c>
      <c r="C159" s="27" t="s">
        <v>33</v>
      </c>
      <c r="D159" s="32">
        <v>69</v>
      </c>
      <c r="E159" s="11"/>
      <c r="F159" s="75"/>
      <c r="G159" s="104" t="s">
        <v>303</v>
      </c>
      <c r="H159" s="41" t="s">
        <v>311</v>
      </c>
      <c r="J159" s="11">
        <v>380</v>
      </c>
    </row>
    <row r="160" spans="1:13" s="45" customFormat="1" ht="30" customHeight="1">
      <c r="A160" s="41" t="str">
        <f t="shared" si="21"/>
        <v>B3.33 14 13.14</v>
      </c>
      <c r="B160" s="10" t="s">
        <v>305</v>
      </c>
      <c r="C160" s="27" t="s">
        <v>33</v>
      </c>
      <c r="D160" s="32">
        <v>10</v>
      </c>
      <c r="E160" s="11"/>
      <c r="F160" s="75"/>
      <c r="G160" s="104" t="s">
        <v>306</v>
      </c>
      <c r="H160" s="41" t="s">
        <v>312</v>
      </c>
      <c r="J160" s="258"/>
    </row>
    <row r="161" spans="1:13" s="45" customFormat="1" ht="30" customHeight="1">
      <c r="A161" s="41"/>
      <c r="B161" s="10"/>
      <c r="C161" s="27"/>
      <c r="D161" s="32"/>
      <c r="E161" s="11"/>
      <c r="F161" s="75"/>
      <c r="G161" s="104"/>
      <c r="H161" s="41"/>
      <c r="J161" s="258"/>
    </row>
    <row r="162" spans="1:13" s="45" customFormat="1" ht="30" customHeight="1">
      <c r="A162" s="41"/>
      <c r="B162" s="10"/>
      <c r="C162" s="27"/>
      <c r="D162" s="32"/>
      <c r="E162" s="11"/>
      <c r="F162" s="75"/>
      <c r="G162" s="104"/>
      <c r="H162" s="41"/>
      <c r="J162" s="258"/>
    </row>
    <row r="163" spans="1:13" s="45" customFormat="1" ht="30" customHeight="1">
      <c r="A163" s="41"/>
      <c r="B163" s="10"/>
      <c r="C163" s="27"/>
      <c r="D163" s="32"/>
      <c r="E163" s="11"/>
      <c r="F163" s="75"/>
      <c r="G163" s="104"/>
      <c r="H163" s="41"/>
      <c r="J163" s="258"/>
    </row>
    <row r="164" spans="1:13" s="84" customFormat="1" ht="30" customHeight="1">
      <c r="A164" s="67"/>
      <c r="B164" s="42" t="s">
        <v>313</v>
      </c>
      <c r="C164" s="1903" t="s">
        <v>79</v>
      </c>
      <c r="D164" s="1904"/>
      <c r="E164" s="1905"/>
      <c r="F164" s="75">
        <f t="shared" ref="F164:F165" si="22">E164+D164</f>
        <v>0</v>
      </c>
      <c r="G164" s="82" t="s">
        <v>314</v>
      </c>
      <c r="H164" s="67"/>
    </row>
    <row r="165" spans="1:13" s="84" customFormat="1" ht="30" customHeight="1">
      <c r="A165" s="41"/>
      <c r="B165" s="176" t="s">
        <v>278</v>
      </c>
      <c r="C165" s="87"/>
      <c r="D165" s="63"/>
      <c r="E165" s="9"/>
      <c r="F165" s="75">
        <f t="shared" si="22"/>
        <v>0</v>
      </c>
      <c r="G165" s="103" t="s">
        <v>279</v>
      </c>
      <c r="H165" s="60"/>
    </row>
    <row r="166" spans="1:13" s="84" customFormat="1" ht="21" customHeight="1">
      <c r="A166" s="41"/>
      <c r="B166" s="176" t="s">
        <v>315</v>
      </c>
      <c r="C166" s="87"/>
      <c r="D166" s="63">
        <v>0</v>
      </c>
      <c r="E166" s="9"/>
      <c r="F166" s="75"/>
      <c r="G166" s="103" t="s">
        <v>316</v>
      </c>
      <c r="H166" s="41"/>
    </row>
    <row r="167" spans="1:13" s="84" customFormat="1" ht="26.25" customHeight="1">
      <c r="A167" s="41" t="str">
        <f t="shared" ref="A167:A169" si="23">H167</f>
        <v>B3.33 14 13.15</v>
      </c>
      <c r="B167" s="10" t="s">
        <v>285</v>
      </c>
      <c r="C167" s="27" t="s">
        <v>33</v>
      </c>
      <c r="D167" s="32">
        <v>201</v>
      </c>
      <c r="E167" s="32"/>
      <c r="F167" s="75"/>
      <c r="G167" s="104" t="s">
        <v>286</v>
      </c>
      <c r="H167" s="41" t="s">
        <v>317</v>
      </c>
    </row>
    <row r="168" spans="1:13" s="84" customFormat="1" ht="26.25" customHeight="1">
      <c r="A168" s="41" t="str">
        <f t="shared" si="23"/>
        <v>B3.33 14 13.16</v>
      </c>
      <c r="B168" s="10" t="s">
        <v>288</v>
      </c>
      <c r="C168" s="27" t="s">
        <v>33</v>
      </c>
      <c r="D168" s="32">
        <v>151</v>
      </c>
      <c r="E168" s="32"/>
      <c r="F168" s="75"/>
      <c r="G168" s="104" t="s">
        <v>289</v>
      </c>
      <c r="H168" s="41" t="s">
        <v>318</v>
      </c>
    </row>
    <row r="169" spans="1:13" s="84" customFormat="1" ht="26.25" customHeight="1">
      <c r="A169" s="41" t="str">
        <f t="shared" si="23"/>
        <v>B3.33 14 13.17</v>
      </c>
      <c r="B169" s="10" t="s">
        <v>291</v>
      </c>
      <c r="C169" s="27" t="s">
        <v>33</v>
      </c>
      <c r="D169" s="32">
        <v>10</v>
      </c>
      <c r="E169" s="11"/>
      <c r="F169" s="75"/>
      <c r="G169" s="104" t="s">
        <v>292</v>
      </c>
      <c r="H169" s="41" t="s">
        <v>319</v>
      </c>
      <c r="M169" s="258"/>
    </row>
    <row r="170" spans="1:13" s="84" customFormat="1" ht="25.5" customHeight="1">
      <c r="A170" s="41"/>
      <c r="B170" s="176" t="s">
        <v>320</v>
      </c>
      <c r="C170" s="87"/>
      <c r="D170" s="63">
        <v>0</v>
      </c>
      <c r="E170" s="9"/>
      <c r="F170" s="75"/>
      <c r="G170" s="103" t="s">
        <v>321</v>
      </c>
      <c r="H170" s="41"/>
    </row>
    <row r="171" spans="1:13" s="22" customFormat="1" ht="30" customHeight="1">
      <c r="A171" s="41" t="str">
        <f>H171</f>
        <v>B3.33 14 13.18</v>
      </c>
      <c r="B171" s="10" t="s">
        <v>285</v>
      </c>
      <c r="C171" s="27" t="s">
        <v>33</v>
      </c>
      <c r="D171" s="32">
        <v>60</v>
      </c>
      <c r="E171" s="11"/>
      <c r="F171" s="75"/>
      <c r="G171" s="104" t="s">
        <v>286</v>
      </c>
      <c r="H171" s="41" t="s">
        <v>322</v>
      </c>
    </row>
    <row r="172" spans="1:13" s="84" customFormat="1" ht="26.25" customHeight="1">
      <c r="A172" s="41" t="str">
        <f t="shared" ref="A172" si="24">H172</f>
        <v>B3.33 14 13.19</v>
      </c>
      <c r="B172" s="10" t="s">
        <v>323</v>
      </c>
      <c r="C172" s="27" t="s">
        <v>33</v>
      </c>
      <c r="D172" s="32">
        <v>10</v>
      </c>
      <c r="E172" s="11"/>
      <c r="F172" s="75"/>
      <c r="G172" s="104" t="s">
        <v>324</v>
      </c>
      <c r="H172" s="41" t="s">
        <v>325</v>
      </c>
    </row>
    <row r="173" spans="1:13" s="84" customFormat="1" ht="30" customHeight="1">
      <c r="A173" s="41"/>
      <c r="B173" s="176" t="s">
        <v>278</v>
      </c>
      <c r="C173" s="87"/>
      <c r="D173" s="63"/>
      <c r="E173" s="9"/>
      <c r="F173" s="75">
        <f t="shared" ref="F173:F234" si="25">E173+D173</f>
        <v>0</v>
      </c>
      <c r="G173" s="103" t="s">
        <v>279</v>
      </c>
      <c r="H173" s="60"/>
    </row>
    <row r="174" spans="1:13" s="84" customFormat="1" ht="30" customHeight="1">
      <c r="A174" s="27" t="str">
        <f>H174</f>
        <v>33 14 11</v>
      </c>
      <c r="B174" s="176" t="s">
        <v>326</v>
      </c>
      <c r="C174" s="87"/>
      <c r="D174" s="63"/>
      <c r="E174" s="9"/>
      <c r="F174" s="75">
        <f t="shared" si="25"/>
        <v>0</v>
      </c>
      <c r="G174" s="103" t="s">
        <v>327</v>
      </c>
      <c r="H174" s="46" t="s">
        <v>328</v>
      </c>
    </row>
    <row r="175" spans="1:13" s="84" customFormat="1" ht="30" customHeight="1">
      <c r="A175" s="27" t="str">
        <f>H175</f>
        <v>B3.33 14 11.01</v>
      </c>
      <c r="B175" s="31" t="s">
        <v>329</v>
      </c>
      <c r="C175" s="27" t="s">
        <v>33</v>
      </c>
      <c r="D175" s="32">
        <v>289</v>
      </c>
      <c r="E175" s="32"/>
      <c r="F175" s="75"/>
      <c r="G175" s="104" t="s">
        <v>330</v>
      </c>
      <c r="H175" s="46" t="s">
        <v>331</v>
      </c>
    </row>
    <row r="176" spans="1:13" s="84" customFormat="1" ht="30" customHeight="1">
      <c r="A176" s="27" t="str">
        <f>H176</f>
        <v>B3.33 14 11.02</v>
      </c>
      <c r="B176" s="31" t="s">
        <v>332</v>
      </c>
      <c r="C176" s="27" t="s">
        <v>33</v>
      </c>
      <c r="D176" s="32">
        <v>562</v>
      </c>
      <c r="E176" s="32"/>
      <c r="F176" s="75"/>
      <c r="G176" s="104" t="s">
        <v>333</v>
      </c>
      <c r="H176" s="46" t="s">
        <v>334</v>
      </c>
    </row>
    <row r="177" spans="1:8" s="84" customFormat="1" ht="30" customHeight="1">
      <c r="A177" s="27" t="str">
        <f t="shared" ref="A177" si="26">H177</f>
        <v>B3.33 14 11.03</v>
      </c>
      <c r="B177" s="31" t="s">
        <v>335</v>
      </c>
      <c r="C177" s="27" t="s">
        <v>33</v>
      </c>
      <c r="D177" s="32">
        <v>553</v>
      </c>
      <c r="E177" s="32"/>
      <c r="F177" s="75"/>
      <c r="G177" s="104" t="s">
        <v>336</v>
      </c>
      <c r="H177" s="46" t="s">
        <v>337</v>
      </c>
    </row>
    <row r="178" spans="1:8" s="84" customFormat="1" ht="30" customHeight="1">
      <c r="A178" s="27" t="str">
        <f>H178</f>
        <v>B3.33 14 11.04</v>
      </c>
      <c r="B178" s="31" t="s">
        <v>338</v>
      </c>
      <c r="C178" s="27" t="s">
        <v>33</v>
      </c>
      <c r="D178" s="32">
        <v>7</v>
      </c>
      <c r="E178" s="32"/>
      <c r="F178" s="75"/>
      <c r="G178" s="104" t="s">
        <v>339</v>
      </c>
      <c r="H178" s="46" t="s">
        <v>340</v>
      </c>
    </row>
    <row r="179" spans="1:8" s="84" customFormat="1" ht="30" customHeight="1">
      <c r="A179" s="27" t="str">
        <f t="shared" ref="A179" si="27">H179</f>
        <v>B3.33 14 11.05</v>
      </c>
      <c r="B179" s="31" t="s">
        <v>341</v>
      </c>
      <c r="C179" s="27" t="s">
        <v>33</v>
      </c>
      <c r="D179" s="32">
        <v>60</v>
      </c>
      <c r="E179" s="32"/>
      <c r="F179" s="75"/>
      <c r="G179" s="104" t="s">
        <v>342</v>
      </c>
      <c r="H179" s="46" t="s">
        <v>343</v>
      </c>
    </row>
    <row r="180" spans="1:8" s="177" customFormat="1" ht="30" customHeight="1">
      <c r="A180" s="27"/>
      <c r="B180" s="176" t="s">
        <v>344</v>
      </c>
      <c r="C180" s="87"/>
      <c r="D180" s="63"/>
      <c r="E180" s="9"/>
      <c r="F180" s="75">
        <f t="shared" si="25"/>
        <v>0</v>
      </c>
      <c r="G180" s="103" t="s">
        <v>345</v>
      </c>
      <c r="H180" s="27"/>
    </row>
    <row r="181" spans="1:8" s="79" customFormat="1" ht="30" customHeight="1">
      <c r="A181" s="27" t="str">
        <f>H181</f>
        <v>33 14 19</v>
      </c>
      <c r="B181" s="176" t="s">
        <v>346</v>
      </c>
      <c r="C181" s="87"/>
      <c r="D181" s="63"/>
      <c r="E181" s="9"/>
      <c r="F181" s="75">
        <f t="shared" si="25"/>
        <v>0</v>
      </c>
      <c r="G181" s="103" t="s">
        <v>347</v>
      </c>
      <c r="H181" s="55" t="s">
        <v>348</v>
      </c>
    </row>
    <row r="182" spans="1:8" s="79" customFormat="1" ht="30" customHeight="1">
      <c r="A182" s="27">
        <f>H182</f>
        <v>0</v>
      </c>
      <c r="B182" s="176" t="s">
        <v>349</v>
      </c>
      <c r="C182" s="87"/>
      <c r="D182" s="63"/>
      <c r="E182" s="9"/>
      <c r="F182" s="75">
        <f t="shared" si="25"/>
        <v>0</v>
      </c>
      <c r="G182" s="103" t="s">
        <v>350</v>
      </c>
      <c r="H182" s="27"/>
    </row>
    <row r="183" spans="1:8" s="77" customFormat="1" ht="30" customHeight="1">
      <c r="A183" s="27" t="str">
        <f t="shared" ref="A183" si="28">H183</f>
        <v>B3.33 14 19.01</v>
      </c>
      <c r="B183" s="105" t="s">
        <v>351</v>
      </c>
      <c r="C183" s="27" t="s">
        <v>267</v>
      </c>
      <c r="D183" s="32">
        <v>19</v>
      </c>
      <c r="E183" s="32"/>
      <c r="F183" s="75"/>
      <c r="G183" s="35" t="s">
        <v>352</v>
      </c>
      <c r="H183" s="27" t="s">
        <v>353</v>
      </c>
    </row>
    <row r="184" spans="1:8" s="77" customFormat="1" ht="30" customHeight="1">
      <c r="A184" s="27" t="str">
        <f>H184</f>
        <v>B3.33 14 19.02</v>
      </c>
      <c r="B184" s="105" t="s">
        <v>354</v>
      </c>
      <c r="C184" s="27" t="s">
        <v>267</v>
      </c>
      <c r="D184" s="32">
        <v>45</v>
      </c>
      <c r="E184" s="32"/>
      <c r="F184" s="75"/>
      <c r="G184" s="35" t="s">
        <v>355</v>
      </c>
      <c r="H184" s="27" t="s">
        <v>356</v>
      </c>
    </row>
    <row r="185" spans="1:8" s="77" customFormat="1" ht="30" customHeight="1">
      <c r="A185" s="27" t="str">
        <f>H185</f>
        <v>B3.33 14 19.03</v>
      </c>
      <c r="B185" s="105" t="s">
        <v>357</v>
      </c>
      <c r="C185" s="27" t="s">
        <v>267</v>
      </c>
      <c r="D185" s="32">
        <v>39</v>
      </c>
      <c r="E185" s="32"/>
      <c r="F185" s="75"/>
      <c r="G185" s="35" t="s">
        <v>358</v>
      </c>
      <c r="H185" s="27" t="s">
        <v>359</v>
      </c>
    </row>
    <row r="186" spans="1:8" s="77" customFormat="1" ht="30" customHeight="1">
      <c r="A186" s="27"/>
      <c r="B186" s="105"/>
      <c r="C186" s="27"/>
      <c r="D186" s="32"/>
      <c r="E186" s="32"/>
      <c r="F186" s="75"/>
      <c r="G186" s="35"/>
      <c r="H186" s="27"/>
    </row>
    <row r="187" spans="1:8" s="84" customFormat="1" ht="30" customHeight="1">
      <c r="A187" s="67"/>
      <c r="B187" s="42" t="s">
        <v>313</v>
      </c>
      <c r="C187" s="1903" t="s">
        <v>79</v>
      </c>
      <c r="D187" s="1904"/>
      <c r="E187" s="1905"/>
      <c r="F187" s="75">
        <f t="shared" si="25"/>
        <v>0</v>
      </c>
      <c r="G187" s="82" t="s">
        <v>314</v>
      </c>
      <c r="H187" s="67"/>
    </row>
    <row r="188" spans="1:8" s="177" customFormat="1" ht="30" customHeight="1">
      <c r="A188" s="27"/>
      <c r="B188" s="176" t="s">
        <v>344</v>
      </c>
      <c r="C188" s="87"/>
      <c r="D188" s="63"/>
      <c r="E188" s="9"/>
      <c r="F188" s="75">
        <f t="shared" si="25"/>
        <v>0</v>
      </c>
      <c r="G188" s="103" t="s">
        <v>345</v>
      </c>
      <c r="H188" s="27"/>
    </row>
    <row r="189" spans="1:8" s="79" customFormat="1" ht="30" customHeight="1">
      <c r="A189" s="27" t="str">
        <f>H189</f>
        <v>33 14 19</v>
      </c>
      <c r="B189" s="176" t="s">
        <v>346</v>
      </c>
      <c r="C189" s="87"/>
      <c r="D189" s="63"/>
      <c r="E189" s="9"/>
      <c r="F189" s="75">
        <f t="shared" si="25"/>
        <v>0</v>
      </c>
      <c r="G189" s="103" t="s">
        <v>347</v>
      </c>
      <c r="H189" s="55" t="s">
        <v>348</v>
      </c>
    </row>
    <row r="190" spans="1:8" s="79" customFormat="1" ht="30" customHeight="1">
      <c r="A190" s="27">
        <f t="shared" ref="A190:A192" si="29">H190</f>
        <v>0</v>
      </c>
      <c r="B190" s="176" t="s">
        <v>360</v>
      </c>
      <c r="C190" s="87"/>
      <c r="D190" s="63"/>
      <c r="E190" s="9"/>
      <c r="F190" s="75">
        <f t="shared" si="25"/>
        <v>0</v>
      </c>
      <c r="G190" s="103" t="s">
        <v>361</v>
      </c>
      <c r="H190" s="27"/>
    </row>
    <row r="191" spans="1:8" s="79" customFormat="1" ht="30" customHeight="1">
      <c r="A191" s="27" t="str">
        <f t="shared" si="29"/>
        <v>B3.33 14 19.04</v>
      </c>
      <c r="B191" s="105" t="s">
        <v>362</v>
      </c>
      <c r="C191" s="27" t="s">
        <v>267</v>
      </c>
      <c r="D191" s="32">
        <v>2</v>
      </c>
      <c r="E191" s="5"/>
      <c r="F191" s="75"/>
      <c r="G191" s="35" t="s">
        <v>363</v>
      </c>
      <c r="H191" s="27" t="s">
        <v>364</v>
      </c>
    </row>
    <row r="192" spans="1:8" s="79" customFormat="1" ht="30" customHeight="1">
      <c r="A192" s="27" t="str">
        <f t="shared" si="29"/>
        <v>B3.33 14 19.05</v>
      </c>
      <c r="B192" s="105" t="s">
        <v>365</v>
      </c>
      <c r="C192" s="27" t="s">
        <v>267</v>
      </c>
      <c r="D192" s="32">
        <v>1</v>
      </c>
      <c r="E192" s="5"/>
      <c r="F192" s="75"/>
      <c r="G192" s="35" t="s">
        <v>366</v>
      </c>
      <c r="H192" s="27" t="s">
        <v>367</v>
      </c>
    </row>
    <row r="193" spans="1:8" s="79" customFormat="1" ht="30" customHeight="1">
      <c r="A193" s="27">
        <f>H193</f>
        <v>0</v>
      </c>
      <c r="B193" s="176" t="s">
        <v>368</v>
      </c>
      <c r="C193" s="87"/>
      <c r="D193" s="63">
        <v>0</v>
      </c>
      <c r="E193" s="9"/>
      <c r="F193" s="75"/>
      <c r="G193" s="103" t="s">
        <v>369</v>
      </c>
      <c r="H193" s="27"/>
    </row>
    <row r="194" spans="1:8" s="79" customFormat="1" ht="30" customHeight="1">
      <c r="A194" s="27" t="str">
        <f t="shared" ref="A194" si="30">H194</f>
        <v>B3.33 14 19.06</v>
      </c>
      <c r="B194" s="105" t="s">
        <v>370</v>
      </c>
      <c r="C194" s="27" t="s">
        <v>267</v>
      </c>
      <c r="D194" s="32">
        <v>2</v>
      </c>
      <c r="E194" s="5"/>
      <c r="F194" s="75"/>
      <c r="G194" s="35" t="s">
        <v>371</v>
      </c>
      <c r="H194" s="27" t="s">
        <v>372</v>
      </c>
    </row>
    <row r="195" spans="1:8" s="79" customFormat="1" ht="30" customHeight="1">
      <c r="A195" s="27" t="str">
        <f>H195</f>
        <v>B3.33 14 19.07</v>
      </c>
      <c r="B195" s="105" t="s">
        <v>373</v>
      </c>
      <c r="C195" s="27" t="s">
        <v>267</v>
      </c>
      <c r="D195" s="32">
        <v>8</v>
      </c>
      <c r="E195" s="32"/>
      <c r="F195" s="75"/>
      <c r="G195" s="35" t="s">
        <v>374</v>
      </c>
      <c r="H195" s="27" t="s">
        <v>375</v>
      </c>
    </row>
    <row r="196" spans="1:8" s="79" customFormat="1" ht="30" customHeight="1">
      <c r="A196" s="27" t="str">
        <f t="shared" ref="A196:A197" si="31">H196</f>
        <v>B3.33 14 19.08</v>
      </c>
      <c r="B196" s="105" t="s">
        <v>376</v>
      </c>
      <c r="C196" s="27" t="s">
        <v>267</v>
      </c>
      <c r="D196" s="32">
        <v>4</v>
      </c>
      <c r="E196" s="32"/>
      <c r="F196" s="75"/>
      <c r="G196" s="35" t="s">
        <v>377</v>
      </c>
      <c r="H196" s="27" t="s">
        <v>378</v>
      </c>
    </row>
    <row r="197" spans="1:8" s="79" customFormat="1" ht="30" customHeight="1">
      <c r="A197" s="27" t="str">
        <f t="shared" si="31"/>
        <v>B3.33 14 19.09</v>
      </c>
      <c r="B197" s="105" t="s">
        <v>379</v>
      </c>
      <c r="C197" s="27" t="s">
        <v>267</v>
      </c>
      <c r="D197" s="32">
        <v>2</v>
      </c>
      <c r="E197" s="32"/>
      <c r="F197" s="75"/>
      <c r="G197" s="35" t="s">
        <v>380</v>
      </c>
      <c r="H197" s="27" t="s">
        <v>381</v>
      </c>
    </row>
    <row r="198" spans="1:8" s="79" customFormat="1" ht="30" customHeight="1">
      <c r="A198" s="27">
        <f>H198</f>
        <v>0</v>
      </c>
      <c r="B198" s="176" t="s">
        <v>382</v>
      </c>
      <c r="C198" s="87"/>
      <c r="D198" s="63">
        <v>0</v>
      </c>
      <c r="E198" s="9"/>
      <c r="F198" s="75"/>
      <c r="G198" s="103" t="s">
        <v>383</v>
      </c>
      <c r="H198" s="27"/>
    </row>
    <row r="199" spans="1:8" s="79" customFormat="1" ht="30" customHeight="1">
      <c r="A199" s="27" t="str">
        <f>H199</f>
        <v>B3.33 14 19.10</v>
      </c>
      <c r="B199" s="105" t="s">
        <v>384</v>
      </c>
      <c r="C199" s="27" t="s">
        <v>267</v>
      </c>
      <c r="D199" s="32">
        <v>1</v>
      </c>
      <c r="E199" s="5"/>
      <c r="F199" s="75"/>
      <c r="G199" s="35" t="s">
        <v>385</v>
      </c>
      <c r="H199" s="27" t="s">
        <v>386</v>
      </c>
    </row>
    <row r="200" spans="1:8" s="79" customFormat="1" ht="30" customHeight="1">
      <c r="A200" s="27" t="str">
        <f>H200</f>
        <v>B3.33 14 19.11</v>
      </c>
      <c r="B200" s="105" t="s">
        <v>387</v>
      </c>
      <c r="C200" s="27" t="s">
        <v>267</v>
      </c>
      <c r="D200" s="32">
        <v>7</v>
      </c>
      <c r="E200" s="5"/>
      <c r="F200" s="75"/>
      <c r="G200" s="35" t="s">
        <v>388</v>
      </c>
      <c r="H200" s="27" t="s">
        <v>389</v>
      </c>
    </row>
    <row r="201" spans="1:8" s="79" customFormat="1" ht="30" customHeight="1">
      <c r="A201" s="27" t="str">
        <f t="shared" ref="A201" si="32">H201</f>
        <v>B3.33 14 19.12</v>
      </c>
      <c r="B201" s="105" t="s">
        <v>390</v>
      </c>
      <c r="C201" s="27" t="s">
        <v>267</v>
      </c>
      <c r="D201" s="32">
        <v>5</v>
      </c>
      <c r="E201" s="5"/>
      <c r="F201" s="75"/>
      <c r="G201" s="35" t="s">
        <v>391</v>
      </c>
      <c r="H201" s="27" t="s">
        <v>392</v>
      </c>
    </row>
    <row r="202" spans="1:8" s="79" customFormat="1" ht="30" customHeight="1">
      <c r="A202" s="27">
        <f>H202</f>
        <v>0</v>
      </c>
      <c r="B202" s="28" t="s">
        <v>393</v>
      </c>
      <c r="C202" s="178"/>
      <c r="D202" s="12">
        <v>0</v>
      </c>
      <c r="E202" s="13"/>
      <c r="F202" s="75"/>
      <c r="G202" s="103" t="s">
        <v>394</v>
      </c>
      <c r="H202" s="27"/>
    </row>
    <row r="203" spans="1:8" s="79" customFormat="1" ht="33.75" customHeight="1">
      <c r="A203" s="27" t="str">
        <f t="shared" ref="A203" si="33">H203</f>
        <v>B3.33 14 19.13</v>
      </c>
      <c r="B203" s="31" t="s">
        <v>395</v>
      </c>
      <c r="C203" s="27" t="s">
        <v>267</v>
      </c>
      <c r="D203" s="32">
        <v>280</v>
      </c>
      <c r="E203" s="5"/>
      <c r="F203" s="75"/>
      <c r="G203" s="104" t="s">
        <v>396</v>
      </c>
      <c r="H203" s="27" t="s">
        <v>397</v>
      </c>
    </row>
    <row r="204" spans="1:8" s="79" customFormat="1" ht="30" customHeight="1">
      <c r="A204" s="27"/>
      <c r="B204" s="105"/>
      <c r="C204" s="27"/>
      <c r="D204" s="32"/>
      <c r="E204" s="5"/>
      <c r="F204" s="75">
        <f t="shared" si="25"/>
        <v>0</v>
      </c>
      <c r="G204" s="35"/>
      <c r="H204" s="27"/>
    </row>
    <row r="205" spans="1:8" s="79" customFormat="1" ht="30" customHeight="1">
      <c r="A205" s="27"/>
      <c r="B205" s="105"/>
      <c r="C205" s="27"/>
      <c r="D205" s="32"/>
      <c r="E205" s="5"/>
      <c r="F205" s="75">
        <f t="shared" si="25"/>
        <v>0</v>
      </c>
      <c r="G205" s="35"/>
      <c r="H205" s="27"/>
    </row>
    <row r="206" spans="1:8" s="79" customFormat="1" ht="30" customHeight="1">
      <c r="A206" s="27"/>
      <c r="B206" s="105"/>
      <c r="C206" s="27"/>
      <c r="D206" s="32"/>
      <c r="E206" s="5"/>
      <c r="F206" s="75">
        <f t="shared" si="25"/>
        <v>0</v>
      </c>
      <c r="G206" s="35"/>
      <c r="H206" s="27"/>
    </row>
    <row r="207" spans="1:8" s="79" customFormat="1" ht="30" customHeight="1">
      <c r="A207" s="27"/>
      <c r="B207" s="105"/>
      <c r="C207" s="27"/>
      <c r="D207" s="32"/>
      <c r="E207" s="5"/>
      <c r="F207" s="75">
        <f t="shared" si="25"/>
        <v>0</v>
      </c>
      <c r="G207" s="35"/>
      <c r="H207" s="27"/>
    </row>
    <row r="208" spans="1:8" s="177" customFormat="1" ht="33" customHeight="1">
      <c r="A208" s="67"/>
      <c r="B208" s="42" t="s">
        <v>313</v>
      </c>
      <c r="C208" s="1903" t="s">
        <v>79</v>
      </c>
      <c r="D208" s="1904"/>
      <c r="E208" s="1905"/>
      <c r="F208" s="75">
        <f t="shared" si="25"/>
        <v>0</v>
      </c>
      <c r="G208" s="82" t="s">
        <v>314</v>
      </c>
      <c r="H208" s="67"/>
    </row>
    <row r="209" spans="1:8" s="177" customFormat="1" ht="30" customHeight="1">
      <c r="A209" s="27">
        <f t="shared" ref="A209:A226" si="34">H209</f>
        <v>0</v>
      </c>
      <c r="B209" s="28" t="s">
        <v>398</v>
      </c>
      <c r="C209" s="178"/>
      <c r="D209" s="12"/>
      <c r="E209" s="13"/>
      <c r="F209" s="75">
        <f t="shared" si="25"/>
        <v>0</v>
      </c>
      <c r="G209" s="103" t="s">
        <v>399</v>
      </c>
      <c r="H209" s="27"/>
    </row>
    <row r="210" spans="1:8" s="79" customFormat="1" ht="30" customHeight="1">
      <c r="A210" s="27" t="str">
        <f t="shared" si="34"/>
        <v>B3.33 14 13</v>
      </c>
      <c r="B210" s="28" t="s">
        <v>400</v>
      </c>
      <c r="C210" s="178"/>
      <c r="D210" s="12"/>
      <c r="E210" s="13"/>
      <c r="F210" s="75">
        <f t="shared" si="25"/>
        <v>0</v>
      </c>
      <c r="G210" s="103" t="s">
        <v>401</v>
      </c>
      <c r="H210" s="27" t="s">
        <v>402</v>
      </c>
    </row>
    <row r="211" spans="1:8" s="79" customFormat="1" ht="30" customHeight="1">
      <c r="A211" s="27" t="str">
        <f t="shared" si="34"/>
        <v>B3.33 14 13.01</v>
      </c>
      <c r="B211" s="179" t="s">
        <v>403</v>
      </c>
      <c r="C211" s="27" t="s">
        <v>267</v>
      </c>
      <c r="D211" s="32">
        <v>2</v>
      </c>
      <c r="E211" s="5"/>
      <c r="F211" s="75"/>
      <c r="G211" s="104" t="s">
        <v>404</v>
      </c>
      <c r="H211" s="27" t="s">
        <v>287</v>
      </c>
    </row>
    <row r="212" spans="1:8" s="79" customFormat="1" ht="30" customHeight="1">
      <c r="A212" s="27" t="str">
        <f t="shared" si="34"/>
        <v>B3.33 14 13.02</v>
      </c>
      <c r="B212" s="179" t="s">
        <v>405</v>
      </c>
      <c r="C212" s="27" t="s">
        <v>267</v>
      </c>
      <c r="D212" s="32">
        <v>1</v>
      </c>
      <c r="E212" s="5"/>
      <c r="F212" s="75"/>
      <c r="G212" s="104" t="s">
        <v>406</v>
      </c>
      <c r="H212" s="27" t="s">
        <v>290</v>
      </c>
    </row>
    <row r="213" spans="1:8" s="79" customFormat="1" ht="30" customHeight="1">
      <c r="A213" s="27">
        <f t="shared" si="34"/>
        <v>0</v>
      </c>
      <c r="B213" s="28" t="s">
        <v>407</v>
      </c>
      <c r="C213" s="178"/>
      <c r="D213" s="12">
        <v>0</v>
      </c>
      <c r="E213" s="13"/>
      <c r="F213" s="75"/>
      <c r="G213" s="103" t="s">
        <v>408</v>
      </c>
      <c r="H213" s="27"/>
    </row>
    <row r="214" spans="1:8" s="79" customFormat="1" ht="30" customHeight="1">
      <c r="A214" s="27" t="str">
        <f t="shared" si="34"/>
        <v>B3.33 14 13.03</v>
      </c>
      <c r="B214" s="38" t="s">
        <v>409</v>
      </c>
      <c r="C214" s="27" t="s">
        <v>267</v>
      </c>
      <c r="D214" s="32">
        <f>D194</f>
        <v>2</v>
      </c>
      <c r="E214" s="5"/>
      <c r="F214" s="75"/>
      <c r="G214" s="105" t="s">
        <v>410</v>
      </c>
      <c r="H214" s="27" t="s">
        <v>293</v>
      </c>
    </row>
    <row r="215" spans="1:8" s="79" customFormat="1" ht="30" customHeight="1">
      <c r="A215" s="27" t="str">
        <f t="shared" si="34"/>
        <v>B3.33 14 13.04</v>
      </c>
      <c r="B215" s="38" t="s">
        <v>411</v>
      </c>
      <c r="C215" s="27" t="s">
        <v>267</v>
      </c>
      <c r="D215" s="32">
        <f t="shared" ref="D215:D217" si="35">D195</f>
        <v>8</v>
      </c>
      <c r="E215" s="5"/>
      <c r="F215" s="75"/>
      <c r="G215" s="105" t="s">
        <v>412</v>
      </c>
      <c r="H215" s="27" t="s">
        <v>296</v>
      </c>
    </row>
    <row r="216" spans="1:8" s="79" customFormat="1" ht="30" customHeight="1">
      <c r="A216" s="27" t="str">
        <f t="shared" si="34"/>
        <v>B3.33 14 13.05</v>
      </c>
      <c r="B216" s="38" t="s">
        <v>413</v>
      </c>
      <c r="C216" s="27" t="s">
        <v>267</v>
      </c>
      <c r="D216" s="32">
        <f t="shared" si="35"/>
        <v>4</v>
      </c>
      <c r="E216" s="5"/>
      <c r="F216" s="75"/>
      <c r="G216" s="105" t="s">
        <v>414</v>
      </c>
      <c r="H216" s="27" t="s">
        <v>297</v>
      </c>
    </row>
    <row r="217" spans="1:8" s="79" customFormat="1" ht="30" customHeight="1">
      <c r="A217" s="27" t="str">
        <f t="shared" si="34"/>
        <v>B3.33 14 13.06</v>
      </c>
      <c r="B217" s="38" t="s">
        <v>415</v>
      </c>
      <c r="C217" s="27" t="s">
        <v>267</v>
      </c>
      <c r="D217" s="32">
        <f t="shared" si="35"/>
        <v>2</v>
      </c>
      <c r="E217" s="5"/>
      <c r="F217" s="75"/>
      <c r="G217" s="105" t="s">
        <v>416</v>
      </c>
      <c r="H217" s="46" t="s">
        <v>417</v>
      </c>
    </row>
    <row r="218" spans="1:8" s="79" customFormat="1" ht="27" customHeight="1">
      <c r="A218" s="27">
        <f t="shared" si="34"/>
        <v>0</v>
      </c>
      <c r="B218" s="28" t="s">
        <v>418</v>
      </c>
      <c r="C218" s="178"/>
      <c r="D218" s="12">
        <v>0</v>
      </c>
      <c r="E218" s="13"/>
      <c r="F218" s="75"/>
      <c r="G218" s="103" t="s">
        <v>419</v>
      </c>
      <c r="H218" s="46"/>
    </row>
    <row r="219" spans="1:8" s="106" customFormat="1" ht="30" customHeight="1">
      <c r="A219" s="27" t="str">
        <f t="shared" si="34"/>
        <v>B3.33 14 13.07</v>
      </c>
      <c r="B219" s="38" t="s">
        <v>420</v>
      </c>
      <c r="C219" s="27" t="s">
        <v>267</v>
      </c>
      <c r="D219" s="32">
        <f>D199</f>
        <v>1</v>
      </c>
      <c r="E219" s="5"/>
      <c r="F219" s="75"/>
      <c r="G219" s="105" t="s">
        <v>421</v>
      </c>
      <c r="H219" s="46" t="s">
        <v>300</v>
      </c>
    </row>
    <row r="220" spans="1:8" s="106" customFormat="1" ht="30" customHeight="1">
      <c r="A220" s="27" t="str">
        <f t="shared" si="34"/>
        <v>B3.33 14 13.08</v>
      </c>
      <c r="B220" s="38" t="s">
        <v>422</v>
      </c>
      <c r="C220" s="27" t="s">
        <v>267</v>
      </c>
      <c r="D220" s="32">
        <f t="shared" ref="D220:D221" si="36">D200</f>
        <v>7</v>
      </c>
      <c r="E220" s="5"/>
      <c r="F220" s="75"/>
      <c r="G220" s="105" t="s">
        <v>423</v>
      </c>
      <c r="H220" s="46" t="s">
        <v>301</v>
      </c>
    </row>
    <row r="221" spans="1:8" s="106" customFormat="1" ht="30" customHeight="1">
      <c r="A221" s="27" t="str">
        <f t="shared" si="34"/>
        <v>B3.33 14 13.09</v>
      </c>
      <c r="B221" s="38" t="s">
        <v>424</v>
      </c>
      <c r="C221" s="27" t="s">
        <v>267</v>
      </c>
      <c r="D221" s="32">
        <f t="shared" si="36"/>
        <v>5</v>
      </c>
      <c r="E221" s="5"/>
      <c r="F221" s="75"/>
      <c r="G221" s="105" t="s">
        <v>425</v>
      </c>
      <c r="H221" s="46" t="s">
        <v>304</v>
      </c>
    </row>
    <row r="222" spans="1:8" s="36" customFormat="1" ht="30" customHeight="1">
      <c r="A222" s="30" t="str">
        <f t="shared" si="34"/>
        <v>33 71 19</v>
      </c>
      <c r="B222" s="28" t="s">
        <v>426</v>
      </c>
      <c r="C222" s="178"/>
      <c r="D222" s="12">
        <v>0</v>
      </c>
      <c r="E222" s="13"/>
      <c r="F222" s="75"/>
      <c r="G222" s="103" t="s">
        <v>6</v>
      </c>
      <c r="H222" s="30" t="s">
        <v>136</v>
      </c>
    </row>
    <row r="223" spans="1:8" s="48" customFormat="1" ht="27.75" customHeight="1">
      <c r="A223" s="27" t="str">
        <f t="shared" si="34"/>
        <v>B3.33 71 19.01</v>
      </c>
      <c r="B223" s="51" t="s">
        <v>427</v>
      </c>
      <c r="C223" s="46" t="s">
        <v>267</v>
      </c>
      <c r="D223" s="32">
        <v>93</v>
      </c>
      <c r="E223" s="8"/>
      <c r="F223" s="75"/>
      <c r="G223" s="47" t="s">
        <v>428</v>
      </c>
      <c r="H223" s="40" t="s">
        <v>429</v>
      </c>
    </row>
    <row r="224" spans="1:8" s="36" customFormat="1" ht="30" customHeight="1">
      <c r="A224" s="30" t="str">
        <f t="shared" si="34"/>
        <v>33 05 04</v>
      </c>
      <c r="B224" s="28" t="s">
        <v>430</v>
      </c>
      <c r="C224" s="178"/>
      <c r="D224" s="12">
        <v>0</v>
      </c>
      <c r="E224" s="13"/>
      <c r="F224" s="75"/>
      <c r="G224" s="103" t="s">
        <v>431</v>
      </c>
      <c r="H224" s="30" t="s">
        <v>432</v>
      </c>
    </row>
    <row r="225" spans="1:8" s="48" customFormat="1" ht="27.75" customHeight="1">
      <c r="A225" s="27" t="str">
        <f t="shared" si="34"/>
        <v>B3.33 05 04.01</v>
      </c>
      <c r="B225" s="51" t="s">
        <v>433</v>
      </c>
      <c r="C225" s="46" t="s">
        <v>267</v>
      </c>
      <c r="D225" s="32">
        <v>180</v>
      </c>
      <c r="E225" s="8"/>
      <c r="F225" s="75"/>
      <c r="G225" s="47" t="s">
        <v>434</v>
      </c>
      <c r="H225" s="40" t="s">
        <v>435</v>
      </c>
    </row>
    <row r="226" spans="1:8" s="48" customFormat="1" ht="27.75" customHeight="1">
      <c r="A226" s="27" t="str">
        <f t="shared" si="34"/>
        <v>B3.33 05 04.02</v>
      </c>
      <c r="B226" s="51" t="s">
        <v>436</v>
      </c>
      <c r="C226" s="46" t="s">
        <v>267</v>
      </c>
      <c r="D226" s="32">
        <v>325</v>
      </c>
      <c r="E226" s="8"/>
      <c r="F226" s="75"/>
      <c r="G226" s="47" t="s">
        <v>437</v>
      </c>
      <c r="H226" s="40" t="s">
        <v>438</v>
      </c>
    </row>
    <row r="227" spans="1:8" s="48" customFormat="1" ht="27.75" customHeight="1">
      <c r="A227" s="27"/>
      <c r="B227" s="51"/>
      <c r="C227" s="46"/>
      <c r="D227" s="32"/>
      <c r="E227" s="8"/>
      <c r="F227" s="75"/>
      <c r="G227" s="47"/>
      <c r="H227" s="40"/>
    </row>
    <row r="228" spans="1:8" s="36" customFormat="1" ht="30" customHeight="1">
      <c r="A228" s="30"/>
      <c r="B228" s="28"/>
      <c r="C228" s="178"/>
      <c r="D228" s="12"/>
      <c r="E228" s="13"/>
      <c r="F228" s="75">
        <f t="shared" si="25"/>
        <v>0</v>
      </c>
      <c r="G228" s="103"/>
      <c r="H228" s="30"/>
    </row>
    <row r="229" spans="1:8" s="48" customFormat="1" ht="27.75" customHeight="1">
      <c r="A229" s="27"/>
      <c r="B229" s="51"/>
      <c r="C229" s="46"/>
      <c r="D229" s="32"/>
      <c r="E229" s="8"/>
      <c r="F229" s="75">
        <f t="shared" si="25"/>
        <v>0</v>
      </c>
      <c r="G229" s="47"/>
      <c r="H229" s="40"/>
    </row>
    <row r="230" spans="1:8" s="177" customFormat="1" ht="30.75" customHeight="1">
      <c r="A230" s="67"/>
      <c r="B230" s="42" t="s">
        <v>313</v>
      </c>
      <c r="C230" s="1903" t="s">
        <v>79</v>
      </c>
      <c r="D230" s="1904"/>
      <c r="E230" s="1905"/>
      <c r="F230" s="75">
        <f t="shared" si="25"/>
        <v>0</v>
      </c>
      <c r="G230" s="82" t="s">
        <v>314</v>
      </c>
      <c r="H230" s="67"/>
    </row>
    <row r="231" spans="1:8" s="255" customFormat="1" ht="27" customHeight="1">
      <c r="A231" s="1898" t="s">
        <v>439</v>
      </c>
      <c r="B231" s="1899"/>
      <c r="C231" s="251"/>
      <c r="D231" s="252"/>
      <c r="E231" s="252"/>
      <c r="F231" s="252">
        <f t="shared" si="25"/>
        <v>0</v>
      </c>
      <c r="G231" s="253"/>
      <c r="H231" s="254" t="s">
        <v>440</v>
      </c>
    </row>
    <row r="232" spans="1:8" s="23" customFormat="1" ht="30" customHeight="1">
      <c r="A232" s="87">
        <f t="shared" ref="A232" si="37">H232</f>
        <v>0</v>
      </c>
      <c r="B232" s="56" t="s">
        <v>278</v>
      </c>
      <c r="C232" s="171"/>
      <c r="D232" s="172"/>
      <c r="E232" s="14"/>
      <c r="F232" s="75">
        <f t="shared" si="25"/>
        <v>0</v>
      </c>
      <c r="G232" s="103" t="s">
        <v>441</v>
      </c>
      <c r="H232" s="88"/>
    </row>
    <row r="233" spans="1:8" s="22" customFormat="1" ht="28.5" customHeight="1">
      <c r="A233" s="41" t="str">
        <f>H233</f>
        <v>33 31 00</v>
      </c>
      <c r="B233" s="1900" t="s">
        <v>280</v>
      </c>
      <c r="C233" s="1901"/>
      <c r="D233" s="173"/>
      <c r="E233" s="174"/>
      <c r="F233" s="75">
        <f t="shared" si="25"/>
        <v>0</v>
      </c>
      <c r="G233" s="175" t="s">
        <v>442</v>
      </c>
      <c r="H233" s="41" t="s">
        <v>443</v>
      </c>
    </row>
    <row r="234" spans="1:8" s="22" customFormat="1" ht="30" customHeight="1">
      <c r="A234" s="41"/>
      <c r="B234" s="56" t="s">
        <v>283</v>
      </c>
      <c r="C234" s="171"/>
      <c r="D234" s="172"/>
      <c r="E234" s="14"/>
      <c r="F234" s="75">
        <f t="shared" si="25"/>
        <v>0</v>
      </c>
      <c r="G234" s="103" t="s">
        <v>284</v>
      </c>
      <c r="H234" s="41"/>
    </row>
    <row r="235" spans="1:8" s="22" customFormat="1" ht="30" customHeight="1">
      <c r="A235" s="41" t="str">
        <f>H235</f>
        <v>B4.33 31 00.01</v>
      </c>
      <c r="B235" s="10" t="s">
        <v>285</v>
      </c>
      <c r="C235" s="27" t="s">
        <v>33</v>
      </c>
      <c r="D235" s="32">
        <v>17946</v>
      </c>
      <c r="E235" s="32"/>
      <c r="F235" s="75"/>
      <c r="G235" s="104" t="s">
        <v>286</v>
      </c>
      <c r="H235" s="41" t="s">
        <v>444</v>
      </c>
    </row>
    <row r="236" spans="1:8" s="84" customFormat="1" ht="30" customHeight="1">
      <c r="A236" s="41" t="str">
        <f t="shared" ref="A236:A238" si="38">H236</f>
        <v>B4.33 31 00.02</v>
      </c>
      <c r="B236" s="107" t="s">
        <v>288</v>
      </c>
      <c r="C236" s="27" t="s">
        <v>33</v>
      </c>
      <c r="D236" s="32">
        <v>7162</v>
      </c>
      <c r="E236" s="32"/>
      <c r="F236" s="75"/>
      <c r="G236" s="104" t="s">
        <v>445</v>
      </c>
      <c r="H236" s="41" t="s">
        <v>446</v>
      </c>
    </row>
    <row r="237" spans="1:8" s="45" customFormat="1" ht="30" customHeight="1">
      <c r="A237" s="41" t="str">
        <f t="shared" si="38"/>
        <v>B4.33 31 00.03</v>
      </c>
      <c r="B237" s="10" t="s">
        <v>302</v>
      </c>
      <c r="C237" s="27" t="s">
        <v>33</v>
      </c>
      <c r="D237" s="32">
        <v>1426</v>
      </c>
      <c r="E237" s="11"/>
      <c r="F237" s="75"/>
      <c r="G237" s="104" t="s">
        <v>303</v>
      </c>
      <c r="H237" s="41" t="s">
        <v>447</v>
      </c>
    </row>
    <row r="238" spans="1:8" s="45" customFormat="1" ht="30" customHeight="1">
      <c r="A238" s="41" t="str">
        <f t="shared" si="38"/>
        <v>B4.33 31 00.04</v>
      </c>
      <c r="B238" s="10" t="s">
        <v>305</v>
      </c>
      <c r="C238" s="27" t="s">
        <v>33</v>
      </c>
      <c r="D238" s="32">
        <v>10</v>
      </c>
      <c r="E238" s="11"/>
      <c r="F238" s="75"/>
      <c r="G238" s="104" t="s">
        <v>306</v>
      </c>
      <c r="H238" s="41" t="s">
        <v>448</v>
      </c>
    </row>
    <row r="239" spans="1:8" s="22" customFormat="1" ht="30" customHeight="1">
      <c r="A239" s="41"/>
      <c r="B239" s="56" t="s">
        <v>294</v>
      </c>
      <c r="C239" s="171"/>
      <c r="D239" s="172">
        <v>0</v>
      </c>
      <c r="E239" s="14"/>
      <c r="F239" s="75"/>
      <c r="G239" s="103" t="s">
        <v>295</v>
      </c>
      <c r="H239" s="41"/>
    </row>
    <row r="240" spans="1:8" s="22" customFormat="1" ht="30" customHeight="1">
      <c r="A240" s="41" t="str">
        <f>H240</f>
        <v>B4.33 31 00.05</v>
      </c>
      <c r="B240" s="10" t="s">
        <v>285</v>
      </c>
      <c r="C240" s="27" t="s">
        <v>33</v>
      </c>
      <c r="D240" s="32">
        <v>5</v>
      </c>
      <c r="E240" s="32"/>
      <c r="F240" s="75"/>
      <c r="G240" s="104" t="s">
        <v>286</v>
      </c>
      <c r="H240" s="41" t="s">
        <v>449</v>
      </c>
    </row>
    <row r="241" spans="1:8" s="84" customFormat="1" ht="30" customHeight="1">
      <c r="A241" s="27" t="str">
        <f t="shared" ref="A241:A248" si="39">H241</f>
        <v>B4.33 31 00.06</v>
      </c>
      <c r="B241" s="107" t="s">
        <v>450</v>
      </c>
      <c r="C241" s="27" t="s">
        <v>33</v>
      </c>
      <c r="D241" s="32">
        <v>305</v>
      </c>
      <c r="E241" s="5"/>
      <c r="F241" s="75"/>
      <c r="G241" s="104" t="s">
        <v>451</v>
      </c>
      <c r="H241" s="41" t="s">
        <v>452</v>
      </c>
    </row>
    <row r="242" spans="1:8" s="45" customFormat="1" ht="30" customHeight="1">
      <c r="A242" s="27" t="str">
        <f t="shared" si="39"/>
        <v>B4.33 31 00.07</v>
      </c>
      <c r="B242" s="10" t="s">
        <v>302</v>
      </c>
      <c r="C242" s="27" t="s">
        <v>33</v>
      </c>
      <c r="D242" s="32">
        <v>453</v>
      </c>
      <c r="E242" s="32"/>
      <c r="F242" s="75"/>
      <c r="G242" s="104" t="s">
        <v>303</v>
      </c>
      <c r="H242" s="41" t="s">
        <v>453</v>
      </c>
    </row>
    <row r="243" spans="1:8" s="45" customFormat="1" ht="30" customHeight="1">
      <c r="A243" s="41" t="str">
        <f t="shared" si="39"/>
        <v>B4.33 31 00.08</v>
      </c>
      <c r="B243" s="10" t="s">
        <v>305</v>
      </c>
      <c r="C243" s="27" t="s">
        <v>33</v>
      </c>
      <c r="D243" s="32">
        <v>10</v>
      </c>
      <c r="E243" s="11"/>
      <c r="F243" s="75"/>
      <c r="G243" s="104" t="s">
        <v>306</v>
      </c>
      <c r="H243" s="41" t="s">
        <v>454</v>
      </c>
    </row>
    <row r="244" spans="1:8" s="22" customFormat="1" ht="30" customHeight="1">
      <c r="A244" s="41"/>
      <c r="B244" s="56" t="s">
        <v>298</v>
      </c>
      <c r="C244" s="171"/>
      <c r="D244" s="172">
        <v>0</v>
      </c>
      <c r="E244" s="14"/>
      <c r="F244" s="75"/>
      <c r="G244" s="103" t="s">
        <v>299</v>
      </c>
      <c r="H244" s="41"/>
    </row>
    <row r="245" spans="1:8" s="22" customFormat="1" ht="30" customHeight="1">
      <c r="A245" s="41" t="str">
        <f>H245</f>
        <v>B4.33 31 00.09</v>
      </c>
      <c r="B245" s="10" t="s">
        <v>285</v>
      </c>
      <c r="C245" s="27" t="s">
        <v>33</v>
      </c>
      <c r="D245" s="32">
        <v>85</v>
      </c>
      <c r="E245" s="11"/>
      <c r="F245" s="75"/>
      <c r="G245" s="104" t="s">
        <v>286</v>
      </c>
      <c r="H245" s="41" t="s">
        <v>455</v>
      </c>
    </row>
    <row r="246" spans="1:8" s="84" customFormat="1" ht="30" customHeight="1">
      <c r="A246" s="27" t="str">
        <f t="shared" ref="A246" si="40">H246</f>
        <v>B4.33 31 00.10</v>
      </c>
      <c r="B246" s="10" t="s">
        <v>323</v>
      </c>
      <c r="C246" s="27" t="s">
        <v>33</v>
      </c>
      <c r="D246" s="32">
        <v>10</v>
      </c>
      <c r="E246" s="11"/>
      <c r="F246" s="75"/>
      <c r="G246" s="104" t="s">
        <v>324</v>
      </c>
      <c r="H246" s="41" t="s">
        <v>456</v>
      </c>
    </row>
    <row r="247" spans="1:8" s="22" customFormat="1" ht="30" customHeight="1">
      <c r="A247" s="41" t="str">
        <f t="shared" si="39"/>
        <v>32 81 11</v>
      </c>
      <c r="B247" s="56" t="s">
        <v>457</v>
      </c>
      <c r="C247" s="171"/>
      <c r="D247" s="172">
        <v>0</v>
      </c>
      <c r="E247" s="14"/>
      <c r="F247" s="75"/>
      <c r="G247" s="103" t="s">
        <v>458</v>
      </c>
      <c r="H247" s="41" t="s">
        <v>459</v>
      </c>
    </row>
    <row r="248" spans="1:8" s="22" customFormat="1" ht="30" customHeight="1">
      <c r="A248" s="41" t="str">
        <f t="shared" si="39"/>
        <v>B4.32 81 11.01</v>
      </c>
      <c r="B248" s="10" t="s">
        <v>298</v>
      </c>
      <c r="C248" s="27" t="s">
        <v>33</v>
      </c>
      <c r="D248" s="32">
        <v>1638</v>
      </c>
      <c r="E248" s="32"/>
      <c r="F248" s="75"/>
      <c r="G248" s="104" t="s">
        <v>460</v>
      </c>
      <c r="H248" s="41" t="s">
        <v>461</v>
      </c>
    </row>
    <row r="249" spans="1:8" s="22" customFormat="1" ht="30" customHeight="1">
      <c r="A249" s="41"/>
      <c r="B249" s="10"/>
      <c r="C249" s="27"/>
      <c r="D249" s="32"/>
      <c r="E249" s="11"/>
      <c r="F249" s="75"/>
      <c r="G249" s="104"/>
      <c r="H249" s="41"/>
    </row>
    <row r="250" spans="1:8" s="22" customFormat="1" ht="30" customHeight="1">
      <c r="A250" s="41"/>
      <c r="B250" s="10"/>
      <c r="C250" s="27"/>
      <c r="D250" s="32"/>
      <c r="E250" s="11"/>
      <c r="F250" s="75"/>
      <c r="G250" s="104"/>
      <c r="H250" s="41"/>
    </row>
    <row r="251" spans="1:8" s="84" customFormat="1" ht="26.25" customHeight="1">
      <c r="A251" s="27"/>
      <c r="B251" s="107"/>
      <c r="C251" s="27"/>
      <c r="D251" s="32"/>
      <c r="E251" s="5"/>
      <c r="F251" s="75">
        <f t="shared" ref="F251:F305" si="41">E251+D251</f>
        <v>0</v>
      </c>
      <c r="G251" s="104"/>
      <c r="H251" s="41"/>
    </row>
    <row r="252" spans="1:8" s="22" customFormat="1" ht="30" customHeight="1">
      <c r="A252" s="65"/>
      <c r="B252" s="42" t="s">
        <v>462</v>
      </c>
      <c r="C252" s="1894" t="s">
        <v>79</v>
      </c>
      <c r="D252" s="1897"/>
      <c r="E252" s="1897"/>
      <c r="F252" s="75">
        <f t="shared" si="41"/>
        <v>0</v>
      </c>
      <c r="G252" s="82" t="s">
        <v>463</v>
      </c>
      <c r="H252" s="65"/>
    </row>
    <row r="253" spans="1:8" s="22" customFormat="1" ht="27" customHeight="1">
      <c r="A253" s="41">
        <f t="shared" ref="A253:A257" si="42">H253</f>
        <v>0</v>
      </c>
      <c r="B253" s="56" t="s">
        <v>278</v>
      </c>
      <c r="C253" s="171"/>
      <c r="D253" s="172"/>
      <c r="E253" s="14"/>
      <c r="F253" s="75">
        <f t="shared" si="41"/>
        <v>0</v>
      </c>
      <c r="G253" s="103" t="s">
        <v>441</v>
      </c>
      <c r="H253" s="46"/>
    </row>
    <row r="254" spans="1:8" s="84" customFormat="1" ht="23.25" customHeight="1">
      <c r="A254" s="27" t="str">
        <f t="shared" si="42"/>
        <v>B4.33 14 11</v>
      </c>
      <c r="B254" s="56" t="s">
        <v>464</v>
      </c>
      <c r="C254" s="171"/>
      <c r="D254" s="172"/>
      <c r="E254" s="14"/>
      <c r="F254" s="75">
        <f t="shared" si="41"/>
        <v>0</v>
      </c>
      <c r="G254" s="103" t="s">
        <v>327</v>
      </c>
      <c r="H254" s="46" t="s">
        <v>465</v>
      </c>
    </row>
    <row r="255" spans="1:8" s="84" customFormat="1" ht="26.25" customHeight="1">
      <c r="A255" s="27" t="str">
        <f t="shared" si="42"/>
        <v>B4.33 14 11.01</v>
      </c>
      <c r="B255" s="31" t="s">
        <v>466</v>
      </c>
      <c r="C255" s="27" t="s">
        <v>33</v>
      </c>
      <c r="D255" s="32">
        <v>1200</v>
      </c>
      <c r="E255" s="32"/>
      <c r="F255" s="75"/>
      <c r="G255" s="104" t="s">
        <v>467</v>
      </c>
      <c r="H255" s="46" t="s">
        <v>468</v>
      </c>
    </row>
    <row r="256" spans="1:8" s="84" customFormat="1" ht="27" customHeight="1">
      <c r="A256" s="27" t="str">
        <f t="shared" si="42"/>
        <v>B4.33 14 11.02</v>
      </c>
      <c r="B256" s="31" t="s">
        <v>469</v>
      </c>
      <c r="C256" s="27" t="s">
        <v>33</v>
      </c>
      <c r="D256" s="32">
        <v>150</v>
      </c>
      <c r="E256" s="32"/>
      <c r="F256" s="75"/>
      <c r="G256" s="104" t="s">
        <v>470</v>
      </c>
      <c r="H256" s="46" t="s">
        <v>471</v>
      </c>
    </row>
    <row r="257" spans="1:8" s="84" customFormat="1" ht="27" customHeight="1">
      <c r="A257" s="27" t="str">
        <f t="shared" si="42"/>
        <v>B4.33 14 11.03</v>
      </c>
      <c r="B257" s="31" t="s">
        <v>472</v>
      </c>
      <c r="C257" s="27" t="s">
        <v>33</v>
      </c>
      <c r="D257" s="32">
        <v>20</v>
      </c>
      <c r="E257" s="32"/>
      <c r="F257" s="75"/>
      <c r="G257" s="104" t="s">
        <v>473</v>
      </c>
      <c r="H257" s="46" t="s">
        <v>474</v>
      </c>
    </row>
    <row r="258" spans="1:8" s="79" customFormat="1" ht="25.5" customHeight="1">
      <c r="A258" s="27">
        <f>H258</f>
        <v>0</v>
      </c>
      <c r="B258" s="56" t="s">
        <v>344</v>
      </c>
      <c r="C258" s="171"/>
      <c r="D258" s="172"/>
      <c r="E258" s="14"/>
      <c r="F258" s="75">
        <f t="shared" si="41"/>
        <v>0</v>
      </c>
      <c r="G258" s="103" t="s">
        <v>345</v>
      </c>
      <c r="H258" s="55"/>
    </row>
    <row r="259" spans="1:8" s="79" customFormat="1" ht="21.75" customHeight="1">
      <c r="A259" s="27" t="str">
        <f t="shared" ref="A259" si="43">H259</f>
        <v>33 14 19</v>
      </c>
      <c r="B259" s="56" t="s">
        <v>346</v>
      </c>
      <c r="C259" s="171"/>
      <c r="D259" s="172"/>
      <c r="E259" s="14"/>
      <c r="F259" s="75">
        <f t="shared" si="41"/>
        <v>0</v>
      </c>
      <c r="G259" s="103" t="s">
        <v>347</v>
      </c>
      <c r="H259" s="27" t="s">
        <v>348</v>
      </c>
    </row>
    <row r="260" spans="1:8" s="77" customFormat="1" ht="26.25" customHeight="1">
      <c r="A260" s="27">
        <f>H260</f>
        <v>0</v>
      </c>
      <c r="B260" s="56" t="s">
        <v>349</v>
      </c>
      <c r="C260" s="171"/>
      <c r="D260" s="172"/>
      <c r="E260" s="14"/>
      <c r="F260" s="75">
        <f t="shared" si="41"/>
        <v>0</v>
      </c>
      <c r="G260" s="103" t="s">
        <v>350</v>
      </c>
      <c r="H260" s="27"/>
    </row>
    <row r="261" spans="1:8" s="77" customFormat="1" ht="28.5" customHeight="1">
      <c r="A261" s="27" t="str">
        <f t="shared" ref="A261:A263" si="44">H261</f>
        <v>B4.33 14 19.01</v>
      </c>
      <c r="B261" s="105" t="s">
        <v>475</v>
      </c>
      <c r="C261" s="27" t="s">
        <v>267</v>
      </c>
      <c r="D261" s="32">
        <v>81</v>
      </c>
      <c r="E261" s="32"/>
      <c r="F261" s="75"/>
      <c r="G261" s="35" t="s">
        <v>476</v>
      </c>
      <c r="H261" s="27" t="s">
        <v>477</v>
      </c>
    </row>
    <row r="262" spans="1:8" s="77" customFormat="1" ht="28.5" customHeight="1">
      <c r="A262" s="27" t="str">
        <f t="shared" si="44"/>
        <v>B4.33 14 19.02</v>
      </c>
      <c r="B262" s="105" t="s">
        <v>478</v>
      </c>
      <c r="C262" s="27" t="s">
        <v>267</v>
      </c>
      <c r="D262" s="32">
        <v>4</v>
      </c>
      <c r="E262" s="32"/>
      <c r="F262" s="75"/>
      <c r="G262" s="35" t="s">
        <v>352</v>
      </c>
      <c r="H262" s="27" t="s">
        <v>479</v>
      </c>
    </row>
    <row r="263" spans="1:8" s="77" customFormat="1" ht="28.5" customHeight="1">
      <c r="A263" s="27" t="str">
        <f t="shared" si="44"/>
        <v>B4.33 14 19.03</v>
      </c>
      <c r="B263" s="105" t="s">
        <v>480</v>
      </c>
      <c r="C263" s="27" t="s">
        <v>267</v>
      </c>
      <c r="D263" s="32">
        <v>1</v>
      </c>
      <c r="E263" s="5"/>
      <c r="F263" s="75"/>
      <c r="G263" s="35" t="s">
        <v>355</v>
      </c>
      <c r="H263" s="27" t="s">
        <v>481</v>
      </c>
    </row>
    <row r="264" spans="1:8" s="77" customFormat="1" ht="25.5" customHeight="1">
      <c r="A264" s="27"/>
      <c r="B264" s="56" t="s">
        <v>368</v>
      </c>
      <c r="C264" s="171"/>
      <c r="D264" s="172"/>
      <c r="E264" s="14"/>
      <c r="F264" s="75">
        <f t="shared" si="41"/>
        <v>0</v>
      </c>
      <c r="G264" s="103" t="s">
        <v>369</v>
      </c>
      <c r="H264" s="27"/>
    </row>
    <row r="265" spans="1:8" s="77" customFormat="1" ht="30" customHeight="1">
      <c r="A265" s="27" t="str">
        <f t="shared" ref="A265" si="45">H265</f>
        <v>B4.33 14 19.04</v>
      </c>
      <c r="B265" s="105" t="s">
        <v>482</v>
      </c>
      <c r="C265" s="27" t="s">
        <v>267</v>
      </c>
      <c r="D265" s="32">
        <v>9</v>
      </c>
      <c r="E265" s="5"/>
      <c r="F265" s="75"/>
      <c r="G265" s="35" t="s">
        <v>483</v>
      </c>
      <c r="H265" s="27" t="s">
        <v>484</v>
      </c>
    </row>
    <row r="266" spans="1:8" s="77" customFormat="1" ht="28.5" customHeight="1">
      <c r="A266" s="27"/>
      <c r="B266" s="56" t="s">
        <v>382</v>
      </c>
      <c r="C266" s="171"/>
      <c r="D266" s="172"/>
      <c r="E266" s="14"/>
      <c r="F266" s="75"/>
      <c r="G266" s="103" t="s">
        <v>383</v>
      </c>
      <c r="H266" s="27"/>
    </row>
    <row r="267" spans="1:8" s="77" customFormat="1" ht="30" customHeight="1">
      <c r="A267" s="27" t="str">
        <f t="shared" ref="A267" si="46">H267</f>
        <v>B4.33 14 19.05</v>
      </c>
      <c r="B267" s="105" t="s">
        <v>485</v>
      </c>
      <c r="C267" s="27" t="s">
        <v>267</v>
      </c>
      <c r="D267" s="32">
        <v>9</v>
      </c>
      <c r="E267" s="5"/>
      <c r="F267" s="75"/>
      <c r="G267" s="35" t="s">
        <v>486</v>
      </c>
      <c r="H267" s="27" t="s">
        <v>487</v>
      </c>
    </row>
    <row r="268" spans="1:8" s="77" customFormat="1" ht="23.25" customHeight="1">
      <c r="A268" s="27"/>
      <c r="B268" s="56"/>
      <c r="C268" s="171"/>
      <c r="D268" s="172"/>
      <c r="E268" s="14"/>
      <c r="F268" s="75">
        <f t="shared" si="41"/>
        <v>0</v>
      </c>
      <c r="G268" s="103"/>
      <c r="H268" s="27"/>
    </row>
    <row r="269" spans="1:8" s="77" customFormat="1" ht="23.25" customHeight="1">
      <c r="A269" s="27"/>
      <c r="B269" s="56"/>
      <c r="C269" s="171"/>
      <c r="D269" s="172"/>
      <c r="E269" s="14"/>
      <c r="F269" s="75"/>
      <c r="G269" s="103"/>
      <c r="H269" s="27"/>
    </row>
    <row r="270" spans="1:8" s="77" customFormat="1" ht="23.25" customHeight="1">
      <c r="A270" s="27"/>
      <c r="B270" s="56"/>
      <c r="C270" s="171"/>
      <c r="D270" s="172"/>
      <c r="E270" s="14"/>
      <c r="F270" s="75">
        <f t="shared" si="41"/>
        <v>0</v>
      </c>
      <c r="G270" s="103"/>
      <c r="H270" s="27"/>
    </row>
    <row r="271" spans="1:8" s="77" customFormat="1" ht="23.25" customHeight="1">
      <c r="A271" s="27"/>
      <c r="B271" s="56"/>
      <c r="C271" s="171"/>
      <c r="D271" s="172"/>
      <c r="E271" s="14"/>
      <c r="F271" s="75">
        <f t="shared" si="41"/>
        <v>0</v>
      </c>
      <c r="G271" s="103"/>
      <c r="H271" s="27"/>
    </row>
    <row r="272" spans="1:8" s="77" customFormat="1" ht="23.25" customHeight="1">
      <c r="A272" s="27"/>
      <c r="B272" s="56"/>
      <c r="C272" s="171"/>
      <c r="D272" s="172"/>
      <c r="E272" s="14"/>
      <c r="F272" s="75">
        <f t="shared" si="41"/>
        <v>0</v>
      </c>
      <c r="G272" s="103"/>
      <c r="H272" s="27"/>
    </row>
    <row r="273" spans="1:8" s="77" customFormat="1" ht="23.25" customHeight="1">
      <c r="A273" s="27"/>
      <c r="B273" s="56"/>
      <c r="C273" s="171"/>
      <c r="D273" s="172"/>
      <c r="E273" s="14"/>
      <c r="F273" s="75">
        <f t="shared" si="41"/>
        <v>0</v>
      </c>
      <c r="G273" s="103"/>
      <c r="H273" s="27"/>
    </row>
    <row r="274" spans="1:8" s="77" customFormat="1" ht="26.25" customHeight="1">
      <c r="A274" s="27"/>
      <c r="B274" s="56"/>
      <c r="C274" s="171"/>
      <c r="D274" s="172"/>
      <c r="E274" s="14"/>
      <c r="F274" s="75">
        <f t="shared" si="41"/>
        <v>0</v>
      </c>
      <c r="G274" s="103"/>
      <c r="H274" s="27"/>
    </row>
    <row r="275" spans="1:8" s="77" customFormat="1" ht="26.25" customHeight="1">
      <c r="A275" s="27"/>
      <c r="B275" s="56"/>
      <c r="C275" s="171"/>
      <c r="D275" s="172"/>
      <c r="E275" s="14"/>
      <c r="F275" s="75">
        <f t="shared" si="41"/>
        <v>0</v>
      </c>
      <c r="G275" s="103"/>
      <c r="H275" s="27"/>
    </row>
    <row r="276" spans="1:8" s="77" customFormat="1" ht="24" customHeight="1">
      <c r="A276" s="27"/>
      <c r="B276" s="105"/>
      <c r="C276" s="27"/>
      <c r="D276" s="32"/>
      <c r="E276" s="5"/>
      <c r="F276" s="75">
        <f t="shared" si="41"/>
        <v>0</v>
      </c>
      <c r="G276" s="35"/>
      <c r="H276" s="27"/>
    </row>
    <row r="277" spans="1:8" s="19" customFormat="1" ht="33" customHeight="1">
      <c r="A277" s="65"/>
      <c r="B277" s="42" t="s">
        <v>462</v>
      </c>
      <c r="C277" s="1894" t="s">
        <v>79</v>
      </c>
      <c r="D277" s="1897"/>
      <c r="E277" s="1897"/>
      <c r="F277" s="75">
        <f t="shared" si="41"/>
        <v>0</v>
      </c>
      <c r="G277" s="82" t="s">
        <v>463</v>
      </c>
      <c r="H277" s="65"/>
    </row>
    <row r="278" spans="1:8" s="19" customFormat="1" ht="27" customHeight="1">
      <c r="A278" s="27" t="str">
        <f t="shared" ref="A278" si="47">H278</f>
        <v>B4.33 14 13</v>
      </c>
      <c r="B278" s="56" t="s">
        <v>398</v>
      </c>
      <c r="C278" s="171"/>
      <c r="D278" s="172"/>
      <c r="E278" s="14"/>
      <c r="F278" s="75">
        <f t="shared" si="41"/>
        <v>0</v>
      </c>
      <c r="G278" s="103" t="s">
        <v>399</v>
      </c>
      <c r="H278" s="27" t="s">
        <v>488</v>
      </c>
    </row>
    <row r="279" spans="1:8" s="19" customFormat="1" ht="26.25" customHeight="1">
      <c r="A279" s="27">
        <f>H279</f>
        <v>0</v>
      </c>
      <c r="B279" s="56" t="s">
        <v>407</v>
      </c>
      <c r="C279" s="171"/>
      <c r="D279" s="172"/>
      <c r="E279" s="14"/>
      <c r="F279" s="75">
        <f t="shared" si="41"/>
        <v>0</v>
      </c>
      <c r="G279" s="103" t="s">
        <v>408</v>
      </c>
      <c r="H279" s="27"/>
    </row>
    <row r="280" spans="1:8" s="19" customFormat="1" ht="26.25" customHeight="1">
      <c r="A280" s="27" t="str">
        <f t="shared" ref="A280:A286" si="48">H280</f>
        <v>B4.33 14 13.01</v>
      </c>
      <c r="B280" s="38" t="s">
        <v>489</v>
      </c>
      <c r="C280" s="27" t="s">
        <v>267</v>
      </c>
      <c r="D280" s="32">
        <f>D265</f>
        <v>9</v>
      </c>
      <c r="E280" s="5"/>
      <c r="F280" s="75"/>
      <c r="G280" s="105" t="s">
        <v>490</v>
      </c>
      <c r="H280" s="27" t="s">
        <v>491</v>
      </c>
    </row>
    <row r="281" spans="1:8" s="19" customFormat="1" ht="26.25" customHeight="1">
      <c r="A281" s="27">
        <f t="shared" si="48"/>
        <v>0</v>
      </c>
      <c r="B281" s="56" t="s">
        <v>418</v>
      </c>
      <c r="C281" s="171"/>
      <c r="D281" s="172">
        <v>0</v>
      </c>
      <c r="E281" s="14"/>
      <c r="F281" s="75"/>
      <c r="G281" s="103" t="s">
        <v>419</v>
      </c>
      <c r="H281" s="46"/>
    </row>
    <row r="282" spans="1:8" s="19" customFormat="1" ht="26.25" customHeight="1">
      <c r="A282" s="27" t="str">
        <f t="shared" si="48"/>
        <v>B4.33 14 13.02</v>
      </c>
      <c r="B282" s="38" t="s">
        <v>492</v>
      </c>
      <c r="C282" s="27" t="s">
        <v>267</v>
      </c>
      <c r="D282" s="32">
        <f>D267</f>
        <v>9</v>
      </c>
      <c r="E282" s="5"/>
      <c r="F282" s="75"/>
      <c r="G282" s="105" t="s">
        <v>493</v>
      </c>
      <c r="H282" s="46" t="s">
        <v>494</v>
      </c>
    </row>
    <row r="283" spans="1:8" s="19" customFormat="1" ht="26.25" customHeight="1">
      <c r="A283" s="27" t="str">
        <f t="shared" si="48"/>
        <v>32 84 00</v>
      </c>
      <c r="B283" s="56" t="s">
        <v>426</v>
      </c>
      <c r="C283" s="171"/>
      <c r="D283" s="172">
        <v>0</v>
      </c>
      <c r="E283" s="14"/>
      <c r="F283" s="75"/>
      <c r="G283" s="103" t="s">
        <v>6</v>
      </c>
      <c r="H283" s="27" t="s">
        <v>495</v>
      </c>
    </row>
    <row r="284" spans="1:8" s="19" customFormat="1" ht="26.25" customHeight="1">
      <c r="A284" s="27" t="str">
        <f t="shared" si="48"/>
        <v>B4.32 84 00.01</v>
      </c>
      <c r="B284" s="51" t="s">
        <v>496</v>
      </c>
      <c r="C284" s="46" t="s">
        <v>267</v>
      </c>
      <c r="D284" s="32">
        <v>81</v>
      </c>
      <c r="E284" s="8"/>
      <c r="F284" s="75"/>
      <c r="G284" s="47" t="s">
        <v>497</v>
      </c>
      <c r="H284" s="27" t="s">
        <v>498</v>
      </c>
    </row>
    <row r="285" spans="1:8" s="19" customFormat="1" ht="26.25" customHeight="1">
      <c r="A285" s="27" t="str">
        <f t="shared" si="48"/>
        <v>32 80 00</v>
      </c>
      <c r="B285" s="56" t="s">
        <v>499</v>
      </c>
      <c r="C285" s="171"/>
      <c r="D285" s="172">
        <v>0</v>
      </c>
      <c r="E285" s="14"/>
      <c r="F285" s="75"/>
      <c r="G285" s="103" t="s">
        <v>500</v>
      </c>
      <c r="H285" s="27" t="s">
        <v>501</v>
      </c>
    </row>
    <row r="286" spans="1:8" s="19" customFormat="1" ht="42" customHeight="1">
      <c r="A286" s="27" t="str">
        <f t="shared" si="48"/>
        <v>B4.32 80 00.01</v>
      </c>
      <c r="B286" s="51" t="s">
        <v>502</v>
      </c>
      <c r="C286" s="46" t="s">
        <v>33</v>
      </c>
      <c r="D286" s="32">
        <v>28200</v>
      </c>
      <c r="E286" s="8"/>
      <c r="F286" s="75"/>
      <c r="G286" s="47" t="s">
        <v>503</v>
      </c>
      <c r="H286" s="27" t="s">
        <v>504</v>
      </c>
    </row>
    <row r="287" spans="1:8" s="19" customFormat="1" ht="26.25" customHeight="1">
      <c r="A287" s="27"/>
      <c r="B287" s="51"/>
      <c r="C287" s="46"/>
      <c r="D287" s="32"/>
      <c r="E287" s="8"/>
      <c r="F287" s="75">
        <f t="shared" si="41"/>
        <v>0</v>
      </c>
      <c r="G287" s="47"/>
      <c r="H287" s="27"/>
    </row>
    <row r="288" spans="1:8" s="19" customFormat="1" ht="26.25" customHeight="1">
      <c r="A288" s="27"/>
      <c r="B288" s="51"/>
      <c r="C288" s="46"/>
      <c r="D288" s="32"/>
      <c r="E288" s="8"/>
      <c r="F288" s="75">
        <f t="shared" si="41"/>
        <v>0</v>
      </c>
      <c r="G288" s="47"/>
      <c r="H288" s="27"/>
    </row>
    <row r="289" spans="1:8" s="19" customFormat="1" ht="26.25" customHeight="1">
      <c r="A289" s="27"/>
      <c r="B289" s="51"/>
      <c r="C289" s="46"/>
      <c r="D289" s="32"/>
      <c r="E289" s="8"/>
      <c r="F289" s="75">
        <f t="shared" si="41"/>
        <v>0</v>
      </c>
      <c r="G289" s="47"/>
      <c r="H289" s="27"/>
    </row>
    <row r="290" spans="1:8" s="19" customFormat="1" ht="26.25" customHeight="1">
      <c r="A290" s="27"/>
      <c r="B290" s="51"/>
      <c r="C290" s="46"/>
      <c r="D290" s="32"/>
      <c r="E290" s="8"/>
      <c r="F290" s="75">
        <f t="shared" si="41"/>
        <v>0</v>
      </c>
      <c r="G290" s="47"/>
      <c r="H290" s="27"/>
    </row>
    <row r="291" spans="1:8" s="19" customFormat="1" ht="26.25" customHeight="1">
      <c r="A291" s="27"/>
      <c r="B291" s="51"/>
      <c r="C291" s="46"/>
      <c r="D291" s="32"/>
      <c r="E291" s="8"/>
      <c r="F291" s="75">
        <f t="shared" si="41"/>
        <v>0</v>
      </c>
      <c r="G291" s="47"/>
      <c r="H291" s="27"/>
    </row>
    <row r="292" spans="1:8" s="19" customFormat="1" ht="26.25" customHeight="1">
      <c r="A292" s="27"/>
      <c r="B292" s="51"/>
      <c r="C292" s="46"/>
      <c r="D292" s="32"/>
      <c r="E292" s="8"/>
      <c r="F292" s="75">
        <f t="shared" si="41"/>
        <v>0</v>
      </c>
      <c r="G292" s="47"/>
      <c r="H292" s="27"/>
    </row>
    <row r="293" spans="1:8" s="19" customFormat="1" ht="26.25" customHeight="1">
      <c r="A293" s="27"/>
      <c r="B293" s="51"/>
      <c r="C293" s="46"/>
      <c r="D293" s="32"/>
      <c r="E293" s="8"/>
      <c r="F293" s="75">
        <f t="shared" si="41"/>
        <v>0</v>
      </c>
      <c r="G293" s="47"/>
      <c r="H293" s="27"/>
    </row>
    <row r="294" spans="1:8" s="19" customFormat="1" ht="26.25" customHeight="1">
      <c r="A294" s="27"/>
      <c r="B294" s="51"/>
      <c r="C294" s="46"/>
      <c r="D294" s="32"/>
      <c r="E294" s="8"/>
      <c r="F294" s="75">
        <f t="shared" si="41"/>
        <v>0</v>
      </c>
      <c r="G294" s="47"/>
      <c r="H294" s="27"/>
    </row>
    <row r="295" spans="1:8" s="19" customFormat="1" ht="26.25" customHeight="1">
      <c r="A295" s="27"/>
      <c r="B295" s="51"/>
      <c r="C295" s="46"/>
      <c r="D295" s="32"/>
      <c r="E295" s="8"/>
      <c r="F295" s="75">
        <f t="shared" si="41"/>
        <v>0</v>
      </c>
      <c r="G295" s="47"/>
      <c r="H295" s="27"/>
    </row>
    <row r="296" spans="1:8" s="19" customFormat="1" ht="26.25" customHeight="1">
      <c r="A296" s="27"/>
      <c r="B296" s="51"/>
      <c r="C296" s="46"/>
      <c r="D296" s="32"/>
      <c r="E296" s="8"/>
      <c r="F296" s="75">
        <f t="shared" si="41"/>
        <v>0</v>
      </c>
      <c r="G296" s="47"/>
      <c r="H296" s="27"/>
    </row>
    <row r="297" spans="1:8" s="19" customFormat="1" ht="26.25" customHeight="1">
      <c r="A297" s="27"/>
      <c r="B297" s="51"/>
      <c r="C297" s="46"/>
      <c r="D297" s="32"/>
      <c r="E297" s="8"/>
      <c r="F297" s="75">
        <f t="shared" si="41"/>
        <v>0</v>
      </c>
      <c r="G297" s="47"/>
      <c r="H297" s="27"/>
    </row>
    <row r="298" spans="1:8" s="19" customFormat="1" ht="26.25" customHeight="1">
      <c r="A298" s="27"/>
      <c r="B298" s="51"/>
      <c r="C298" s="46"/>
      <c r="D298" s="32"/>
      <c r="E298" s="8"/>
      <c r="F298" s="75"/>
      <c r="G298" s="47"/>
      <c r="H298" s="27"/>
    </row>
    <row r="299" spans="1:8" s="19" customFormat="1" ht="26.25" customHeight="1">
      <c r="A299" s="27"/>
      <c r="B299" s="51"/>
      <c r="C299" s="46"/>
      <c r="D299" s="32"/>
      <c r="E299" s="8"/>
      <c r="F299" s="75">
        <f t="shared" si="41"/>
        <v>0</v>
      </c>
      <c r="G299" s="47"/>
      <c r="H299" s="27"/>
    </row>
    <row r="300" spans="1:8" s="19" customFormat="1" ht="26.25" customHeight="1">
      <c r="A300" s="27"/>
      <c r="B300" s="51"/>
      <c r="C300" s="46"/>
      <c r="D300" s="32"/>
      <c r="E300" s="8"/>
      <c r="F300" s="75">
        <f t="shared" si="41"/>
        <v>0</v>
      </c>
      <c r="G300" s="47"/>
      <c r="H300" s="27"/>
    </row>
    <row r="301" spans="1:8" s="19" customFormat="1" ht="32.25" customHeight="1">
      <c r="A301" s="65"/>
      <c r="B301" s="42" t="s">
        <v>462</v>
      </c>
      <c r="C301" s="1894" t="s">
        <v>79</v>
      </c>
      <c r="D301" s="1897"/>
      <c r="E301" s="1897"/>
      <c r="F301" s="75">
        <f t="shared" si="41"/>
        <v>0</v>
      </c>
      <c r="G301" s="82" t="s">
        <v>463</v>
      </c>
      <c r="H301" s="62"/>
    </row>
    <row r="302" spans="1:8" s="255" customFormat="1" ht="27" customHeight="1">
      <c r="A302" s="1898" t="s">
        <v>505</v>
      </c>
      <c r="B302" s="1899"/>
      <c r="C302" s="256"/>
      <c r="D302" s="257"/>
      <c r="E302" s="257"/>
      <c r="F302" s="257">
        <f t="shared" si="41"/>
        <v>0</v>
      </c>
      <c r="G302" s="253"/>
      <c r="H302" s="254" t="s">
        <v>506</v>
      </c>
    </row>
    <row r="303" spans="1:8" s="23" customFormat="1" ht="30.75" customHeight="1">
      <c r="A303" s="29"/>
      <c r="B303" s="28" t="s">
        <v>507</v>
      </c>
      <c r="C303" s="29"/>
      <c r="D303" s="50"/>
      <c r="E303" s="4"/>
      <c r="F303" s="75">
        <f t="shared" si="41"/>
        <v>0</v>
      </c>
      <c r="G303" s="103" t="s">
        <v>279</v>
      </c>
      <c r="H303" s="29"/>
    </row>
    <row r="304" spans="1:8" s="45" customFormat="1" ht="59.25" customHeight="1">
      <c r="A304" s="29" t="s">
        <v>443</v>
      </c>
      <c r="B304" s="108" t="s">
        <v>508</v>
      </c>
      <c r="C304" s="29"/>
      <c r="D304" s="63"/>
      <c r="E304" s="9"/>
      <c r="F304" s="75">
        <f t="shared" si="41"/>
        <v>0</v>
      </c>
      <c r="G304" s="103" t="s">
        <v>509</v>
      </c>
      <c r="H304" s="29" t="s">
        <v>443</v>
      </c>
    </row>
    <row r="305" spans="1:8" s="45" customFormat="1" ht="30" customHeight="1">
      <c r="A305" s="60"/>
      <c r="B305" s="108" t="s">
        <v>510</v>
      </c>
      <c r="C305" s="29"/>
      <c r="D305" s="63"/>
      <c r="E305" s="9"/>
      <c r="F305" s="75">
        <f t="shared" si="41"/>
        <v>0</v>
      </c>
      <c r="G305" s="103" t="s">
        <v>511</v>
      </c>
      <c r="H305" s="60"/>
    </row>
    <row r="306" spans="1:8" s="45" customFormat="1" ht="25.5" customHeight="1">
      <c r="A306" s="27" t="str">
        <f t="shared" ref="A306:A309" si="49">H306</f>
        <v>B5.33 31 00.01</v>
      </c>
      <c r="B306" s="107" t="s">
        <v>512</v>
      </c>
      <c r="C306" s="27" t="s">
        <v>33</v>
      </c>
      <c r="D306" s="32">
        <v>2693</v>
      </c>
      <c r="E306" s="32"/>
      <c r="F306" s="75"/>
      <c r="G306" s="104" t="s">
        <v>513</v>
      </c>
      <c r="H306" s="27" t="s">
        <v>514</v>
      </c>
    </row>
    <row r="307" spans="1:8" s="45" customFormat="1" ht="25.5" customHeight="1">
      <c r="A307" s="27" t="str">
        <f t="shared" si="49"/>
        <v>B5.33 31 00.02</v>
      </c>
      <c r="B307" s="107" t="s">
        <v>288</v>
      </c>
      <c r="C307" s="27" t="s">
        <v>33</v>
      </c>
      <c r="D307" s="32">
        <v>1237</v>
      </c>
      <c r="E307" s="32"/>
      <c r="F307" s="75"/>
      <c r="G307" s="104" t="s">
        <v>515</v>
      </c>
      <c r="H307" s="27" t="s">
        <v>516</v>
      </c>
    </row>
    <row r="308" spans="1:8" s="45" customFormat="1" ht="25.5" customHeight="1">
      <c r="A308" s="27" t="str">
        <f t="shared" si="49"/>
        <v>B5.33 31 00.03</v>
      </c>
      <c r="B308" s="107" t="s">
        <v>302</v>
      </c>
      <c r="C308" s="27" t="s">
        <v>33</v>
      </c>
      <c r="D308" s="32">
        <v>131</v>
      </c>
      <c r="E308" s="5"/>
      <c r="F308" s="75"/>
      <c r="G308" s="104" t="s">
        <v>517</v>
      </c>
      <c r="H308" s="27" t="s">
        <v>518</v>
      </c>
    </row>
    <row r="309" spans="1:8" s="45" customFormat="1" ht="25.5" customHeight="1">
      <c r="A309" s="41" t="str">
        <f t="shared" si="49"/>
        <v>B4.33 31 00.04</v>
      </c>
      <c r="B309" s="10" t="s">
        <v>305</v>
      </c>
      <c r="C309" s="27" t="s">
        <v>33</v>
      </c>
      <c r="D309" s="32">
        <v>20</v>
      </c>
      <c r="E309" s="11"/>
      <c r="F309" s="75"/>
      <c r="G309" s="104" t="s">
        <v>306</v>
      </c>
      <c r="H309" s="41" t="s">
        <v>448</v>
      </c>
    </row>
    <row r="310" spans="1:8" s="45" customFormat="1" ht="30" customHeight="1">
      <c r="A310" s="60"/>
      <c r="B310" s="108" t="s">
        <v>298</v>
      </c>
      <c r="C310" s="29"/>
      <c r="D310" s="63">
        <v>0</v>
      </c>
      <c r="E310" s="9"/>
      <c r="F310" s="75"/>
      <c r="G310" s="103" t="s">
        <v>299</v>
      </c>
      <c r="H310" s="60"/>
    </row>
    <row r="311" spans="1:8" s="45" customFormat="1" ht="28.5" customHeight="1">
      <c r="A311" s="27" t="str">
        <f t="shared" ref="A311:A316" si="50">H311</f>
        <v>B5.33 31 00.05</v>
      </c>
      <c r="B311" s="107" t="s">
        <v>512</v>
      </c>
      <c r="C311" s="27" t="s">
        <v>33</v>
      </c>
      <c r="D311" s="32">
        <v>4588</v>
      </c>
      <c r="E311" s="32"/>
      <c r="F311" s="75"/>
      <c r="G311" s="104" t="s">
        <v>513</v>
      </c>
      <c r="H311" s="27" t="s">
        <v>519</v>
      </c>
    </row>
    <row r="312" spans="1:8" s="45" customFormat="1" ht="28.5" customHeight="1">
      <c r="A312" s="27" t="str">
        <f t="shared" si="50"/>
        <v>B5.33 31 00.06</v>
      </c>
      <c r="B312" s="107" t="s">
        <v>288</v>
      </c>
      <c r="C312" s="27" t="s">
        <v>33</v>
      </c>
      <c r="D312" s="32">
        <v>4052</v>
      </c>
      <c r="E312" s="32"/>
      <c r="F312" s="75"/>
      <c r="G312" s="104" t="s">
        <v>445</v>
      </c>
      <c r="H312" s="27" t="s">
        <v>520</v>
      </c>
    </row>
    <row r="313" spans="1:8" s="45" customFormat="1" ht="28.5" customHeight="1">
      <c r="A313" s="27" t="str">
        <f t="shared" si="50"/>
        <v>B5.33 31 00.07</v>
      </c>
      <c r="B313" s="107" t="s">
        <v>302</v>
      </c>
      <c r="C313" s="27" t="s">
        <v>33</v>
      </c>
      <c r="D313" s="32">
        <v>1579</v>
      </c>
      <c r="E313" s="32"/>
      <c r="F313" s="75"/>
      <c r="G313" s="104" t="s">
        <v>521</v>
      </c>
      <c r="H313" s="27" t="s">
        <v>522</v>
      </c>
    </row>
    <row r="314" spans="1:8" s="45" customFormat="1" ht="28.5" customHeight="1">
      <c r="A314" s="27" t="str">
        <f t="shared" si="50"/>
        <v>B5.33 31 00.08</v>
      </c>
      <c r="B314" s="107" t="s">
        <v>523</v>
      </c>
      <c r="C314" s="27" t="s">
        <v>33</v>
      </c>
      <c r="D314" s="32">
        <v>446</v>
      </c>
      <c r="E314" s="32"/>
      <c r="F314" s="75"/>
      <c r="G314" s="104" t="s">
        <v>524</v>
      </c>
      <c r="H314" s="27" t="s">
        <v>525</v>
      </c>
    </row>
    <row r="315" spans="1:8" s="45" customFormat="1" ht="28.5" customHeight="1">
      <c r="A315" s="27" t="str">
        <f t="shared" si="50"/>
        <v>B5.33 31 00.09</v>
      </c>
      <c r="B315" s="107" t="s">
        <v>526</v>
      </c>
      <c r="C315" s="27" t="s">
        <v>33</v>
      </c>
      <c r="D315" s="32">
        <v>559</v>
      </c>
      <c r="E315" s="32"/>
      <c r="F315" s="75"/>
      <c r="G315" s="104" t="s">
        <v>527</v>
      </c>
      <c r="H315" s="27" t="s">
        <v>528</v>
      </c>
    </row>
    <row r="316" spans="1:8" s="45" customFormat="1" ht="28.5" customHeight="1">
      <c r="A316" s="41" t="str">
        <f t="shared" si="50"/>
        <v>B5.33 31 00.10</v>
      </c>
      <c r="B316" s="10" t="s">
        <v>529</v>
      </c>
      <c r="C316" s="27" t="s">
        <v>33</v>
      </c>
      <c r="D316" s="32">
        <v>10</v>
      </c>
      <c r="E316" s="11"/>
      <c r="F316" s="75"/>
      <c r="G316" s="104" t="s">
        <v>530</v>
      </c>
      <c r="H316" s="27" t="s">
        <v>531</v>
      </c>
    </row>
    <row r="317" spans="1:8" s="45" customFormat="1" ht="21.75" customHeight="1">
      <c r="A317" s="60"/>
      <c r="B317" s="108" t="s">
        <v>307</v>
      </c>
      <c r="C317" s="29"/>
      <c r="D317" s="63">
        <v>0</v>
      </c>
      <c r="E317" s="9"/>
      <c r="F317" s="75"/>
      <c r="G317" s="103" t="s">
        <v>308</v>
      </c>
      <c r="H317" s="60"/>
    </row>
    <row r="318" spans="1:8" s="45" customFormat="1" ht="25.5" customHeight="1">
      <c r="A318" s="27" t="str">
        <f t="shared" ref="A318:A323" si="51">H318</f>
        <v>B5.33 31 00.11</v>
      </c>
      <c r="B318" s="107" t="s">
        <v>512</v>
      </c>
      <c r="C318" s="27" t="s">
        <v>33</v>
      </c>
      <c r="D318" s="32">
        <v>20</v>
      </c>
      <c r="E318" s="32"/>
      <c r="F318" s="75"/>
      <c r="G318" s="104" t="s">
        <v>513</v>
      </c>
      <c r="H318" s="27" t="s">
        <v>532</v>
      </c>
    </row>
    <row r="319" spans="1:8" s="45" customFormat="1" ht="25.5" customHeight="1">
      <c r="A319" s="27" t="str">
        <f t="shared" si="51"/>
        <v>B5.33 31 00.12</v>
      </c>
      <c r="B319" s="107" t="s">
        <v>288</v>
      </c>
      <c r="C319" s="27" t="s">
        <v>33</v>
      </c>
      <c r="D319" s="32">
        <v>317</v>
      </c>
      <c r="E319" s="32"/>
      <c r="F319" s="75"/>
      <c r="G319" s="104" t="s">
        <v>445</v>
      </c>
      <c r="H319" s="27" t="s">
        <v>533</v>
      </c>
    </row>
    <row r="320" spans="1:8" s="45" customFormat="1" ht="25.5" customHeight="1">
      <c r="A320" s="27" t="str">
        <f t="shared" si="51"/>
        <v>B5.33 31 00.13</v>
      </c>
      <c r="B320" s="107" t="s">
        <v>534</v>
      </c>
      <c r="C320" s="27" t="s">
        <v>33</v>
      </c>
      <c r="D320" s="32">
        <v>10</v>
      </c>
      <c r="E320" s="32"/>
      <c r="F320" s="75"/>
      <c r="G320" s="104" t="s">
        <v>521</v>
      </c>
      <c r="H320" s="27" t="s">
        <v>535</v>
      </c>
    </row>
    <row r="321" spans="1:8" s="45" customFormat="1" ht="25.5" customHeight="1">
      <c r="A321" s="27" t="str">
        <f t="shared" si="51"/>
        <v>B5.33 31 00.14</v>
      </c>
      <c r="B321" s="107" t="s">
        <v>536</v>
      </c>
      <c r="C321" s="27" t="s">
        <v>33</v>
      </c>
      <c r="D321" s="32">
        <v>606</v>
      </c>
      <c r="E321" s="32"/>
      <c r="F321" s="75"/>
      <c r="G321" s="104" t="s">
        <v>524</v>
      </c>
      <c r="H321" s="27" t="s">
        <v>537</v>
      </c>
    </row>
    <row r="322" spans="1:8" s="45" customFormat="1" ht="25.5" customHeight="1">
      <c r="A322" s="27" t="str">
        <f t="shared" si="51"/>
        <v>B5.33 31 00.15</v>
      </c>
      <c r="B322" s="107" t="s">
        <v>526</v>
      </c>
      <c r="C322" s="27" t="s">
        <v>33</v>
      </c>
      <c r="D322" s="32">
        <v>528</v>
      </c>
      <c r="E322" s="32"/>
      <c r="F322" s="75"/>
      <c r="G322" s="104" t="s">
        <v>527</v>
      </c>
      <c r="H322" s="27" t="s">
        <v>538</v>
      </c>
    </row>
    <row r="323" spans="1:8" s="45" customFormat="1" ht="25.5" customHeight="1">
      <c r="A323" s="41" t="str">
        <f t="shared" si="51"/>
        <v>B5.33 31 00.16</v>
      </c>
      <c r="B323" s="10" t="s">
        <v>529</v>
      </c>
      <c r="C323" s="27" t="s">
        <v>33</v>
      </c>
      <c r="D323" s="32">
        <v>10</v>
      </c>
      <c r="E323" s="11"/>
      <c r="F323" s="75"/>
      <c r="G323" s="104" t="s">
        <v>530</v>
      </c>
      <c r="H323" s="27" t="s">
        <v>539</v>
      </c>
    </row>
    <row r="324" spans="1:8" s="45" customFormat="1" ht="30" customHeight="1">
      <c r="A324" s="49"/>
      <c r="B324" s="42" t="s">
        <v>540</v>
      </c>
      <c r="C324" s="1894" t="s">
        <v>79</v>
      </c>
      <c r="D324" s="1897"/>
      <c r="E324" s="1897"/>
      <c r="F324" s="75">
        <f t="shared" ref="F324:F359" si="52">E324+D324</f>
        <v>0</v>
      </c>
      <c r="G324" s="109" t="s">
        <v>541</v>
      </c>
      <c r="H324" s="49"/>
    </row>
    <row r="325" spans="1:8" s="23" customFormat="1" ht="26.25" customHeight="1">
      <c r="A325" s="29"/>
      <c r="B325" s="28" t="s">
        <v>507</v>
      </c>
      <c r="C325" s="29"/>
      <c r="D325" s="50"/>
      <c r="E325" s="4"/>
      <c r="F325" s="75">
        <f t="shared" si="52"/>
        <v>0</v>
      </c>
      <c r="G325" s="103" t="s">
        <v>279</v>
      </c>
      <c r="H325" s="29"/>
    </row>
    <row r="326" spans="1:8" s="45" customFormat="1" ht="54.75" customHeight="1">
      <c r="A326" s="27" t="s">
        <v>443</v>
      </c>
      <c r="B326" s="108" t="s">
        <v>508</v>
      </c>
      <c r="C326" s="29"/>
      <c r="D326" s="63"/>
      <c r="E326" s="9"/>
      <c r="F326" s="75">
        <f t="shared" si="52"/>
        <v>0</v>
      </c>
      <c r="G326" s="103" t="s">
        <v>509</v>
      </c>
      <c r="H326" s="27" t="s">
        <v>443</v>
      </c>
    </row>
    <row r="327" spans="1:8" s="45" customFormat="1" ht="21" customHeight="1">
      <c r="A327" s="60"/>
      <c r="B327" s="108" t="s">
        <v>542</v>
      </c>
      <c r="C327" s="29"/>
      <c r="D327" s="63"/>
      <c r="E327" s="9"/>
      <c r="F327" s="75">
        <f t="shared" si="52"/>
        <v>0</v>
      </c>
      <c r="G327" s="103" t="s">
        <v>543</v>
      </c>
      <c r="H327" s="60"/>
    </row>
    <row r="328" spans="1:8" s="45" customFormat="1" ht="25.5" customHeight="1">
      <c r="A328" s="27" t="str">
        <f t="shared" ref="A328:A333" si="53">H328</f>
        <v>B5.33 31 00.17</v>
      </c>
      <c r="B328" s="107" t="s">
        <v>512</v>
      </c>
      <c r="C328" s="27" t="s">
        <v>33</v>
      </c>
      <c r="D328" s="32">
        <v>70</v>
      </c>
      <c r="E328" s="5"/>
      <c r="F328" s="75"/>
      <c r="G328" s="104" t="s">
        <v>544</v>
      </c>
      <c r="H328" s="27" t="s">
        <v>545</v>
      </c>
    </row>
    <row r="329" spans="1:8" s="45" customFormat="1" ht="25.5" customHeight="1">
      <c r="A329" s="27" t="str">
        <f t="shared" si="53"/>
        <v>B5.33 31 00.18</v>
      </c>
      <c r="B329" s="107" t="s">
        <v>450</v>
      </c>
      <c r="C329" s="27" t="s">
        <v>33</v>
      </c>
      <c r="D329" s="32">
        <v>776</v>
      </c>
      <c r="E329" s="5"/>
      <c r="F329" s="75"/>
      <c r="G329" s="104" t="s">
        <v>451</v>
      </c>
      <c r="H329" s="27" t="s">
        <v>546</v>
      </c>
    </row>
    <row r="330" spans="1:8" s="45" customFormat="1" ht="25.5" customHeight="1">
      <c r="A330" s="27" t="str">
        <f t="shared" si="53"/>
        <v>B5.33 31 00.19</v>
      </c>
      <c r="B330" s="107" t="s">
        <v>547</v>
      </c>
      <c r="C330" s="27" t="s">
        <v>33</v>
      </c>
      <c r="D330" s="32">
        <v>733</v>
      </c>
      <c r="E330" s="5"/>
      <c r="F330" s="75"/>
      <c r="G330" s="104" t="s">
        <v>521</v>
      </c>
      <c r="H330" s="27" t="s">
        <v>548</v>
      </c>
    </row>
    <row r="331" spans="1:8" s="45" customFormat="1" ht="25.5" customHeight="1">
      <c r="A331" s="27" t="str">
        <f t="shared" si="53"/>
        <v>B5.33 31 00.20</v>
      </c>
      <c r="B331" s="107" t="s">
        <v>523</v>
      </c>
      <c r="C331" s="27" t="s">
        <v>33</v>
      </c>
      <c r="D331" s="32">
        <v>200</v>
      </c>
      <c r="E331" s="5"/>
      <c r="F331" s="75"/>
      <c r="G331" s="104" t="s">
        <v>524</v>
      </c>
      <c r="H331" s="27" t="s">
        <v>549</v>
      </c>
    </row>
    <row r="332" spans="1:8" s="45" customFormat="1" ht="25.5" customHeight="1">
      <c r="A332" s="27" t="str">
        <f t="shared" si="53"/>
        <v>B5.33 31 00.21</v>
      </c>
      <c r="B332" s="107" t="s">
        <v>526</v>
      </c>
      <c r="C332" s="27" t="s">
        <v>33</v>
      </c>
      <c r="D332" s="32">
        <v>445</v>
      </c>
      <c r="E332" s="5"/>
      <c r="F332" s="75"/>
      <c r="G332" s="104" t="s">
        <v>527</v>
      </c>
      <c r="H332" s="27" t="s">
        <v>550</v>
      </c>
    </row>
    <row r="333" spans="1:8" s="45" customFormat="1" ht="25.5" customHeight="1">
      <c r="A333" s="41" t="str">
        <f t="shared" si="53"/>
        <v>B5.33 31 00.22</v>
      </c>
      <c r="B333" s="10" t="s">
        <v>529</v>
      </c>
      <c r="C333" s="27" t="s">
        <v>33</v>
      </c>
      <c r="D333" s="32">
        <v>10</v>
      </c>
      <c r="E333" s="11"/>
      <c r="F333" s="75"/>
      <c r="G333" s="104" t="s">
        <v>530</v>
      </c>
      <c r="H333" s="27" t="s">
        <v>551</v>
      </c>
    </row>
    <row r="334" spans="1:8" s="45" customFormat="1" ht="21.75" customHeight="1">
      <c r="A334" s="60"/>
      <c r="B334" s="108" t="s">
        <v>552</v>
      </c>
      <c r="C334" s="29"/>
      <c r="D334" s="63">
        <v>0</v>
      </c>
      <c r="E334" s="9"/>
      <c r="F334" s="75"/>
      <c r="G334" s="103" t="s">
        <v>553</v>
      </c>
      <c r="H334" s="60"/>
    </row>
    <row r="335" spans="1:8" s="45" customFormat="1" ht="25.5" customHeight="1">
      <c r="A335" s="27" t="str">
        <f t="shared" ref="A335:A340" si="54">H335</f>
        <v>B5.33 31 00.23</v>
      </c>
      <c r="B335" s="107" t="s">
        <v>512</v>
      </c>
      <c r="C335" s="27" t="s">
        <v>33</v>
      </c>
      <c r="D335" s="32">
        <v>10</v>
      </c>
      <c r="E335" s="5"/>
      <c r="F335" s="75"/>
      <c r="G335" s="104" t="s">
        <v>544</v>
      </c>
      <c r="H335" s="27" t="s">
        <v>554</v>
      </c>
    </row>
    <row r="336" spans="1:8" s="45" customFormat="1" ht="25.5" customHeight="1">
      <c r="A336" s="27" t="str">
        <f t="shared" si="54"/>
        <v>B5.33 31 00.24</v>
      </c>
      <c r="B336" s="107" t="s">
        <v>450</v>
      </c>
      <c r="C336" s="27" t="s">
        <v>33</v>
      </c>
      <c r="D336" s="32">
        <v>10</v>
      </c>
      <c r="E336" s="5"/>
      <c r="F336" s="75"/>
      <c r="G336" s="104" t="s">
        <v>451</v>
      </c>
      <c r="H336" s="27" t="s">
        <v>555</v>
      </c>
    </row>
    <row r="337" spans="1:8" s="45" customFormat="1" ht="25.5" customHeight="1">
      <c r="A337" s="27" t="str">
        <f t="shared" si="54"/>
        <v>B5.33 31 00.25</v>
      </c>
      <c r="B337" s="107" t="s">
        <v>547</v>
      </c>
      <c r="C337" s="27" t="s">
        <v>33</v>
      </c>
      <c r="D337" s="32">
        <v>10</v>
      </c>
      <c r="E337" s="5"/>
      <c r="F337" s="75"/>
      <c r="G337" s="104" t="s">
        <v>521</v>
      </c>
      <c r="H337" s="27" t="s">
        <v>556</v>
      </c>
    </row>
    <row r="338" spans="1:8" s="45" customFormat="1" ht="28.5" customHeight="1">
      <c r="A338" s="27" t="str">
        <f t="shared" si="54"/>
        <v>B5.33 31 00.26</v>
      </c>
      <c r="B338" s="107" t="s">
        <v>557</v>
      </c>
      <c r="C338" s="27" t="s">
        <v>33</v>
      </c>
      <c r="D338" s="32">
        <v>425</v>
      </c>
      <c r="E338" s="5"/>
      <c r="F338" s="75"/>
      <c r="G338" s="104" t="s">
        <v>558</v>
      </c>
      <c r="H338" s="27" t="s">
        <v>559</v>
      </c>
    </row>
    <row r="339" spans="1:8" s="45" customFormat="1" ht="28.5" customHeight="1">
      <c r="A339" s="27" t="str">
        <f t="shared" si="54"/>
        <v>B5.33 31 00.27</v>
      </c>
      <c r="B339" s="107" t="s">
        <v>526</v>
      </c>
      <c r="C339" s="27" t="s">
        <v>33</v>
      </c>
      <c r="D339" s="32">
        <v>612</v>
      </c>
      <c r="E339" s="5"/>
      <c r="F339" s="75"/>
      <c r="G339" s="104" t="s">
        <v>527</v>
      </c>
      <c r="H339" s="27" t="s">
        <v>560</v>
      </c>
    </row>
    <row r="340" spans="1:8" s="45" customFormat="1" ht="30" customHeight="1">
      <c r="A340" s="41" t="str">
        <f t="shared" si="54"/>
        <v>B5.33 31 00.28</v>
      </c>
      <c r="B340" s="10" t="s">
        <v>529</v>
      </c>
      <c r="C340" s="27" t="s">
        <v>33</v>
      </c>
      <c r="D340" s="32">
        <v>10</v>
      </c>
      <c r="E340" s="11"/>
      <c r="F340" s="75"/>
      <c r="G340" s="104" t="s">
        <v>530</v>
      </c>
      <c r="H340" s="27" t="s">
        <v>561</v>
      </c>
    </row>
    <row r="341" spans="1:8" s="45" customFormat="1" ht="23.25" customHeight="1">
      <c r="A341" s="60"/>
      <c r="B341" s="108" t="s">
        <v>562</v>
      </c>
      <c r="C341" s="29"/>
      <c r="D341" s="63">
        <v>0</v>
      </c>
      <c r="E341" s="9"/>
      <c r="F341" s="75"/>
      <c r="G341" s="103" t="s">
        <v>563</v>
      </c>
      <c r="H341" s="60"/>
    </row>
    <row r="342" spans="1:8" s="45" customFormat="1" ht="25.5" customHeight="1">
      <c r="A342" s="27" t="str">
        <f t="shared" ref="A342:A346" si="55">H342</f>
        <v>B5.33 31 00.29</v>
      </c>
      <c r="B342" s="107" t="s">
        <v>512</v>
      </c>
      <c r="C342" s="27" t="s">
        <v>33</v>
      </c>
      <c r="D342" s="32">
        <v>10</v>
      </c>
      <c r="E342" s="5"/>
      <c r="F342" s="75"/>
      <c r="G342" s="104" t="s">
        <v>544</v>
      </c>
      <c r="H342" s="27" t="s">
        <v>564</v>
      </c>
    </row>
    <row r="343" spans="1:8" s="45" customFormat="1" ht="25.5" customHeight="1">
      <c r="A343" s="27" t="str">
        <f t="shared" si="55"/>
        <v>B5.33 31 00.30</v>
      </c>
      <c r="B343" s="107" t="s">
        <v>450</v>
      </c>
      <c r="C343" s="27" t="s">
        <v>33</v>
      </c>
      <c r="D343" s="32">
        <v>10</v>
      </c>
      <c r="E343" s="5"/>
      <c r="F343" s="75"/>
      <c r="G343" s="104" t="s">
        <v>451</v>
      </c>
      <c r="H343" s="27" t="s">
        <v>565</v>
      </c>
    </row>
    <row r="344" spans="1:8" s="45" customFormat="1" ht="25.5" customHeight="1">
      <c r="A344" s="27" t="str">
        <f t="shared" si="55"/>
        <v>B5.33 31 00.31</v>
      </c>
      <c r="B344" s="107" t="s">
        <v>547</v>
      </c>
      <c r="C344" s="27" t="s">
        <v>33</v>
      </c>
      <c r="D344" s="32">
        <v>10</v>
      </c>
      <c r="E344" s="5"/>
      <c r="F344" s="75"/>
      <c r="G344" s="104" t="s">
        <v>521</v>
      </c>
      <c r="H344" s="27" t="s">
        <v>566</v>
      </c>
    </row>
    <row r="345" spans="1:8" s="45" customFormat="1" ht="28.5" customHeight="1">
      <c r="A345" s="27" t="str">
        <f t="shared" si="55"/>
        <v>B5.33 31 00.32</v>
      </c>
      <c r="B345" s="107" t="s">
        <v>523</v>
      </c>
      <c r="C345" s="27" t="s">
        <v>33</v>
      </c>
      <c r="D345" s="32">
        <v>924</v>
      </c>
      <c r="E345" s="5"/>
      <c r="F345" s="75"/>
      <c r="G345" s="104" t="s">
        <v>524</v>
      </c>
      <c r="H345" s="27" t="s">
        <v>567</v>
      </c>
    </row>
    <row r="346" spans="1:8" s="45" customFormat="1" ht="28.5" customHeight="1">
      <c r="A346" s="27" t="str">
        <f t="shared" si="55"/>
        <v>B5.33 31 00.33</v>
      </c>
      <c r="B346" s="10" t="s">
        <v>529</v>
      </c>
      <c r="C346" s="27" t="s">
        <v>33</v>
      </c>
      <c r="D346" s="32">
        <v>10</v>
      </c>
      <c r="E346" s="11"/>
      <c r="F346" s="75"/>
      <c r="G346" s="104" t="s">
        <v>530</v>
      </c>
      <c r="H346" s="27" t="s">
        <v>568</v>
      </c>
    </row>
    <row r="347" spans="1:8" s="45" customFormat="1" ht="28.5" customHeight="1">
      <c r="A347" s="27"/>
      <c r="B347" s="10"/>
      <c r="C347" s="27"/>
      <c r="D347" s="32"/>
      <c r="E347" s="11"/>
      <c r="F347" s="75"/>
      <c r="G347" s="104"/>
      <c r="H347" s="27"/>
    </row>
    <row r="348" spans="1:8" s="45" customFormat="1" ht="30" customHeight="1">
      <c r="A348" s="49"/>
      <c r="B348" s="42" t="s">
        <v>540</v>
      </c>
      <c r="C348" s="1894" t="s">
        <v>79</v>
      </c>
      <c r="D348" s="1897"/>
      <c r="E348" s="1897"/>
      <c r="F348" s="75">
        <f t="shared" ref="F348:F350" si="56">E348+D348</f>
        <v>0</v>
      </c>
      <c r="G348" s="109" t="s">
        <v>541</v>
      </c>
      <c r="H348" s="49"/>
    </row>
    <row r="349" spans="1:8" s="23" customFormat="1" ht="26.25" customHeight="1">
      <c r="A349" s="29"/>
      <c r="B349" s="28" t="s">
        <v>507</v>
      </c>
      <c r="C349" s="29"/>
      <c r="D349" s="50"/>
      <c r="E349" s="4"/>
      <c r="F349" s="75">
        <f t="shared" si="56"/>
        <v>0</v>
      </c>
      <c r="G349" s="103" t="s">
        <v>279</v>
      </c>
      <c r="H349" s="29"/>
    </row>
    <row r="350" spans="1:8" s="45" customFormat="1" ht="54.75" customHeight="1">
      <c r="A350" s="27" t="s">
        <v>443</v>
      </c>
      <c r="B350" s="108" t="s">
        <v>508</v>
      </c>
      <c r="C350" s="29"/>
      <c r="D350" s="63"/>
      <c r="E350" s="9"/>
      <c r="F350" s="75">
        <f t="shared" si="56"/>
        <v>0</v>
      </c>
      <c r="G350" s="103" t="s">
        <v>509</v>
      </c>
      <c r="H350" s="27" t="s">
        <v>443</v>
      </c>
    </row>
    <row r="351" spans="1:8" s="45" customFormat="1" ht="22.5" customHeight="1">
      <c r="A351" s="60"/>
      <c r="B351" s="108" t="s">
        <v>569</v>
      </c>
      <c r="C351" s="29"/>
      <c r="D351" s="63">
        <v>0</v>
      </c>
      <c r="E351" s="9"/>
      <c r="F351" s="75"/>
      <c r="G351" s="103" t="s">
        <v>570</v>
      </c>
      <c r="H351" s="60"/>
    </row>
    <row r="352" spans="1:8" s="45" customFormat="1" ht="21.75" customHeight="1">
      <c r="A352" s="27" t="str">
        <f t="shared" ref="A352:A356" si="57">H352</f>
        <v>B5.33 31 00.34</v>
      </c>
      <c r="B352" s="107" t="s">
        <v>302</v>
      </c>
      <c r="C352" s="27" t="s">
        <v>33</v>
      </c>
      <c r="D352" s="32">
        <v>98</v>
      </c>
      <c r="E352" s="5"/>
      <c r="F352" s="75"/>
      <c r="G352" s="104" t="s">
        <v>521</v>
      </c>
      <c r="H352" s="27" t="s">
        <v>571</v>
      </c>
    </row>
    <row r="353" spans="1:8" s="45" customFormat="1" ht="21.75" customHeight="1">
      <c r="A353" s="27" t="str">
        <f t="shared" si="57"/>
        <v>B5.33 31 00.35</v>
      </c>
      <c r="B353" s="107" t="s">
        <v>523</v>
      </c>
      <c r="C353" s="27" t="s">
        <v>33</v>
      </c>
      <c r="D353" s="32">
        <v>392</v>
      </c>
      <c r="E353" s="5"/>
      <c r="F353" s="75"/>
      <c r="G353" s="104" t="s">
        <v>524</v>
      </c>
      <c r="H353" s="27" t="s">
        <v>572</v>
      </c>
    </row>
    <row r="354" spans="1:8" s="45" customFormat="1" ht="21.75" customHeight="1">
      <c r="A354" s="27" t="str">
        <f t="shared" si="57"/>
        <v>B5.33 31 00.36</v>
      </c>
      <c r="B354" s="107" t="s">
        <v>526</v>
      </c>
      <c r="C354" s="27" t="s">
        <v>33</v>
      </c>
      <c r="D354" s="32">
        <v>372</v>
      </c>
      <c r="E354" s="5"/>
      <c r="F354" s="75"/>
      <c r="G354" s="104" t="s">
        <v>527</v>
      </c>
      <c r="H354" s="27" t="s">
        <v>573</v>
      </c>
    </row>
    <row r="355" spans="1:8" s="45" customFormat="1" ht="21.75" customHeight="1">
      <c r="A355" s="27" t="str">
        <f t="shared" si="57"/>
        <v>B5.33 31 00.37</v>
      </c>
      <c r="B355" s="107" t="s">
        <v>574</v>
      </c>
      <c r="C355" s="27" t="s">
        <v>33</v>
      </c>
      <c r="D355" s="32">
        <v>373</v>
      </c>
      <c r="E355" s="5"/>
      <c r="F355" s="75"/>
      <c r="G355" s="104" t="s">
        <v>575</v>
      </c>
      <c r="H355" s="27" t="s">
        <v>576</v>
      </c>
    </row>
    <row r="356" spans="1:8" s="45" customFormat="1" ht="21.75" customHeight="1">
      <c r="A356" s="27" t="str">
        <f t="shared" si="57"/>
        <v>B5.33 31 00.38</v>
      </c>
      <c r="B356" s="10" t="s">
        <v>577</v>
      </c>
      <c r="C356" s="27" t="s">
        <v>33</v>
      </c>
      <c r="D356" s="32">
        <v>10</v>
      </c>
      <c r="E356" s="11"/>
      <c r="F356" s="75"/>
      <c r="G356" s="104" t="s">
        <v>578</v>
      </c>
      <c r="H356" s="27" t="s">
        <v>579</v>
      </c>
    </row>
    <row r="357" spans="1:8" s="34" customFormat="1" ht="24.75" customHeight="1">
      <c r="A357" s="27"/>
      <c r="B357" s="108" t="s">
        <v>580</v>
      </c>
      <c r="C357" s="29"/>
      <c r="D357" s="63"/>
      <c r="E357" s="9"/>
      <c r="F357" s="75">
        <f t="shared" si="52"/>
        <v>0</v>
      </c>
      <c r="G357" s="103" t="s">
        <v>581</v>
      </c>
      <c r="H357" s="27"/>
    </row>
    <row r="358" spans="1:8" s="106" customFormat="1" ht="26.25" customHeight="1">
      <c r="A358" s="55" t="str">
        <f>H358</f>
        <v>33 05 13</v>
      </c>
      <c r="B358" s="108" t="s">
        <v>582</v>
      </c>
      <c r="C358" s="29"/>
      <c r="D358" s="63"/>
      <c r="E358" s="9"/>
      <c r="F358" s="75">
        <f t="shared" si="52"/>
        <v>0</v>
      </c>
      <c r="G358" s="103" t="s">
        <v>583</v>
      </c>
      <c r="H358" s="55" t="s">
        <v>584</v>
      </c>
    </row>
    <row r="359" spans="1:8" s="34" customFormat="1" ht="30" customHeight="1">
      <c r="A359" s="27"/>
      <c r="B359" s="108" t="s">
        <v>585</v>
      </c>
      <c r="C359" s="29"/>
      <c r="D359" s="63"/>
      <c r="E359" s="9"/>
      <c r="F359" s="75">
        <f t="shared" si="52"/>
        <v>0</v>
      </c>
      <c r="G359" s="103" t="s">
        <v>586</v>
      </c>
      <c r="H359" s="27"/>
    </row>
    <row r="360" spans="1:8" s="34" customFormat="1" ht="23.25" customHeight="1">
      <c r="A360" s="27" t="str">
        <f>H360</f>
        <v>B5.33 05 13.01</v>
      </c>
      <c r="B360" s="110" t="s">
        <v>587</v>
      </c>
      <c r="C360" s="27" t="s">
        <v>267</v>
      </c>
      <c r="D360" s="32">
        <v>87</v>
      </c>
      <c r="E360" s="15"/>
      <c r="F360" s="75"/>
      <c r="G360" s="104" t="s">
        <v>588</v>
      </c>
      <c r="H360" s="27" t="s">
        <v>589</v>
      </c>
    </row>
    <row r="361" spans="1:8" s="34" customFormat="1" ht="23.25" customHeight="1">
      <c r="A361" s="27" t="str">
        <f t="shared" ref="A361:A371" si="58">H361</f>
        <v>B5.33 05 13.02</v>
      </c>
      <c r="B361" s="110" t="s">
        <v>590</v>
      </c>
      <c r="C361" s="27" t="s">
        <v>267</v>
      </c>
      <c r="D361" s="32">
        <v>113</v>
      </c>
      <c r="E361" s="15"/>
      <c r="F361" s="75"/>
      <c r="G361" s="104" t="s">
        <v>591</v>
      </c>
      <c r="H361" s="27" t="s">
        <v>592</v>
      </c>
    </row>
    <row r="362" spans="1:8" s="34" customFormat="1" ht="23.25" customHeight="1">
      <c r="A362" s="27" t="str">
        <f t="shared" si="58"/>
        <v>B5.33 05 13.03</v>
      </c>
      <c r="B362" s="110" t="s">
        <v>593</v>
      </c>
      <c r="C362" s="27" t="s">
        <v>267</v>
      </c>
      <c r="D362" s="15">
        <v>2</v>
      </c>
      <c r="E362" s="5"/>
      <c r="F362" s="75"/>
      <c r="G362" s="104" t="s">
        <v>594</v>
      </c>
      <c r="H362" s="27" t="s">
        <v>595</v>
      </c>
    </row>
    <row r="363" spans="1:8" s="34" customFormat="1" ht="23.25" customHeight="1">
      <c r="A363" s="27" t="str">
        <f t="shared" si="58"/>
        <v>B5.33 05 13.04</v>
      </c>
      <c r="B363" s="110" t="s">
        <v>596</v>
      </c>
      <c r="C363" s="27" t="s">
        <v>267</v>
      </c>
      <c r="D363" s="32">
        <v>45</v>
      </c>
      <c r="E363" s="15"/>
      <c r="F363" s="75"/>
      <c r="G363" s="104" t="s">
        <v>597</v>
      </c>
      <c r="H363" s="27" t="s">
        <v>598</v>
      </c>
    </row>
    <row r="364" spans="1:8" s="34" customFormat="1" ht="23.25" customHeight="1">
      <c r="A364" s="27" t="str">
        <f t="shared" si="58"/>
        <v>B5.33 05 13.05</v>
      </c>
      <c r="B364" s="110" t="s">
        <v>599</v>
      </c>
      <c r="C364" s="27" t="s">
        <v>267</v>
      </c>
      <c r="D364" s="32">
        <v>21</v>
      </c>
      <c r="E364" s="15"/>
      <c r="F364" s="75"/>
      <c r="G364" s="104" t="s">
        <v>600</v>
      </c>
      <c r="H364" s="27" t="s">
        <v>601</v>
      </c>
    </row>
    <row r="365" spans="1:8" s="34" customFormat="1" ht="23.25" customHeight="1">
      <c r="A365" s="27" t="str">
        <f t="shared" si="58"/>
        <v>B5.33 05 13.06</v>
      </c>
      <c r="B365" s="110" t="s">
        <v>602</v>
      </c>
      <c r="C365" s="27" t="s">
        <v>267</v>
      </c>
      <c r="D365" s="32">
        <v>11</v>
      </c>
      <c r="E365" s="15"/>
      <c r="F365" s="75"/>
      <c r="G365" s="104" t="s">
        <v>603</v>
      </c>
      <c r="H365" s="27" t="s">
        <v>604</v>
      </c>
    </row>
    <row r="366" spans="1:8" s="34" customFormat="1" ht="23.25" customHeight="1">
      <c r="A366" s="27" t="str">
        <f t="shared" si="58"/>
        <v>B5.33 05 13.07</v>
      </c>
      <c r="B366" s="110" t="s">
        <v>605</v>
      </c>
      <c r="C366" s="27" t="s">
        <v>267</v>
      </c>
      <c r="D366" s="32">
        <v>14</v>
      </c>
      <c r="E366" s="5"/>
      <c r="F366" s="75"/>
      <c r="G366" s="104" t="s">
        <v>606</v>
      </c>
      <c r="H366" s="27" t="s">
        <v>607</v>
      </c>
    </row>
    <row r="367" spans="1:8" s="34" customFormat="1" ht="23.25" customHeight="1">
      <c r="A367" s="27" t="str">
        <f t="shared" si="58"/>
        <v>B5.33 05 13.08</v>
      </c>
      <c r="B367" s="110" t="s">
        <v>608</v>
      </c>
      <c r="C367" s="27" t="s">
        <v>267</v>
      </c>
      <c r="D367" s="32">
        <v>25</v>
      </c>
      <c r="E367" s="5"/>
      <c r="F367" s="75"/>
      <c r="G367" s="104" t="s">
        <v>609</v>
      </c>
      <c r="H367" s="27" t="s">
        <v>610</v>
      </c>
    </row>
    <row r="368" spans="1:8" s="34" customFormat="1" ht="23.25" customHeight="1">
      <c r="A368" s="27" t="str">
        <f t="shared" si="58"/>
        <v>B5.33 05 13.09</v>
      </c>
      <c r="B368" s="110" t="s">
        <v>611</v>
      </c>
      <c r="C368" s="27" t="s">
        <v>267</v>
      </c>
      <c r="D368" s="32">
        <v>18</v>
      </c>
      <c r="E368" s="5"/>
      <c r="F368" s="75"/>
      <c r="G368" s="104" t="s">
        <v>612</v>
      </c>
      <c r="H368" s="27" t="s">
        <v>613</v>
      </c>
    </row>
    <row r="369" spans="1:8" s="34" customFormat="1" ht="23.25" customHeight="1">
      <c r="A369" s="27" t="str">
        <f t="shared" si="58"/>
        <v>B5.33 05 13.10</v>
      </c>
      <c r="B369" s="110" t="s">
        <v>614</v>
      </c>
      <c r="C369" s="27" t="s">
        <v>267</v>
      </c>
      <c r="D369" s="15">
        <v>2</v>
      </c>
      <c r="E369" s="5"/>
      <c r="F369" s="75"/>
      <c r="G369" s="104" t="s">
        <v>615</v>
      </c>
      <c r="H369" s="27" t="s">
        <v>616</v>
      </c>
    </row>
    <row r="370" spans="1:8" s="34" customFormat="1" ht="23.25" customHeight="1">
      <c r="A370" s="27" t="str">
        <f t="shared" si="58"/>
        <v>B5.33 05 13.11</v>
      </c>
      <c r="B370" s="110" t="s">
        <v>617</v>
      </c>
      <c r="C370" s="27" t="s">
        <v>267</v>
      </c>
      <c r="D370" s="32">
        <v>3</v>
      </c>
      <c r="E370" s="5"/>
      <c r="F370" s="75"/>
      <c r="G370" s="104" t="s">
        <v>618</v>
      </c>
      <c r="H370" s="27" t="s">
        <v>619</v>
      </c>
    </row>
    <row r="371" spans="1:8" s="34" customFormat="1" ht="23.25" customHeight="1">
      <c r="A371" s="27" t="str">
        <f t="shared" si="58"/>
        <v>B5.33 05 13.12</v>
      </c>
      <c r="B371" s="110" t="s">
        <v>620</v>
      </c>
      <c r="C371" s="27" t="s">
        <v>267</v>
      </c>
      <c r="D371" s="32">
        <v>1</v>
      </c>
      <c r="E371" s="5"/>
      <c r="F371" s="75"/>
      <c r="G371" s="104" t="s">
        <v>621</v>
      </c>
      <c r="H371" s="27" t="s">
        <v>622</v>
      </c>
    </row>
    <row r="372" spans="1:8" s="34" customFormat="1" ht="18.75" customHeight="1">
      <c r="A372" s="27"/>
      <c r="B372" s="108" t="s">
        <v>623</v>
      </c>
      <c r="C372" s="29"/>
      <c r="D372" s="63">
        <v>0</v>
      </c>
      <c r="E372" s="9"/>
      <c r="F372" s="75"/>
      <c r="G372" s="103" t="s">
        <v>624</v>
      </c>
      <c r="H372" s="27"/>
    </row>
    <row r="373" spans="1:8" s="34" customFormat="1" ht="21.75" customHeight="1">
      <c r="A373" s="27" t="str">
        <f>H373</f>
        <v>B5.33 05 13.13</v>
      </c>
      <c r="B373" s="110" t="s">
        <v>614</v>
      </c>
      <c r="C373" s="27" t="s">
        <v>267</v>
      </c>
      <c r="D373" s="15">
        <v>1</v>
      </c>
      <c r="E373" s="5"/>
      <c r="F373" s="75"/>
      <c r="G373" s="104" t="s">
        <v>615</v>
      </c>
      <c r="H373" s="27" t="s">
        <v>625</v>
      </c>
    </row>
    <row r="374" spans="1:8" s="34" customFormat="1" ht="21.75" customHeight="1">
      <c r="A374" s="27" t="str">
        <f t="shared" ref="A374" si="59">H374</f>
        <v>B5.33 05 13.14</v>
      </c>
      <c r="B374" s="110" t="s">
        <v>620</v>
      </c>
      <c r="C374" s="27" t="s">
        <v>267</v>
      </c>
      <c r="D374" s="32">
        <v>1</v>
      </c>
      <c r="E374" s="5"/>
      <c r="F374" s="75"/>
      <c r="G374" s="104" t="s">
        <v>621</v>
      </c>
      <c r="H374" s="27" t="s">
        <v>626</v>
      </c>
    </row>
    <row r="375" spans="1:8" s="45" customFormat="1" ht="30" customHeight="1">
      <c r="A375" s="49"/>
      <c r="B375" s="42" t="s">
        <v>540</v>
      </c>
      <c r="C375" s="1894" t="s">
        <v>79</v>
      </c>
      <c r="D375" s="1897"/>
      <c r="E375" s="1897"/>
      <c r="F375" s="75">
        <f t="shared" ref="F375:F438" si="60">E375+D375</f>
        <v>0</v>
      </c>
      <c r="G375" s="109" t="s">
        <v>541</v>
      </c>
      <c r="H375" s="49"/>
    </row>
    <row r="376" spans="1:8" s="255" customFormat="1" ht="27" customHeight="1">
      <c r="A376" s="1898" t="s">
        <v>627</v>
      </c>
      <c r="B376" s="1899"/>
      <c r="C376" s="251"/>
      <c r="D376" s="252"/>
      <c r="E376" s="252"/>
      <c r="F376" s="252">
        <f t="shared" si="60"/>
        <v>0</v>
      </c>
      <c r="G376" s="253"/>
      <c r="H376" s="254" t="s">
        <v>628</v>
      </c>
    </row>
    <row r="377" spans="1:8" s="84" customFormat="1" ht="24.9" customHeight="1">
      <c r="A377" s="46">
        <f>H377</f>
        <v>0</v>
      </c>
      <c r="B377" s="28" t="s">
        <v>629</v>
      </c>
      <c r="C377" s="111"/>
      <c r="D377" s="112"/>
      <c r="E377" s="112"/>
      <c r="F377" s="75">
        <f t="shared" si="60"/>
        <v>0</v>
      </c>
      <c r="G377" s="73" t="s">
        <v>630</v>
      </c>
      <c r="H377" s="74"/>
    </row>
    <row r="378" spans="1:8" s="84" customFormat="1" ht="24.9" customHeight="1">
      <c r="A378" s="74" t="str">
        <f>H378</f>
        <v>33 42 11</v>
      </c>
      <c r="B378" s="28" t="s">
        <v>631</v>
      </c>
      <c r="C378" s="113"/>
      <c r="D378" s="114"/>
      <c r="E378" s="114"/>
      <c r="F378" s="75">
        <f t="shared" si="60"/>
        <v>0</v>
      </c>
      <c r="G378" s="78" t="s">
        <v>632</v>
      </c>
      <c r="H378" s="74" t="s">
        <v>633</v>
      </c>
    </row>
    <row r="379" spans="1:8" s="84" customFormat="1" ht="53.25" customHeight="1">
      <c r="A379" s="74">
        <f t="shared" ref="A379:A466" si="61">H379</f>
        <v>0</v>
      </c>
      <c r="B379" s="108" t="s">
        <v>508</v>
      </c>
      <c r="C379" s="29"/>
      <c r="D379" s="63"/>
      <c r="E379" s="9"/>
      <c r="F379" s="75">
        <f t="shared" si="60"/>
        <v>0</v>
      </c>
      <c r="G379" s="103" t="s">
        <v>509</v>
      </c>
      <c r="H379" s="74"/>
    </row>
    <row r="380" spans="1:8" s="84" customFormat="1" ht="30" customHeight="1">
      <c r="A380" s="29">
        <f t="shared" si="61"/>
        <v>0</v>
      </c>
      <c r="B380" s="28" t="s">
        <v>552</v>
      </c>
      <c r="C380" s="111"/>
      <c r="D380" s="112"/>
      <c r="E380" s="112"/>
      <c r="F380" s="75">
        <f t="shared" si="60"/>
        <v>0</v>
      </c>
      <c r="G380" s="73" t="s">
        <v>553</v>
      </c>
      <c r="H380" s="29"/>
    </row>
    <row r="381" spans="1:8" s="84" customFormat="1" ht="30" customHeight="1">
      <c r="A381" s="27" t="str">
        <f t="shared" si="61"/>
        <v>B6.33 42 11.01</v>
      </c>
      <c r="B381" s="107" t="s">
        <v>285</v>
      </c>
      <c r="C381" s="27" t="s">
        <v>33</v>
      </c>
      <c r="D381" s="32">
        <v>10430</v>
      </c>
      <c r="E381" s="5"/>
      <c r="F381" s="75"/>
      <c r="G381" s="104" t="s">
        <v>544</v>
      </c>
      <c r="H381" s="27" t="s">
        <v>634</v>
      </c>
    </row>
    <row r="382" spans="1:8" s="45" customFormat="1" ht="30" customHeight="1">
      <c r="A382" s="27" t="str">
        <f t="shared" si="61"/>
        <v>B6.33 42 11.02</v>
      </c>
      <c r="B382" s="107" t="s">
        <v>288</v>
      </c>
      <c r="C382" s="27" t="s">
        <v>33</v>
      </c>
      <c r="D382" s="32">
        <v>1715</v>
      </c>
      <c r="E382" s="5"/>
      <c r="F382" s="75"/>
      <c r="G382" s="104" t="s">
        <v>515</v>
      </c>
      <c r="H382" s="27" t="s">
        <v>635</v>
      </c>
    </row>
    <row r="383" spans="1:8" s="45" customFormat="1" ht="30" customHeight="1">
      <c r="A383" s="27" t="str">
        <f t="shared" si="61"/>
        <v>B6.33 42 11.03</v>
      </c>
      <c r="B383" s="107" t="s">
        <v>302</v>
      </c>
      <c r="C383" s="27" t="s">
        <v>33</v>
      </c>
      <c r="D383" s="32">
        <v>180</v>
      </c>
      <c r="E383" s="5"/>
      <c r="F383" s="75"/>
      <c r="G383" s="104" t="s">
        <v>517</v>
      </c>
      <c r="H383" s="27" t="s">
        <v>636</v>
      </c>
    </row>
    <row r="384" spans="1:8" s="45" customFormat="1" ht="30" customHeight="1">
      <c r="A384" s="27" t="str">
        <f t="shared" si="61"/>
        <v>B6.33 42 11.04</v>
      </c>
      <c r="B384" s="107" t="s">
        <v>523</v>
      </c>
      <c r="C384" s="27" t="s">
        <v>33</v>
      </c>
      <c r="D384" s="32">
        <v>275</v>
      </c>
      <c r="E384" s="5"/>
      <c r="F384" s="75"/>
      <c r="G384" s="104" t="s">
        <v>524</v>
      </c>
      <c r="H384" s="27" t="s">
        <v>637</v>
      </c>
    </row>
    <row r="385" spans="1:8" s="45" customFormat="1" ht="28.5" customHeight="1">
      <c r="A385" s="27" t="str">
        <f t="shared" si="61"/>
        <v>B5.33 31 00.05</v>
      </c>
      <c r="B385" s="10" t="s">
        <v>638</v>
      </c>
      <c r="C385" s="27" t="s">
        <v>33</v>
      </c>
      <c r="D385" s="32">
        <v>15</v>
      </c>
      <c r="E385" s="11"/>
      <c r="F385" s="75"/>
      <c r="G385" s="104" t="s">
        <v>639</v>
      </c>
      <c r="H385" s="27" t="s">
        <v>519</v>
      </c>
    </row>
    <row r="386" spans="1:8" s="84" customFormat="1" ht="25.5" customHeight="1">
      <c r="A386" s="29">
        <f t="shared" si="61"/>
        <v>0</v>
      </c>
      <c r="B386" s="28" t="s">
        <v>562</v>
      </c>
      <c r="C386" s="111"/>
      <c r="D386" s="112">
        <v>0</v>
      </c>
      <c r="E386" s="112"/>
      <c r="F386" s="75"/>
      <c r="G386" s="73" t="s">
        <v>563</v>
      </c>
      <c r="H386" s="29"/>
    </row>
    <row r="387" spans="1:8" s="84" customFormat="1" ht="30" customHeight="1">
      <c r="A387" s="27" t="str">
        <f t="shared" si="61"/>
        <v>B6.33 42 11.06</v>
      </c>
      <c r="B387" s="107" t="s">
        <v>285</v>
      </c>
      <c r="C387" s="27" t="s">
        <v>33</v>
      </c>
      <c r="D387" s="32">
        <v>750</v>
      </c>
      <c r="E387" s="5"/>
      <c r="F387" s="75"/>
      <c r="G387" s="104" t="s">
        <v>544</v>
      </c>
      <c r="H387" s="27" t="s">
        <v>640</v>
      </c>
    </row>
    <row r="388" spans="1:8" s="45" customFormat="1" ht="30" customHeight="1">
      <c r="A388" s="27" t="str">
        <f t="shared" si="61"/>
        <v>B6.33 42 11.07</v>
      </c>
      <c r="B388" s="107" t="s">
        <v>288</v>
      </c>
      <c r="C388" s="27" t="s">
        <v>33</v>
      </c>
      <c r="D388" s="32">
        <v>165</v>
      </c>
      <c r="E388" s="5"/>
      <c r="F388" s="75"/>
      <c r="G388" s="104" t="s">
        <v>515</v>
      </c>
      <c r="H388" s="27" t="s">
        <v>641</v>
      </c>
    </row>
    <row r="389" spans="1:8" s="45" customFormat="1" ht="30" customHeight="1">
      <c r="A389" s="27" t="str">
        <f t="shared" si="61"/>
        <v>B6.33 42 11.08</v>
      </c>
      <c r="B389" s="107" t="s">
        <v>302</v>
      </c>
      <c r="C389" s="27" t="s">
        <v>33</v>
      </c>
      <c r="D389" s="32">
        <v>55</v>
      </c>
      <c r="E389" s="5"/>
      <c r="F389" s="75"/>
      <c r="G389" s="104" t="s">
        <v>517</v>
      </c>
      <c r="H389" s="27" t="s">
        <v>642</v>
      </c>
    </row>
    <row r="390" spans="1:8" s="45" customFormat="1" ht="30" customHeight="1">
      <c r="A390" s="27" t="str">
        <f t="shared" si="61"/>
        <v>B6.33 42 11.09</v>
      </c>
      <c r="B390" s="107" t="s">
        <v>523</v>
      </c>
      <c r="C390" s="27" t="s">
        <v>33</v>
      </c>
      <c r="D390" s="32">
        <v>190</v>
      </c>
      <c r="E390" s="5"/>
      <c r="F390" s="75"/>
      <c r="G390" s="104" t="s">
        <v>524</v>
      </c>
      <c r="H390" s="27" t="s">
        <v>643</v>
      </c>
    </row>
    <row r="391" spans="1:8" s="45" customFormat="1" ht="28.5" customHeight="1">
      <c r="A391" s="27" t="str">
        <f t="shared" si="61"/>
        <v>B6.33 42 11.10</v>
      </c>
      <c r="B391" s="10" t="s">
        <v>638</v>
      </c>
      <c r="C391" s="27" t="s">
        <v>33</v>
      </c>
      <c r="D391" s="32">
        <v>15</v>
      </c>
      <c r="E391" s="11"/>
      <c r="F391" s="75"/>
      <c r="G391" s="104" t="s">
        <v>639</v>
      </c>
      <c r="H391" s="27" t="s">
        <v>644</v>
      </c>
    </row>
    <row r="392" spans="1:8" s="84" customFormat="1" ht="26.25" customHeight="1">
      <c r="A392" s="29">
        <f t="shared" si="61"/>
        <v>0</v>
      </c>
      <c r="B392" s="28" t="s">
        <v>569</v>
      </c>
      <c r="C392" s="111"/>
      <c r="D392" s="112">
        <v>0</v>
      </c>
      <c r="E392" s="112"/>
      <c r="F392" s="75"/>
      <c r="G392" s="73" t="s">
        <v>570</v>
      </c>
      <c r="H392" s="29"/>
    </row>
    <row r="393" spans="1:8" s="84" customFormat="1" ht="27" customHeight="1">
      <c r="A393" s="27" t="str">
        <f t="shared" si="61"/>
        <v>B6.33 42 11.11</v>
      </c>
      <c r="B393" s="107" t="s">
        <v>285</v>
      </c>
      <c r="C393" s="27" t="s">
        <v>33</v>
      </c>
      <c r="D393" s="32">
        <v>590</v>
      </c>
      <c r="E393" s="32"/>
      <c r="F393" s="75"/>
      <c r="G393" s="104" t="s">
        <v>544</v>
      </c>
      <c r="H393" s="27" t="s">
        <v>645</v>
      </c>
    </row>
    <row r="394" spans="1:8" s="45" customFormat="1" ht="24.75" customHeight="1">
      <c r="A394" s="27" t="str">
        <f t="shared" si="61"/>
        <v>B6.33 42 11.12</v>
      </c>
      <c r="B394" s="107" t="s">
        <v>288</v>
      </c>
      <c r="C394" s="27" t="s">
        <v>33</v>
      </c>
      <c r="D394" s="32">
        <v>1710</v>
      </c>
      <c r="E394" s="32"/>
      <c r="F394" s="75"/>
      <c r="G394" s="104" t="s">
        <v>515</v>
      </c>
      <c r="H394" s="27" t="s">
        <v>646</v>
      </c>
    </row>
    <row r="395" spans="1:8" s="45" customFormat="1" ht="25.5" customHeight="1">
      <c r="A395" s="27" t="str">
        <f t="shared" si="61"/>
        <v>B6.33 42 11.13</v>
      </c>
      <c r="B395" s="107" t="s">
        <v>302</v>
      </c>
      <c r="C395" s="27" t="s">
        <v>33</v>
      </c>
      <c r="D395" s="32">
        <v>360</v>
      </c>
      <c r="E395" s="32"/>
      <c r="F395" s="75"/>
      <c r="G395" s="104" t="s">
        <v>517</v>
      </c>
      <c r="H395" s="27" t="s">
        <v>647</v>
      </c>
    </row>
    <row r="396" spans="1:8" s="45" customFormat="1" ht="25.5" customHeight="1">
      <c r="A396" s="27" t="str">
        <f t="shared" si="61"/>
        <v>B6.33 42 11.14</v>
      </c>
      <c r="B396" s="10" t="s">
        <v>305</v>
      </c>
      <c r="C396" s="27" t="s">
        <v>33</v>
      </c>
      <c r="D396" s="32">
        <v>15</v>
      </c>
      <c r="E396" s="11"/>
      <c r="F396" s="75"/>
      <c r="G396" s="104" t="s">
        <v>306</v>
      </c>
      <c r="H396" s="27" t="s">
        <v>648</v>
      </c>
    </row>
    <row r="397" spans="1:8" s="84" customFormat="1" ht="30" customHeight="1">
      <c r="A397" s="87">
        <f t="shared" si="61"/>
        <v>0</v>
      </c>
      <c r="B397" s="42" t="s">
        <v>649</v>
      </c>
      <c r="C397" s="1894" t="s">
        <v>79</v>
      </c>
      <c r="D397" s="1894"/>
      <c r="E397" s="1894"/>
      <c r="F397" s="75">
        <f t="shared" si="60"/>
        <v>0</v>
      </c>
      <c r="G397" s="82" t="s">
        <v>650</v>
      </c>
      <c r="H397" s="82"/>
    </row>
    <row r="398" spans="1:8" s="84" customFormat="1" ht="29.25" customHeight="1">
      <c r="A398" s="74" t="str">
        <f t="shared" si="61"/>
        <v>33 42 11</v>
      </c>
      <c r="B398" s="28" t="s">
        <v>631</v>
      </c>
      <c r="C398" s="113"/>
      <c r="D398" s="114"/>
      <c r="E398" s="114"/>
      <c r="F398" s="75">
        <f t="shared" si="60"/>
        <v>0</v>
      </c>
      <c r="G398" s="78" t="s">
        <v>632</v>
      </c>
      <c r="H398" s="74" t="s">
        <v>633</v>
      </c>
    </row>
    <row r="399" spans="1:8" s="84" customFormat="1" ht="51" customHeight="1">
      <c r="A399" s="74">
        <f t="shared" si="61"/>
        <v>0</v>
      </c>
      <c r="B399" s="108" t="s">
        <v>508</v>
      </c>
      <c r="C399" s="29"/>
      <c r="D399" s="63"/>
      <c r="E399" s="9"/>
      <c r="F399" s="75">
        <f t="shared" si="60"/>
        <v>0</v>
      </c>
      <c r="G399" s="103" t="s">
        <v>509</v>
      </c>
      <c r="H399" s="74"/>
    </row>
    <row r="400" spans="1:8" s="84" customFormat="1" ht="30" customHeight="1">
      <c r="A400" s="29">
        <f>H400</f>
        <v>0</v>
      </c>
      <c r="B400" s="28" t="s">
        <v>651</v>
      </c>
      <c r="C400" s="111"/>
      <c r="D400" s="112">
        <v>0</v>
      </c>
      <c r="E400" s="112"/>
      <c r="F400" s="75"/>
      <c r="G400" s="73" t="s">
        <v>652</v>
      </c>
      <c r="H400" s="29"/>
    </row>
    <row r="401" spans="1:8" s="84" customFormat="1" ht="30" customHeight="1">
      <c r="A401" s="27" t="str">
        <f t="shared" ref="A401" si="62">H401</f>
        <v>B6.33 42 11.15</v>
      </c>
      <c r="B401" s="107" t="s">
        <v>285</v>
      </c>
      <c r="C401" s="27" t="s">
        <v>33</v>
      </c>
      <c r="D401" s="32">
        <v>10</v>
      </c>
      <c r="E401" s="32"/>
      <c r="F401" s="75"/>
      <c r="G401" s="104" t="s">
        <v>544</v>
      </c>
      <c r="H401" s="27" t="s">
        <v>653</v>
      </c>
    </row>
    <row r="402" spans="1:8" s="84" customFormat="1" ht="30" customHeight="1">
      <c r="A402" s="27" t="str">
        <f>H402</f>
        <v>B6.33 42 11.16</v>
      </c>
      <c r="B402" s="107" t="s">
        <v>654</v>
      </c>
      <c r="C402" s="27" t="s">
        <v>33</v>
      </c>
      <c r="D402" s="32">
        <v>460</v>
      </c>
      <c r="E402" s="5"/>
      <c r="F402" s="75"/>
      <c r="G402" s="104" t="s">
        <v>451</v>
      </c>
      <c r="H402" s="27" t="s">
        <v>655</v>
      </c>
    </row>
    <row r="403" spans="1:8" s="84" customFormat="1" ht="30" customHeight="1">
      <c r="A403" s="27" t="str">
        <f>H403</f>
        <v>B6.33 42 11.17</v>
      </c>
      <c r="B403" s="107" t="s">
        <v>302</v>
      </c>
      <c r="C403" s="27" t="s">
        <v>33</v>
      </c>
      <c r="D403" s="32">
        <v>190</v>
      </c>
      <c r="E403" s="5"/>
      <c r="F403" s="75"/>
      <c r="G403" s="104" t="s">
        <v>517</v>
      </c>
      <c r="H403" s="27" t="s">
        <v>656</v>
      </c>
    </row>
    <row r="404" spans="1:8" s="45" customFormat="1" ht="30" customHeight="1">
      <c r="A404" s="27" t="str">
        <f>H404</f>
        <v>B6.33 42 11.18</v>
      </c>
      <c r="B404" s="10" t="s">
        <v>305</v>
      </c>
      <c r="C404" s="27" t="s">
        <v>33</v>
      </c>
      <c r="D404" s="32">
        <v>15</v>
      </c>
      <c r="E404" s="11"/>
      <c r="F404" s="75"/>
      <c r="G404" s="104" t="s">
        <v>306</v>
      </c>
      <c r="H404" s="27" t="s">
        <v>657</v>
      </c>
    </row>
    <row r="405" spans="1:8" s="84" customFormat="1" ht="30" customHeight="1">
      <c r="A405" s="29">
        <f t="shared" si="61"/>
        <v>0</v>
      </c>
      <c r="B405" s="28" t="s">
        <v>658</v>
      </c>
      <c r="C405" s="111"/>
      <c r="D405" s="112"/>
      <c r="E405" s="112"/>
      <c r="F405" s="75">
        <f t="shared" si="60"/>
        <v>0</v>
      </c>
      <c r="G405" s="73" t="s">
        <v>659</v>
      </c>
      <c r="H405" s="29"/>
    </row>
    <row r="406" spans="1:8" s="84" customFormat="1" ht="30" customHeight="1">
      <c r="A406" s="27" t="str">
        <f t="shared" si="61"/>
        <v>B6.33 42 11.19</v>
      </c>
      <c r="B406" s="107" t="s">
        <v>285</v>
      </c>
      <c r="C406" s="27" t="s">
        <v>33</v>
      </c>
      <c r="D406" s="32">
        <v>10</v>
      </c>
      <c r="E406" s="32"/>
      <c r="F406" s="75"/>
      <c r="G406" s="104" t="s">
        <v>544</v>
      </c>
      <c r="H406" s="27" t="s">
        <v>660</v>
      </c>
    </row>
    <row r="407" spans="1:8" s="45" customFormat="1" ht="30" customHeight="1">
      <c r="A407" s="27" t="str">
        <f t="shared" si="61"/>
        <v>B6.33 42 11.20</v>
      </c>
      <c r="B407" s="107" t="s">
        <v>450</v>
      </c>
      <c r="C407" s="27" t="s">
        <v>33</v>
      </c>
      <c r="D407" s="32">
        <v>1405</v>
      </c>
      <c r="E407" s="32"/>
      <c r="F407" s="75"/>
      <c r="G407" s="104" t="s">
        <v>661</v>
      </c>
      <c r="H407" s="27" t="s">
        <v>662</v>
      </c>
    </row>
    <row r="408" spans="1:8" s="45" customFormat="1" ht="30" customHeight="1">
      <c r="A408" s="27" t="str">
        <f t="shared" si="61"/>
        <v>B6.33 42 11.21</v>
      </c>
      <c r="B408" s="107" t="s">
        <v>302</v>
      </c>
      <c r="C408" s="27" t="s">
        <v>33</v>
      </c>
      <c r="D408" s="32">
        <v>400</v>
      </c>
      <c r="E408" s="32"/>
      <c r="F408" s="75"/>
      <c r="G408" s="104" t="s">
        <v>517</v>
      </c>
      <c r="H408" s="27" t="s">
        <v>663</v>
      </c>
    </row>
    <row r="409" spans="1:8" s="45" customFormat="1" ht="30" customHeight="1">
      <c r="A409" s="27" t="str">
        <f t="shared" si="61"/>
        <v>B6.33 42 11.22</v>
      </c>
      <c r="B409" s="10" t="s">
        <v>305</v>
      </c>
      <c r="C409" s="27" t="s">
        <v>33</v>
      </c>
      <c r="D409" s="32">
        <v>15</v>
      </c>
      <c r="E409" s="11"/>
      <c r="F409" s="75"/>
      <c r="G409" s="104" t="s">
        <v>306</v>
      </c>
      <c r="H409" s="27" t="s">
        <v>664</v>
      </c>
    </row>
    <row r="410" spans="1:8" s="84" customFormat="1" ht="30" customHeight="1">
      <c r="A410" s="29">
        <f t="shared" si="61"/>
        <v>0</v>
      </c>
      <c r="B410" s="28" t="s">
        <v>665</v>
      </c>
      <c r="C410" s="111"/>
      <c r="D410" s="112">
        <v>0</v>
      </c>
      <c r="E410" s="112"/>
      <c r="F410" s="75"/>
      <c r="G410" s="73" t="s">
        <v>666</v>
      </c>
      <c r="H410" s="29"/>
    </row>
    <row r="411" spans="1:8" s="84" customFormat="1" ht="30" customHeight="1">
      <c r="A411" s="27" t="str">
        <f t="shared" si="61"/>
        <v>B6.33 42 11.23</v>
      </c>
      <c r="B411" s="107" t="s">
        <v>285</v>
      </c>
      <c r="C411" s="27" t="s">
        <v>33</v>
      </c>
      <c r="D411" s="32">
        <v>10</v>
      </c>
      <c r="E411" s="32"/>
      <c r="F411" s="75"/>
      <c r="G411" s="104" t="s">
        <v>544</v>
      </c>
      <c r="H411" s="27" t="s">
        <v>667</v>
      </c>
    </row>
    <row r="412" spans="1:8" s="45" customFormat="1" ht="30" customHeight="1">
      <c r="A412" s="27" t="str">
        <f t="shared" si="61"/>
        <v>B6.33 42 11.24</v>
      </c>
      <c r="B412" s="107" t="s">
        <v>450</v>
      </c>
      <c r="C412" s="27" t="s">
        <v>33</v>
      </c>
      <c r="D412" s="32">
        <v>625</v>
      </c>
      <c r="E412" s="5"/>
      <c r="F412" s="75"/>
      <c r="G412" s="104" t="s">
        <v>661</v>
      </c>
      <c r="H412" s="27" t="s">
        <v>668</v>
      </c>
    </row>
    <row r="413" spans="1:8" s="45" customFormat="1" ht="30" customHeight="1">
      <c r="A413" s="27" t="str">
        <f t="shared" si="61"/>
        <v>B6.33 42 11.25</v>
      </c>
      <c r="B413" s="107" t="s">
        <v>669</v>
      </c>
      <c r="C413" s="27" t="s">
        <v>33</v>
      </c>
      <c r="D413" s="32">
        <v>180</v>
      </c>
      <c r="E413" s="5"/>
      <c r="F413" s="75"/>
      <c r="G413" s="104" t="s">
        <v>670</v>
      </c>
      <c r="H413" s="27" t="s">
        <v>671</v>
      </c>
    </row>
    <row r="414" spans="1:8" s="45" customFormat="1" ht="30" customHeight="1">
      <c r="A414" s="27" t="str">
        <f t="shared" si="61"/>
        <v>B6.33 42 11.26</v>
      </c>
      <c r="B414" s="10" t="s">
        <v>305</v>
      </c>
      <c r="C414" s="27" t="s">
        <v>33</v>
      </c>
      <c r="D414" s="32">
        <v>15</v>
      </c>
      <c r="E414" s="11"/>
      <c r="F414" s="75"/>
      <c r="G414" s="104" t="s">
        <v>306</v>
      </c>
      <c r="H414" s="27" t="s">
        <v>672</v>
      </c>
    </row>
    <row r="415" spans="1:8" s="45" customFormat="1" ht="30" customHeight="1">
      <c r="A415" s="27"/>
      <c r="B415" s="10"/>
      <c r="C415" s="27"/>
      <c r="D415" s="32"/>
      <c r="E415" s="11"/>
      <c r="F415" s="75"/>
      <c r="G415" s="104"/>
      <c r="H415" s="27"/>
    </row>
    <row r="416" spans="1:8" s="45" customFormat="1" ht="30" customHeight="1">
      <c r="A416" s="27"/>
      <c r="B416" s="107"/>
      <c r="C416" s="27"/>
      <c r="D416" s="32"/>
      <c r="E416" s="5"/>
      <c r="F416" s="75"/>
      <c r="G416" s="104"/>
      <c r="H416" s="27"/>
    </row>
    <row r="417" spans="1:8" s="45" customFormat="1" ht="30" customHeight="1">
      <c r="A417" s="27"/>
      <c r="B417" s="107"/>
      <c r="C417" s="27"/>
      <c r="D417" s="32"/>
      <c r="E417" s="5"/>
      <c r="F417" s="75"/>
      <c r="G417" s="104"/>
      <c r="H417" s="27"/>
    </row>
    <row r="418" spans="1:8" s="84" customFormat="1" ht="30" customHeight="1">
      <c r="A418" s="87">
        <f t="shared" ref="A418:A420" si="63">H418</f>
        <v>0</v>
      </c>
      <c r="B418" s="42" t="s">
        <v>649</v>
      </c>
      <c r="C418" s="1894" t="s">
        <v>79</v>
      </c>
      <c r="D418" s="1894"/>
      <c r="E418" s="1894"/>
      <c r="F418" s="75">
        <f t="shared" ref="F418:F420" si="64">E418+D418</f>
        <v>0</v>
      </c>
      <c r="G418" s="82" t="s">
        <v>650</v>
      </c>
      <c r="H418" s="82"/>
    </row>
    <row r="419" spans="1:8" s="84" customFormat="1" ht="29.25" customHeight="1">
      <c r="A419" s="74" t="str">
        <f t="shared" si="63"/>
        <v>33 42 11</v>
      </c>
      <c r="B419" s="28" t="s">
        <v>631</v>
      </c>
      <c r="C419" s="113"/>
      <c r="D419" s="114"/>
      <c r="E419" s="114"/>
      <c r="F419" s="75">
        <f t="shared" si="64"/>
        <v>0</v>
      </c>
      <c r="G419" s="78" t="s">
        <v>632</v>
      </c>
      <c r="H419" s="74" t="s">
        <v>633</v>
      </c>
    </row>
    <row r="420" spans="1:8" s="84" customFormat="1" ht="51" customHeight="1">
      <c r="A420" s="74">
        <f t="shared" si="63"/>
        <v>0</v>
      </c>
      <c r="B420" s="108" t="s">
        <v>508</v>
      </c>
      <c r="C420" s="29"/>
      <c r="D420" s="63"/>
      <c r="E420" s="9"/>
      <c r="F420" s="75">
        <f t="shared" si="64"/>
        <v>0</v>
      </c>
      <c r="G420" s="103" t="s">
        <v>509</v>
      </c>
      <c r="H420" s="74"/>
    </row>
    <row r="421" spans="1:8" s="84" customFormat="1" ht="28.5" customHeight="1">
      <c r="A421" s="29">
        <f t="shared" si="61"/>
        <v>0</v>
      </c>
      <c r="B421" s="28" t="s">
        <v>673</v>
      </c>
      <c r="C421" s="111"/>
      <c r="D421" s="112">
        <v>0</v>
      </c>
      <c r="E421" s="112"/>
      <c r="F421" s="75"/>
      <c r="G421" s="73" t="s">
        <v>674</v>
      </c>
      <c r="H421" s="29"/>
    </row>
    <row r="422" spans="1:8" s="84" customFormat="1" ht="30" customHeight="1">
      <c r="A422" s="27" t="str">
        <f t="shared" si="61"/>
        <v>B6.33 42 11.27</v>
      </c>
      <c r="B422" s="107" t="s">
        <v>285</v>
      </c>
      <c r="C422" s="27" t="s">
        <v>33</v>
      </c>
      <c r="D422" s="32">
        <v>10</v>
      </c>
      <c r="E422" s="32"/>
      <c r="F422" s="75"/>
      <c r="G422" s="104" t="s">
        <v>544</v>
      </c>
      <c r="H422" s="27" t="s">
        <v>675</v>
      </c>
    </row>
    <row r="423" spans="1:8" s="84" customFormat="1" ht="30" customHeight="1">
      <c r="A423" s="27" t="str">
        <f t="shared" si="61"/>
        <v>B6.33 42 11.28</v>
      </c>
      <c r="B423" s="107" t="s">
        <v>450</v>
      </c>
      <c r="C423" s="27" t="s">
        <v>33</v>
      </c>
      <c r="D423" s="32">
        <v>10</v>
      </c>
      <c r="E423" s="5"/>
      <c r="F423" s="75"/>
      <c r="G423" s="104" t="s">
        <v>661</v>
      </c>
      <c r="H423" s="27" t="s">
        <v>676</v>
      </c>
    </row>
    <row r="424" spans="1:8" s="45" customFormat="1" ht="30" customHeight="1">
      <c r="A424" s="27" t="str">
        <f t="shared" si="61"/>
        <v>B6.33 42 11.29</v>
      </c>
      <c r="B424" s="107" t="s">
        <v>302</v>
      </c>
      <c r="C424" s="27" t="s">
        <v>33</v>
      </c>
      <c r="D424" s="32">
        <v>620</v>
      </c>
      <c r="E424" s="5"/>
      <c r="F424" s="75"/>
      <c r="G424" s="104" t="s">
        <v>517</v>
      </c>
      <c r="H424" s="27" t="s">
        <v>677</v>
      </c>
    </row>
    <row r="425" spans="1:8" s="45" customFormat="1" ht="30" customHeight="1">
      <c r="A425" s="27" t="str">
        <f t="shared" si="61"/>
        <v>B6.33 42 11.30</v>
      </c>
      <c r="B425" s="107" t="s">
        <v>523</v>
      </c>
      <c r="C425" s="27" t="s">
        <v>33</v>
      </c>
      <c r="D425" s="32">
        <v>65</v>
      </c>
      <c r="E425" s="5"/>
      <c r="F425" s="75"/>
      <c r="G425" s="104" t="s">
        <v>524</v>
      </c>
      <c r="H425" s="27" t="s">
        <v>678</v>
      </c>
    </row>
    <row r="426" spans="1:8" s="45" customFormat="1" ht="28.5" customHeight="1">
      <c r="A426" s="27" t="str">
        <f t="shared" si="61"/>
        <v>B6.33 42 11.31</v>
      </c>
      <c r="B426" s="10" t="s">
        <v>638</v>
      </c>
      <c r="C426" s="27" t="s">
        <v>33</v>
      </c>
      <c r="D426" s="32">
        <v>15</v>
      </c>
      <c r="E426" s="11"/>
      <c r="F426" s="75"/>
      <c r="G426" s="104" t="s">
        <v>639</v>
      </c>
      <c r="H426" s="27" t="s">
        <v>679</v>
      </c>
    </row>
    <row r="427" spans="1:8" s="84" customFormat="1" ht="30" customHeight="1">
      <c r="A427" s="29">
        <f t="shared" si="61"/>
        <v>0</v>
      </c>
      <c r="B427" s="28" t="s">
        <v>680</v>
      </c>
      <c r="C427" s="111"/>
      <c r="D427" s="112">
        <v>0</v>
      </c>
      <c r="E427" s="112"/>
      <c r="F427" s="75"/>
      <c r="G427" s="73" t="s">
        <v>681</v>
      </c>
      <c r="H427" s="29"/>
    </row>
    <row r="428" spans="1:8" s="84" customFormat="1" ht="30" customHeight="1">
      <c r="A428" s="27" t="str">
        <f t="shared" si="61"/>
        <v>B6.33 42 11.32</v>
      </c>
      <c r="B428" s="107" t="s">
        <v>285</v>
      </c>
      <c r="C428" s="27" t="s">
        <v>33</v>
      </c>
      <c r="D428" s="32">
        <v>10</v>
      </c>
      <c r="E428" s="32"/>
      <c r="F428" s="75"/>
      <c r="G428" s="104" t="s">
        <v>544</v>
      </c>
      <c r="H428" s="27" t="s">
        <v>682</v>
      </c>
    </row>
    <row r="429" spans="1:8" s="45" customFormat="1" ht="30" customHeight="1">
      <c r="A429" s="27" t="str">
        <f t="shared" si="61"/>
        <v>B6.33 42 11.33</v>
      </c>
      <c r="B429" s="107" t="s">
        <v>450</v>
      </c>
      <c r="C429" s="27" t="s">
        <v>33</v>
      </c>
      <c r="D429" s="32">
        <v>100</v>
      </c>
      <c r="E429" s="5"/>
      <c r="F429" s="75"/>
      <c r="G429" s="104" t="s">
        <v>661</v>
      </c>
      <c r="H429" s="27" t="s">
        <v>683</v>
      </c>
    </row>
    <row r="430" spans="1:8" s="84" customFormat="1" ht="30" customHeight="1">
      <c r="A430" s="27" t="str">
        <f t="shared" si="61"/>
        <v>B6.33 42 11.34</v>
      </c>
      <c r="B430" s="107" t="s">
        <v>302</v>
      </c>
      <c r="C430" s="27" t="s">
        <v>33</v>
      </c>
      <c r="D430" s="32">
        <v>1000</v>
      </c>
      <c r="E430" s="5"/>
      <c r="F430" s="75"/>
      <c r="G430" s="104" t="s">
        <v>521</v>
      </c>
      <c r="H430" s="27" t="s">
        <v>684</v>
      </c>
    </row>
    <row r="431" spans="1:8" s="84" customFormat="1" ht="30" customHeight="1">
      <c r="A431" s="27" t="str">
        <f t="shared" si="61"/>
        <v>B6.33 42 11.35</v>
      </c>
      <c r="B431" s="107" t="s">
        <v>536</v>
      </c>
      <c r="C431" s="27" t="s">
        <v>33</v>
      </c>
      <c r="D431" s="32">
        <v>250</v>
      </c>
      <c r="E431" s="5"/>
      <c r="F431" s="75"/>
      <c r="G431" s="104" t="s">
        <v>524</v>
      </c>
      <c r="H431" s="27" t="s">
        <v>685</v>
      </c>
    </row>
    <row r="432" spans="1:8" s="84" customFormat="1" ht="30" customHeight="1">
      <c r="A432" s="27" t="str">
        <f t="shared" si="61"/>
        <v>B6.33 42 11.36</v>
      </c>
      <c r="B432" s="107" t="s">
        <v>526</v>
      </c>
      <c r="C432" s="27" t="s">
        <v>33</v>
      </c>
      <c r="D432" s="32">
        <v>315</v>
      </c>
      <c r="E432" s="5"/>
      <c r="F432" s="75"/>
      <c r="G432" s="104" t="s">
        <v>527</v>
      </c>
      <c r="H432" s="27" t="s">
        <v>686</v>
      </c>
    </row>
    <row r="433" spans="1:8" s="45" customFormat="1" ht="27.75" customHeight="1">
      <c r="A433" s="27" t="str">
        <f t="shared" si="61"/>
        <v>B6.33 42 11.37</v>
      </c>
      <c r="B433" s="10" t="s">
        <v>529</v>
      </c>
      <c r="C433" s="27" t="s">
        <v>33</v>
      </c>
      <c r="D433" s="32">
        <v>15</v>
      </c>
      <c r="E433" s="11"/>
      <c r="F433" s="75"/>
      <c r="G433" s="104" t="s">
        <v>530</v>
      </c>
      <c r="H433" s="27" t="s">
        <v>687</v>
      </c>
    </row>
    <row r="434" spans="1:8" s="84" customFormat="1" ht="30" customHeight="1">
      <c r="A434" s="27"/>
      <c r="B434" s="107"/>
      <c r="C434" s="27"/>
      <c r="D434" s="32"/>
      <c r="E434" s="5"/>
      <c r="F434" s="75">
        <f t="shared" si="60"/>
        <v>0</v>
      </c>
      <c r="G434" s="104"/>
      <c r="H434" s="27"/>
    </row>
    <row r="435" spans="1:8" s="84" customFormat="1" ht="30" customHeight="1">
      <c r="A435" s="87">
        <f t="shared" ref="A435" si="65">H435</f>
        <v>0</v>
      </c>
      <c r="B435" s="42" t="s">
        <v>649</v>
      </c>
      <c r="C435" s="1894" t="s">
        <v>79</v>
      </c>
      <c r="D435" s="1894"/>
      <c r="E435" s="1894"/>
      <c r="F435" s="75">
        <f t="shared" si="60"/>
        <v>0</v>
      </c>
      <c r="G435" s="82" t="s">
        <v>650</v>
      </c>
      <c r="H435" s="82"/>
    </row>
    <row r="436" spans="1:8" s="84" customFormat="1" ht="24.9" customHeight="1">
      <c r="A436" s="74" t="str">
        <f t="shared" si="61"/>
        <v>33 42 11</v>
      </c>
      <c r="B436" s="28" t="s">
        <v>688</v>
      </c>
      <c r="C436" s="111"/>
      <c r="D436" s="112"/>
      <c r="E436" s="112"/>
      <c r="F436" s="75">
        <f t="shared" si="60"/>
        <v>0</v>
      </c>
      <c r="G436" s="73" t="s">
        <v>689</v>
      </c>
      <c r="H436" s="74" t="s">
        <v>633</v>
      </c>
    </row>
    <row r="437" spans="1:8" s="84" customFormat="1" ht="30" customHeight="1">
      <c r="A437" s="74">
        <f t="shared" si="61"/>
        <v>0</v>
      </c>
      <c r="B437" s="28" t="s">
        <v>690</v>
      </c>
      <c r="C437" s="111"/>
      <c r="D437" s="112"/>
      <c r="E437" s="112"/>
      <c r="F437" s="75">
        <f t="shared" si="60"/>
        <v>0</v>
      </c>
      <c r="G437" s="73" t="s">
        <v>691</v>
      </c>
      <c r="H437" s="74"/>
    </row>
    <row r="438" spans="1:8" s="84" customFormat="1" ht="30" customHeight="1">
      <c r="A438" s="29">
        <f t="shared" si="61"/>
        <v>0</v>
      </c>
      <c r="B438" s="28" t="s">
        <v>542</v>
      </c>
      <c r="C438" s="111"/>
      <c r="D438" s="112"/>
      <c r="E438" s="112"/>
      <c r="F438" s="75">
        <f t="shared" si="60"/>
        <v>0</v>
      </c>
      <c r="G438" s="73" t="s">
        <v>543</v>
      </c>
      <c r="H438" s="29"/>
    </row>
    <row r="439" spans="1:8" s="84" customFormat="1" ht="30" customHeight="1">
      <c r="A439" s="27" t="str">
        <f t="shared" si="61"/>
        <v>B6.33 42 11.38</v>
      </c>
      <c r="B439" s="107" t="s">
        <v>285</v>
      </c>
      <c r="C439" s="27" t="s">
        <v>33</v>
      </c>
      <c r="D439" s="32">
        <v>12550</v>
      </c>
      <c r="E439" s="32"/>
      <c r="F439" s="75"/>
      <c r="G439" s="104" t="s">
        <v>544</v>
      </c>
      <c r="H439" s="27" t="s">
        <v>692</v>
      </c>
    </row>
    <row r="440" spans="1:8" s="84" customFormat="1" ht="30" customHeight="1">
      <c r="A440" s="29">
        <f t="shared" si="61"/>
        <v>0</v>
      </c>
      <c r="B440" s="28" t="s">
        <v>552</v>
      </c>
      <c r="C440" s="111"/>
      <c r="D440" s="112">
        <v>0</v>
      </c>
      <c r="E440" s="112"/>
      <c r="F440" s="75"/>
      <c r="G440" s="73" t="s">
        <v>553</v>
      </c>
      <c r="H440" s="29"/>
    </row>
    <row r="441" spans="1:8" s="84" customFormat="1" ht="30" customHeight="1">
      <c r="A441" s="27" t="str">
        <f t="shared" si="61"/>
        <v>B6.33 42 11.39</v>
      </c>
      <c r="B441" s="107" t="s">
        <v>285</v>
      </c>
      <c r="C441" s="27" t="s">
        <v>33</v>
      </c>
      <c r="D441" s="32">
        <v>840</v>
      </c>
      <c r="E441" s="32"/>
      <c r="F441" s="75"/>
      <c r="G441" s="104" t="s">
        <v>544</v>
      </c>
      <c r="H441" s="27" t="s">
        <v>693</v>
      </c>
    </row>
    <row r="442" spans="1:8" s="81" customFormat="1" ht="33.75" customHeight="1">
      <c r="A442" s="46">
        <f t="shared" si="61"/>
        <v>0</v>
      </c>
      <c r="B442" s="28" t="s">
        <v>694</v>
      </c>
      <c r="C442" s="111"/>
      <c r="D442" s="112"/>
      <c r="E442" s="112"/>
      <c r="F442" s="75">
        <f t="shared" ref="F442:F444" si="66">E442+D442</f>
        <v>0</v>
      </c>
      <c r="G442" s="73" t="s">
        <v>695</v>
      </c>
      <c r="H442" s="80"/>
    </row>
    <row r="443" spans="1:8" s="81" customFormat="1" ht="30" customHeight="1">
      <c r="A443" s="74" t="str">
        <f t="shared" si="61"/>
        <v>33 05 39</v>
      </c>
      <c r="B443" s="28" t="s">
        <v>696</v>
      </c>
      <c r="C443" s="111"/>
      <c r="D443" s="112"/>
      <c r="E443" s="112"/>
      <c r="F443" s="75">
        <f t="shared" si="66"/>
        <v>0</v>
      </c>
      <c r="G443" s="73" t="s">
        <v>697</v>
      </c>
      <c r="H443" s="74" t="s">
        <v>698</v>
      </c>
    </row>
    <row r="444" spans="1:8" s="81" customFormat="1" ht="30" customHeight="1">
      <c r="A444" s="74">
        <f t="shared" si="61"/>
        <v>0</v>
      </c>
      <c r="B444" s="28" t="s">
        <v>699</v>
      </c>
      <c r="C444" s="111"/>
      <c r="D444" s="112"/>
      <c r="E444" s="112"/>
      <c r="F444" s="75">
        <f t="shared" si="66"/>
        <v>0</v>
      </c>
      <c r="G444" s="73" t="s">
        <v>586</v>
      </c>
      <c r="H444" s="74"/>
    </row>
    <row r="445" spans="1:8" s="81" customFormat="1" ht="30" customHeight="1">
      <c r="A445" s="74" t="str">
        <f t="shared" si="61"/>
        <v>B6.33 05 39.01</v>
      </c>
      <c r="B445" s="31" t="s">
        <v>700</v>
      </c>
      <c r="C445" s="27" t="s">
        <v>267</v>
      </c>
      <c r="D445" s="75">
        <v>117</v>
      </c>
      <c r="E445" s="75"/>
      <c r="F445" s="75"/>
      <c r="G445" s="104" t="s">
        <v>701</v>
      </c>
      <c r="H445" s="74" t="s">
        <v>702</v>
      </c>
    </row>
    <row r="446" spans="1:8" s="81" customFormat="1" ht="30" customHeight="1">
      <c r="A446" s="74" t="str">
        <f t="shared" si="61"/>
        <v>B6.33 05 39.02</v>
      </c>
      <c r="B446" s="31" t="s">
        <v>703</v>
      </c>
      <c r="C446" s="27" t="s">
        <v>267</v>
      </c>
      <c r="D446" s="75">
        <v>25</v>
      </c>
      <c r="E446" s="75"/>
      <c r="F446" s="75"/>
      <c r="G446" s="104" t="s">
        <v>704</v>
      </c>
      <c r="H446" s="74" t="s">
        <v>705</v>
      </c>
    </row>
    <row r="447" spans="1:8" s="81" customFormat="1" ht="30" customHeight="1">
      <c r="A447" s="74" t="str">
        <f t="shared" si="61"/>
        <v>B6.33 05 39.03</v>
      </c>
      <c r="B447" s="31" t="s">
        <v>706</v>
      </c>
      <c r="C447" s="27" t="s">
        <v>267</v>
      </c>
      <c r="D447" s="75">
        <v>16</v>
      </c>
      <c r="E447" s="75"/>
      <c r="F447" s="75"/>
      <c r="G447" s="104" t="s">
        <v>597</v>
      </c>
      <c r="H447" s="74" t="s">
        <v>707</v>
      </c>
    </row>
    <row r="448" spans="1:8" s="81" customFormat="1" ht="30" customHeight="1">
      <c r="A448" s="74" t="str">
        <f t="shared" si="61"/>
        <v>B6.33 05 39.04</v>
      </c>
      <c r="B448" s="31" t="s">
        <v>708</v>
      </c>
      <c r="C448" s="27" t="s">
        <v>267</v>
      </c>
      <c r="D448" s="75">
        <v>10</v>
      </c>
      <c r="E448" s="75"/>
      <c r="F448" s="75"/>
      <c r="G448" s="104" t="s">
        <v>709</v>
      </c>
      <c r="H448" s="74" t="s">
        <v>710</v>
      </c>
    </row>
    <row r="449" spans="1:8" s="81" customFormat="1" ht="25.5" customHeight="1">
      <c r="A449" s="74" t="str">
        <f t="shared" si="61"/>
        <v>B6.33 05 39.05</v>
      </c>
      <c r="B449" s="115" t="s">
        <v>602</v>
      </c>
      <c r="C449" s="27" t="s">
        <v>267</v>
      </c>
      <c r="D449" s="75">
        <v>1</v>
      </c>
      <c r="E449" s="75"/>
      <c r="F449" s="75"/>
      <c r="G449" s="116" t="s">
        <v>711</v>
      </c>
      <c r="H449" s="74" t="s">
        <v>712</v>
      </c>
    </row>
    <row r="450" spans="1:8" s="81" customFormat="1" ht="27" customHeight="1">
      <c r="A450" s="74" t="str">
        <f t="shared" si="61"/>
        <v>B6.33 05 39.06</v>
      </c>
      <c r="B450" s="115" t="s">
        <v>713</v>
      </c>
      <c r="C450" s="27" t="s">
        <v>267</v>
      </c>
      <c r="D450" s="75">
        <v>1</v>
      </c>
      <c r="E450" s="75"/>
      <c r="F450" s="75"/>
      <c r="G450" s="116" t="s">
        <v>714</v>
      </c>
      <c r="H450" s="74" t="s">
        <v>715</v>
      </c>
    </row>
    <row r="451" spans="1:8" s="81" customFormat="1" ht="30" customHeight="1">
      <c r="A451" s="74" t="str">
        <f t="shared" si="61"/>
        <v>B6.33 05 39.07</v>
      </c>
      <c r="B451" s="115" t="s">
        <v>608</v>
      </c>
      <c r="C451" s="27" t="s">
        <v>267</v>
      </c>
      <c r="D451" s="75">
        <v>2</v>
      </c>
      <c r="E451" s="75"/>
      <c r="F451" s="75"/>
      <c r="G451" s="116" t="s">
        <v>716</v>
      </c>
      <c r="H451" s="74" t="s">
        <v>717</v>
      </c>
    </row>
    <row r="452" spans="1:8" s="81" customFormat="1" ht="30" customHeight="1">
      <c r="A452" s="74" t="str">
        <f t="shared" si="61"/>
        <v>B6.33 05 39.08</v>
      </c>
      <c r="B452" s="115" t="s">
        <v>718</v>
      </c>
      <c r="C452" s="27" t="s">
        <v>267</v>
      </c>
      <c r="D452" s="75">
        <v>1</v>
      </c>
      <c r="E452" s="75"/>
      <c r="F452" s="75"/>
      <c r="G452" s="116" t="s">
        <v>719</v>
      </c>
      <c r="H452" s="74" t="s">
        <v>720</v>
      </c>
    </row>
    <row r="453" spans="1:8" s="84" customFormat="1" ht="30" customHeight="1">
      <c r="A453" s="74" t="str">
        <f t="shared" si="61"/>
        <v>B6.33 05 39.09</v>
      </c>
      <c r="B453" s="115" t="s">
        <v>721</v>
      </c>
      <c r="C453" s="27" t="s">
        <v>267</v>
      </c>
      <c r="D453" s="75">
        <v>1</v>
      </c>
      <c r="E453" s="75"/>
      <c r="F453" s="75"/>
      <c r="G453" s="116" t="s">
        <v>722</v>
      </c>
      <c r="H453" s="74" t="s">
        <v>723</v>
      </c>
    </row>
    <row r="454" spans="1:8" s="84" customFormat="1" ht="30" customHeight="1">
      <c r="A454" s="74"/>
      <c r="B454" s="115"/>
      <c r="C454" s="27"/>
      <c r="D454" s="75"/>
      <c r="E454" s="75"/>
      <c r="F454" s="75"/>
      <c r="G454" s="116"/>
      <c r="H454" s="74"/>
    </row>
    <row r="455" spans="1:8" s="84" customFormat="1" ht="30" customHeight="1">
      <c r="A455" s="74"/>
      <c r="B455" s="115"/>
      <c r="C455" s="27"/>
      <c r="D455" s="75"/>
      <c r="E455" s="75"/>
      <c r="F455" s="75"/>
      <c r="G455" s="116"/>
      <c r="H455" s="74"/>
    </row>
    <row r="456" spans="1:8" s="84" customFormat="1" ht="30" customHeight="1">
      <c r="A456" s="27"/>
      <c r="B456" s="107"/>
      <c r="C456" s="27"/>
      <c r="D456" s="32"/>
      <c r="E456" s="5"/>
      <c r="F456" s="75">
        <f t="shared" ref="F456:F480" si="67">E456+D456</f>
        <v>0</v>
      </c>
      <c r="G456" s="104"/>
      <c r="H456" s="27"/>
    </row>
    <row r="457" spans="1:8" s="84" customFormat="1" ht="30" customHeight="1">
      <c r="A457" s="87">
        <f t="shared" si="61"/>
        <v>0</v>
      </c>
      <c r="B457" s="42" t="s">
        <v>649</v>
      </c>
      <c r="C457" s="1894" t="s">
        <v>79</v>
      </c>
      <c r="D457" s="1894"/>
      <c r="E457" s="1894"/>
      <c r="F457" s="75">
        <f t="shared" si="67"/>
        <v>0</v>
      </c>
      <c r="G457" s="82" t="s">
        <v>650</v>
      </c>
      <c r="H457" s="82"/>
    </row>
    <row r="458" spans="1:8" s="81" customFormat="1" ht="33.75" customHeight="1">
      <c r="A458" s="46">
        <f t="shared" si="61"/>
        <v>0</v>
      </c>
      <c r="B458" s="28" t="s">
        <v>694</v>
      </c>
      <c r="C458" s="111"/>
      <c r="D458" s="112"/>
      <c r="E458" s="112"/>
      <c r="F458" s="75">
        <f t="shared" si="67"/>
        <v>0</v>
      </c>
      <c r="G458" s="73" t="s">
        <v>695</v>
      </c>
      <c r="H458" s="80"/>
    </row>
    <row r="459" spans="1:8" s="81" customFormat="1" ht="30" customHeight="1">
      <c r="A459" s="74" t="str">
        <f t="shared" si="61"/>
        <v>33 05 39</v>
      </c>
      <c r="B459" s="28" t="s">
        <v>696</v>
      </c>
      <c r="C459" s="111"/>
      <c r="D459" s="112"/>
      <c r="E459" s="112"/>
      <c r="F459" s="75">
        <f t="shared" si="67"/>
        <v>0</v>
      </c>
      <c r="G459" s="73" t="s">
        <v>697</v>
      </c>
      <c r="H459" s="74" t="s">
        <v>698</v>
      </c>
    </row>
    <row r="460" spans="1:8" s="81" customFormat="1" ht="30" customHeight="1">
      <c r="A460" s="74">
        <f t="shared" si="61"/>
        <v>0</v>
      </c>
      <c r="B460" s="28" t="s">
        <v>724</v>
      </c>
      <c r="C460" s="111"/>
      <c r="D460" s="112">
        <v>0</v>
      </c>
      <c r="E460" s="112"/>
      <c r="F460" s="75"/>
      <c r="G460" s="73" t="s">
        <v>725</v>
      </c>
      <c r="H460" s="74"/>
    </row>
    <row r="461" spans="1:8" s="81" customFormat="1" ht="30" customHeight="1">
      <c r="A461" s="74" t="str">
        <f t="shared" si="61"/>
        <v>B6.33 05 39.10</v>
      </c>
      <c r="B461" s="31" t="s">
        <v>700</v>
      </c>
      <c r="C461" s="27" t="s">
        <v>267</v>
      </c>
      <c r="D461" s="75">
        <v>18</v>
      </c>
      <c r="E461" s="75"/>
      <c r="F461" s="75"/>
      <c r="G461" s="104" t="s">
        <v>701</v>
      </c>
      <c r="H461" s="74" t="s">
        <v>726</v>
      </c>
    </row>
    <row r="462" spans="1:8" s="81" customFormat="1" ht="30" customHeight="1">
      <c r="A462" s="74" t="str">
        <f t="shared" si="61"/>
        <v>B6.33 05 39.11</v>
      </c>
      <c r="B462" s="31" t="s">
        <v>727</v>
      </c>
      <c r="C462" s="27" t="s">
        <v>267</v>
      </c>
      <c r="D462" s="75">
        <v>1</v>
      </c>
      <c r="E462" s="75"/>
      <c r="F462" s="75"/>
      <c r="G462" s="104" t="s">
        <v>728</v>
      </c>
      <c r="H462" s="74" t="s">
        <v>729</v>
      </c>
    </row>
    <row r="463" spans="1:8" s="81" customFormat="1" ht="30" customHeight="1">
      <c r="A463" s="74">
        <f t="shared" si="61"/>
        <v>0</v>
      </c>
      <c r="B463" s="28" t="s">
        <v>730</v>
      </c>
      <c r="C463" s="111"/>
      <c r="D463" s="112">
        <v>0</v>
      </c>
      <c r="E463" s="112"/>
      <c r="F463" s="75"/>
      <c r="G463" s="73" t="s">
        <v>731</v>
      </c>
      <c r="H463" s="74"/>
    </row>
    <row r="464" spans="1:8" s="81" customFormat="1" ht="30" customHeight="1">
      <c r="A464" s="74" t="str">
        <f t="shared" si="61"/>
        <v>B6.33 05 39.12</v>
      </c>
      <c r="B464" s="31" t="s">
        <v>732</v>
      </c>
      <c r="C464" s="27" t="s">
        <v>267</v>
      </c>
      <c r="D464" s="75">
        <v>5</v>
      </c>
      <c r="E464" s="75"/>
      <c r="F464" s="75"/>
      <c r="G464" s="104" t="s">
        <v>733</v>
      </c>
      <c r="H464" s="74" t="s">
        <v>734</v>
      </c>
    </row>
    <row r="465" spans="1:8" s="81" customFormat="1" ht="30" customHeight="1">
      <c r="A465" s="74" t="str">
        <f t="shared" si="61"/>
        <v>B6.33 05 39.13</v>
      </c>
      <c r="B465" s="31" t="s">
        <v>706</v>
      </c>
      <c r="C465" s="27" t="s">
        <v>267</v>
      </c>
      <c r="D465" s="75">
        <v>16</v>
      </c>
      <c r="E465" s="75"/>
      <c r="F465" s="75"/>
      <c r="G465" s="104" t="s">
        <v>597</v>
      </c>
      <c r="H465" s="74" t="s">
        <v>735</v>
      </c>
    </row>
    <row r="466" spans="1:8" s="81" customFormat="1" ht="30" customHeight="1">
      <c r="A466" s="74" t="str">
        <f t="shared" si="61"/>
        <v>B6.33 05 39.14</v>
      </c>
      <c r="B466" s="31" t="s">
        <v>736</v>
      </c>
      <c r="C466" s="27" t="s">
        <v>267</v>
      </c>
      <c r="D466" s="75">
        <v>12</v>
      </c>
      <c r="E466" s="75"/>
      <c r="F466" s="75"/>
      <c r="G466" s="104" t="s">
        <v>709</v>
      </c>
      <c r="H466" s="74" t="s">
        <v>737</v>
      </c>
    </row>
    <row r="467" spans="1:8" s="81" customFormat="1" ht="26.25" customHeight="1">
      <c r="A467" s="74" t="str">
        <f t="shared" ref="A467:A504" si="68">H467</f>
        <v>B6.33 05 39.15</v>
      </c>
      <c r="B467" s="31" t="s">
        <v>602</v>
      </c>
      <c r="C467" s="27" t="s">
        <v>267</v>
      </c>
      <c r="D467" s="75">
        <v>1</v>
      </c>
      <c r="E467" s="75"/>
      <c r="F467" s="75"/>
      <c r="G467" s="104" t="s">
        <v>711</v>
      </c>
      <c r="H467" s="74" t="s">
        <v>738</v>
      </c>
    </row>
    <row r="468" spans="1:8" s="81" customFormat="1" ht="30" customHeight="1">
      <c r="A468" s="74" t="str">
        <f t="shared" si="68"/>
        <v>B6.33 05 39.16</v>
      </c>
      <c r="B468" s="31" t="s">
        <v>713</v>
      </c>
      <c r="C468" s="27" t="s">
        <v>267</v>
      </c>
      <c r="D468" s="75">
        <v>2</v>
      </c>
      <c r="E468" s="75"/>
      <c r="F468" s="75"/>
      <c r="G468" s="104" t="s">
        <v>714</v>
      </c>
      <c r="H468" s="74" t="s">
        <v>739</v>
      </c>
    </row>
    <row r="469" spans="1:8" s="81" customFormat="1" ht="21.75" customHeight="1">
      <c r="A469" s="74">
        <f t="shared" si="68"/>
        <v>0</v>
      </c>
      <c r="B469" s="28" t="s">
        <v>740</v>
      </c>
      <c r="C469" s="111"/>
      <c r="D469" s="112">
        <v>0</v>
      </c>
      <c r="E469" s="112"/>
      <c r="F469" s="75"/>
      <c r="G469" s="73" t="s">
        <v>741</v>
      </c>
      <c r="H469" s="74"/>
    </row>
    <row r="470" spans="1:8" s="81" customFormat="1" ht="26.25" customHeight="1">
      <c r="A470" s="74" t="str">
        <f t="shared" si="68"/>
        <v>B6.33 05 39.17</v>
      </c>
      <c r="B470" s="31" t="s">
        <v>742</v>
      </c>
      <c r="C470" s="27" t="s">
        <v>267</v>
      </c>
      <c r="D470" s="75">
        <v>5</v>
      </c>
      <c r="E470" s="75"/>
      <c r="F470" s="75"/>
      <c r="G470" s="104" t="s">
        <v>597</v>
      </c>
      <c r="H470" s="74" t="s">
        <v>743</v>
      </c>
    </row>
    <row r="471" spans="1:8" s="81" customFormat="1" ht="26.25" customHeight="1">
      <c r="A471" s="74" t="str">
        <f t="shared" si="68"/>
        <v>B6.33 05 39.18</v>
      </c>
      <c r="B471" s="31" t="s">
        <v>708</v>
      </c>
      <c r="C471" s="27" t="s">
        <v>267</v>
      </c>
      <c r="D471" s="75">
        <v>1</v>
      </c>
      <c r="E471" s="75"/>
      <c r="F471" s="75"/>
      <c r="G471" s="104" t="s">
        <v>744</v>
      </c>
      <c r="H471" s="74" t="s">
        <v>745</v>
      </c>
    </row>
    <row r="472" spans="1:8" s="81" customFormat="1" ht="26.25" customHeight="1">
      <c r="A472" s="74" t="str">
        <f t="shared" si="68"/>
        <v>B6.33 05 39.19</v>
      </c>
      <c r="B472" s="115" t="s">
        <v>602</v>
      </c>
      <c r="C472" s="27" t="s">
        <v>267</v>
      </c>
      <c r="D472" s="75">
        <v>5</v>
      </c>
      <c r="E472" s="75"/>
      <c r="F472" s="75"/>
      <c r="G472" s="116" t="s">
        <v>711</v>
      </c>
      <c r="H472" s="74" t="s">
        <v>746</v>
      </c>
    </row>
    <row r="473" spans="1:8" s="81" customFormat="1" ht="26.25" customHeight="1">
      <c r="A473" s="74" t="str">
        <f t="shared" si="68"/>
        <v>B6.33 05 39.20</v>
      </c>
      <c r="B473" s="115" t="s">
        <v>713</v>
      </c>
      <c r="C473" s="27" t="s">
        <v>267</v>
      </c>
      <c r="D473" s="75">
        <v>11</v>
      </c>
      <c r="E473" s="75"/>
      <c r="F473" s="75"/>
      <c r="G473" s="116" t="s">
        <v>714</v>
      </c>
      <c r="H473" s="74" t="s">
        <v>747</v>
      </c>
    </row>
    <row r="474" spans="1:8" s="81" customFormat="1" ht="26.25" customHeight="1">
      <c r="A474" s="74" t="str">
        <f t="shared" si="68"/>
        <v>B6.33 05 39.22</v>
      </c>
      <c r="B474" s="115" t="s">
        <v>608</v>
      </c>
      <c r="C474" s="27" t="s">
        <v>267</v>
      </c>
      <c r="D474" s="75">
        <v>1</v>
      </c>
      <c r="E474" s="75"/>
      <c r="F474" s="75"/>
      <c r="G474" s="116" t="s">
        <v>716</v>
      </c>
      <c r="H474" s="74" t="s">
        <v>748</v>
      </c>
    </row>
    <row r="475" spans="1:8" s="81" customFormat="1" ht="26.25" customHeight="1">
      <c r="A475" s="74" t="str">
        <f t="shared" si="68"/>
        <v>B6.33 05 39.23</v>
      </c>
      <c r="B475" s="115" t="s">
        <v>749</v>
      </c>
      <c r="C475" s="27" t="s">
        <v>267</v>
      </c>
      <c r="D475" s="75">
        <v>2</v>
      </c>
      <c r="E475" s="75"/>
      <c r="F475" s="75"/>
      <c r="G475" s="116" t="s">
        <v>750</v>
      </c>
      <c r="H475" s="74" t="s">
        <v>751</v>
      </c>
    </row>
    <row r="476" spans="1:8" s="81" customFormat="1" ht="26.25" customHeight="1">
      <c r="A476" s="74" t="str">
        <f t="shared" si="68"/>
        <v>B6.33 05 39.24</v>
      </c>
      <c r="B476" s="115" t="s">
        <v>614</v>
      </c>
      <c r="C476" s="27" t="s">
        <v>267</v>
      </c>
      <c r="D476" s="75">
        <v>2</v>
      </c>
      <c r="E476" s="75"/>
      <c r="F476" s="75"/>
      <c r="G476" s="116" t="s">
        <v>752</v>
      </c>
      <c r="H476" s="74" t="s">
        <v>753</v>
      </c>
    </row>
    <row r="477" spans="1:8" s="81" customFormat="1" ht="26.25" customHeight="1">
      <c r="A477" s="74" t="str">
        <f t="shared" si="68"/>
        <v>B6.33 05 39.25</v>
      </c>
      <c r="B477" s="115" t="s">
        <v>754</v>
      </c>
      <c r="C477" s="27" t="s">
        <v>267</v>
      </c>
      <c r="D477" s="75">
        <v>2</v>
      </c>
      <c r="E477" s="75"/>
      <c r="F477" s="75"/>
      <c r="G477" s="116" t="s">
        <v>755</v>
      </c>
      <c r="H477" s="74" t="s">
        <v>756</v>
      </c>
    </row>
    <row r="478" spans="1:8" s="102" customFormat="1" ht="30.75" customHeight="1">
      <c r="A478" s="87">
        <f t="shared" si="68"/>
        <v>0</v>
      </c>
      <c r="B478" s="42" t="s">
        <v>649</v>
      </c>
      <c r="C478" s="1894" t="s">
        <v>79</v>
      </c>
      <c r="D478" s="1894"/>
      <c r="E478" s="1894"/>
      <c r="F478" s="75">
        <f t="shared" si="67"/>
        <v>0</v>
      </c>
      <c r="G478" s="82" t="s">
        <v>650</v>
      </c>
      <c r="H478" s="82"/>
    </row>
    <row r="479" spans="1:8" s="81" customFormat="1" ht="33" customHeight="1">
      <c r="A479" s="46">
        <f t="shared" si="68"/>
        <v>0</v>
      </c>
      <c r="B479" s="28" t="s">
        <v>694</v>
      </c>
      <c r="C479" s="111"/>
      <c r="D479" s="112"/>
      <c r="E479" s="112"/>
      <c r="F479" s="75">
        <f t="shared" si="67"/>
        <v>0</v>
      </c>
      <c r="G479" s="73" t="s">
        <v>695</v>
      </c>
      <c r="H479" s="80"/>
    </row>
    <row r="480" spans="1:8" s="81" customFormat="1" ht="26.25" customHeight="1">
      <c r="A480" s="74">
        <f t="shared" si="68"/>
        <v>0</v>
      </c>
      <c r="B480" s="28" t="s">
        <v>757</v>
      </c>
      <c r="C480" s="111"/>
      <c r="D480" s="112"/>
      <c r="E480" s="112"/>
      <c r="F480" s="75">
        <f t="shared" si="67"/>
        <v>0</v>
      </c>
      <c r="G480" s="73" t="s">
        <v>758</v>
      </c>
      <c r="H480" s="74"/>
    </row>
    <row r="481" spans="1:10" s="81" customFormat="1" ht="24.75" customHeight="1">
      <c r="A481" s="74" t="str">
        <f t="shared" si="68"/>
        <v>B6.33 05 39.27</v>
      </c>
      <c r="B481" s="115" t="s">
        <v>759</v>
      </c>
      <c r="C481" s="27" t="s">
        <v>267</v>
      </c>
      <c r="D481" s="75">
        <v>31</v>
      </c>
      <c r="E481" s="75"/>
      <c r="F481" s="75"/>
      <c r="G481" s="116" t="s">
        <v>760</v>
      </c>
      <c r="H481" s="74" t="s">
        <v>761</v>
      </c>
    </row>
    <row r="482" spans="1:10" s="81" customFormat="1" ht="26.25" customHeight="1">
      <c r="A482" s="74">
        <f t="shared" si="68"/>
        <v>0</v>
      </c>
      <c r="B482" s="28" t="s">
        <v>762</v>
      </c>
      <c r="C482" s="111"/>
      <c r="D482" s="112"/>
      <c r="E482" s="112"/>
      <c r="F482" s="75"/>
      <c r="G482" s="73" t="s">
        <v>763</v>
      </c>
      <c r="H482" s="74"/>
    </row>
    <row r="483" spans="1:10" s="81" customFormat="1" ht="24.75" customHeight="1">
      <c r="A483" s="74" t="str">
        <f t="shared" si="68"/>
        <v>B6.33 05 39.28</v>
      </c>
      <c r="B483" s="115" t="s">
        <v>764</v>
      </c>
      <c r="C483" s="27" t="s">
        <v>267</v>
      </c>
      <c r="D483" s="75">
        <v>2</v>
      </c>
      <c r="E483" s="75"/>
      <c r="F483" s="75"/>
      <c r="G483" s="116" t="s">
        <v>765</v>
      </c>
      <c r="H483" s="74" t="s">
        <v>766</v>
      </c>
    </row>
    <row r="484" spans="1:10" s="81" customFormat="1" ht="24.75" customHeight="1">
      <c r="A484" s="74">
        <f t="shared" si="68"/>
        <v>0</v>
      </c>
      <c r="B484" s="28" t="s">
        <v>767</v>
      </c>
      <c r="C484" s="111"/>
      <c r="D484" s="112"/>
      <c r="E484" s="112"/>
      <c r="F484" s="75"/>
      <c r="G484" s="73" t="s">
        <v>768</v>
      </c>
      <c r="H484" s="74"/>
    </row>
    <row r="485" spans="1:10" s="81" customFormat="1" ht="25.5" customHeight="1">
      <c r="A485" s="74" t="str">
        <f t="shared" si="68"/>
        <v>B6.33 05 39.29</v>
      </c>
      <c r="B485" s="31" t="s">
        <v>769</v>
      </c>
      <c r="C485" s="27" t="s">
        <v>267</v>
      </c>
      <c r="D485" s="75">
        <v>521</v>
      </c>
      <c r="E485" s="75"/>
      <c r="F485" s="75"/>
      <c r="G485" s="104" t="s">
        <v>770</v>
      </c>
      <c r="H485" s="74" t="s">
        <v>771</v>
      </c>
    </row>
    <row r="486" spans="1:10" s="81" customFormat="1" ht="23.25" customHeight="1">
      <c r="A486" s="74" t="str">
        <f t="shared" si="68"/>
        <v>B6.33 05 39.30</v>
      </c>
      <c r="B486" s="31" t="s">
        <v>772</v>
      </c>
      <c r="C486" s="27" t="s">
        <v>267</v>
      </c>
      <c r="D486" s="75">
        <v>97</v>
      </c>
      <c r="E486" s="75"/>
      <c r="F486" s="75"/>
      <c r="G486" s="104" t="s">
        <v>773</v>
      </c>
      <c r="H486" s="74" t="s">
        <v>774</v>
      </c>
    </row>
    <row r="487" spans="1:10" s="84" customFormat="1" ht="30" customHeight="1">
      <c r="A487" s="46" t="str">
        <f t="shared" si="68"/>
        <v>33 42 16</v>
      </c>
      <c r="B487" s="28" t="s">
        <v>775</v>
      </c>
      <c r="C487" s="111"/>
      <c r="D487" s="112"/>
      <c r="E487" s="112"/>
      <c r="F487" s="75"/>
      <c r="G487" s="73" t="s">
        <v>776</v>
      </c>
      <c r="H487" s="80" t="s">
        <v>777</v>
      </c>
    </row>
    <row r="488" spans="1:10" s="84" customFormat="1" ht="30" customHeight="1">
      <c r="A488" s="46" t="str">
        <f>H488</f>
        <v>B6.03 30 00.01</v>
      </c>
      <c r="B488" s="107" t="s">
        <v>778</v>
      </c>
      <c r="C488" s="27" t="s">
        <v>40</v>
      </c>
      <c r="D488" s="32">
        <v>1020</v>
      </c>
      <c r="E488" s="5"/>
      <c r="F488" s="5">
        <f>E488*D488</f>
        <v>0</v>
      </c>
      <c r="G488" s="104" t="s">
        <v>779</v>
      </c>
      <c r="H488" s="27" t="s">
        <v>780</v>
      </c>
    </row>
    <row r="489" spans="1:10" s="265" customFormat="1" ht="30" customHeight="1">
      <c r="A489" s="259" t="str">
        <f t="shared" si="68"/>
        <v>B6.03 30 00.02</v>
      </c>
      <c r="B489" s="260" t="s">
        <v>781</v>
      </c>
      <c r="C489" s="261" t="s">
        <v>40</v>
      </c>
      <c r="D489" s="262">
        <v>10225</v>
      </c>
      <c r="E489" s="263"/>
      <c r="F489" s="263">
        <f>E489*D489</f>
        <v>0</v>
      </c>
      <c r="G489" s="264" t="s">
        <v>782</v>
      </c>
      <c r="H489" s="261" t="s">
        <v>783</v>
      </c>
    </row>
    <row r="490" spans="1:10" s="84" customFormat="1" ht="30" customHeight="1">
      <c r="A490" s="46" t="str">
        <f t="shared" si="68"/>
        <v>B6.03 30 00.03</v>
      </c>
      <c r="B490" s="107" t="s">
        <v>784</v>
      </c>
      <c r="C490" s="27" t="s">
        <v>785</v>
      </c>
      <c r="D490" s="32">
        <v>1015</v>
      </c>
      <c r="E490" s="5"/>
      <c r="F490" s="5"/>
      <c r="G490" s="104" t="s">
        <v>786</v>
      </c>
      <c r="H490" s="27" t="s">
        <v>787</v>
      </c>
      <c r="J490" s="143"/>
    </row>
    <row r="491" spans="1:10" s="81" customFormat="1" ht="25.5" customHeight="1">
      <c r="A491" s="74">
        <f t="shared" si="68"/>
        <v>0</v>
      </c>
      <c r="B491" s="28" t="s">
        <v>788</v>
      </c>
      <c r="C491" s="111"/>
      <c r="D491" s="112"/>
      <c r="E491" s="112"/>
      <c r="F491" s="75"/>
      <c r="G491" s="73" t="s">
        <v>789</v>
      </c>
      <c r="H491" s="74"/>
    </row>
    <row r="492" spans="1:10" s="81" customFormat="1" ht="24" customHeight="1">
      <c r="A492" s="74" t="str">
        <f t="shared" si="68"/>
        <v>B6.33 05 39.30</v>
      </c>
      <c r="B492" s="31" t="s">
        <v>790</v>
      </c>
      <c r="C492" s="27" t="s">
        <v>267</v>
      </c>
      <c r="D492" s="75">
        <v>1</v>
      </c>
      <c r="E492" s="75"/>
      <c r="F492" s="75"/>
      <c r="G492" s="104" t="s">
        <v>791</v>
      </c>
      <c r="H492" s="74" t="s">
        <v>774</v>
      </c>
    </row>
    <row r="493" spans="1:10" s="81" customFormat="1" ht="25.5" customHeight="1">
      <c r="A493" s="74">
        <f t="shared" si="68"/>
        <v>0</v>
      </c>
      <c r="B493" s="28" t="s">
        <v>792</v>
      </c>
      <c r="C493" s="111"/>
      <c r="D493" s="112"/>
      <c r="E493" s="112"/>
      <c r="F493" s="75"/>
      <c r="G493" s="73" t="s">
        <v>793</v>
      </c>
      <c r="H493" s="74"/>
    </row>
    <row r="494" spans="1:10" s="81" customFormat="1" ht="24" customHeight="1">
      <c r="A494" s="74" t="str">
        <f t="shared" si="68"/>
        <v>B6.33 05 39.31</v>
      </c>
      <c r="B494" s="31" t="s">
        <v>794</v>
      </c>
      <c r="C494" s="27" t="s">
        <v>267</v>
      </c>
      <c r="D494" s="75">
        <v>1</v>
      </c>
      <c r="E494" s="75"/>
      <c r="F494" s="75"/>
      <c r="G494" s="104" t="s">
        <v>795</v>
      </c>
      <c r="H494" s="74" t="s">
        <v>796</v>
      </c>
    </row>
    <row r="495" spans="1:10" s="84" customFormat="1" ht="30" customHeight="1">
      <c r="A495" s="46" t="str">
        <f t="shared" si="68"/>
        <v>B6.31 22 00</v>
      </c>
      <c r="B495" s="28" t="s">
        <v>797</v>
      </c>
      <c r="C495" s="111"/>
      <c r="D495" s="112"/>
      <c r="E495" s="112"/>
      <c r="F495" s="75"/>
      <c r="G495" s="73" t="s">
        <v>798</v>
      </c>
      <c r="H495" s="80" t="s">
        <v>799</v>
      </c>
    </row>
    <row r="496" spans="1:10" s="84" customFormat="1" ht="30" customHeight="1">
      <c r="A496" s="46" t="str">
        <f t="shared" si="68"/>
        <v>B6.31 22 00.01</v>
      </c>
      <c r="B496" s="37" t="s">
        <v>800</v>
      </c>
      <c r="C496" s="27" t="s">
        <v>119</v>
      </c>
      <c r="D496" s="85">
        <v>1200</v>
      </c>
      <c r="E496" s="75"/>
      <c r="F496" s="75"/>
      <c r="G496" s="37" t="s">
        <v>801</v>
      </c>
      <c r="H496" s="74" t="s">
        <v>802</v>
      </c>
    </row>
    <row r="497" spans="1:8" s="53" customFormat="1" ht="30" customHeight="1">
      <c r="A497" s="46" t="str">
        <f t="shared" si="68"/>
        <v>B6.31 22 00.02</v>
      </c>
      <c r="B497" s="37" t="s">
        <v>803</v>
      </c>
      <c r="C497" s="27" t="s">
        <v>88</v>
      </c>
      <c r="D497" s="117">
        <v>880</v>
      </c>
      <c r="E497" s="75"/>
      <c r="F497" s="75"/>
      <c r="G497" s="37" t="s">
        <v>804</v>
      </c>
      <c r="H497" s="74" t="s">
        <v>805</v>
      </c>
    </row>
    <row r="498" spans="1:8" s="84" customFormat="1" ht="26.25" customHeight="1">
      <c r="A498" s="46">
        <f t="shared" si="68"/>
        <v>0</v>
      </c>
      <c r="B498" s="37"/>
      <c r="C498" s="27"/>
      <c r="D498" s="85"/>
      <c r="E498" s="75"/>
      <c r="F498" s="75">
        <f t="shared" ref="F498:F547" si="69">E498+D498</f>
        <v>0</v>
      </c>
      <c r="G498" s="37"/>
      <c r="H498" s="74"/>
    </row>
    <row r="499" spans="1:8" s="102" customFormat="1" ht="30.75" customHeight="1">
      <c r="A499" s="87">
        <f t="shared" si="68"/>
        <v>0</v>
      </c>
      <c r="B499" s="42" t="s">
        <v>649</v>
      </c>
      <c r="C499" s="1894" t="s">
        <v>79</v>
      </c>
      <c r="D499" s="1894"/>
      <c r="E499" s="1894"/>
      <c r="F499" s="75">
        <f t="shared" si="69"/>
        <v>0</v>
      </c>
      <c r="G499" s="82" t="s">
        <v>650</v>
      </c>
      <c r="H499" s="82"/>
    </row>
    <row r="500" spans="1:8" s="84" customFormat="1" ht="30" customHeight="1">
      <c r="A500" s="46" t="str">
        <f t="shared" si="68"/>
        <v>B6.31 22 00</v>
      </c>
      <c r="B500" s="28" t="s">
        <v>806</v>
      </c>
      <c r="C500" s="111"/>
      <c r="D500" s="112"/>
      <c r="E500" s="112"/>
      <c r="F500" s="75">
        <f t="shared" si="69"/>
        <v>0</v>
      </c>
      <c r="G500" s="73" t="s">
        <v>807</v>
      </c>
      <c r="H500" s="80" t="s">
        <v>799</v>
      </c>
    </row>
    <row r="501" spans="1:8" s="84" customFormat="1" ht="30" customHeight="1">
      <c r="A501" s="46" t="str">
        <f t="shared" si="68"/>
        <v>B6.31 22 00.01</v>
      </c>
      <c r="B501" s="37" t="s">
        <v>808</v>
      </c>
      <c r="C501" s="27" t="s">
        <v>88</v>
      </c>
      <c r="D501" s="85">
        <v>800</v>
      </c>
      <c r="E501" s="75"/>
      <c r="F501" s="75"/>
      <c r="G501" s="37" t="s">
        <v>809</v>
      </c>
      <c r="H501" s="74" t="s">
        <v>802</v>
      </c>
    </row>
    <row r="502" spans="1:8" s="84" customFormat="1" ht="30" customHeight="1">
      <c r="A502" s="46" t="str">
        <f t="shared" si="68"/>
        <v>B6.31 22 00.02</v>
      </c>
      <c r="B502" s="37" t="s">
        <v>810</v>
      </c>
      <c r="C502" s="27" t="s">
        <v>119</v>
      </c>
      <c r="D502" s="85">
        <v>2130</v>
      </c>
      <c r="E502" s="75"/>
      <c r="F502" s="75"/>
      <c r="G502" s="37" t="s">
        <v>811</v>
      </c>
      <c r="H502" s="74" t="s">
        <v>805</v>
      </c>
    </row>
    <row r="503" spans="1:8" s="84" customFormat="1" ht="30" customHeight="1">
      <c r="A503" s="46" t="str">
        <f t="shared" si="68"/>
        <v>B6.31 22 00.03</v>
      </c>
      <c r="B503" s="37" t="s">
        <v>812</v>
      </c>
      <c r="C503" s="27" t="s">
        <v>119</v>
      </c>
      <c r="D503" s="85">
        <v>16515</v>
      </c>
      <c r="E503" s="75"/>
      <c r="F503" s="75"/>
      <c r="G503" s="37" t="s">
        <v>813</v>
      </c>
      <c r="H503" s="74" t="s">
        <v>814</v>
      </c>
    </row>
    <row r="504" spans="1:8" s="53" customFormat="1" ht="30" customHeight="1">
      <c r="A504" s="46" t="str">
        <f t="shared" si="68"/>
        <v>B6.31 22 00.04</v>
      </c>
      <c r="B504" s="37" t="s">
        <v>815</v>
      </c>
      <c r="C504" s="27" t="s">
        <v>88</v>
      </c>
      <c r="D504" s="117">
        <v>25700</v>
      </c>
      <c r="E504" s="75"/>
      <c r="F504" s="75"/>
      <c r="G504" s="37" t="s">
        <v>804</v>
      </c>
      <c r="H504" s="74" t="s">
        <v>816</v>
      </c>
    </row>
    <row r="505" spans="1:8" s="84" customFormat="1" ht="30" customHeight="1">
      <c r="A505" s="46"/>
      <c r="B505" s="28"/>
      <c r="C505" s="111"/>
      <c r="D505" s="112"/>
      <c r="E505" s="112"/>
      <c r="F505" s="75">
        <f t="shared" si="69"/>
        <v>0</v>
      </c>
      <c r="G505" s="73"/>
      <c r="H505" s="80"/>
    </row>
    <row r="506" spans="1:8" s="84" customFormat="1" ht="30" customHeight="1">
      <c r="A506" s="46"/>
      <c r="B506" s="37"/>
      <c r="C506" s="27"/>
      <c r="D506" s="85"/>
      <c r="E506" s="75"/>
      <c r="F506" s="75">
        <f t="shared" si="69"/>
        <v>0</v>
      </c>
      <c r="G506" s="37"/>
      <c r="H506" s="74"/>
    </row>
    <row r="507" spans="1:8" s="53" customFormat="1" ht="30" customHeight="1">
      <c r="A507" s="46"/>
      <c r="B507" s="37"/>
      <c r="C507" s="27"/>
      <c r="D507" s="117"/>
      <c r="E507" s="75"/>
      <c r="F507" s="75">
        <f t="shared" si="69"/>
        <v>0</v>
      </c>
      <c r="G507" s="37"/>
      <c r="H507" s="74"/>
    </row>
    <row r="508" spans="1:8" s="53" customFormat="1" ht="30" customHeight="1">
      <c r="A508" s="46"/>
      <c r="B508" s="37"/>
      <c r="C508" s="27"/>
      <c r="D508" s="117"/>
      <c r="E508" s="75"/>
      <c r="F508" s="75">
        <f t="shared" si="69"/>
        <v>0</v>
      </c>
      <c r="G508" s="37"/>
      <c r="H508" s="74"/>
    </row>
    <row r="509" spans="1:8" s="53" customFormat="1" ht="30" customHeight="1">
      <c r="A509" s="46"/>
      <c r="B509" s="118"/>
      <c r="C509" s="27"/>
      <c r="D509" s="117"/>
      <c r="E509" s="17"/>
      <c r="F509" s="75">
        <f t="shared" si="69"/>
        <v>0</v>
      </c>
      <c r="G509" s="118"/>
      <c r="H509" s="74"/>
    </row>
    <row r="510" spans="1:8" s="53" customFormat="1" ht="30" customHeight="1">
      <c r="A510" s="46"/>
      <c r="B510" s="37"/>
      <c r="C510" s="27"/>
      <c r="D510" s="117"/>
      <c r="E510" s="75"/>
      <c r="F510" s="75">
        <f t="shared" si="69"/>
        <v>0</v>
      </c>
      <c r="G510" s="37"/>
      <c r="H510" s="80"/>
    </row>
    <row r="511" spans="1:8" s="53" customFormat="1" ht="30" customHeight="1">
      <c r="A511" s="46"/>
      <c r="B511" s="37"/>
      <c r="C511" s="27"/>
      <c r="D511" s="117"/>
      <c r="E511" s="75"/>
      <c r="F511" s="75">
        <f t="shared" si="69"/>
        <v>0</v>
      </c>
      <c r="G511" s="37"/>
      <c r="H511" s="80"/>
    </row>
    <row r="512" spans="1:8" s="53" customFormat="1" ht="30" customHeight="1">
      <c r="A512" s="46"/>
      <c r="B512" s="37"/>
      <c r="C512" s="27"/>
      <c r="D512" s="117"/>
      <c r="E512" s="75"/>
      <c r="F512" s="75">
        <f t="shared" si="69"/>
        <v>0</v>
      </c>
      <c r="G512" s="37"/>
      <c r="H512" s="80"/>
    </row>
    <row r="513" spans="1:11" s="53" customFormat="1" ht="30" customHeight="1">
      <c r="A513" s="46"/>
      <c r="B513" s="37"/>
      <c r="C513" s="27"/>
      <c r="D513" s="117"/>
      <c r="E513" s="75"/>
      <c r="F513" s="75">
        <f t="shared" si="69"/>
        <v>0</v>
      </c>
      <c r="G513" s="37"/>
      <c r="H513" s="80"/>
    </row>
    <row r="514" spans="1:11" s="53" customFormat="1" ht="30" customHeight="1">
      <c r="A514" s="46"/>
      <c r="B514" s="37"/>
      <c r="C514" s="27"/>
      <c r="D514" s="117"/>
      <c r="E514" s="75"/>
      <c r="F514" s="75">
        <f t="shared" si="69"/>
        <v>0</v>
      </c>
      <c r="G514" s="37"/>
      <c r="H514" s="80"/>
    </row>
    <row r="515" spans="1:11" s="53" customFormat="1" ht="30" customHeight="1">
      <c r="A515" s="46"/>
      <c r="B515" s="37"/>
      <c r="C515" s="27"/>
      <c r="D515" s="117"/>
      <c r="E515" s="75"/>
      <c r="F515" s="75">
        <f t="shared" si="69"/>
        <v>0</v>
      </c>
      <c r="G515" s="37"/>
      <c r="H515" s="80"/>
    </row>
    <row r="516" spans="1:11" s="53" customFormat="1" ht="30" customHeight="1">
      <c r="A516" s="46"/>
      <c r="B516" s="37"/>
      <c r="C516" s="27"/>
      <c r="D516" s="117"/>
      <c r="E516" s="75"/>
      <c r="F516" s="75"/>
      <c r="G516" s="37"/>
      <c r="H516" s="80"/>
    </row>
    <row r="517" spans="1:11" s="53" customFormat="1" ht="30" customHeight="1">
      <c r="A517" s="46"/>
      <c r="B517" s="37"/>
      <c r="C517" s="27"/>
      <c r="D517" s="117"/>
      <c r="E517" s="75"/>
      <c r="F517" s="75">
        <f t="shared" si="69"/>
        <v>0</v>
      </c>
      <c r="G517" s="37"/>
      <c r="H517" s="80"/>
    </row>
    <row r="518" spans="1:11" s="53" customFormat="1" ht="30" customHeight="1">
      <c r="A518" s="46"/>
      <c r="B518" s="37"/>
      <c r="C518" s="27"/>
      <c r="D518" s="117"/>
      <c r="E518" s="75"/>
      <c r="F518" s="75">
        <f t="shared" si="69"/>
        <v>0</v>
      </c>
      <c r="G518" s="37"/>
      <c r="H518" s="80"/>
    </row>
    <row r="519" spans="1:11" s="53" customFormat="1" ht="30" customHeight="1">
      <c r="A519" s="46"/>
      <c r="B519" s="37"/>
      <c r="C519" s="27"/>
      <c r="D519" s="117"/>
      <c r="E519" s="75"/>
      <c r="F519" s="75">
        <f t="shared" si="69"/>
        <v>0</v>
      </c>
      <c r="G519" s="37"/>
      <c r="H519" s="80"/>
    </row>
    <row r="520" spans="1:11" s="84" customFormat="1" ht="28.5" customHeight="1">
      <c r="A520" s="46"/>
      <c r="B520" s="37"/>
      <c r="C520" s="27"/>
      <c r="D520" s="75"/>
      <c r="E520" s="75"/>
      <c r="F520" s="75">
        <f t="shared" si="69"/>
        <v>0</v>
      </c>
      <c r="G520" s="37"/>
      <c r="H520" s="74"/>
    </row>
    <row r="521" spans="1:11" s="102" customFormat="1" ht="32.25" customHeight="1">
      <c r="A521" s="87"/>
      <c r="B521" s="42" t="s">
        <v>649</v>
      </c>
      <c r="C521" s="1894" t="s">
        <v>79</v>
      </c>
      <c r="D521" s="1894"/>
      <c r="E521" s="1894"/>
      <c r="F521" s="75">
        <f t="shared" si="69"/>
        <v>0</v>
      </c>
      <c r="G521" s="82" t="s">
        <v>650</v>
      </c>
      <c r="H521" s="82"/>
    </row>
    <row r="522" spans="1:11" s="255" customFormat="1" ht="27" customHeight="1">
      <c r="A522" s="1898" t="s">
        <v>817</v>
      </c>
      <c r="B522" s="1899"/>
      <c r="C522" s="251"/>
      <c r="D522" s="252"/>
      <c r="E522" s="252"/>
      <c r="F522" s="252">
        <f t="shared" si="69"/>
        <v>0</v>
      </c>
      <c r="G522" s="253"/>
      <c r="H522" s="254" t="s">
        <v>818</v>
      </c>
    </row>
    <row r="523" spans="1:11" s="188" customFormat="1" ht="24.9" customHeight="1">
      <c r="A523" s="119"/>
      <c r="B523" s="181" t="s">
        <v>819</v>
      </c>
      <c r="C523" s="182"/>
      <c r="D523" s="183"/>
      <c r="E523" s="184"/>
      <c r="F523" s="75">
        <f t="shared" si="69"/>
        <v>0</v>
      </c>
      <c r="G523" s="185" t="s">
        <v>820</v>
      </c>
      <c r="H523" s="186"/>
      <c r="I523" s="187"/>
    </row>
    <row r="524" spans="1:11" s="188" customFormat="1" ht="24.9" customHeight="1">
      <c r="A524" s="189"/>
      <c r="B524" s="190" t="s">
        <v>821</v>
      </c>
      <c r="C524" s="191"/>
      <c r="D524" s="191"/>
      <c r="E524" s="192"/>
      <c r="F524" s="75">
        <f t="shared" si="69"/>
        <v>0</v>
      </c>
      <c r="G524" s="193" t="s">
        <v>822</v>
      </c>
      <c r="H524" s="194"/>
      <c r="I524" s="195"/>
    </row>
    <row r="525" spans="1:11" s="188" customFormat="1" ht="24.9" customHeight="1">
      <c r="A525" s="189"/>
      <c r="B525" s="196" t="s">
        <v>823</v>
      </c>
      <c r="C525" s="197"/>
      <c r="D525" s="197"/>
      <c r="E525" s="198"/>
      <c r="F525" s="75">
        <f t="shared" si="69"/>
        <v>0</v>
      </c>
      <c r="G525" s="199" t="s">
        <v>824</v>
      </c>
      <c r="H525" s="189"/>
      <c r="I525" s="195"/>
      <c r="J525" s="200"/>
      <c r="K525" s="201"/>
    </row>
    <row r="526" spans="1:11" s="188" customFormat="1" ht="24.9" customHeight="1">
      <c r="A526" s="194" t="s">
        <v>825</v>
      </c>
      <c r="B526" s="190" t="s">
        <v>826</v>
      </c>
      <c r="C526" s="202"/>
      <c r="D526" s="203"/>
      <c r="E526" s="184"/>
      <c r="F526" s="75">
        <f t="shared" si="69"/>
        <v>0</v>
      </c>
      <c r="G526" s="193" t="s">
        <v>827</v>
      </c>
      <c r="H526" s="194" t="s">
        <v>825</v>
      </c>
      <c r="I526" s="195"/>
      <c r="J526" s="200"/>
      <c r="K526" s="201"/>
    </row>
    <row r="527" spans="1:11" s="188" customFormat="1" ht="24.9" customHeight="1">
      <c r="A527" s="119" t="str">
        <f t="shared" ref="A527:A530" si="70">H527</f>
        <v>B7.32 92 00.01</v>
      </c>
      <c r="B527" s="204" t="s">
        <v>828</v>
      </c>
      <c r="C527" s="197" t="s">
        <v>829</v>
      </c>
      <c r="D527" s="205">
        <v>8414</v>
      </c>
      <c r="E527" s="205"/>
      <c r="F527" s="75"/>
      <c r="G527" s="86" t="s">
        <v>830</v>
      </c>
      <c r="H527" s="189" t="s">
        <v>831</v>
      </c>
      <c r="I527" s="195"/>
      <c r="J527" s="200"/>
      <c r="K527" s="201"/>
    </row>
    <row r="528" spans="1:11" s="188" customFormat="1" ht="24.9" customHeight="1">
      <c r="A528" s="119" t="str">
        <f t="shared" si="70"/>
        <v>B7.32 92 00.02</v>
      </c>
      <c r="B528" s="204" t="s">
        <v>832</v>
      </c>
      <c r="C528" s="197" t="s">
        <v>829</v>
      </c>
      <c r="D528" s="205">
        <v>6841</v>
      </c>
      <c r="E528" s="205"/>
      <c r="F528" s="75"/>
      <c r="G528" s="86" t="s">
        <v>833</v>
      </c>
      <c r="H528" s="189" t="s">
        <v>834</v>
      </c>
      <c r="I528" s="195"/>
      <c r="J528" s="200"/>
      <c r="K528" s="201"/>
    </row>
    <row r="529" spans="1:11" s="188" customFormat="1" ht="24.9" customHeight="1">
      <c r="A529" s="119" t="str">
        <f t="shared" si="70"/>
        <v>B7.32 92 00.03</v>
      </c>
      <c r="B529" s="204" t="s">
        <v>835</v>
      </c>
      <c r="C529" s="197" t="s">
        <v>829</v>
      </c>
      <c r="D529" s="205">
        <v>8414</v>
      </c>
      <c r="E529" s="205"/>
      <c r="F529" s="75"/>
      <c r="G529" s="86" t="s">
        <v>836</v>
      </c>
      <c r="H529" s="189" t="s">
        <v>837</v>
      </c>
      <c r="I529" s="195"/>
      <c r="J529" s="200"/>
      <c r="K529" s="201"/>
    </row>
    <row r="530" spans="1:11" s="188" customFormat="1" ht="24.9" customHeight="1">
      <c r="A530" s="119" t="str">
        <f t="shared" si="70"/>
        <v>B7.32 92 00.04</v>
      </c>
      <c r="B530" s="204" t="s">
        <v>838</v>
      </c>
      <c r="C530" s="197" t="s">
        <v>829</v>
      </c>
      <c r="D530" s="205">
        <v>6887</v>
      </c>
      <c r="E530" s="205"/>
      <c r="F530" s="75"/>
      <c r="G530" s="86" t="s">
        <v>839</v>
      </c>
      <c r="H530" s="189" t="s">
        <v>840</v>
      </c>
      <c r="I530" s="195"/>
      <c r="J530" s="200"/>
      <c r="K530" s="201"/>
    </row>
    <row r="531" spans="1:11" s="188" customFormat="1" ht="24.9" customHeight="1">
      <c r="A531" s="194" t="s">
        <v>841</v>
      </c>
      <c r="B531" s="190" t="s">
        <v>842</v>
      </c>
      <c r="C531" s="202"/>
      <c r="D531" s="203">
        <v>0</v>
      </c>
      <c r="E531" s="206"/>
      <c r="F531" s="75"/>
      <c r="G531" s="193" t="s">
        <v>843</v>
      </c>
      <c r="H531" s="194" t="s">
        <v>841</v>
      </c>
      <c r="I531" s="195"/>
      <c r="J531" s="200"/>
      <c r="K531" s="201"/>
    </row>
    <row r="532" spans="1:11" s="188" customFormat="1" ht="24.9" customHeight="1">
      <c r="A532" s="119" t="str">
        <f t="shared" ref="A532:A537" si="71">H532</f>
        <v>B7.32 93 00.01</v>
      </c>
      <c r="B532" s="207" t="s">
        <v>844</v>
      </c>
      <c r="C532" s="197" t="s">
        <v>267</v>
      </c>
      <c r="D532" s="205">
        <v>252</v>
      </c>
      <c r="E532" s="205"/>
      <c r="F532" s="75"/>
      <c r="G532" s="86" t="s">
        <v>845</v>
      </c>
      <c r="H532" s="189" t="s">
        <v>846</v>
      </c>
      <c r="I532" s="195"/>
      <c r="J532" s="200"/>
      <c r="K532" s="201"/>
    </row>
    <row r="533" spans="1:11" s="188" customFormat="1" ht="24.9" customHeight="1">
      <c r="A533" s="119" t="str">
        <f t="shared" si="71"/>
        <v>B7.32 93 00.02</v>
      </c>
      <c r="B533" s="207" t="s">
        <v>847</v>
      </c>
      <c r="C533" s="197" t="s">
        <v>267</v>
      </c>
      <c r="D533" s="205">
        <v>150</v>
      </c>
      <c r="E533" s="205"/>
      <c r="F533" s="75"/>
      <c r="G533" s="86" t="s">
        <v>848</v>
      </c>
      <c r="H533" s="189" t="s">
        <v>849</v>
      </c>
      <c r="I533" s="195"/>
      <c r="J533" s="200"/>
      <c r="K533" s="201"/>
    </row>
    <row r="534" spans="1:11" s="188" customFormat="1" ht="24.9" customHeight="1">
      <c r="A534" s="119" t="str">
        <f>H534</f>
        <v>B7.32 93 00.03</v>
      </c>
      <c r="B534" s="207" t="s">
        <v>850</v>
      </c>
      <c r="C534" s="197" t="s">
        <v>267</v>
      </c>
      <c r="D534" s="205">
        <v>157</v>
      </c>
      <c r="E534" s="205"/>
      <c r="F534" s="75"/>
      <c r="G534" s="86" t="s">
        <v>851</v>
      </c>
      <c r="H534" s="189" t="s">
        <v>852</v>
      </c>
      <c r="I534" s="195"/>
      <c r="J534" s="200"/>
      <c r="K534" s="201"/>
    </row>
    <row r="535" spans="1:11" s="188" customFormat="1" ht="24.9" customHeight="1">
      <c r="A535" s="119" t="str">
        <f>H535</f>
        <v>B7.32 93 00.04</v>
      </c>
      <c r="B535" s="207" t="s">
        <v>853</v>
      </c>
      <c r="C535" s="197" t="s">
        <v>267</v>
      </c>
      <c r="D535" s="205">
        <v>156</v>
      </c>
      <c r="E535" s="205"/>
      <c r="F535" s="75"/>
      <c r="G535" s="86" t="s">
        <v>854</v>
      </c>
      <c r="H535" s="189" t="s">
        <v>855</v>
      </c>
      <c r="I535" s="195"/>
      <c r="J535" s="200"/>
      <c r="K535" s="201"/>
    </row>
    <row r="536" spans="1:11" s="188" customFormat="1" ht="24.9" customHeight="1">
      <c r="A536" s="119" t="str">
        <f t="shared" si="71"/>
        <v>B7.32 93 00.05</v>
      </c>
      <c r="B536" s="207" t="s">
        <v>856</v>
      </c>
      <c r="C536" s="197" t="s">
        <v>267</v>
      </c>
      <c r="D536" s="205">
        <v>598</v>
      </c>
      <c r="E536" s="205"/>
      <c r="F536" s="75"/>
      <c r="G536" s="86" t="s">
        <v>857</v>
      </c>
      <c r="H536" s="189" t="s">
        <v>858</v>
      </c>
      <c r="I536" s="195"/>
      <c r="J536" s="200"/>
      <c r="K536" s="201"/>
    </row>
    <row r="537" spans="1:11" s="188" customFormat="1" ht="24.9" customHeight="1">
      <c r="A537" s="119" t="str">
        <f t="shared" si="71"/>
        <v>B7.32 93 00.06</v>
      </c>
      <c r="B537" s="207" t="s">
        <v>859</v>
      </c>
      <c r="C537" s="197" t="s">
        <v>267</v>
      </c>
      <c r="D537" s="205">
        <v>260</v>
      </c>
      <c r="E537" s="85"/>
      <c r="F537" s="75"/>
      <c r="G537" s="86" t="s">
        <v>860</v>
      </c>
      <c r="H537" s="189" t="s">
        <v>861</v>
      </c>
      <c r="I537" s="195"/>
      <c r="J537" s="200"/>
      <c r="K537" s="201"/>
    </row>
    <row r="538" spans="1:11" s="188" customFormat="1" ht="24.9" customHeight="1">
      <c r="A538" s="119"/>
      <c r="B538" s="208"/>
      <c r="C538" s="197"/>
      <c r="D538" s="205"/>
      <c r="E538" s="85"/>
      <c r="F538" s="75">
        <f t="shared" si="69"/>
        <v>0</v>
      </c>
      <c r="G538" s="86"/>
      <c r="H538" s="189"/>
      <c r="I538" s="195"/>
      <c r="J538" s="200"/>
      <c r="K538" s="201"/>
    </row>
    <row r="539" spans="1:11" s="188" customFormat="1" ht="24.9" customHeight="1">
      <c r="A539" s="119"/>
      <c r="B539" s="208"/>
      <c r="C539" s="197"/>
      <c r="D539" s="205"/>
      <c r="E539" s="85"/>
      <c r="F539" s="75">
        <f t="shared" si="69"/>
        <v>0</v>
      </c>
      <c r="G539" s="86"/>
      <c r="H539" s="189"/>
      <c r="I539" s="195"/>
      <c r="J539" s="200"/>
      <c r="K539" s="201"/>
    </row>
    <row r="540" spans="1:11" s="188" customFormat="1" ht="24.9" customHeight="1">
      <c r="A540" s="119"/>
      <c r="B540" s="208"/>
      <c r="C540" s="197"/>
      <c r="D540" s="205"/>
      <c r="E540" s="85"/>
      <c r="F540" s="75">
        <f t="shared" si="69"/>
        <v>0</v>
      </c>
      <c r="G540" s="86"/>
      <c r="H540" s="189"/>
      <c r="I540" s="195"/>
      <c r="J540" s="200"/>
      <c r="K540" s="201"/>
    </row>
    <row r="541" spans="1:11" s="188" customFormat="1" ht="24.9" customHeight="1">
      <c r="A541" s="119"/>
      <c r="B541" s="208"/>
      <c r="C541" s="197"/>
      <c r="D541" s="205"/>
      <c r="E541" s="85"/>
      <c r="F541" s="75">
        <f t="shared" si="69"/>
        <v>0</v>
      </c>
      <c r="G541" s="86"/>
      <c r="H541" s="189"/>
      <c r="I541" s="195"/>
      <c r="J541" s="200"/>
      <c r="K541" s="201"/>
    </row>
    <row r="542" spans="1:11" s="188" customFormat="1" ht="24.9" customHeight="1">
      <c r="A542" s="119"/>
      <c r="B542" s="208"/>
      <c r="C542" s="197"/>
      <c r="D542" s="205"/>
      <c r="E542" s="85"/>
      <c r="F542" s="75">
        <f t="shared" si="69"/>
        <v>0</v>
      </c>
      <c r="G542" s="86"/>
      <c r="H542" s="189"/>
      <c r="I542" s="195"/>
      <c r="J542" s="200"/>
      <c r="K542" s="201"/>
    </row>
    <row r="543" spans="1:11" s="188" customFormat="1" ht="24.9" customHeight="1">
      <c r="A543" s="119"/>
      <c r="B543" s="208"/>
      <c r="C543" s="197"/>
      <c r="D543" s="205"/>
      <c r="E543" s="85"/>
      <c r="F543" s="75"/>
      <c r="G543" s="86"/>
      <c r="H543" s="189"/>
      <c r="I543" s="195"/>
      <c r="J543" s="200"/>
      <c r="K543" s="201"/>
    </row>
    <row r="544" spans="1:11" s="188" customFormat="1" ht="24.9" customHeight="1">
      <c r="A544" s="119"/>
      <c r="B544" s="208"/>
      <c r="C544" s="197"/>
      <c r="D544" s="205"/>
      <c r="E544" s="85"/>
      <c r="F544" s="75">
        <f t="shared" si="69"/>
        <v>0</v>
      </c>
      <c r="G544" s="86"/>
      <c r="H544" s="189"/>
      <c r="I544" s="195"/>
      <c r="J544" s="200"/>
      <c r="K544" s="201"/>
    </row>
    <row r="545" spans="1:11" s="188" customFormat="1" ht="24.9" customHeight="1">
      <c r="A545" s="119"/>
      <c r="B545" s="208"/>
      <c r="C545" s="197"/>
      <c r="D545" s="205"/>
      <c r="E545" s="85"/>
      <c r="F545" s="75">
        <f t="shared" si="69"/>
        <v>0</v>
      </c>
      <c r="G545" s="86"/>
      <c r="H545" s="189"/>
      <c r="I545" s="195"/>
      <c r="J545" s="200"/>
      <c r="K545" s="201"/>
    </row>
    <row r="546" spans="1:11" s="188" customFormat="1" ht="36" customHeight="1">
      <c r="A546" s="209"/>
      <c r="B546" s="210" t="s">
        <v>862</v>
      </c>
      <c r="C546" s="1906" t="s">
        <v>79</v>
      </c>
      <c r="D546" s="1907"/>
      <c r="E546" s="1908"/>
      <c r="F546" s="75">
        <f t="shared" si="69"/>
        <v>0</v>
      </c>
      <c r="G546" s="211" t="s">
        <v>863</v>
      </c>
      <c r="H546" s="209"/>
      <c r="I546" s="195"/>
    </row>
    <row r="547" spans="1:11" s="188" customFormat="1" ht="33" customHeight="1">
      <c r="A547" s="194" t="s">
        <v>864</v>
      </c>
      <c r="B547" s="212" t="s">
        <v>865</v>
      </c>
      <c r="C547" s="202"/>
      <c r="D547" s="203"/>
      <c r="E547" s="206"/>
      <c r="F547" s="75">
        <f t="shared" si="69"/>
        <v>0</v>
      </c>
      <c r="G547" s="193" t="s">
        <v>866</v>
      </c>
      <c r="H547" s="194" t="s">
        <v>864</v>
      </c>
      <c r="I547" s="195"/>
      <c r="J547" s="200"/>
      <c r="K547" s="201"/>
    </row>
    <row r="548" spans="1:11" s="188" customFormat="1" ht="34.5" customHeight="1">
      <c r="A548" s="119" t="str">
        <f t="shared" ref="A548:A553" si="72">H548</f>
        <v>B7.32 93 34.01</v>
      </c>
      <c r="B548" s="213" t="s">
        <v>867</v>
      </c>
      <c r="C548" s="197" t="s">
        <v>829</v>
      </c>
      <c r="D548" s="205">
        <v>102460</v>
      </c>
      <c r="E548" s="205"/>
      <c r="F548" s="75"/>
      <c r="G548" s="86" t="s">
        <v>868</v>
      </c>
      <c r="H548" s="189" t="s">
        <v>869</v>
      </c>
      <c r="I548" s="195"/>
      <c r="J548" s="214"/>
      <c r="K548" s="215"/>
    </row>
    <row r="549" spans="1:11" s="188" customFormat="1" ht="34.5" customHeight="1">
      <c r="A549" s="119" t="str">
        <f t="shared" si="72"/>
        <v>B7.32 93 34.02</v>
      </c>
      <c r="B549" s="213" t="s">
        <v>870</v>
      </c>
      <c r="C549" s="197" t="s">
        <v>829</v>
      </c>
      <c r="D549" s="205">
        <v>9120</v>
      </c>
      <c r="E549" s="205"/>
      <c r="F549" s="75"/>
      <c r="G549" s="86" t="s">
        <v>871</v>
      </c>
      <c r="H549" s="189" t="s">
        <v>872</v>
      </c>
      <c r="I549" s="195"/>
      <c r="J549" s="214"/>
      <c r="K549" s="215"/>
    </row>
    <row r="550" spans="1:11" s="188" customFormat="1" ht="34.5" customHeight="1">
      <c r="A550" s="119" t="str">
        <f t="shared" si="72"/>
        <v>B7.32 93 34.03</v>
      </c>
      <c r="B550" s="213" t="s">
        <v>873</v>
      </c>
      <c r="C550" s="197" t="s">
        <v>829</v>
      </c>
      <c r="D550" s="205">
        <v>7150</v>
      </c>
      <c r="E550" s="205"/>
      <c r="F550" s="75"/>
      <c r="G550" s="86" t="s">
        <v>874</v>
      </c>
      <c r="H550" s="189" t="s">
        <v>875</v>
      </c>
      <c r="I550" s="195"/>
      <c r="J550" s="214"/>
      <c r="K550" s="215"/>
    </row>
    <row r="551" spans="1:11" s="188" customFormat="1" ht="34.5" customHeight="1">
      <c r="A551" s="119" t="str">
        <f t="shared" si="72"/>
        <v>B7.32 93 34.04</v>
      </c>
      <c r="B551" s="213" t="s">
        <v>876</v>
      </c>
      <c r="C551" s="197" t="s">
        <v>829</v>
      </c>
      <c r="D551" s="205">
        <v>5878</v>
      </c>
      <c r="E551" s="205"/>
      <c r="F551" s="75"/>
      <c r="G551" s="86" t="s">
        <v>877</v>
      </c>
      <c r="H551" s="189" t="s">
        <v>878</v>
      </c>
      <c r="I551" s="195"/>
      <c r="J551" s="214"/>
      <c r="K551" s="215"/>
    </row>
    <row r="552" spans="1:11" s="188" customFormat="1" ht="34.5" customHeight="1">
      <c r="A552" s="119" t="str">
        <f t="shared" si="72"/>
        <v>B7.32 93 34.05</v>
      </c>
      <c r="B552" s="213" t="s">
        <v>879</v>
      </c>
      <c r="C552" s="197" t="s">
        <v>829</v>
      </c>
      <c r="D552" s="205">
        <v>13879</v>
      </c>
      <c r="E552" s="205"/>
      <c r="F552" s="75"/>
      <c r="G552" s="86" t="s">
        <v>880</v>
      </c>
      <c r="H552" s="189" t="s">
        <v>881</v>
      </c>
      <c r="I552" s="195"/>
      <c r="J552" s="214"/>
      <c r="K552" s="215"/>
    </row>
    <row r="553" spans="1:11" s="188" customFormat="1" ht="50.4" customHeight="1">
      <c r="A553" s="119" t="str">
        <f t="shared" si="72"/>
        <v>B7.32 93 34.06</v>
      </c>
      <c r="B553" s="213" t="s">
        <v>882</v>
      </c>
      <c r="C553" s="197" t="s">
        <v>33</v>
      </c>
      <c r="D553" s="205">
        <v>91270</v>
      </c>
      <c r="E553" s="205"/>
      <c r="F553" s="75"/>
      <c r="G553" s="86" t="s">
        <v>883</v>
      </c>
      <c r="H553" s="189" t="s">
        <v>884</v>
      </c>
      <c r="I553" s="195"/>
      <c r="J553" s="214"/>
      <c r="K553" s="215"/>
    </row>
    <row r="554" spans="1:11" s="188" customFormat="1" ht="34.5" customHeight="1">
      <c r="A554" s="119"/>
      <c r="B554" s="181" t="s">
        <v>885</v>
      </c>
      <c r="C554" s="246"/>
      <c r="D554" s="247">
        <v>0</v>
      </c>
      <c r="E554" s="248"/>
      <c r="F554" s="75"/>
      <c r="G554" s="185" t="s">
        <v>886</v>
      </c>
      <c r="H554" s="189"/>
      <c r="I554" s="195"/>
      <c r="J554" s="214"/>
      <c r="K554" s="215"/>
    </row>
    <row r="555" spans="1:11" s="188" customFormat="1" ht="24.9" customHeight="1">
      <c r="A555" s="216" t="s">
        <v>328</v>
      </c>
      <c r="B555" s="241" t="s">
        <v>887</v>
      </c>
      <c r="C555" s="242"/>
      <c r="D555" s="242">
        <v>0</v>
      </c>
      <c r="E555" s="243"/>
      <c r="F555" s="75"/>
      <c r="G555" s="193" t="s">
        <v>888</v>
      </c>
      <c r="H555" s="194" t="s">
        <v>328</v>
      </c>
      <c r="I555" s="195"/>
    </row>
    <row r="556" spans="1:11" s="188" customFormat="1" ht="24.9" customHeight="1">
      <c r="A556" s="119" t="str">
        <f t="shared" ref="A556:A560" si="73">H556</f>
        <v>B7.33.14.11.01</v>
      </c>
      <c r="B556" s="219" t="s">
        <v>889</v>
      </c>
      <c r="C556" s="197" t="s">
        <v>33</v>
      </c>
      <c r="D556" s="205">
        <v>6</v>
      </c>
      <c r="E556" s="205"/>
      <c r="F556" s="75"/>
      <c r="G556" s="86" t="s">
        <v>890</v>
      </c>
      <c r="H556" s="189" t="s">
        <v>891</v>
      </c>
      <c r="I556" s="195"/>
      <c r="J556" s="220"/>
      <c r="K556" s="220"/>
    </row>
    <row r="557" spans="1:11" s="188" customFormat="1" ht="24.9" customHeight="1">
      <c r="A557" s="119" t="str">
        <f t="shared" si="73"/>
        <v>B7.33.14.11.02</v>
      </c>
      <c r="B557" s="219" t="s">
        <v>892</v>
      </c>
      <c r="C557" s="197" t="s">
        <v>33</v>
      </c>
      <c r="D557" s="205">
        <v>187</v>
      </c>
      <c r="E557" s="205"/>
      <c r="F557" s="75"/>
      <c r="G557" s="86" t="s">
        <v>893</v>
      </c>
      <c r="H557" s="189" t="s">
        <v>894</v>
      </c>
      <c r="I557" s="195"/>
      <c r="J557" s="200"/>
      <c r="K557" s="201"/>
    </row>
    <row r="558" spans="1:11" s="188" customFormat="1" ht="24.9" customHeight="1">
      <c r="A558" s="119" t="str">
        <f t="shared" si="73"/>
        <v>B7.33.14.11.03</v>
      </c>
      <c r="B558" s="219" t="s">
        <v>895</v>
      </c>
      <c r="C558" s="197" t="s">
        <v>33</v>
      </c>
      <c r="D558" s="205">
        <v>1074</v>
      </c>
      <c r="E558" s="205"/>
      <c r="F558" s="75"/>
      <c r="G558" s="86" t="s">
        <v>896</v>
      </c>
      <c r="H558" s="189" t="s">
        <v>897</v>
      </c>
      <c r="I558" s="195"/>
      <c r="J558" s="200"/>
      <c r="K558" s="201"/>
    </row>
    <row r="559" spans="1:11" s="188" customFormat="1" ht="24.9" customHeight="1">
      <c r="A559" s="119" t="str">
        <f t="shared" si="73"/>
        <v>B7.33.14.11.04</v>
      </c>
      <c r="B559" s="219" t="s">
        <v>898</v>
      </c>
      <c r="C559" s="197" t="s">
        <v>33</v>
      </c>
      <c r="D559" s="205">
        <v>10129</v>
      </c>
      <c r="E559" s="205"/>
      <c r="F559" s="75"/>
      <c r="G559" s="86" t="s">
        <v>899</v>
      </c>
      <c r="H559" s="189" t="s">
        <v>900</v>
      </c>
      <c r="I559" s="195"/>
      <c r="J559" s="200"/>
      <c r="K559" s="201"/>
    </row>
    <row r="560" spans="1:11" s="188" customFormat="1" ht="24.9" customHeight="1">
      <c r="A560" s="119" t="str">
        <f t="shared" si="73"/>
        <v>B7.33.14.11.05</v>
      </c>
      <c r="B560" s="219" t="s">
        <v>901</v>
      </c>
      <c r="C560" s="197" t="s">
        <v>33</v>
      </c>
      <c r="D560" s="205">
        <v>35599</v>
      </c>
      <c r="E560" s="205"/>
      <c r="F560" s="75"/>
      <c r="G560" s="86" t="s">
        <v>902</v>
      </c>
      <c r="H560" s="189" t="s">
        <v>903</v>
      </c>
      <c r="I560" s="195"/>
      <c r="J560" s="200"/>
      <c r="K560" s="201"/>
    </row>
    <row r="561" spans="1:11" s="188" customFormat="1" ht="24.9" customHeight="1">
      <c r="A561" s="119"/>
      <c r="B561" s="217"/>
      <c r="C561" s="202"/>
      <c r="D561" s="203"/>
      <c r="E561" s="206"/>
      <c r="F561" s="75">
        <f t="shared" ref="F561:F566" si="74">E561+D561</f>
        <v>0</v>
      </c>
      <c r="G561" s="218"/>
      <c r="H561" s="189"/>
      <c r="I561" s="195"/>
      <c r="J561" s="214"/>
      <c r="K561" s="215"/>
    </row>
    <row r="562" spans="1:11" s="188" customFormat="1" ht="24.9" customHeight="1">
      <c r="A562" s="119"/>
      <c r="B562" s="217"/>
      <c r="C562" s="202"/>
      <c r="D562" s="203"/>
      <c r="E562" s="206"/>
      <c r="F562" s="75">
        <f t="shared" si="74"/>
        <v>0</v>
      </c>
      <c r="G562" s="218"/>
      <c r="H562" s="189"/>
      <c r="I562" s="195"/>
      <c r="J562" s="214"/>
      <c r="K562" s="215"/>
    </row>
    <row r="563" spans="1:11" s="188" customFormat="1" ht="30.75" customHeight="1">
      <c r="A563" s="119"/>
      <c r="B563" s="219"/>
      <c r="C563" s="197"/>
      <c r="D563" s="205"/>
      <c r="E563" s="85"/>
      <c r="F563" s="75">
        <f t="shared" si="74"/>
        <v>0</v>
      </c>
      <c r="G563" s="86"/>
      <c r="H563" s="189"/>
      <c r="I563" s="195"/>
      <c r="J563" s="214"/>
      <c r="K563" s="215"/>
    </row>
    <row r="564" spans="1:11" s="188" customFormat="1" ht="32.25" customHeight="1">
      <c r="A564" s="119"/>
      <c r="B564" s="219"/>
      <c r="C564" s="197"/>
      <c r="D564" s="205"/>
      <c r="E564" s="85"/>
      <c r="F564" s="75">
        <f t="shared" si="74"/>
        <v>0</v>
      </c>
      <c r="G564" s="86"/>
      <c r="H564" s="189"/>
      <c r="I564" s="195"/>
      <c r="J564" s="214"/>
      <c r="K564" s="215"/>
    </row>
    <row r="565" spans="1:11" s="188" customFormat="1" ht="36" customHeight="1">
      <c r="A565" s="223"/>
      <c r="B565" s="210" t="s">
        <v>862</v>
      </c>
      <c r="C565" s="1906" t="s">
        <v>79</v>
      </c>
      <c r="D565" s="1907"/>
      <c r="E565" s="1908"/>
      <c r="F565" s="75">
        <f t="shared" si="74"/>
        <v>0</v>
      </c>
      <c r="G565" s="211" t="s">
        <v>863</v>
      </c>
      <c r="H565" s="209"/>
      <c r="I565" s="195"/>
    </row>
    <row r="566" spans="1:11" s="222" customFormat="1" ht="78" outlineLevel="1">
      <c r="A566" s="225" t="str">
        <f>H566</f>
        <v>33 14 19</v>
      </c>
      <c r="B566" s="244" t="s">
        <v>904</v>
      </c>
      <c r="C566" s="242"/>
      <c r="D566" s="242"/>
      <c r="E566" s="245"/>
      <c r="F566" s="75">
        <f t="shared" si="74"/>
        <v>0</v>
      </c>
      <c r="G566" s="193" t="s">
        <v>905</v>
      </c>
      <c r="H566" s="194" t="s">
        <v>348</v>
      </c>
      <c r="I566" s="195"/>
    </row>
    <row r="567" spans="1:11" s="222" customFormat="1" ht="59.25" customHeight="1" outlineLevel="1">
      <c r="A567" s="119" t="str">
        <f>H567</f>
        <v>B7.33.14.19.01</v>
      </c>
      <c r="B567" s="226" t="s">
        <v>906</v>
      </c>
      <c r="C567" s="197" t="s">
        <v>267</v>
      </c>
      <c r="D567" s="205">
        <v>5</v>
      </c>
      <c r="E567" s="205"/>
      <c r="F567" s="75"/>
      <c r="G567" s="86" t="s">
        <v>907</v>
      </c>
      <c r="H567" s="189" t="s">
        <v>908</v>
      </c>
      <c r="I567" s="195"/>
    </row>
    <row r="568" spans="1:11" s="227" customFormat="1" ht="58.5" customHeight="1">
      <c r="A568" s="119" t="str">
        <f t="shared" ref="A568:A579" si="75">H568</f>
        <v>B7.33.14.19.02</v>
      </c>
      <c r="B568" s="226" t="s">
        <v>909</v>
      </c>
      <c r="C568" s="197" t="s">
        <v>267</v>
      </c>
      <c r="D568" s="205">
        <v>59</v>
      </c>
      <c r="E568" s="205"/>
      <c r="F568" s="75"/>
      <c r="G568" s="86" t="s">
        <v>910</v>
      </c>
      <c r="H568" s="189" t="s">
        <v>911</v>
      </c>
      <c r="I568" s="195"/>
    </row>
    <row r="569" spans="1:11" s="188" customFormat="1" ht="58.5" customHeight="1">
      <c r="A569" s="119" t="str">
        <f t="shared" si="75"/>
        <v>B7.33.14.19.03</v>
      </c>
      <c r="B569" s="226" t="s">
        <v>912</v>
      </c>
      <c r="C569" s="197" t="s">
        <v>267</v>
      </c>
      <c r="D569" s="205">
        <v>14</v>
      </c>
      <c r="E569" s="205"/>
      <c r="F569" s="75"/>
      <c r="G569" s="86" t="s">
        <v>913</v>
      </c>
      <c r="H569" s="189" t="s">
        <v>914</v>
      </c>
      <c r="I569" s="195"/>
    </row>
    <row r="570" spans="1:11" s="188" customFormat="1" ht="26.25" customHeight="1">
      <c r="A570" s="119" t="str">
        <f t="shared" si="75"/>
        <v>B7.33.14.19.04</v>
      </c>
      <c r="B570" s="219" t="s">
        <v>915</v>
      </c>
      <c r="C570" s="197" t="s">
        <v>267</v>
      </c>
      <c r="D570" s="205">
        <v>63</v>
      </c>
      <c r="E570" s="205"/>
      <c r="F570" s="75"/>
      <c r="G570" s="86" t="s">
        <v>916</v>
      </c>
      <c r="H570" s="189" t="s">
        <v>917</v>
      </c>
      <c r="I570" s="195"/>
    </row>
    <row r="571" spans="1:11" s="188" customFormat="1" ht="44.25" customHeight="1">
      <c r="A571" s="119" t="str">
        <f>H571</f>
        <v>B7.32.80.00.01</v>
      </c>
      <c r="B571" s="221" t="s">
        <v>918</v>
      </c>
      <c r="C571" s="228" t="s">
        <v>33</v>
      </c>
      <c r="D571" s="229">
        <v>2000</v>
      </c>
      <c r="E571" s="229"/>
      <c r="F571" s="75"/>
      <c r="G571" s="180" t="s">
        <v>919</v>
      </c>
      <c r="H571" s="119" t="s">
        <v>920</v>
      </c>
      <c r="I571" s="195"/>
    </row>
    <row r="572" spans="1:11" s="188" customFormat="1" ht="51.6" customHeight="1">
      <c r="A572" s="119" t="str">
        <f t="shared" ref="A572:A575" si="76">H572</f>
        <v>B7.32.80.00.02</v>
      </c>
      <c r="B572" s="221" t="s">
        <v>921</v>
      </c>
      <c r="C572" s="228" t="s">
        <v>267</v>
      </c>
      <c r="D572" s="229">
        <v>6316</v>
      </c>
      <c r="E572" s="229"/>
      <c r="F572" s="75"/>
      <c r="G572" s="180" t="s">
        <v>922</v>
      </c>
      <c r="H572" s="119" t="s">
        <v>923</v>
      </c>
      <c r="I572" s="195"/>
    </row>
    <row r="573" spans="1:11" s="188" customFormat="1" ht="73.95" customHeight="1">
      <c r="A573" s="119" t="str">
        <f t="shared" si="76"/>
        <v>B7.32.80.00.03</v>
      </c>
      <c r="B573" s="221" t="s">
        <v>924</v>
      </c>
      <c r="C573" s="228" t="s">
        <v>33</v>
      </c>
      <c r="D573" s="229">
        <v>87562</v>
      </c>
      <c r="E573" s="229"/>
      <c r="F573" s="75"/>
      <c r="G573" s="180" t="s">
        <v>925</v>
      </c>
      <c r="H573" s="119" t="s">
        <v>926</v>
      </c>
      <c r="I573" s="195"/>
    </row>
    <row r="574" spans="1:11" s="234" customFormat="1" ht="44.25" customHeight="1" outlineLevel="1">
      <c r="A574" s="119" t="str">
        <f t="shared" si="76"/>
        <v>B7.32.80.00.04</v>
      </c>
      <c r="B574" s="230" t="s">
        <v>927</v>
      </c>
      <c r="C574" s="224" t="s">
        <v>267</v>
      </c>
      <c r="D574" s="231">
        <v>2</v>
      </c>
      <c r="E574" s="231"/>
      <c r="F574" s="75"/>
      <c r="G574" s="232" t="s">
        <v>928</v>
      </c>
      <c r="H574" s="119" t="s">
        <v>929</v>
      </c>
      <c r="I574" s="233"/>
    </row>
    <row r="575" spans="1:11" s="234" customFormat="1" ht="45" customHeight="1" outlineLevel="1">
      <c r="A575" s="119" t="str">
        <f t="shared" si="76"/>
        <v>B7.32.80.00.05</v>
      </c>
      <c r="B575" s="230" t="s">
        <v>930</v>
      </c>
      <c r="C575" s="224" t="s">
        <v>267</v>
      </c>
      <c r="D575" s="231">
        <v>78</v>
      </c>
      <c r="E575" s="231"/>
      <c r="F575" s="75"/>
      <c r="G575" s="232" t="s">
        <v>931</v>
      </c>
      <c r="H575" s="119" t="s">
        <v>932</v>
      </c>
      <c r="I575" s="233"/>
    </row>
    <row r="576" spans="1:11" s="234" customFormat="1" ht="29.25" customHeight="1" outlineLevel="1">
      <c r="A576" s="119"/>
      <c r="B576" s="230"/>
      <c r="C576" s="224"/>
      <c r="D576" s="231"/>
      <c r="E576" s="18"/>
      <c r="F576" s="205"/>
      <c r="G576" s="232"/>
      <c r="H576" s="119"/>
      <c r="I576" s="233"/>
    </row>
    <row r="577" spans="1:9" s="234" customFormat="1" ht="29.25" customHeight="1" outlineLevel="1">
      <c r="A577" s="119"/>
      <c r="B577" s="230"/>
      <c r="C577" s="224"/>
      <c r="D577" s="231"/>
      <c r="E577" s="18"/>
      <c r="F577" s="205"/>
      <c r="G577" s="232"/>
      <c r="H577" s="119"/>
      <c r="I577" s="233"/>
    </row>
    <row r="578" spans="1:9" s="234" customFormat="1" ht="29.25" customHeight="1" outlineLevel="1">
      <c r="A578" s="119"/>
      <c r="B578" s="230"/>
      <c r="C578" s="224"/>
      <c r="D578" s="231"/>
      <c r="E578" s="18"/>
      <c r="F578" s="205"/>
      <c r="G578" s="232"/>
      <c r="H578" s="119"/>
      <c r="I578" s="233"/>
    </row>
    <row r="579" spans="1:9" s="238" customFormat="1" ht="35.1" customHeight="1">
      <c r="A579" s="235">
        <f t="shared" si="75"/>
        <v>0</v>
      </c>
      <c r="B579" s="210" t="s">
        <v>862</v>
      </c>
      <c r="C579" s="1909" t="s">
        <v>79</v>
      </c>
      <c r="D579" s="1910"/>
      <c r="E579" s="1911"/>
      <c r="F579" s="249">
        <f>SUM(F566:F578)</f>
        <v>0</v>
      </c>
      <c r="G579" s="211" t="s">
        <v>863</v>
      </c>
      <c r="H579" s="236"/>
      <c r="I579" s="237"/>
    </row>
    <row r="580" spans="1:9" ht="24.9" customHeight="1">
      <c r="A580" s="61"/>
      <c r="B580" s="56" t="s">
        <v>933</v>
      </c>
      <c r="C580" s="57"/>
      <c r="D580" s="138"/>
      <c r="E580" s="138"/>
      <c r="F580" s="58"/>
      <c r="G580" s="59" t="s">
        <v>934</v>
      </c>
      <c r="H580" s="139"/>
    </row>
    <row r="581" spans="1:9" ht="12" customHeight="1">
      <c r="A581" s="61"/>
      <c r="B581" s="87"/>
      <c r="C581" s="57"/>
      <c r="D581" s="63"/>
      <c r="E581" s="63"/>
      <c r="F581" s="58"/>
      <c r="G581" s="88"/>
      <c r="H581" s="60"/>
    </row>
    <row r="582" spans="1:9" s="84" customFormat="1" ht="21.75" customHeight="1">
      <c r="A582" s="55"/>
      <c r="B582" s="64" t="s">
        <v>935</v>
      </c>
      <c r="C582" s="57"/>
      <c r="D582" s="63"/>
      <c r="E582" s="63"/>
      <c r="F582" s="89">
        <f>F32</f>
        <v>0</v>
      </c>
      <c r="G582" s="65" t="s">
        <v>936</v>
      </c>
      <c r="H582" s="66"/>
    </row>
    <row r="583" spans="1:9" s="84" customFormat="1" ht="21.75" customHeight="1">
      <c r="A583" s="55"/>
      <c r="B583" s="64" t="s">
        <v>937</v>
      </c>
      <c r="C583" s="57"/>
      <c r="D583" s="63"/>
      <c r="E583" s="63"/>
      <c r="F583" s="89">
        <f>F53</f>
        <v>0</v>
      </c>
      <c r="G583" s="65" t="s">
        <v>938</v>
      </c>
      <c r="H583" s="66"/>
    </row>
    <row r="584" spans="1:9" s="84" customFormat="1" ht="21.75" customHeight="1">
      <c r="A584" s="55"/>
      <c r="B584" s="64" t="s">
        <v>939</v>
      </c>
      <c r="C584" s="57"/>
      <c r="D584" s="63"/>
      <c r="E584" s="63"/>
      <c r="F584" s="89"/>
      <c r="G584" s="65" t="s">
        <v>940</v>
      </c>
      <c r="H584" s="66"/>
    </row>
    <row r="585" spans="1:9" s="84" customFormat="1" ht="21.75" customHeight="1">
      <c r="A585" s="55"/>
      <c r="B585" s="64" t="s">
        <v>941</v>
      </c>
      <c r="C585" s="57"/>
      <c r="D585" s="63"/>
      <c r="E585" s="63"/>
      <c r="F585" s="89"/>
      <c r="G585" s="65" t="s">
        <v>942</v>
      </c>
      <c r="H585" s="66"/>
    </row>
    <row r="586" spans="1:9" s="84" customFormat="1" ht="21.75" customHeight="1">
      <c r="A586" s="55"/>
      <c r="B586" s="64" t="s">
        <v>943</v>
      </c>
      <c r="C586" s="57"/>
      <c r="D586" s="63"/>
      <c r="E586" s="63"/>
      <c r="F586" s="89"/>
      <c r="G586" s="65" t="s">
        <v>944</v>
      </c>
      <c r="H586" s="66"/>
    </row>
    <row r="587" spans="1:9" s="84" customFormat="1" ht="21.75" customHeight="1">
      <c r="A587" s="55"/>
      <c r="B587" s="64" t="s">
        <v>945</v>
      </c>
      <c r="C587" s="57"/>
      <c r="D587" s="63"/>
      <c r="E587" s="63"/>
      <c r="F587" s="89"/>
      <c r="G587" s="65" t="s">
        <v>946</v>
      </c>
      <c r="H587" s="66"/>
    </row>
    <row r="588" spans="1:9" s="84" customFormat="1" ht="21.75" customHeight="1">
      <c r="A588" s="55"/>
      <c r="B588" s="64" t="s">
        <v>947</v>
      </c>
      <c r="C588" s="57"/>
      <c r="D588" s="63"/>
      <c r="E588" s="63"/>
      <c r="F588" s="89"/>
      <c r="G588" s="65" t="s">
        <v>948</v>
      </c>
      <c r="H588" s="66"/>
    </row>
    <row r="589" spans="1:9" s="84" customFormat="1" ht="21.75" customHeight="1">
      <c r="A589" s="55"/>
      <c r="B589" s="64" t="s">
        <v>949</v>
      </c>
      <c r="C589" s="57"/>
      <c r="D589" s="63"/>
      <c r="E589" s="63"/>
      <c r="F589" s="89"/>
      <c r="G589" s="65" t="s">
        <v>950</v>
      </c>
      <c r="H589" s="66"/>
    </row>
    <row r="590" spans="1:9" s="84" customFormat="1" ht="21.75" customHeight="1">
      <c r="A590" s="55"/>
      <c r="B590" s="64" t="s">
        <v>951</v>
      </c>
      <c r="C590" s="57"/>
      <c r="D590" s="63"/>
      <c r="E590" s="63"/>
      <c r="F590" s="89"/>
      <c r="G590" s="65" t="s">
        <v>952</v>
      </c>
      <c r="H590" s="66"/>
    </row>
    <row r="591" spans="1:9" s="84" customFormat="1" ht="21.75" customHeight="1">
      <c r="A591" s="55"/>
      <c r="B591" s="64" t="s">
        <v>953</v>
      </c>
      <c r="C591" s="57"/>
      <c r="D591" s="63"/>
      <c r="E591" s="63"/>
      <c r="F591" s="89"/>
      <c r="G591" s="65" t="s">
        <v>954</v>
      </c>
      <c r="H591" s="66"/>
    </row>
    <row r="592" spans="1:9" s="84" customFormat="1" ht="21.75" customHeight="1">
      <c r="A592" s="55"/>
      <c r="B592" s="64" t="s">
        <v>955</v>
      </c>
      <c r="C592" s="57"/>
      <c r="D592" s="63"/>
      <c r="E592" s="63"/>
      <c r="F592" s="89">
        <f>F252</f>
        <v>0</v>
      </c>
      <c r="G592" s="65" t="s">
        <v>956</v>
      </c>
      <c r="H592" s="66"/>
    </row>
    <row r="593" spans="1:8" s="84" customFormat="1" ht="21.75" customHeight="1">
      <c r="A593" s="55"/>
      <c r="B593" s="64" t="s">
        <v>957</v>
      </c>
      <c r="C593" s="57"/>
      <c r="D593" s="63"/>
      <c r="E593" s="63"/>
      <c r="F593" s="89">
        <f>F277</f>
        <v>0</v>
      </c>
      <c r="G593" s="65" t="s">
        <v>958</v>
      </c>
      <c r="H593" s="66"/>
    </row>
    <row r="594" spans="1:8" s="84" customFormat="1" ht="21.75" customHeight="1">
      <c r="A594" s="55"/>
      <c r="B594" s="64" t="s">
        <v>959</v>
      </c>
      <c r="C594" s="57"/>
      <c r="D594" s="63"/>
      <c r="E594" s="63"/>
      <c r="F594" s="89">
        <f>F301</f>
        <v>0</v>
      </c>
      <c r="G594" s="65" t="s">
        <v>960</v>
      </c>
      <c r="H594" s="66"/>
    </row>
    <row r="595" spans="1:8" s="84" customFormat="1" ht="21.75" customHeight="1">
      <c r="A595" s="55"/>
      <c r="B595" s="64" t="s">
        <v>961</v>
      </c>
      <c r="C595" s="57"/>
      <c r="D595" s="63"/>
      <c r="E595" s="63"/>
      <c r="F595" s="89">
        <f>F324</f>
        <v>0</v>
      </c>
      <c r="G595" s="65" t="s">
        <v>962</v>
      </c>
      <c r="H595" s="66"/>
    </row>
    <row r="596" spans="1:8" s="84" customFormat="1" ht="21.75" customHeight="1">
      <c r="A596" s="55"/>
      <c r="B596" s="64" t="s">
        <v>963</v>
      </c>
      <c r="C596" s="57"/>
      <c r="D596" s="63"/>
      <c r="E596" s="63"/>
      <c r="F596" s="89"/>
      <c r="G596" s="65" t="s">
        <v>964</v>
      </c>
      <c r="H596" s="66"/>
    </row>
    <row r="597" spans="1:8" s="84" customFormat="1" ht="21.75" customHeight="1">
      <c r="A597" s="55"/>
      <c r="B597" s="64" t="s">
        <v>965</v>
      </c>
      <c r="C597" s="57"/>
      <c r="D597" s="63"/>
      <c r="E597" s="63"/>
      <c r="F597" s="89">
        <f>F375</f>
        <v>0</v>
      </c>
      <c r="G597" s="65" t="s">
        <v>966</v>
      </c>
      <c r="H597" s="66"/>
    </row>
    <row r="598" spans="1:8" s="84" customFormat="1" ht="21.75" customHeight="1">
      <c r="A598" s="55"/>
      <c r="B598" s="64" t="s">
        <v>967</v>
      </c>
      <c r="C598" s="57"/>
      <c r="D598" s="63"/>
      <c r="E598" s="63"/>
      <c r="F598" s="89">
        <f>F397</f>
        <v>0</v>
      </c>
      <c r="G598" s="65" t="s">
        <v>968</v>
      </c>
      <c r="H598" s="66"/>
    </row>
    <row r="599" spans="1:8" s="84" customFormat="1" ht="21.75" customHeight="1">
      <c r="A599" s="55"/>
      <c r="B599" s="64" t="s">
        <v>969</v>
      </c>
      <c r="C599" s="57"/>
      <c r="D599" s="63"/>
      <c r="E599" s="63"/>
      <c r="F599" s="89">
        <f>F457</f>
        <v>0</v>
      </c>
      <c r="G599" s="65" t="s">
        <v>970</v>
      </c>
      <c r="H599" s="66"/>
    </row>
    <row r="600" spans="1:8" s="84" customFormat="1" ht="21.75" customHeight="1">
      <c r="A600" s="55"/>
      <c r="B600" s="64" t="s">
        <v>971</v>
      </c>
      <c r="C600" s="57"/>
      <c r="D600" s="63"/>
      <c r="E600" s="63"/>
      <c r="F600" s="89">
        <f>F478</f>
        <v>0</v>
      </c>
      <c r="G600" s="65" t="s">
        <v>972</v>
      </c>
      <c r="H600" s="66"/>
    </row>
    <row r="601" spans="1:8" s="84" customFormat="1" ht="21.75" customHeight="1">
      <c r="A601" s="55"/>
      <c r="B601" s="64" t="s">
        <v>973</v>
      </c>
      <c r="C601" s="57"/>
      <c r="D601" s="63"/>
      <c r="E601" s="63"/>
      <c r="F601" s="89">
        <f>F499</f>
        <v>0</v>
      </c>
      <c r="G601" s="65" t="s">
        <v>974</v>
      </c>
      <c r="H601" s="66"/>
    </row>
    <row r="602" spans="1:8" s="84" customFormat="1" ht="21.75" customHeight="1">
      <c r="A602" s="55"/>
      <c r="B602" s="64" t="s">
        <v>975</v>
      </c>
      <c r="C602" s="57"/>
      <c r="D602" s="63"/>
      <c r="E602" s="63"/>
      <c r="F602" s="89">
        <f>F521</f>
        <v>0</v>
      </c>
      <c r="G602" s="65" t="s">
        <v>976</v>
      </c>
      <c r="H602" s="66"/>
    </row>
    <row r="603" spans="1:8" s="84" customFormat="1" ht="21.75" customHeight="1">
      <c r="A603" s="55"/>
      <c r="B603" s="64" t="s">
        <v>977</v>
      </c>
      <c r="C603" s="57"/>
      <c r="D603" s="63"/>
      <c r="E603" s="63"/>
      <c r="F603" s="89">
        <f>F546</f>
        <v>0</v>
      </c>
      <c r="G603" s="65" t="s">
        <v>978</v>
      </c>
      <c r="H603" s="66"/>
    </row>
    <row r="604" spans="1:8" s="84" customFormat="1" ht="21.75" customHeight="1">
      <c r="A604" s="55"/>
      <c r="B604" s="64" t="s">
        <v>979</v>
      </c>
      <c r="C604" s="57"/>
      <c r="D604" s="63"/>
      <c r="E604" s="63"/>
      <c r="F604" s="89">
        <f>F565</f>
        <v>0</v>
      </c>
      <c r="G604" s="65" t="s">
        <v>980</v>
      </c>
      <c r="H604" s="66"/>
    </row>
    <row r="605" spans="1:8" s="84" customFormat="1" ht="21.75" customHeight="1">
      <c r="A605" s="55"/>
      <c r="B605" s="64" t="s">
        <v>981</v>
      </c>
      <c r="C605" s="57"/>
      <c r="D605" s="63"/>
      <c r="E605" s="63"/>
      <c r="F605" s="89"/>
      <c r="G605" s="65" t="s">
        <v>982</v>
      </c>
      <c r="H605" s="66"/>
    </row>
    <row r="606" spans="1:8" s="84" customFormat="1" ht="21.75" customHeight="1">
      <c r="A606" s="55"/>
      <c r="B606" s="64" t="s">
        <v>983</v>
      </c>
      <c r="C606" s="57"/>
      <c r="D606" s="63"/>
      <c r="E606" s="63"/>
      <c r="F606" s="89">
        <f>F567</f>
        <v>0</v>
      </c>
      <c r="G606" s="65" t="s">
        <v>984</v>
      </c>
      <c r="H606" s="66"/>
    </row>
    <row r="607" spans="1:8" s="84" customFormat="1" ht="21.75" customHeight="1">
      <c r="A607" s="55"/>
      <c r="B607" s="64" t="s">
        <v>985</v>
      </c>
      <c r="C607" s="57"/>
      <c r="D607" s="63"/>
      <c r="E607" s="63"/>
      <c r="F607" s="89">
        <f>F581</f>
        <v>0</v>
      </c>
      <c r="G607" s="65" t="s">
        <v>986</v>
      </c>
      <c r="H607" s="66"/>
    </row>
    <row r="608" spans="1:8" ht="30" customHeight="1">
      <c r="A608" s="61"/>
      <c r="B608" s="42" t="s">
        <v>987</v>
      </c>
      <c r="C608" s="1894" t="s">
        <v>79</v>
      </c>
      <c r="D608" s="1894"/>
      <c r="E608" s="1894"/>
      <c r="F608" s="44">
        <f>SUM(F582:F605)</f>
        <v>0</v>
      </c>
      <c r="G608" s="82" t="s">
        <v>988</v>
      </c>
      <c r="H608" s="140"/>
    </row>
    <row r="609" spans="1:8">
      <c r="A609" s="90"/>
      <c r="B609" s="91"/>
      <c r="C609" s="92"/>
      <c r="D609" s="141"/>
      <c r="E609" s="141"/>
      <c r="F609" s="93"/>
      <c r="G609" s="94"/>
      <c r="H609" s="92"/>
    </row>
    <row r="610" spans="1:8">
      <c r="E610" s="97" t="s">
        <v>989</v>
      </c>
      <c r="F610" s="98"/>
      <c r="H610" s="96"/>
    </row>
    <row r="611" spans="1:8">
      <c r="E611" s="97" t="s">
        <v>990</v>
      </c>
      <c r="F611" s="98">
        <f>SUMPRODUCT($D:$D,E:E)</f>
        <v>0</v>
      </c>
      <c r="H611" s="96"/>
    </row>
    <row r="612" spans="1:8">
      <c r="E612" s="97" t="s">
        <v>991</v>
      </c>
      <c r="F612" s="98">
        <f>SUMIF($I:$I,"sum",F:F)</f>
        <v>0</v>
      </c>
      <c r="H612" s="96"/>
    </row>
    <row r="613" spans="1:8">
      <c r="E613" s="97"/>
      <c r="F613" s="98"/>
      <c r="H613" s="96"/>
    </row>
    <row r="614" spans="1:8">
      <c r="E614" s="97" t="s">
        <v>19</v>
      </c>
      <c r="F614" s="98">
        <f>SUM(F610:F613)</f>
        <v>0</v>
      </c>
      <c r="H614" s="96"/>
    </row>
    <row r="615" spans="1:8">
      <c r="E615" s="97" t="s">
        <v>992</v>
      </c>
      <c r="F615" s="98">
        <f>(F614-F608)+10</f>
        <v>10</v>
      </c>
      <c r="H615" s="96"/>
    </row>
    <row r="616" spans="1:8">
      <c r="H616" s="96"/>
    </row>
    <row r="617" spans="1:8">
      <c r="H617" s="96"/>
    </row>
    <row r="618" spans="1:8">
      <c r="H618" s="96"/>
    </row>
    <row r="619" spans="1:8">
      <c r="H619" s="96"/>
    </row>
    <row r="620" spans="1:8">
      <c r="H620" s="96"/>
    </row>
    <row r="621" spans="1:8">
      <c r="H621" s="96"/>
    </row>
    <row r="622" spans="1:8">
      <c r="H622" s="96"/>
    </row>
    <row r="623" spans="1:8">
      <c r="H623" s="96"/>
    </row>
    <row r="624" spans="1:8">
      <c r="H624" s="96"/>
    </row>
    <row r="625" spans="1:8">
      <c r="H625" s="96"/>
    </row>
    <row r="626" spans="1:8">
      <c r="H626" s="96"/>
    </row>
    <row r="627" spans="1:8">
      <c r="H627" s="96"/>
    </row>
    <row r="628" spans="1:8">
      <c r="H628" s="96"/>
    </row>
    <row r="629" spans="1:8">
      <c r="H629" s="96"/>
    </row>
    <row r="630" spans="1:8">
      <c r="H630" s="96"/>
    </row>
    <row r="631" spans="1:8">
      <c r="H631" s="96"/>
    </row>
    <row r="632" spans="1:8">
      <c r="H632" s="96"/>
    </row>
    <row r="633" spans="1:8">
      <c r="H633" s="96"/>
    </row>
    <row r="634" spans="1:8">
      <c r="H634" s="96"/>
    </row>
    <row r="635" spans="1:8">
      <c r="H635" s="96"/>
    </row>
    <row r="636" spans="1:8">
      <c r="H636" s="96"/>
    </row>
    <row r="637" spans="1:8">
      <c r="H637" s="96"/>
    </row>
    <row r="638" spans="1:8">
      <c r="H638" s="96"/>
    </row>
    <row r="639" spans="1:8">
      <c r="A639" s="68"/>
      <c r="B639" s="84"/>
      <c r="C639" s="68"/>
      <c r="D639" s="143"/>
      <c r="E639" s="143"/>
      <c r="H639" s="96"/>
    </row>
    <row r="640" spans="1:8">
      <c r="H640" s="96"/>
    </row>
    <row r="641" spans="1:8">
      <c r="H641" s="96"/>
    </row>
    <row r="642" spans="1:8">
      <c r="A642" s="68"/>
      <c r="B642" s="100"/>
      <c r="C642" s="101"/>
      <c r="D642" s="144"/>
      <c r="E642" s="144"/>
      <c r="H642" s="96"/>
    </row>
    <row r="643" spans="1:8">
      <c r="A643" s="68"/>
      <c r="B643" s="100"/>
      <c r="C643" s="101"/>
      <c r="D643" s="144"/>
      <c r="E643" s="144"/>
      <c r="H643" s="96"/>
    </row>
    <row r="644" spans="1:8">
      <c r="A644" s="68"/>
      <c r="B644" s="100"/>
      <c r="C644" s="101"/>
      <c r="D644" s="144"/>
      <c r="E644" s="144"/>
      <c r="H644" s="96"/>
    </row>
    <row r="645" spans="1:8">
      <c r="A645" s="68"/>
      <c r="B645" s="100"/>
      <c r="C645" s="101"/>
      <c r="D645" s="144"/>
      <c r="E645" s="144"/>
      <c r="H645" s="96"/>
    </row>
    <row r="646" spans="1:8">
      <c r="A646" s="68"/>
      <c r="B646" s="100"/>
      <c r="C646" s="101"/>
      <c r="D646" s="144"/>
      <c r="E646" s="144"/>
      <c r="H646" s="96"/>
    </row>
    <row r="647" spans="1:8">
      <c r="A647" s="68"/>
      <c r="B647" s="100"/>
      <c r="C647" s="101"/>
      <c r="D647" s="144"/>
      <c r="E647" s="144"/>
      <c r="H647" s="96"/>
    </row>
    <row r="648" spans="1:8">
      <c r="A648" s="68"/>
      <c r="B648" s="100"/>
      <c r="C648" s="101"/>
      <c r="D648" s="144"/>
      <c r="E648" s="144"/>
      <c r="H648" s="96"/>
    </row>
    <row r="649" spans="1:8">
      <c r="A649" s="68"/>
      <c r="B649" s="100"/>
      <c r="C649" s="101"/>
      <c r="D649" s="144"/>
      <c r="E649" s="144"/>
      <c r="H649" s="96"/>
    </row>
    <row r="650" spans="1:8">
      <c r="A650" s="68"/>
      <c r="B650" s="100"/>
      <c r="C650" s="101"/>
      <c r="D650" s="144"/>
      <c r="E650" s="144"/>
      <c r="H650" s="96"/>
    </row>
    <row r="651" spans="1:8">
      <c r="A651" s="68"/>
      <c r="B651" s="100"/>
      <c r="C651" s="101"/>
      <c r="D651" s="144"/>
      <c r="E651" s="144"/>
      <c r="H651" s="96"/>
    </row>
    <row r="652" spans="1:8">
      <c r="A652" s="68"/>
      <c r="B652" s="100"/>
      <c r="C652" s="101"/>
      <c r="D652" s="144"/>
      <c r="E652" s="144"/>
      <c r="H652" s="96"/>
    </row>
    <row r="653" spans="1:8">
      <c r="A653" s="68"/>
      <c r="B653" s="100"/>
      <c r="C653" s="101"/>
      <c r="D653" s="144"/>
      <c r="E653" s="144"/>
      <c r="H653" s="96"/>
    </row>
    <row r="654" spans="1:8">
      <c r="A654" s="68"/>
      <c r="B654" s="100"/>
      <c r="C654" s="101"/>
      <c r="D654" s="144"/>
      <c r="E654" s="144"/>
      <c r="H654" s="96"/>
    </row>
    <row r="655" spans="1:8">
      <c r="A655" s="68"/>
      <c r="B655" s="100"/>
      <c r="C655" s="101"/>
      <c r="D655" s="144"/>
      <c r="E655" s="144"/>
      <c r="H655" s="96"/>
    </row>
    <row r="656" spans="1:8">
      <c r="A656" s="68"/>
      <c r="B656" s="100"/>
      <c r="C656" s="101"/>
      <c r="D656" s="144"/>
      <c r="E656" s="144"/>
      <c r="H656" s="96"/>
    </row>
    <row r="657" spans="1:10">
      <c r="A657" s="68"/>
      <c r="B657" s="100"/>
      <c r="C657" s="101"/>
      <c r="D657" s="144"/>
      <c r="E657" s="144"/>
    </row>
    <row r="658" spans="1:10">
      <c r="A658" s="68"/>
      <c r="B658" s="100"/>
      <c r="C658" s="101"/>
      <c r="D658" s="144"/>
      <c r="E658" s="144"/>
    </row>
    <row r="659" spans="1:10">
      <c r="A659" s="68"/>
      <c r="B659" s="100"/>
      <c r="C659" s="101"/>
      <c r="D659" s="144"/>
      <c r="E659" s="144"/>
    </row>
    <row r="660" spans="1:10" s="99" customFormat="1">
      <c r="A660" s="68"/>
      <c r="B660" s="100"/>
      <c r="C660" s="101"/>
      <c r="D660" s="144"/>
      <c r="E660" s="144"/>
      <c r="G660" s="68"/>
      <c r="H660" s="68"/>
      <c r="I660" s="68"/>
      <c r="J660" s="68"/>
    </row>
    <row r="661" spans="1:10" s="99" customFormat="1">
      <c r="A661" s="68"/>
      <c r="B661" s="100"/>
      <c r="C661" s="101"/>
      <c r="D661" s="144"/>
      <c r="E661" s="144"/>
      <c r="G661" s="68"/>
      <c r="H661" s="68"/>
      <c r="I661" s="68"/>
      <c r="J661" s="68"/>
    </row>
    <row r="662" spans="1:10" s="99" customFormat="1">
      <c r="A662" s="68"/>
      <c r="B662" s="100"/>
      <c r="C662" s="101"/>
      <c r="D662" s="144"/>
      <c r="E662" s="144"/>
      <c r="G662" s="68"/>
      <c r="H662" s="68"/>
      <c r="I662" s="68"/>
      <c r="J662" s="68"/>
    </row>
    <row r="663" spans="1:10" s="99" customFormat="1">
      <c r="A663" s="68"/>
      <c r="B663" s="100"/>
      <c r="C663" s="101"/>
      <c r="D663" s="144"/>
      <c r="E663" s="144"/>
      <c r="G663" s="68"/>
      <c r="H663" s="68"/>
      <c r="I663" s="68"/>
      <c r="J663" s="68"/>
    </row>
    <row r="664" spans="1:10" s="99" customFormat="1">
      <c r="A664" s="68"/>
      <c r="B664" s="100"/>
      <c r="C664" s="101"/>
      <c r="D664" s="144"/>
      <c r="E664" s="144"/>
      <c r="G664" s="68"/>
      <c r="H664" s="68"/>
      <c r="I664" s="68"/>
      <c r="J664" s="68"/>
    </row>
    <row r="665" spans="1:10" s="99" customFormat="1">
      <c r="A665" s="68"/>
      <c r="B665" s="100"/>
      <c r="C665" s="101"/>
      <c r="D665" s="144"/>
      <c r="E665" s="144"/>
      <c r="G665" s="68"/>
      <c r="H665" s="68"/>
      <c r="I665" s="68"/>
      <c r="J665" s="68"/>
    </row>
    <row r="666" spans="1:10" s="99" customFormat="1">
      <c r="A666" s="68"/>
      <c r="B666" s="76"/>
      <c r="C666" s="101"/>
      <c r="D666" s="142"/>
      <c r="E666" s="142"/>
      <c r="G666" s="68"/>
      <c r="H666" s="68"/>
      <c r="I666" s="68"/>
      <c r="J666" s="68"/>
    </row>
    <row r="667" spans="1:10" s="99" customFormat="1">
      <c r="A667" s="68"/>
      <c r="B667" s="68"/>
      <c r="C667" s="101"/>
      <c r="D667" s="145"/>
      <c r="E667" s="145"/>
      <c r="G667" s="68"/>
      <c r="H667" s="68"/>
      <c r="I667" s="68"/>
      <c r="J667" s="68"/>
    </row>
    <row r="668" spans="1:10" s="99" customFormat="1">
      <c r="A668" s="68"/>
      <c r="B668" s="68"/>
      <c r="C668" s="101"/>
      <c r="D668" s="145"/>
      <c r="E668" s="145"/>
      <c r="G668" s="68"/>
      <c r="H668" s="68"/>
      <c r="I668" s="68"/>
      <c r="J668" s="68"/>
    </row>
    <row r="669" spans="1:10" s="99" customFormat="1">
      <c r="A669" s="68"/>
      <c r="B669" s="68"/>
      <c r="C669" s="101"/>
      <c r="D669" s="145"/>
      <c r="E669" s="145"/>
      <c r="G669" s="68"/>
      <c r="H669" s="68"/>
      <c r="I669" s="68"/>
      <c r="J669" s="68"/>
    </row>
  </sheetData>
  <mergeCells count="45">
    <mergeCell ref="C579:E579"/>
    <mergeCell ref="C608:E608"/>
    <mergeCell ref="C478:E478"/>
    <mergeCell ref="C499:E499"/>
    <mergeCell ref="C521:E521"/>
    <mergeCell ref="A302:B302"/>
    <mergeCell ref="C324:E324"/>
    <mergeCell ref="A522:B522"/>
    <mergeCell ref="C546:E546"/>
    <mergeCell ref="C565:E565"/>
    <mergeCell ref="C375:E375"/>
    <mergeCell ref="A376:B376"/>
    <mergeCell ref="C397:E397"/>
    <mergeCell ref="C418:E418"/>
    <mergeCell ref="C435:E435"/>
    <mergeCell ref="C457:E457"/>
    <mergeCell ref="C348:E348"/>
    <mergeCell ref="C277:E277"/>
    <mergeCell ref="C301:E301"/>
    <mergeCell ref="A231:B231"/>
    <mergeCell ref="B233:C233"/>
    <mergeCell ref="C75:E75"/>
    <mergeCell ref="C97:E97"/>
    <mergeCell ref="C118:E118"/>
    <mergeCell ref="C139:E139"/>
    <mergeCell ref="A140:B140"/>
    <mergeCell ref="C164:E164"/>
    <mergeCell ref="C187:E187"/>
    <mergeCell ref="C208:E208"/>
    <mergeCell ref="C230:E230"/>
    <mergeCell ref="C252:E252"/>
    <mergeCell ref="G140:H140"/>
    <mergeCell ref="A6:B6"/>
    <mergeCell ref="C6:F6"/>
    <mergeCell ref="G6:H6"/>
    <mergeCell ref="C32:E32"/>
    <mergeCell ref="C53:E53"/>
    <mergeCell ref="A54:B54"/>
    <mergeCell ref="G54:H54"/>
    <mergeCell ref="H4:H5"/>
    <mergeCell ref="A1:B1"/>
    <mergeCell ref="C1:F3"/>
    <mergeCell ref="A4:A5"/>
    <mergeCell ref="B4:B5"/>
    <mergeCell ref="G4:G5"/>
  </mergeCells>
  <printOptions horizontalCentered="1"/>
  <pageMargins left="0.47244094488188998" right="0.59055118110236204" top="0.43307086614173201" bottom="0.39370078740157499" header="0.27559055118110198" footer="0.196850393700787"/>
  <pageSetup paperSize="9" scale="72" fitToHeight="0" orientation="landscape" r:id="rId1"/>
  <headerFooter scaleWithDoc="0" alignWithMargins="0">
    <oddHeader>&amp;C
&amp;P of &amp;N</oddHeader>
    <oddFooter>&amp;R&amp;F</oddFooter>
  </headerFooter>
  <rowBreaks count="3" manualBreakCount="3">
    <brk id="348" max="7" man="1"/>
    <brk id="435" max="7" man="1"/>
    <brk id="499" max="7"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d="http://www.w3.org/2001/XMLSchema" xmlns:xsi="http://www.w3.org/2001/XMLSchema-instance" xmlns="http://www.boldonjames.com/2008/01/sie/internal/label" sislVersion="0" policy="3f6d1ab2-6913-4946-9b6b-06be7c1a9017" origin="userSelected"/>
</file>

<file path=customXml/itemProps1.xml><?xml version="1.0" encoding="utf-8"?>
<ds:datastoreItem xmlns:ds="http://schemas.openxmlformats.org/officeDocument/2006/customXml" ds:itemID="{D42863E2-E48D-4B14-ADB1-67BF650759E2}">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29</vt:i4>
      </vt:variant>
    </vt:vector>
  </HeadingPairs>
  <TitlesOfParts>
    <vt:vector size="56" baseType="lpstr">
      <vt:lpstr>General Information</vt:lpstr>
      <vt:lpstr>Weekly Progress Report</vt:lpstr>
      <vt:lpstr>SPI</vt:lpstr>
      <vt:lpstr>Weekly Progress Photos</vt:lpstr>
      <vt:lpstr>HSE</vt:lpstr>
      <vt:lpstr>HSE-Stat</vt:lpstr>
      <vt:lpstr>Quality</vt:lpstr>
      <vt:lpstr>Quality-Stat</vt:lpstr>
      <vt:lpstr>Weekly Quality</vt:lpstr>
      <vt:lpstr>FIR Summary</vt:lpstr>
      <vt:lpstr>Procurement</vt:lpstr>
      <vt:lpstr>Material Status</vt:lpstr>
      <vt:lpstr>Invoice Log</vt:lpstr>
      <vt:lpstr>Milestones</vt:lpstr>
      <vt:lpstr>Progress</vt:lpstr>
      <vt:lpstr>Physical-Chart Data</vt:lpstr>
      <vt:lpstr>Manpower</vt:lpstr>
      <vt:lpstr>Weekly Manpower</vt:lpstr>
      <vt:lpstr>Risk Register</vt:lpstr>
      <vt:lpstr>Issues</vt:lpstr>
      <vt:lpstr>CCO</vt:lpstr>
      <vt:lpstr>Testing</vt:lpstr>
      <vt:lpstr>KHARAJ CABLES TAKEOFF ZONE A</vt:lpstr>
      <vt:lpstr>KHATRAJ ZONE B</vt:lpstr>
      <vt:lpstr>TOTAL ITEMS FOR ZONE A&amp;B</vt:lpstr>
      <vt:lpstr>STANDBY BOQ</vt:lpstr>
      <vt:lpstr>OLD BOQ</vt:lpstr>
      <vt:lpstr>CCO!Print_Area</vt:lpstr>
      <vt:lpstr>'FIR Summary'!Print_Area</vt:lpstr>
      <vt:lpstr>'General Information'!Print_Area</vt:lpstr>
      <vt:lpstr>HSE!Print_Area</vt:lpstr>
      <vt:lpstr>'HSE-Stat'!Print_Area</vt:lpstr>
      <vt:lpstr>'Invoice Log'!Print_Area</vt:lpstr>
      <vt:lpstr>Issues!Print_Area</vt:lpstr>
      <vt:lpstr>Manpower!Print_Area</vt:lpstr>
      <vt:lpstr>'Material Status'!Print_Area</vt:lpstr>
      <vt:lpstr>Milestones!Print_Area</vt:lpstr>
      <vt:lpstr>'OLD BOQ'!Print_Area</vt:lpstr>
      <vt:lpstr>'Physical-Chart Data'!Print_Area</vt:lpstr>
      <vt:lpstr>Procurement!Print_Area</vt:lpstr>
      <vt:lpstr>Progress!Print_Area</vt:lpstr>
      <vt:lpstr>Quality!Print_Area</vt:lpstr>
      <vt:lpstr>'Quality-Stat'!Print_Area</vt:lpstr>
      <vt:lpstr>'Risk Register'!Print_Area</vt:lpstr>
      <vt:lpstr>SPI!Print_Area</vt:lpstr>
      <vt:lpstr>'STANDBY BOQ'!Print_Area</vt:lpstr>
      <vt:lpstr>Testing!Print_Area</vt:lpstr>
      <vt:lpstr>'TOTAL ITEMS FOR ZONE A&amp;B'!Print_Area</vt:lpstr>
      <vt:lpstr>'Weekly Manpower'!Print_Area</vt:lpstr>
      <vt:lpstr>'Weekly Progress Photos'!Print_Area</vt:lpstr>
      <vt:lpstr>'Weekly Progress Report'!Print_Area</vt:lpstr>
      <vt:lpstr>'Weekly Quality'!Print_Area</vt:lpstr>
      <vt:lpstr>'FIR Summary'!Print_Titles</vt:lpstr>
      <vt:lpstr>'OLD BOQ'!Print_Titles</vt:lpstr>
      <vt:lpstr>'Risk Register'!Print_Titles</vt:lpstr>
      <vt:lpstr>'STANDBY BOQ'!Print_Titles</vt:lpstr>
    </vt:vector>
  </TitlesOfParts>
  <Manager/>
  <Company>Mouchel, AbuDhabi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Dilshan</dc:creator>
  <cp:keywords>|</cp:keywords>
  <dc:description/>
  <cp:lastModifiedBy>Imdad Ulhaque</cp:lastModifiedBy>
  <cp:revision/>
  <cp:lastPrinted>2026-09-02T12:55:31Z</cp:lastPrinted>
  <dcterms:created xsi:type="dcterms:W3CDTF">2007-09-20T10:36:28Z</dcterms:created>
  <dcterms:modified xsi:type="dcterms:W3CDTF">2026-10-20T10:57:51Z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008d3e4-f847-4182-a1fb-fb9d345a0f05_Enabled">
    <vt:lpwstr>true</vt:lpwstr>
  </property>
  <property fmtid="{D5CDD505-2E9C-101B-9397-08002B2CF9AE}" pid="3" name="MSIP_Label_0008d3e4-f847-4182-a1fb-fb9d345a0f05_SetDate">
    <vt:lpwstr>2023-10-03T12:09:28Z</vt:lpwstr>
  </property>
  <property fmtid="{D5CDD505-2E9C-101B-9397-08002B2CF9AE}" pid="4" name="MSIP_Label_0008d3e4-f847-4182-a1fb-fb9d345a0f05_Method">
    <vt:lpwstr>Privileged</vt:lpwstr>
  </property>
  <property fmtid="{D5CDD505-2E9C-101B-9397-08002B2CF9AE}" pid="5" name="MSIP_Label_0008d3e4-f847-4182-a1fb-fb9d345a0f05_Name">
    <vt:lpwstr>0008d3e4-f847-4182-a1fb-fb9d345a0f05</vt:lpwstr>
  </property>
  <property fmtid="{D5CDD505-2E9C-101B-9397-08002B2CF9AE}" pid="6" name="MSIP_Label_0008d3e4-f847-4182-a1fb-fb9d345a0f05_SiteId">
    <vt:lpwstr>8d088ff8-7e52-4d0f-8187-dcd9ca37815a</vt:lpwstr>
  </property>
  <property fmtid="{D5CDD505-2E9C-101B-9397-08002B2CF9AE}" pid="7" name="MSIP_Label_0008d3e4-f847-4182-a1fb-fb9d345a0f05_ActionId">
    <vt:lpwstr>2aaca17f-5ac4-4a34-8d95-54d7416e0f35</vt:lpwstr>
  </property>
  <property fmtid="{D5CDD505-2E9C-101B-9397-08002B2CF9AE}" pid="8" name="MSIP_Label_0008d3e4-f847-4182-a1fb-fb9d345a0f05_ContentBits">
    <vt:lpwstr>0</vt:lpwstr>
  </property>
  <property fmtid="{D5CDD505-2E9C-101B-9397-08002B2CF9AE}" pid="9" name="docIndexRef">
    <vt:lpwstr>1664d457-c01e-43d1-a28c-e1aa5be4a187</vt:lpwstr>
  </property>
  <property fmtid="{D5CDD505-2E9C-101B-9397-08002B2CF9AE}" pid="10" name="bjDocumentSecurityLabel">
    <vt:lpwstr>No Marking</vt:lpwstr>
  </property>
  <property fmtid="{D5CDD505-2E9C-101B-9397-08002B2CF9AE}" pid="11" name="bjSaver">
    <vt:lpwstr>Wc9380+xzJeY1RsrvE2R0ofIOrDoqid5</vt:lpwstr>
  </property>
  <property fmtid="{D5CDD505-2E9C-101B-9397-08002B2CF9AE}" pid="12" name="bjClsUserRVM">
    <vt:lpwstr>[]</vt:lpwstr>
  </property>
</Properties>
</file>