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тах толгой" sheetId="1" state="visible" r:id="rId2"/>
    <sheet name="Report Талстмолор" sheetId="2" state="visible" r:id="rId3"/>
  </sheets>
  <definedNames>
    <definedName function="false" hidden="false" localSheetId="0" name="_xlnm._FilterDatabase" vbProcedure="false">'Татах толгой'!$U$1:$U$24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<sst xmlns="http://schemas.openxmlformats.org/spreadsheetml/2006/main" count="151" uniqueCount="140">
  <si>
    <t xml:space="preserve">Төлөвлөгөөний маягт 4.1 Баяжуулалтын технологи, бүтээгдэхүүн үйлдвэрлэл</t>
  </si>
  <si>
    <t xml:space="preserve">Он:</t>
  </si>
  <si>
    <t xml:space="preserve">Татаж авсан огноо:</t>
  </si>
  <si>
    <t xml:space="preserve">2020-10-02</t>
  </si>
  <si>
    <t xml:space="preserve">Ерөнхий мэдээлэл</t>
  </si>
  <si>
    <t xml:space="preserve">Д/д</t>
  </si>
  <si>
    <t xml:space="preserve">ААН-ийн нэр</t>
  </si>
  <si>
    <t xml:space="preserve">Регистрийн дугаар</t>
  </si>
  <si>
    <t xml:space="preserve">Үндсэн ТЗ-ийн дугаар</t>
  </si>
  <si>
    <t xml:space="preserve">Нэмэлт ТЗ-ийн дугаар</t>
  </si>
  <si>
    <t xml:space="preserve">Аймаг/хот</t>
  </si>
  <si>
    <t xml:space="preserve">Сум/дүүрэг</t>
  </si>
  <si>
    <t xml:space="preserve">Ордын_нэр</t>
  </si>
  <si>
    <t xml:space="preserve">Талбайн хэмжээ</t>
  </si>
  <si>
    <t xml:space="preserve">АМ-ын нэр</t>
  </si>
  <si>
    <t xml:space="preserve">АМ-ын төрөл</t>
  </si>
  <si>
    <t xml:space="preserve">ТӨЛӨВ</t>
  </si>
  <si>
    <t xml:space="preserve">X ЭСЭХ</t>
  </si>
  <si>
    <t xml:space="preserve">Огноо</t>
  </si>
  <si>
    <t xml:space="preserve">Төлөв</t>
  </si>
  <si>
    <t xml:space="preserve">№</t>
  </si>
  <si>
    <t xml:space="preserve">Хэсгийн нэр</t>
  </si>
  <si>
    <t xml:space="preserve">огноо-1</t>
  </si>
  <si>
    <t xml:space="preserve">огноо-2</t>
  </si>
  <si>
    <t xml:space="preserve">огноо-3</t>
  </si>
  <si>
    <t xml:space="preserve">огноо-4</t>
  </si>
  <si>
    <t xml:space="preserve">огноо-5</t>
  </si>
  <si>
    <t xml:space="preserve">огноо-6</t>
  </si>
  <si>
    <t xml:space="preserve">огноо-7</t>
  </si>
  <si>
    <t xml:space="preserve">огноо-8</t>
  </si>
  <si>
    <t xml:space="preserve">огноо-9</t>
  </si>
  <si>
    <t xml:space="preserve">огноо-10</t>
  </si>
  <si>
    <t xml:space="preserve">огноо-11</t>
  </si>
  <si>
    <t xml:space="preserve">огноо-12</t>
  </si>
  <si>
    <t xml:space="preserve">огноо-13</t>
  </si>
  <si>
    <t xml:space="preserve">огноо-14</t>
  </si>
  <si>
    <t xml:space="preserve">огноо-15</t>
  </si>
  <si>
    <t xml:space="preserve">огноо-16</t>
  </si>
  <si>
    <t xml:space="preserve">огноо-17</t>
  </si>
  <si>
    <t xml:space="preserve">огноо-18</t>
  </si>
  <si>
    <t xml:space="preserve">огноо-19</t>
  </si>
  <si>
    <t xml:space="preserve">огноо-20</t>
  </si>
  <si>
    <t xml:space="preserve">огноо-21</t>
  </si>
  <si>
    <t xml:space="preserve">огноо-22</t>
  </si>
  <si>
    <t xml:space="preserve">огноо-23</t>
  </si>
  <si>
    <t xml:space="preserve">огноо-24</t>
  </si>
  <si>
    <t xml:space="preserve">огноо-25</t>
  </si>
  <si>
    <t xml:space="preserve">огноо-26</t>
  </si>
  <si>
    <t xml:space="preserve">огноо-27</t>
  </si>
  <si>
    <t xml:space="preserve">огноо-28</t>
  </si>
  <si>
    <t xml:space="preserve">огноо-29</t>
  </si>
  <si>
    <t xml:space="preserve">огноо-30</t>
  </si>
  <si>
    <t xml:space="preserve">огноо-31</t>
  </si>
  <si>
    <t xml:space="preserve">огноо-32</t>
  </si>
  <si>
    <t xml:space="preserve">огноо-33</t>
  </si>
  <si>
    <t xml:space="preserve">огноо-34</t>
  </si>
  <si>
    <t xml:space="preserve">огноо-35</t>
  </si>
  <si>
    <t xml:space="preserve">огноо-36</t>
  </si>
  <si>
    <t xml:space="preserve">огноо-37</t>
  </si>
  <si>
    <t xml:space="preserve">огноо-38</t>
  </si>
  <si>
    <t xml:space="preserve">огноо-39</t>
  </si>
  <si>
    <t xml:space="preserve">огноо-40</t>
  </si>
  <si>
    <t xml:space="preserve">ААН НЭР</t>
  </si>
  <si>
    <t xml:space="preserve">ТӨРӨЛ</t>
  </si>
  <si>
    <t xml:space="preserve">ОН</t>
  </si>
  <si>
    <t xml:space="preserve">ҮНДСЭН ТЗ</t>
  </si>
  <si>
    <t xml:space="preserve">НЭМЭЛТ ТЗ</t>
  </si>
  <si>
    <t xml:space="preserve">АМ НЭР</t>
  </si>
  <si>
    <t xml:space="preserve">АМ ТӨРӨЛ</t>
  </si>
  <si>
    <t xml:space="preserve">АЙМАГ</t>
  </si>
  <si>
    <t xml:space="preserve">СУМ</t>
  </si>
  <si>
    <t xml:space="preserve">ТАЛБАЙ</t>
  </si>
  <si>
    <t xml:space="preserve">ИЛГЭЭСЭН ОГНОО</t>
  </si>
  <si>
    <t xml:space="preserve">БАТАЛГААЖУУЛСАН ОГНОО</t>
  </si>
  <si>
    <t xml:space="preserve">АШИГЛАЛТЫН ТЕХНОЛОГИ</t>
  </si>
  <si>
    <t xml:space="preserve">Х - ШАЛТГААН</t>
  </si>
  <si>
    <t xml:space="preserve">Ирүүлсэн он, сар, өдөр</t>
  </si>
  <si>
    <t xml:space="preserve">Ирүүлсэн цаг, мин</t>
  </si>
  <si>
    <t xml:space="preserve">Баталгаажсан он, сар, өдөр</t>
  </si>
  <si>
    <t xml:space="preserve">Баталгаажсан цаг, мин</t>
  </si>
  <si>
    <t xml:space="preserve">Ирүүлсэн (нийлүүлсэн он, сар, өдөр, цаг, мин)</t>
  </si>
  <si>
    <t xml:space="preserve">Баталгаажсан (нийлүүлсэн он, сар, өдөр, цаг, мин)</t>
  </si>
  <si>
    <t xml:space="preserve">Баталгаажсан хоног-1</t>
  </si>
  <si>
    <t xml:space="preserve">Баталгаажсан хоног-2</t>
  </si>
  <si>
    <t xml:space="preserve">ААН дээр удсан хугацаа</t>
  </si>
  <si>
    <t xml:space="preserve">АМГТГ-т байсан хугацаа Түүхээс авсан хугацаа</t>
  </si>
  <si>
    <t xml:space="preserve">АМГТГ-ын нийт хугацаа хэсгүүдийн нийлбэр</t>
  </si>
  <si>
    <t xml:space="preserve">Хүлээн авах хэсэг</t>
  </si>
  <si>
    <t xml:space="preserve">Нөөцийн хэсэг</t>
  </si>
  <si>
    <t xml:space="preserve">Тех-ийн хэсэг</t>
  </si>
  <si>
    <t xml:space="preserve">Бүт.бор-ын хэсэг</t>
  </si>
  <si>
    <t xml:space="preserve">Э.З-ийн хэсэг</t>
  </si>
  <si>
    <t xml:space="preserve">Эцсийн шийдвэр</t>
  </si>
  <si>
    <t xml:space="preserve">Талстмолор</t>
  </si>
  <si>
    <t xml:space="preserve">Баталгаажуулсан</t>
  </si>
  <si>
    <t xml:space="preserve">Тайлан</t>
  </si>
  <si>
    <t xml:space="preserve">2019</t>
  </si>
  <si>
    <t xml:space="preserve">MV-020930</t>
  </si>
  <si>
    <t xml:space="preserve">NO</t>
  </si>
  <si>
    <t xml:space="preserve"> </t>
  </si>
  <si>
    <t xml:space="preserve">Гянтболд</t>
  </si>
  <si>
    <t xml:space="preserve">Гянтболд (Үндсэн)</t>
  </si>
  <si>
    <t xml:space="preserve">Ховд аймаг</t>
  </si>
  <si>
    <t xml:space="preserve">Алтай сум</t>
  </si>
  <si>
    <t xml:space="preserve">Оцог хад</t>
  </si>
  <si>
    <t xml:space="preserve">01/14/2020 16:55 PM</t>
  </si>
  <si>
    <t xml:space="preserve">05/20/2020 11:44 AM</t>
  </si>
  <si>
    <t xml:space="preserve">Далд</t>
  </si>
  <si>
    <t xml:space="preserve">Ирүүлсэн ААН</t>
  </si>
  <si>
    <t xml:space="preserve">АМГТГ-аас буцаасан</t>
  </si>
  <si>
    <t xml:space="preserve">АМГТГ-т байсан хугацаа</t>
  </si>
  <si>
    <t xml:space="preserve">Ажлуудын нэр</t>
  </si>
  <si>
    <t xml:space="preserve">Хэсгийн нийт хугацаа</t>
  </si>
  <si>
    <t xml:space="preserve">Нөөцийн дүг, тушаал</t>
  </si>
  <si>
    <t xml:space="preserve">ТЭЗҮ-ийн дүг, тушаал</t>
  </si>
  <si>
    <t xml:space="preserve">Зөрчлийн тэмдэглэл</t>
  </si>
  <si>
    <t xml:space="preserve">Тухайн хэсэгт байсан хугацаа</t>
  </si>
  <si>
    <t xml:space="preserve">Маягт-3.а</t>
  </si>
  <si>
    <t xml:space="preserve">Маягт-2</t>
  </si>
  <si>
    <t xml:space="preserve">Маягт-3.б</t>
  </si>
  <si>
    <t xml:space="preserve">Маягт-17</t>
  </si>
  <si>
    <t xml:space="preserve">Технологийн хэсэг</t>
  </si>
  <si>
    <t xml:space="preserve">Маягт-7</t>
  </si>
  <si>
    <t xml:space="preserve">Маягт-10</t>
  </si>
  <si>
    <t xml:space="preserve">Маягт-11</t>
  </si>
  <si>
    <t xml:space="preserve">Маягт-12</t>
  </si>
  <si>
    <t xml:space="preserve">Маягт-13</t>
  </si>
  <si>
    <t xml:space="preserve">Маягт-8</t>
  </si>
  <si>
    <t xml:space="preserve">Маягт-5</t>
  </si>
  <si>
    <t xml:space="preserve">Маягт-9</t>
  </si>
  <si>
    <t xml:space="preserve">Маягт-4.1</t>
  </si>
  <si>
    <t xml:space="preserve">Бүт.борлуулалтын хэсэг</t>
  </si>
  <si>
    <t xml:space="preserve">Маягт-6.1</t>
  </si>
  <si>
    <t xml:space="preserve">Маягт-6.2</t>
  </si>
  <si>
    <t xml:space="preserve">Эдийн засгийн хэсэг</t>
  </si>
  <si>
    <t xml:space="preserve">Маягт-14</t>
  </si>
  <si>
    <t xml:space="preserve">Маягт-15</t>
  </si>
  <si>
    <t xml:space="preserve">Маягт-16</t>
  </si>
  <si>
    <t xml:space="preserve">Маягт-18</t>
  </si>
  <si>
    <t xml:space="preserve">Маягт-19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</si>
</sst>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\ AM/PM;@"/>
    <numFmt numFmtId="167" formatCode="[H]:MM"/>
    <numFmt numFmtId="168" formatCode="_(* #,##0.00_);_(* \(#,##0.00\);_(* \-??_);_(@_)"/>
    <numFmt numFmtId="169" formatCode="M/D/YYYY\ H:MM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b val="true"/>
      <sz val="14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5B9BD5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5B9BD5"/>
      <name val="Arial"/>
      <family val="2"/>
      <charset val="1"/>
    </font>
    <font>
      <b val="true"/>
      <sz val="10"/>
      <color rgb="FF4472C4"/>
      <name val="Arial"/>
      <family val="2"/>
      <charset val="1"/>
    </font>
    <font>
      <b val="true"/>
      <sz val="18"/>
      <color rgb="FF404040"/>
      <name val="Calibri"/>
      <family val="2"/>
    </font>
    <font>
      <b val="true"/>
      <sz val="10"/>
      <color rgb="FFFFFFFF"/>
      <name val="Calibri"/>
      <family val="2"/>
    </font>
    <font>
      <sz val="10"/>
      <color rgb="FF000000"/>
      <name val="Calibri"/>
      <family val="2"/>
    </font>
    <font>
      <sz val="9"/>
      <color rgb="FF4040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DAE3F3"/>
      </patternFill>
    </fill>
    <fill>
      <patternFill patternType="solid">
        <fgColor rgb="FFDAE3F3"/>
        <bgColor rgb="FFF2F2F2"/>
      </patternFill>
    </fill>
    <fill>
      <patternFill patternType="solid">
        <fgColor rgb="FFC5E0B4"/>
        <bgColor rgb="FFBDD7EE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AE3F3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АМГТГ-т байсан хугацаа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04320820956"/>
          <c:y val="0.229093704621167"/>
          <c:w val="0.428267620847961"/>
          <c:h val="0.706158708465021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Lbls>
            <c:numFmt formatCode="_(* #,##0.00_);_(* \(#,##0.00\);_(* \-??_);_(@_)" sourceLinked="1"/>
            <c:dLbl>
              <c:idx val="0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2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3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4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5"/>
              <c:dLblPos val="ctr"/>
              <c:showLegendKey val="0"/>
              <c:showVal val="1"/>
              <c:showCatName val="1"/>
              <c:showSerName val="0"/>
              <c:showPercent val="1"/>
            </c:dLbl>
            <c:dLblPos val="ctr"/>
            <c:showLegendKey val="0"/>
            <c:showVal val="1"/>
            <c:showCatName val="1"/>
            <c:showSerName val="0"/>
            <c:showPercent val="1"/>
            <c:showLeaderLines val="0"/>
          </c:dLbls>
          <c:cat>
            <c:strRef>
              <c:f>'Report Талстмолор'!$A$13,'Report Талстмолор'!$A$18,'Report Талстмолор'!$A$25,'Report Талстмолор'!$A$36,'Report Талстмолор'!$A$40,'Report Талстмолор'!$A$47</c:f>
              <c:strCache>
                <c:ptCount val="6"/>
                <c:pt idx="0">
                  <c:v>Хүлээн авах хэсэг</c:v>
                </c:pt>
                <c:pt idx="1">
                  <c:v>Нөөцийн хэсэг</c:v>
                </c:pt>
                <c:pt idx="2">
                  <c:v>Технологийн хэсэг</c:v>
                </c:pt>
                <c:pt idx="3">
                  <c:v>Бүт.борлуулалтын хэсэг</c:v>
                </c:pt>
                <c:pt idx="4">
                  <c:v>Эдийн засгийн хэсэг</c:v>
                </c:pt>
                <c:pt idx="5">
                  <c:v>Эцсийн шийдвэр</c:v>
                </c:pt>
              </c:strCache>
            </c:strRef>
          </c:cat>
          <c:val>
            <c:numRef>
              <c:f>'Report Талстмолор'!$C$16,'Report Талстмолор'!$C$22,'Report Талстмолор'!$C$34,'Report Талстмолор'!$C$38,'Report Талстмолор'!$C$45,'Report Талстмолор'!$C$47</c:f>
              <c:numCache>
                <c:formatCode>General</c:formatCode>
                <c:ptCount val="6"/>
                <c:pt idx="0">
                  <c:v>1.74861111111386</c:v>
                </c:pt>
                <c:pt idx="1">
                  <c:v>3.75624999999854</c:v>
                </c:pt>
                <c:pt idx="2">
                  <c:v>4.44027777777228</c:v>
                </c:pt>
                <c:pt idx="3">
                  <c:v>1.69652777777083</c:v>
                </c:pt>
                <c:pt idx="4">
                  <c:v>0.0687499999985448</c:v>
                </c:pt>
                <c:pt idx="5">
                  <c:v>1.24583333334886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Төлөвлөгөө албажсан хугацаа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Lbls>
            <c:numFmt formatCode="_(* #,##0.00_);_(* \(#,##0.00\);_(* \-??_);_(@_)" sourceLinked="1"/>
            <c:dLbl>
              <c:idx val="0"/>
              <c:dLblPos val="ctr"/>
              <c:showLegendKey val="0"/>
              <c:showVal val="1"/>
              <c:showCatName val="1"/>
              <c:showSerName val="0"/>
              <c:showPercent val="1"/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1"/>
            </c:dLbl>
            <c:dLblPos val="ctr"/>
            <c:showLegendKey val="0"/>
            <c:showVal val="1"/>
            <c:showCatName val="1"/>
            <c:showSerName val="0"/>
            <c:showPercent val="1"/>
            <c:showLeaderLines val="0"/>
          </c:dLbls>
          <c:cat>
            <c:strRef>
              <c:f>'Report Талстмолор'!$U$4,'Report Талстмолор'!$U$10</c:f>
              <c:strCache>
                <c:ptCount val="2"/>
                <c:pt idx="0">
                  <c:v>ААН дээр удсан хугацаа</c:v>
                </c:pt>
                <c:pt idx="1">
                  <c:v>АМГТГ-т байсан хугацаа</c:v>
                </c:pt>
              </c:strCache>
            </c:strRef>
          </c:cat>
          <c:val>
            <c:numRef>
              <c:f>'Report Талстмолор'!$T$4,'Report Талстмолор'!$T$10</c:f>
              <c:numCache>
                <c:formatCode>General</c:formatCode>
                <c:ptCount val="2"/>
                <c:pt idx="0">
                  <c:v>113.827777777777</c:v>
                </c:pt>
                <c:pt idx="1">
                  <c:v>12.9562500000029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22320</xdr:colOff>
      <xdr:row>34</xdr:row>
      <xdr:rowOff>18000</xdr:rowOff>
    </xdr:from>
    <xdr:to>
      <xdr:col>31</xdr:col>
      <xdr:colOff>528480</xdr:colOff>
      <xdr:row>60</xdr:row>
      <xdr:rowOff>21960</xdr:rowOff>
    </xdr:to>
    <xdr:graphicFrame>
      <xdr:nvGraphicFramePr>
        <xdr:cNvPr id="0" name="Chart 1"/>
        <xdr:cNvGraphicFramePr/>
      </xdr:nvGraphicFramePr>
      <xdr:xfrm>
        <a:off x="23001480" y="6428160"/>
        <a:ext cx="10664280" cy="421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22320</xdr:colOff>
      <xdr:row>13</xdr:row>
      <xdr:rowOff>18000</xdr:rowOff>
    </xdr:from>
    <xdr:to>
      <xdr:col>26</xdr:col>
      <xdr:colOff>358200</xdr:colOff>
      <xdr:row>31</xdr:row>
      <xdr:rowOff>93960</xdr:rowOff>
    </xdr:to>
    <xdr:graphicFrame>
      <xdr:nvGraphicFramePr>
        <xdr:cNvPr id="1" name="Chart 2"/>
        <xdr:cNvGraphicFramePr/>
      </xdr:nvGraphicFramePr>
      <xdr:xfrm>
        <a:off x="23001480" y="3027600"/>
        <a:ext cx="654444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24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pane xSplit="4" ySplit="6" topLeftCell="L7" activePane="bottomRight" state="frozen"/>
      <selection pane="topLeft" activeCell="A1" activeCellId="0" sqref="A1"/>
      <selection pane="topRight" activeCell="L1" activeCellId="0" sqref="L1"/>
      <selection pane="bottomLeft" activeCell="A7" activeCellId="0" sqref="A7"/>
      <selection pane="bottomRight" activeCell="A7" activeCellId="0" sqref="A7:Q24"/>
    </sheetView>
  </sheetViews>
  <sheetFormatPr defaultRowHeight="27" zeroHeight="false" outlineLevelRow="0" outlineLevelCol="0"/>
  <cols>
    <col collapsed="false" customWidth="true" hidden="false" outlineLevel="0" max="1" min="1" style="1" width="11.29"/>
    <col collapsed="false" customWidth="true" hidden="false" outlineLevel="0" max="13" min="2" style="1" width="18.71"/>
    <col collapsed="false" customWidth="true" hidden="false" outlineLevel="0" max="14" min="14" style="1" width="7.71"/>
    <col collapsed="false" customWidth="true" hidden="false" outlineLevel="0" max="15" min="15" style="1" width="20.99"/>
    <col collapsed="false" customWidth="true" hidden="false" outlineLevel="0" max="16" min="16" style="2" width="3.71"/>
    <col collapsed="false" customWidth="true" hidden="false" outlineLevel="0" max="17" min="17" style="2" width="40"/>
    <col collapsed="false" customWidth="true" hidden="false" outlineLevel="0" max="23" min="18" style="2" width="12.71"/>
    <col collapsed="false" customWidth="true" hidden="false" outlineLevel="0" max="24" min="24" style="3" width="12.71"/>
    <col collapsed="false" customWidth="true" hidden="false" outlineLevel="0" max="57" min="25" style="2" width="12.71"/>
    <col collapsed="false" customWidth="true" hidden="false" outlineLevel="0" max="1025" min="58" style="2" width="9.14"/>
  </cols>
  <sheetData>
    <row r="1" customFormat="false" ht="27" hidden="false" customHeight="true" outlineLevel="0" collapsed="false">
      <c r="A1" s="4" t="s">
        <v>0</v>
      </c>
      <c r="B1" s="4"/>
      <c r="C1" s="4"/>
      <c r="D1" s="4"/>
    </row>
    <row r="2" customFormat="false" ht="27" hidden="false" customHeight="true" outlineLevel="0" collapsed="false">
      <c r="A2" s="5" t="s">
        <v>1</v>
      </c>
      <c r="B2" s="5"/>
      <c r="C2" s="6" t="n">
        <v>2020</v>
      </c>
    </row>
    <row r="3" customFormat="false" ht="27" hidden="false" customHeight="true" outlineLevel="0" collapsed="false">
      <c r="A3" s="7" t="s">
        <v>2</v>
      </c>
      <c r="B3" s="7"/>
      <c r="C3" s="6" t="s">
        <v>3</v>
      </c>
    </row>
    <row r="4" s="3" customFormat="true" ht="27" hidden="false" customHeight="true" outlineLevel="0" collapsed="false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/>
    </row>
    <row r="5" s="3" customFormat="true" ht="38.25" hidden="false" customHeight="true" outlineLevel="0" collapsed="false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11" t="s">
        <v>10</v>
      </c>
      <c r="G5" s="8" t="s">
        <v>11</v>
      </c>
      <c r="H5" s="8" t="s">
        <v>12</v>
      </c>
      <c r="I5" s="8" t="s">
        <v>13</v>
      </c>
      <c r="J5" s="11" t="s">
        <v>14</v>
      </c>
      <c r="K5" s="11" t="s">
        <v>15</v>
      </c>
      <c r="L5" s="12" t="s">
        <v>16</v>
      </c>
      <c r="M5" s="12" t="s">
        <v>17</v>
      </c>
      <c r="N5" s="8" t="s">
        <v>18</v>
      </c>
      <c r="O5" s="8" t="s">
        <v>19</v>
      </c>
      <c r="P5" s="8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 t="s">
        <v>30</v>
      </c>
      <c r="AA5" s="9" t="s">
        <v>31</v>
      </c>
      <c r="AB5" s="9" t="s">
        <v>32</v>
      </c>
      <c r="AC5" s="9" t="s">
        <v>33</v>
      </c>
      <c r="AD5" s="9" t="s">
        <v>34</v>
      </c>
      <c r="AE5" s="9" t="s">
        <v>35</v>
      </c>
      <c r="AF5" s="9" t="s">
        <v>36</v>
      </c>
      <c r="AG5" s="9" t="s">
        <v>37</v>
      </c>
      <c r="AH5" s="9" t="s">
        <v>38</v>
      </c>
      <c r="AI5" s="9" t="s">
        <v>39</v>
      </c>
      <c r="AJ5" s="9" t="s">
        <v>40</v>
      </c>
      <c r="AK5" s="9" t="s">
        <v>41</v>
      </c>
      <c r="AL5" s="9" t="s">
        <v>42</v>
      </c>
      <c r="AM5" s="9" t="s">
        <v>43</v>
      </c>
      <c r="AN5" s="9" t="s">
        <v>44</v>
      </c>
      <c r="AO5" s="9" t="s">
        <v>45</v>
      </c>
      <c r="AP5" s="9" t="s">
        <v>46</v>
      </c>
      <c r="AQ5" s="9" t="s">
        <v>47</v>
      </c>
      <c r="AR5" s="9" t="s">
        <v>48</v>
      </c>
      <c r="AS5" s="9" t="s">
        <v>49</v>
      </c>
      <c r="AT5" s="9" t="s">
        <v>50</v>
      </c>
      <c r="AU5" s="9" t="s">
        <v>51</v>
      </c>
      <c r="AV5" s="9" t="s">
        <v>52</v>
      </c>
      <c r="AW5" s="9" t="s">
        <v>53</v>
      </c>
      <c r="AX5" s="9" t="s">
        <v>54</v>
      </c>
      <c r="AY5" s="9" t="s">
        <v>55</v>
      </c>
      <c r="AZ5" s="9" t="s">
        <v>56</v>
      </c>
      <c r="BA5" s="9" t="s">
        <v>57</v>
      </c>
      <c r="BB5" s="9" t="s">
        <v>58</v>
      </c>
      <c r="BC5" s="9" t="s">
        <v>59</v>
      </c>
      <c r="BD5" s="9" t="s">
        <v>60</v>
      </c>
      <c r="BE5" s="9" t="s">
        <v>61</v>
      </c>
    </row>
    <row r="6" s="3" customFormat="true" ht="27" hidden="false" customHeight="true" outlineLevel="0" collapsed="false">
      <c r="A6" s="13" t="n">
        <v>1</v>
      </c>
      <c r="B6" s="13" t="n">
        <v>2</v>
      </c>
      <c r="C6" s="13" t="n">
        <v>3</v>
      </c>
      <c r="D6" s="13" t="n">
        <v>4</v>
      </c>
      <c r="E6" s="14" t="n">
        <v>5</v>
      </c>
      <c r="F6" s="14" t="n">
        <v>6</v>
      </c>
      <c r="G6" s="13" t="n">
        <v>7</v>
      </c>
      <c r="H6" s="13" t="n">
        <v>8</v>
      </c>
      <c r="I6" s="13" t="n">
        <v>9</v>
      </c>
      <c r="J6" s="13" t="n">
        <v>10</v>
      </c>
      <c r="K6" s="14" t="n">
        <v>11</v>
      </c>
      <c r="L6" s="15"/>
      <c r="M6" s="15"/>
      <c r="N6" s="14" t="n">
        <v>12</v>
      </c>
      <c r="O6" s="14" t="n">
        <v>13</v>
      </c>
      <c r="P6" s="13" t="n">
        <v>14</v>
      </c>
      <c r="Q6" s="13" t="n">
        <v>15</v>
      </c>
      <c r="R6" s="13" t="n">
        <v>16</v>
      </c>
      <c r="S6" s="13" t="n">
        <v>17</v>
      </c>
      <c r="T6" s="13" t="n">
        <v>18</v>
      </c>
      <c r="U6" s="13" t="n">
        <v>19</v>
      </c>
      <c r="V6" s="13" t="n">
        <v>20</v>
      </c>
      <c r="W6" s="13" t="n">
        <v>21</v>
      </c>
      <c r="X6" s="13" t="n">
        <v>22</v>
      </c>
      <c r="Y6" s="13" t="n">
        <v>23</v>
      </c>
      <c r="Z6" s="13" t="n">
        <v>24</v>
      </c>
      <c r="AA6" s="13" t="n">
        <v>25</v>
      </c>
      <c r="AB6" s="13" t="n">
        <v>26</v>
      </c>
      <c r="AC6" s="13" t="n">
        <v>27</v>
      </c>
      <c r="AD6" s="13" t="n">
        <v>28</v>
      </c>
      <c r="AE6" s="13" t="n">
        <v>29</v>
      </c>
      <c r="AF6" s="13" t="n">
        <v>30</v>
      </c>
      <c r="AG6" s="13" t="n">
        <v>31</v>
      </c>
      <c r="AH6" s="13" t="n">
        <v>32</v>
      </c>
      <c r="AI6" s="13" t="n">
        <v>33</v>
      </c>
      <c r="AJ6" s="13" t="n">
        <v>34</v>
      </c>
      <c r="AK6" s="13" t="n">
        <v>35</v>
      </c>
      <c r="AL6" s="13" t="n">
        <v>36</v>
      </c>
      <c r="AM6" s="13" t="n">
        <v>37</v>
      </c>
      <c r="AN6" s="13" t="n">
        <v>38</v>
      </c>
      <c r="AO6" s="13" t="n">
        <v>39</v>
      </c>
      <c r="AP6" s="13" t="n">
        <v>40</v>
      </c>
      <c r="AQ6" s="13" t="n">
        <v>41</v>
      </c>
      <c r="AR6" s="13" t="n">
        <v>42</v>
      </c>
      <c r="AS6" s="13" t="n">
        <v>43</v>
      </c>
      <c r="AT6" s="13" t="n">
        <v>44</v>
      </c>
      <c r="AU6" s="13" t="n">
        <v>45</v>
      </c>
      <c r="AV6" s="13" t="n">
        <v>46</v>
      </c>
      <c r="AW6" s="13" t="n">
        <v>47</v>
      </c>
      <c r="AX6" s="13" t="n">
        <v>48</v>
      </c>
      <c r="AY6" s="13" t="n">
        <v>49</v>
      </c>
      <c r="AZ6" s="13" t="n">
        <v>50</v>
      </c>
      <c r="BA6" s="13" t="n">
        <v>51</v>
      </c>
      <c r="BB6" s="13" t="n">
        <v>52</v>
      </c>
      <c r="BC6" s="13" t="n">
        <v>53</v>
      </c>
      <c r="BD6" s="13" t="n">
        <v>54</v>
      </c>
      <c r="BE6" s="13" t="n">
        <v>55</v>
      </c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17"/>
      <c r="M7" s="17"/>
      <c r="N7" s="6"/>
      <c r="O7" s="6"/>
      <c r="P7" s="6"/>
      <c r="Q7" s="18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17"/>
      <c r="M8" s="17"/>
      <c r="N8" s="6"/>
      <c r="O8" s="6"/>
      <c r="P8" s="6"/>
      <c r="Q8" s="18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17"/>
      <c r="M9" s="17"/>
      <c r="N9" s="6"/>
      <c r="O9" s="6"/>
      <c r="P9" s="6"/>
      <c r="Q9" s="1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17"/>
      <c r="M10" s="17"/>
      <c r="N10" s="6"/>
      <c r="O10" s="6"/>
      <c r="P10" s="6"/>
      <c r="Q10" s="1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17"/>
      <c r="M11" s="17"/>
      <c r="N11" s="6"/>
      <c r="O11" s="6"/>
      <c r="P11" s="6"/>
      <c r="Q11" s="1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17"/>
      <c r="M12" s="17"/>
      <c r="N12" s="6"/>
      <c r="O12" s="6"/>
      <c r="P12" s="6"/>
      <c r="Q12" s="1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17"/>
      <c r="M13" s="17"/>
      <c r="N13" s="6"/>
      <c r="O13" s="6"/>
      <c r="P13" s="6"/>
      <c r="Q13" s="18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17"/>
      <c r="M14" s="17"/>
      <c r="N14" s="6"/>
      <c r="O14" s="6"/>
      <c r="P14" s="6"/>
      <c r="Q14" s="1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17"/>
      <c r="M15" s="17"/>
      <c r="N15" s="6"/>
      <c r="O15" s="6"/>
      <c r="P15" s="6"/>
      <c r="Q15" s="1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17"/>
      <c r="M16" s="17"/>
      <c r="N16" s="6"/>
      <c r="O16" s="6"/>
      <c r="P16" s="6"/>
      <c r="Q16" s="1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7"/>
      <c r="M17" s="17"/>
      <c r="N17" s="6"/>
      <c r="O17" s="6"/>
      <c r="P17" s="6"/>
      <c r="Q17" s="18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7"/>
      <c r="M18" s="17"/>
      <c r="N18" s="6"/>
      <c r="O18" s="6"/>
      <c r="P18" s="6"/>
      <c r="Q18" s="18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17"/>
      <c r="M19" s="17"/>
      <c r="N19" s="6"/>
      <c r="O19" s="6"/>
      <c r="P19" s="6"/>
      <c r="Q19" s="18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17"/>
      <c r="M20" s="17"/>
      <c r="N20" s="6"/>
      <c r="O20" s="6"/>
      <c r="P20" s="6"/>
      <c r="Q20" s="18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17"/>
      <c r="M21" s="17"/>
      <c r="N21" s="6"/>
      <c r="O21" s="6"/>
      <c r="P21" s="6"/>
      <c r="Q21" s="18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17"/>
      <c r="M22" s="17"/>
      <c r="N22" s="6"/>
      <c r="O22" s="6"/>
      <c r="P22" s="6"/>
      <c r="Q22" s="18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17"/>
      <c r="M23" s="17"/>
      <c r="N23" s="6"/>
      <c r="O23" s="6"/>
      <c r="P23" s="6"/>
      <c r="Q23" s="18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7"/>
      <c r="M24" s="17"/>
      <c r="N24" s="6"/>
      <c r="O24" s="6"/>
      <c r="P24" s="6"/>
      <c r="Q24" s="1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</sheetData>
  <mergeCells count="4">
    <mergeCell ref="A1:D1"/>
    <mergeCell ref="A2:B2"/>
    <mergeCell ref="A3:B3"/>
    <mergeCell ref="A4:O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3" ySplit="0" topLeftCell="D1" activePane="topRight" state="frozen"/>
      <selection pane="topLeft" activeCell="A1" activeCellId="0" sqref="A1"/>
      <selection pane="topRight" activeCell="L7" activeCellId="0" sqref="A7:Q24"/>
    </sheetView>
  </sheetViews>
  <sheetFormatPr defaultRowHeight="12.7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32"/>
    <col collapsed="false" customWidth="true" hidden="false" outlineLevel="0" max="3" min="3" style="0" width="20.86"/>
    <col collapsed="false" customWidth="true" hidden="false" outlineLevel="0" max="4" min="4" style="0" width="17.86"/>
    <col collapsed="false" customWidth="true" hidden="false" outlineLevel="0" max="6" min="5" style="0" width="15.42"/>
    <col collapsed="false" customWidth="true" hidden="false" outlineLevel="0" max="9" min="7" style="0" width="14.43"/>
    <col collapsed="false" customWidth="true" hidden="false" outlineLevel="0" max="10" min="10" style="0" width="14.7"/>
    <col collapsed="false" customWidth="true" hidden="false" outlineLevel="0" max="11" min="11" style="0" width="14.43"/>
    <col collapsed="false" customWidth="true" hidden="false" outlineLevel="0" max="12" min="12" style="0" width="15.15"/>
    <col collapsed="false" customWidth="true" hidden="false" outlineLevel="0" max="13" min="13" style="0" width="14.43"/>
    <col collapsed="false" customWidth="true" hidden="false" outlineLevel="0" max="14" min="14" style="0" width="20.86"/>
    <col collapsed="false" customWidth="true" hidden="false" outlineLevel="0" max="15" min="15" style="0" width="20.71"/>
    <col collapsed="false" customWidth="true" hidden="false" outlineLevel="0" max="16" min="16" style="0" width="14.43"/>
    <col collapsed="false" customWidth="true" hidden="false" outlineLevel="0" max="17" min="17" style="0" width="17.71"/>
    <col collapsed="false" customWidth="true" hidden="false" outlineLevel="0" max="18" min="18" style="0" width="14.43"/>
    <col collapsed="false" customWidth="true" hidden="false" outlineLevel="0" max="19" min="19" style="0" width="10.71"/>
    <col collapsed="false" customWidth="true" hidden="false" outlineLevel="0" max="20" min="20" style="0" width="14.28"/>
    <col collapsed="false" customWidth="true" hidden="false" outlineLevel="0" max="21" min="21" style="0" width="13.7"/>
    <col collapsed="false" customWidth="true" hidden="false" outlineLevel="0" max="22" min="22" style="0" width="13.86"/>
    <col collapsed="false" customWidth="true" hidden="false" outlineLevel="0" max="23" min="23" style="0" width="15.86"/>
    <col collapsed="false" customWidth="true" hidden="false" outlineLevel="0" max="25" min="24" style="0" width="8.64"/>
    <col collapsed="false" customWidth="true" hidden="false" outlineLevel="0" max="26" min="26" style="0" width="13.01"/>
    <col collapsed="false" customWidth="true" hidden="false" outlineLevel="0" max="27" min="27" style="0" width="13.7"/>
    <col collapsed="false" customWidth="true" hidden="false" outlineLevel="0" max="28" min="28" style="0" width="13.29"/>
    <col collapsed="false" customWidth="true" hidden="false" outlineLevel="0" max="29" min="29" style="0" width="11.71"/>
    <col collapsed="false" customWidth="true" hidden="false" outlineLevel="0" max="1025" min="30" style="0" width="8.64"/>
  </cols>
  <sheetData>
    <row r="1" s="19" customFormat="true" ht="69.75" hidden="false" customHeight="true" outlineLevel="0" collapsed="false">
      <c r="A1" s="19" t="s">
        <v>20</v>
      </c>
      <c r="B1" s="19" t="s">
        <v>62</v>
      </c>
      <c r="C1" s="19" t="s">
        <v>16</v>
      </c>
      <c r="D1" s="19" t="s">
        <v>63</v>
      </c>
      <c r="E1" s="19" t="s">
        <v>64</v>
      </c>
      <c r="F1" s="19" t="s">
        <v>65</v>
      </c>
      <c r="G1" s="19" t="s">
        <v>17</v>
      </c>
      <c r="H1" s="19" t="s">
        <v>66</v>
      </c>
      <c r="I1" s="19" t="s">
        <v>67</v>
      </c>
      <c r="J1" s="19" t="s">
        <v>68</v>
      </c>
      <c r="K1" s="19" t="s">
        <v>69</v>
      </c>
      <c r="L1" s="19" t="s">
        <v>70</v>
      </c>
      <c r="M1" s="19" t="s">
        <v>71</v>
      </c>
      <c r="N1" s="19" t="s">
        <v>72</v>
      </c>
      <c r="O1" s="19" t="s">
        <v>73</v>
      </c>
      <c r="P1" s="19" t="s">
        <v>74</v>
      </c>
      <c r="Q1" s="19" t="s">
        <v>75</v>
      </c>
      <c r="R1" s="19" t="s">
        <v>76</v>
      </c>
      <c r="S1" s="19" t="s">
        <v>77</v>
      </c>
      <c r="T1" s="19" t="s">
        <v>78</v>
      </c>
      <c r="U1" s="19" t="s">
        <v>79</v>
      </c>
      <c r="V1" s="19" t="s">
        <v>80</v>
      </c>
      <c r="W1" s="19" t="s">
        <v>81</v>
      </c>
      <c r="X1" s="19" t="s">
        <v>82</v>
      </c>
      <c r="Y1" s="19" t="s">
        <v>83</v>
      </c>
      <c r="Z1" s="20" t="s">
        <v>84</v>
      </c>
      <c r="AA1" s="20" t="s">
        <v>85</v>
      </c>
      <c r="AB1" s="21" t="s">
        <v>86</v>
      </c>
      <c r="AC1" s="22" t="s">
        <v>87</v>
      </c>
      <c r="AD1" s="22" t="s">
        <v>88</v>
      </c>
      <c r="AE1" s="22" t="s">
        <v>89</v>
      </c>
      <c r="AF1" s="22" t="s">
        <v>90</v>
      </c>
      <c r="AG1" s="22" t="s">
        <v>91</v>
      </c>
      <c r="AH1" s="22" t="s">
        <v>92</v>
      </c>
    </row>
    <row r="2" s="30" customFormat="true" ht="24" hidden="false" customHeight="true" outlineLevel="0" collapsed="false">
      <c r="A2" s="23" t="n">
        <v>5400</v>
      </c>
      <c r="B2" s="23" t="s">
        <v>93</v>
      </c>
      <c r="C2" s="23" t="s">
        <v>94</v>
      </c>
      <c r="D2" s="23" t="s">
        <v>95</v>
      </c>
      <c r="E2" s="23" t="s">
        <v>96</v>
      </c>
      <c r="F2" s="23" t="s">
        <v>97</v>
      </c>
      <c r="G2" s="23" t="s">
        <v>98</v>
      </c>
      <c r="H2" s="23" t="s">
        <v>99</v>
      </c>
      <c r="I2" s="23" t="s">
        <v>100</v>
      </c>
      <c r="J2" s="23" t="s">
        <v>101</v>
      </c>
      <c r="K2" s="23" t="s">
        <v>102</v>
      </c>
      <c r="L2" s="23" t="s">
        <v>103</v>
      </c>
      <c r="M2" s="23" t="s">
        <v>104</v>
      </c>
      <c r="N2" s="23" t="s">
        <v>105</v>
      </c>
      <c r="O2" s="23" t="s">
        <v>106</v>
      </c>
      <c r="P2" s="23" t="s">
        <v>107</v>
      </c>
      <c r="Q2" s="23"/>
      <c r="R2" s="24" t="n">
        <f aca="false">DATE(MID(N2,7,4),LEFT(N2,2),MID(N2,4,2))</f>
        <v>43844</v>
      </c>
      <c r="S2" s="25" t="str">
        <f aca="false">MID(N2,12,5)</f>
        <v>16:55</v>
      </c>
      <c r="T2" s="24" t="n">
        <f aca="false">DATE(MID(O2,7,4),LEFT(O2,2),MID(O2,4,2))</f>
        <v>43971</v>
      </c>
      <c r="U2" s="25" t="str">
        <f aca="false">MID(O2,12,5)</f>
        <v>11:44</v>
      </c>
      <c r="V2" s="26" t="str">
        <f aca="false">CONCATENATE(TEXT(R2,"yyyy/mm/dd")," ",TEXT(S2,"hh:mm"))</f>
        <v>2020/01/14 16:55</v>
      </c>
      <c r="W2" s="26" t="str">
        <f aca="false">CONCATENATE(TEXT(T2,"yyyy/mm/dd")," ",TEXT(U2,"hh:mm"))</f>
        <v>2020/05/20 11:44</v>
      </c>
      <c r="X2" s="27" t="e">
        <f aca="false">(W2-V2)/24</f>
        <v>#VALUE!</v>
      </c>
      <c r="Y2" s="26" t="n">
        <f aca="false">T2-R2</f>
        <v>127</v>
      </c>
      <c r="Z2" s="28" t="n">
        <f aca="false">$T$4</f>
        <v>113.827777777777</v>
      </c>
      <c r="AA2" s="28" t="n">
        <f aca="false">$T$10</f>
        <v>12.9562500000029</v>
      </c>
      <c r="AB2" s="28" t="n">
        <f aca="false">SUM(AC2:AH2)</f>
        <v>12.9562500000029</v>
      </c>
      <c r="AC2" s="29" t="n">
        <f aca="false">$C$16</f>
        <v>1.74861111111386</v>
      </c>
      <c r="AD2" s="28" t="n">
        <f aca="false">$C$22</f>
        <v>3.75624999999854</v>
      </c>
      <c r="AE2" s="28" t="n">
        <f aca="false">$C$34</f>
        <v>4.44027777777228</v>
      </c>
      <c r="AF2" s="28" t="n">
        <f aca="false">$C$38</f>
        <v>1.69652777777083</v>
      </c>
      <c r="AG2" s="28" t="n">
        <f aca="false">$C$45</f>
        <v>0.0687499999985448</v>
      </c>
      <c r="AH2" s="28" t="n">
        <f aca="false">$C$47</f>
        <v>1.24583333334886</v>
      </c>
    </row>
    <row r="3" customFormat="false" ht="12.75" hidden="false" customHeight="false" outlineLevel="0" collapsed="false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customFormat="false" ht="12.75" hidden="false" customHeight="false" outlineLevel="0" collapsed="false">
      <c r="E4" s="31" t="n">
        <f aca="false">E7-D8</f>
        <v>0.243750000001455</v>
      </c>
      <c r="F4" s="31" t="n">
        <f aca="false">F7-E8</f>
        <v>18.2944444444438</v>
      </c>
      <c r="G4" s="31" t="n">
        <f aca="false">G7-F8</f>
        <v>86.7395833333285</v>
      </c>
      <c r="H4" s="31" t="n">
        <f aca="false">H7-G8</f>
        <v>6.9284722222219</v>
      </c>
      <c r="I4" s="31" t="n">
        <f aca="false">I7-H8</f>
        <v>1.17777777777519</v>
      </c>
      <c r="J4" s="31" t="n">
        <f aca="false">J7-I8</f>
        <v>0.185416666667152</v>
      </c>
      <c r="K4" s="31" t="n">
        <f aca="false">K7-J8</f>
        <v>0.000694444446708076</v>
      </c>
      <c r="L4" s="31" t="n">
        <f aca="false">L7-K8</f>
        <v>0.0361111111124046</v>
      </c>
      <c r="M4" s="31" t="n">
        <f aca="false">M7-L8</f>
        <v>0.0298611111138598</v>
      </c>
      <c r="N4" s="31" t="n">
        <f aca="false">N7-M8</f>
        <v>0.191666666665697</v>
      </c>
      <c r="O4" s="31"/>
      <c r="P4" s="31" t="n">
        <f aca="false">P7-O8</f>
        <v>0</v>
      </c>
      <c r="Q4" s="31" t="n">
        <f aca="false">Q7-P8</f>
        <v>0</v>
      </c>
      <c r="R4" s="31" t="n">
        <f aca="false">R7-Q8</f>
        <v>0</v>
      </c>
      <c r="T4" s="32" t="n">
        <f aca="false">SUM(D4:R4)</f>
        <v>113.827777777777</v>
      </c>
      <c r="U4" s="33" t="s">
        <v>84</v>
      </c>
    </row>
    <row r="5" customFormat="false" ht="12.75" hidden="false" customHeight="false" outlineLevel="0" collapsed="false"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customFormat="false" ht="12.75" hidden="false" customHeight="false" outlineLevel="0" collapsed="false">
      <c r="D6" s="31" t="n">
        <v>1</v>
      </c>
      <c r="E6" s="31" t="n">
        <v>2</v>
      </c>
      <c r="F6" s="31" t="n">
        <v>3</v>
      </c>
      <c r="G6" s="31" t="n">
        <v>4</v>
      </c>
      <c r="H6" s="31" t="n">
        <v>5</v>
      </c>
      <c r="I6" s="31" t="n">
        <v>6</v>
      </c>
      <c r="J6" s="31" t="n">
        <v>7</v>
      </c>
      <c r="K6" s="31" t="n">
        <v>8</v>
      </c>
      <c r="L6" s="31" t="n">
        <v>9</v>
      </c>
      <c r="M6" s="31" t="n">
        <v>10</v>
      </c>
      <c r="N6" s="31" t="n">
        <v>11</v>
      </c>
      <c r="O6" s="31" t="n">
        <v>12</v>
      </c>
      <c r="P6" s="31" t="n">
        <v>13</v>
      </c>
      <c r="Q6" s="31" t="n">
        <v>14</v>
      </c>
      <c r="R6" s="31" t="n">
        <v>15</v>
      </c>
      <c r="Y6" s="0" t="n">
        <f aca="false">T4+T10</f>
        <v>126.78402777778</v>
      </c>
    </row>
    <row r="7" customFormat="false" ht="12.75" hidden="false" customHeight="false" outlineLevel="0" collapsed="false">
      <c r="A7" s="0" t="s">
        <v>108</v>
      </c>
      <c r="D7" s="34" t="n">
        <v>43844.7048611111</v>
      </c>
      <c r="E7" s="34" t="n">
        <v>43847.6201388889</v>
      </c>
      <c r="F7" s="34" t="n">
        <v>43868.7104166667</v>
      </c>
      <c r="G7" s="34" t="n">
        <v>43955.5083333333</v>
      </c>
      <c r="H7" s="34" t="n">
        <v>43962.6569444445</v>
      </c>
      <c r="I7" s="34" t="n">
        <v>43964.6506944444</v>
      </c>
      <c r="J7" s="34" t="n">
        <v>43965.6131944444</v>
      </c>
      <c r="K7" s="34" t="n">
        <v>43966.5298611111</v>
      </c>
      <c r="L7" s="34" t="n">
        <v>43969.4597222222</v>
      </c>
      <c r="M7" s="34" t="n">
        <v>43969.7576388889</v>
      </c>
      <c r="N7" s="34" t="n">
        <v>43970.6166666667</v>
      </c>
      <c r="O7" s="34"/>
      <c r="P7" s="34"/>
      <c r="Q7" s="34"/>
      <c r="R7" s="34"/>
    </row>
    <row r="8" customFormat="false" ht="12.75" hidden="false" customHeight="false" outlineLevel="0" collapsed="false">
      <c r="A8" s="0" t="s">
        <v>109</v>
      </c>
      <c r="D8" s="35" t="n">
        <v>43847.3763888889</v>
      </c>
      <c r="E8" s="34" t="n">
        <v>43850.4159722222</v>
      </c>
      <c r="F8" s="34" t="n">
        <v>43868.76875</v>
      </c>
      <c r="G8" s="34" t="n">
        <v>43955.7284722222</v>
      </c>
      <c r="H8" s="34" t="n">
        <v>43963.4729166667</v>
      </c>
      <c r="I8" s="34" t="n">
        <v>43965.4277777778</v>
      </c>
      <c r="J8" s="34" t="n">
        <v>43966.5291666667</v>
      </c>
      <c r="K8" s="34" t="n">
        <v>43969.4236111111</v>
      </c>
      <c r="L8" s="34" t="n">
        <v>43969.7277777778</v>
      </c>
      <c r="M8" s="34" t="n">
        <v>43970.425</v>
      </c>
      <c r="N8" s="36" t="n">
        <v>43971.4888888889</v>
      </c>
      <c r="O8" s="34"/>
      <c r="P8" s="34"/>
      <c r="Q8" s="34"/>
      <c r="R8" s="34"/>
    </row>
    <row r="10" customFormat="false" ht="12.75" hidden="false" customHeight="false" outlineLevel="0" collapsed="false">
      <c r="D10" s="0" t="n">
        <f aca="false">D8-D7</f>
        <v>2.67152777777665</v>
      </c>
      <c r="E10" s="0" t="n">
        <f aca="false">E8-E7</f>
        <v>2.79583333333721</v>
      </c>
      <c r="F10" s="0" t="n">
        <f aca="false">F8-F7</f>
        <v>0.0583333333343035</v>
      </c>
      <c r="G10" s="0" t="n">
        <f aca="false">G8-G7</f>
        <v>0.220138888893416</v>
      </c>
      <c r="H10" s="0" t="n">
        <f aca="false">H8-H7</f>
        <v>0.815972222218988</v>
      </c>
      <c r="I10" s="0" t="n">
        <f aca="false">I8-I7</f>
        <v>0.777083333334303</v>
      </c>
      <c r="J10" s="0" t="n">
        <f aca="false">J8-J7</f>
        <v>0.915972222224809</v>
      </c>
      <c r="K10" s="0" t="n">
        <f aca="false">K8-K7</f>
        <v>2.89374999999563</v>
      </c>
      <c r="L10" s="0" t="n">
        <f aca="false">L8-L7</f>
        <v>0.268055555556202</v>
      </c>
      <c r="M10" s="0" t="n">
        <f aca="false">M8-M7</f>
        <v>0.667361111110949</v>
      </c>
      <c r="N10" s="0" t="n">
        <f aca="false">N8-N7</f>
        <v>0.872222222220444</v>
      </c>
      <c r="O10" s="0" t="n">
        <f aca="false">O8-O7</f>
        <v>0</v>
      </c>
      <c r="P10" s="0" t="n">
        <f aca="false">P8-P7</f>
        <v>0</v>
      </c>
      <c r="Q10" s="0" t="n">
        <f aca="false">Q8-Q7</f>
        <v>0</v>
      </c>
      <c r="T10" s="32" t="n">
        <f aca="false">SUM(D10:R10)</f>
        <v>12.9562500000029</v>
      </c>
      <c r="U10" s="33" t="s">
        <v>110</v>
      </c>
    </row>
    <row r="11" customFormat="false" ht="12.75" hidden="false" customHeight="false" outlineLevel="0" collapsed="false">
      <c r="B11" s="31" t="s">
        <v>111</v>
      </c>
      <c r="C11" s="0" t="s">
        <v>112</v>
      </c>
    </row>
    <row r="12" customFormat="false" ht="15.75" hidden="false" customHeight="false" outlineLevel="0" collapsed="false">
      <c r="C12" s="37" t="n">
        <f aca="false">SUM(C16,C22,C34,C38,C45,C47)</f>
        <v>12.9562500000029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customFormat="false" ht="12.75" hidden="false" customHeight="false" outlineLevel="0" collapsed="false">
      <c r="A13" s="0" t="s">
        <v>87</v>
      </c>
      <c r="B13" s="0" t="s">
        <v>113</v>
      </c>
      <c r="D13" s="36" t="n">
        <v>43846.4527777778</v>
      </c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customFormat="false" ht="12.75" hidden="false" customHeight="false" outlineLevel="0" collapsed="false">
      <c r="B14" s="0" t="s">
        <v>114</v>
      </c>
      <c r="D14" s="36" t="n">
        <v>43846.4527777778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customFormat="false" ht="12.75" hidden="false" customHeight="false" outlineLevel="0" collapsed="false">
      <c r="B15" s="0" t="s">
        <v>115</v>
      </c>
      <c r="D15" s="36" t="n">
        <v>43846.4534722222</v>
      </c>
      <c r="E15" s="34"/>
      <c r="F15" s="34"/>
      <c r="G15" s="34"/>
      <c r="H15" s="34"/>
      <c r="I15" s="34"/>
      <c r="J15" s="38"/>
      <c r="K15" s="38"/>
      <c r="L15" s="38"/>
      <c r="M15" s="38"/>
      <c r="N15" s="38"/>
      <c r="O15" s="38"/>
      <c r="P15" s="38"/>
      <c r="Q15" s="38"/>
    </row>
    <row r="16" customFormat="false" ht="12.75" hidden="false" customHeight="false" outlineLevel="0" collapsed="false">
      <c r="B16" s="39" t="s">
        <v>116</v>
      </c>
      <c r="C16" s="40" t="n">
        <f aca="false">SUM(D16:R16)</f>
        <v>1.74861111111386</v>
      </c>
      <c r="D16" s="41" t="n">
        <f aca="false">D15-D7</f>
        <v>1.74861111111386</v>
      </c>
      <c r="E16" s="41"/>
      <c r="F16" s="41"/>
      <c r="G16" s="41"/>
      <c r="H16" s="41"/>
      <c r="I16" s="41"/>
      <c r="J16" s="38"/>
      <c r="K16" s="38"/>
      <c r="L16" s="38"/>
      <c r="M16" s="38"/>
      <c r="N16" s="38"/>
      <c r="O16" s="38"/>
      <c r="P16" s="38"/>
      <c r="Q16" s="38"/>
    </row>
    <row r="17" customFormat="false" ht="12.75" hidden="false" customHeight="false" outlineLevel="0" collapsed="false"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customFormat="false" ht="12.75" hidden="false" customHeight="false" outlineLevel="0" collapsed="false">
      <c r="A18" s="0" t="s">
        <v>88</v>
      </c>
      <c r="B18" s="0" t="s">
        <v>117</v>
      </c>
      <c r="D18" s="36" t="n">
        <v>43846.4833333333</v>
      </c>
      <c r="E18" s="34"/>
      <c r="F18" s="34"/>
      <c r="G18" s="34"/>
      <c r="H18" s="34"/>
      <c r="I18" s="34"/>
      <c r="J18" s="34"/>
      <c r="K18" s="34"/>
      <c r="L18" s="34"/>
      <c r="M18" s="38"/>
      <c r="N18" s="34"/>
      <c r="O18" s="34"/>
      <c r="P18" s="34"/>
      <c r="Q18" s="38"/>
    </row>
    <row r="19" customFormat="false" ht="12.75" hidden="false" customHeight="false" outlineLevel="0" collapsed="false">
      <c r="B19" s="0" t="s">
        <v>118</v>
      </c>
      <c r="D19" s="34" t="n">
        <v>43846.4833333333</v>
      </c>
      <c r="E19" s="34" t="n">
        <v>43850.3840277778</v>
      </c>
      <c r="F19" s="34"/>
      <c r="G19" s="34"/>
      <c r="H19" s="34" t="n">
        <v>43963.3770833333</v>
      </c>
      <c r="I19" s="36" t="n">
        <v>43964.6763888889</v>
      </c>
      <c r="J19" s="34"/>
      <c r="K19" s="34"/>
      <c r="L19" s="34"/>
      <c r="M19" s="38"/>
      <c r="N19" s="34"/>
      <c r="O19" s="34"/>
      <c r="P19" s="34"/>
      <c r="Q19" s="38"/>
    </row>
    <row r="20" customFormat="false" ht="12.75" hidden="false" customHeight="false" outlineLevel="0" collapsed="false">
      <c r="B20" s="0" t="s">
        <v>119</v>
      </c>
      <c r="D20" s="34" t="n">
        <v>43846.4833333333</v>
      </c>
      <c r="E20" s="34" t="n">
        <v>43850.3847222222</v>
      </c>
      <c r="F20" s="34" t="n">
        <v>43868.7118055556</v>
      </c>
      <c r="G20" s="34" t="n">
        <v>43955.7229166667</v>
      </c>
      <c r="H20" s="34" t="n">
        <v>43963.3770833333</v>
      </c>
      <c r="I20" s="36" t="n">
        <v>43964.6763888889</v>
      </c>
      <c r="J20" s="34"/>
      <c r="K20" s="34"/>
      <c r="L20" s="34"/>
      <c r="M20" s="34"/>
      <c r="N20" s="34"/>
      <c r="O20" s="34"/>
      <c r="P20" s="34"/>
      <c r="Q20" s="38"/>
    </row>
    <row r="21" customFormat="false" ht="12.75" hidden="false" customHeight="false" outlineLevel="0" collapsed="false">
      <c r="B21" s="0" t="s">
        <v>120</v>
      </c>
      <c r="D21" s="36" t="n">
        <v>43846.4833333333</v>
      </c>
      <c r="E21" s="34"/>
      <c r="F21" s="34"/>
      <c r="G21" s="34"/>
      <c r="H21" s="34"/>
      <c r="I21" s="34"/>
      <c r="J21" s="38"/>
      <c r="K21" s="34"/>
      <c r="L21" s="34"/>
      <c r="M21" s="34"/>
      <c r="N21" s="34"/>
      <c r="O21" s="38"/>
      <c r="P21" s="38"/>
      <c r="Q21" s="38"/>
    </row>
    <row r="22" customFormat="false" ht="12.75" hidden="false" customHeight="false" outlineLevel="0" collapsed="false">
      <c r="B22" s="39" t="s">
        <v>116</v>
      </c>
      <c r="C22" s="40" t="n">
        <f aca="false">SUM(D22:R22)</f>
        <v>3.75624999999854</v>
      </c>
      <c r="D22" s="41" t="n">
        <f aca="false">D19-D15</f>
        <v>0.0298611111065838</v>
      </c>
      <c r="E22" s="41" t="n">
        <f aca="false">E20-E7</f>
        <v>2.76458333333721</v>
      </c>
      <c r="F22" s="41" t="n">
        <f aca="false">F20-F7</f>
        <v>0.00138888888614019</v>
      </c>
      <c r="G22" s="41" t="n">
        <f aca="false">G20-G7</f>
        <v>0.214583333334303</v>
      </c>
      <c r="H22" s="41" t="n">
        <f aca="false">H20-H7</f>
        <v>0.72013888888614</v>
      </c>
      <c r="I22" s="41" t="n">
        <f aca="false">I20-I7</f>
        <v>0.0256944444481633</v>
      </c>
      <c r="J22" s="41"/>
      <c r="K22" s="41"/>
      <c r="L22" s="41"/>
      <c r="M22" s="41"/>
      <c r="N22" s="41"/>
      <c r="O22" s="41"/>
      <c r="P22" s="41"/>
      <c r="Q22" s="38"/>
    </row>
    <row r="23" customFormat="false" ht="12.75" hidden="false" customHeight="false" outlineLevel="0" collapsed="false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customFormat="false" ht="12.75" hidden="false" customHeight="false" outlineLevel="0" collapsed="false"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customFormat="false" ht="12.75" hidden="false" customHeight="false" outlineLevel="0" collapsed="false">
      <c r="A25" s="0" t="s">
        <v>121</v>
      </c>
      <c r="B25" s="0" t="s">
        <v>122</v>
      </c>
      <c r="D25" s="38"/>
      <c r="E25" s="38"/>
      <c r="F25" s="38"/>
      <c r="G25" s="38"/>
      <c r="H25" s="38"/>
      <c r="I25" s="36" t="n">
        <v>43965.3756944445</v>
      </c>
      <c r="J25" s="34"/>
      <c r="K25" s="38"/>
      <c r="L25" s="38"/>
      <c r="M25" s="38"/>
      <c r="N25" s="38"/>
      <c r="O25" s="38"/>
      <c r="P25" s="34"/>
      <c r="Q25" s="38"/>
    </row>
    <row r="26" customFormat="false" ht="12.75" hidden="false" customHeight="false" outlineLevel="0" collapsed="false">
      <c r="B26" s="0" t="s">
        <v>123</v>
      </c>
      <c r="D26" s="38"/>
      <c r="E26" s="38"/>
      <c r="F26" s="38"/>
      <c r="G26" s="38"/>
      <c r="H26" s="38"/>
      <c r="I26" s="34" t="n">
        <v>43964.6951388889</v>
      </c>
      <c r="J26" s="36" t="n">
        <v>43966.4180555556</v>
      </c>
      <c r="K26" s="34"/>
      <c r="L26" s="38"/>
      <c r="M26" s="38"/>
      <c r="N26" s="38"/>
      <c r="O26" s="38"/>
      <c r="P26" s="34"/>
      <c r="Q26" s="34"/>
    </row>
    <row r="27" customFormat="false" ht="12.75" hidden="false" customHeight="false" outlineLevel="0" collapsed="false">
      <c r="B27" s="0" t="s">
        <v>124</v>
      </c>
      <c r="D27" s="38"/>
      <c r="E27" s="38"/>
      <c r="F27" s="38"/>
      <c r="G27" s="38"/>
      <c r="H27" s="38"/>
      <c r="I27" s="34" t="n">
        <v>43964.6965277778</v>
      </c>
      <c r="J27" s="36" t="n">
        <v>43966.41875</v>
      </c>
      <c r="K27" s="38"/>
      <c r="L27" s="38"/>
      <c r="M27" s="38"/>
      <c r="N27" s="38"/>
      <c r="O27" s="38"/>
      <c r="P27" s="34"/>
      <c r="Q27" s="38"/>
    </row>
    <row r="28" customFormat="false" ht="12.75" hidden="false" customHeight="false" outlineLevel="0" collapsed="false">
      <c r="B28" s="0" t="s">
        <v>125</v>
      </c>
      <c r="D28" s="38"/>
      <c r="E28" s="38"/>
      <c r="F28" s="38"/>
      <c r="G28" s="38"/>
      <c r="H28" s="38"/>
      <c r="I28" s="34" t="n">
        <v>43964.6972222222</v>
      </c>
      <c r="J28" s="34" t="n">
        <v>43966.4194444444</v>
      </c>
      <c r="K28" s="36" t="n">
        <v>43969.3875</v>
      </c>
      <c r="L28" s="34"/>
      <c r="M28" s="38"/>
      <c r="N28" s="38"/>
      <c r="O28" s="38"/>
      <c r="P28" s="34"/>
      <c r="Q28" s="38"/>
    </row>
    <row r="29" customFormat="false" ht="12.75" hidden="false" customHeight="false" outlineLevel="0" collapsed="false">
      <c r="B29" s="0" t="s">
        <v>126</v>
      </c>
      <c r="D29" s="38"/>
      <c r="E29" s="38"/>
      <c r="F29" s="38"/>
      <c r="G29" s="38"/>
      <c r="H29" s="38"/>
      <c r="I29" s="36" t="n">
        <v>43964.6979166667</v>
      </c>
      <c r="J29" s="34"/>
      <c r="K29" s="38"/>
      <c r="L29" s="38"/>
      <c r="M29" s="38"/>
      <c r="N29" s="38"/>
      <c r="O29" s="38"/>
      <c r="P29" s="34"/>
      <c r="Q29" s="38"/>
    </row>
    <row r="30" customFormat="false" ht="12.75" hidden="false" customHeight="false" outlineLevel="0" collapsed="false">
      <c r="B30" s="0" t="s">
        <v>127</v>
      </c>
      <c r="D30" s="38"/>
      <c r="E30" s="38"/>
      <c r="F30" s="38"/>
      <c r="G30" s="38"/>
      <c r="H30" s="38"/>
      <c r="I30" s="34" t="n">
        <v>43965.4111111111</v>
      </c>
      <c r="J30" s="34" t="n">
        <v>43966.4576388889</v>
      </c>
      <c r="K30" s="36" t="n">
        <v>43966.6513888889</v>
      </c>
      <c r="L30" s="34"/>
      <c r="M30" s="34"/>
      <c r="N30" s="38"/>
      <c r="O30" s="38"/>
      <c r="P30" s="34"/>
      <c r="Q30" s="38"/>
    </row>
    <row r="31" customFormat="false" ht="12.75" hidden="false" customHeight="false" outlineLevel="0" collapsed="false">
      <c r="B31" s="0" t="s">
        <v>128</v>
      </c>
      <c r="D31" s="38"/>
      <c r="E31" s="38"/>
      <c r="F31" s="38"/>
      <c r="G31" s="38"/>
      <c r="H31" s="38"/>
      <c r="I31" s="34" t="n">
        <v>43965.4104166667</v>
      </c>
      <c r="J31" s="36" t="n">
        <v>43966.4611111111</v>
      </c>
      <c r="K31" s="38"/>
      <c r="L31" s="38"/>
      <c r="M31" s="38"/>
      <c r="N31" s="38"/>
      <c r="O31" s="38"/>
      <c r="P31" s="34"/>
      <c r="Q31" s="38"/>
    </row>
    <row r="32" customFormat="false" ht="12.75" hidden="false" customHeight="false" outlineLevel="0" collapsed="false">
      <c r="B32" s="0" t="s">
        <v>129</v>
      </c>
      <c r="D32" s="38"/>
      <c r="E32" s="38"/>
      <c r="F32" s="38"/>
      <c r="G32" s="38"/>
      <c r="H32" s="38"/>
      <c r="I32" s="36" t="n">
        <v>43965.3826388889</v>
      </c>
      <c r="J32" s="34"/>
      <c r="K32" s="34"/>
      <c r="L32" s="34"/>
      <c r="M32" s="34"/>
      <c r="N32" s="38"/>
      <c r="O32" s="38"/>
      <c r="P32" s="34"/>
      <c r="Q32" s="38"/>
    </row>
    <row r="33" customFormat="false" ht="12.75" hidden="false" customHeight="false" outlineLevel="0" collapsed="false">
      <c r="B33" s="0" t="s">
        <v>130</v>
      </c>
      <c r="D33" s="38"/>
      <c r="E33" s="38"/>
      <c r="F33" s="38"/>
      <c r="G33" s="38"/>
      <c r="H33" s="38"/>
      <c r="I33" s="34"/>
      <c r="J33" s="34"/>
      <c r="K33" s="34"/>
      <c r="L33" s="34"/>
      <c r="M33" s="34"/>
      <c r="N33" s="38"/>
      <c r="O33" s="38"/>
      <c r="P33" s="34"/>
      <c r="Q33" s="38"/>
    </row>
    <row r="34" customFormat="false" ht="12.75" hidden="false" customHeight="false" outlineLevel="0" collapsed="false">
      <c r="B34" s="39" t="s">
        <v>116</v>
      </c>
      <c r="C34" s="40" t="n">
        <f aca="false">SUM(D34:R34)</f>
        <v>4.44027777777228</v>
      </c>
      <c r="D34" s="38"/>
      <c r="E34" s="38"/>
      <c r="F34" s="38"/>
      <c r="G34" s="38"/>
      <c r="H34" s="38"/>
      <c r="I34" s="41" t="n">
        <f aca="false">I30-I19</f>
        <v>0.734722222223354</v>
      </c>
      <c r="J34" s="41" t="n">
        <f aca="false">J31-J7</f>
        <v>0.847916666665697</v>
      </c>
      <c r="K34" s="41" t="n">
        <f aca="false">K28-K7</f>
        <v>2.85763888888323</v>
      </c>
      <c r="L34" s="42"/>
      <c r="M34" s="43"/>
      <c r="N34" s="38"/>
      <c r="O34" s="38"/>
      <c r="P34" s="39"/>
      <c r="Q34" s="39"/>
    </row>
    <row r="35" customFormat="false" ht="12.75" hidden="false" customHeight="false" outlineLevel="0" collapsed="false"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customFormat="false" ht="12.75" hidden="false" customHeight="false" outlineLevel="0" collapsed="false">
      <c r="A36" s="0" t="s">
        <v>131</v>
      </c>
      <c r="B36" s="0" t="s">
        <v>132</v>
      </c>
      <c r="D36" s="38"/>
      <c r="E36" s="38"/>
      <c r="F36" s="38"/>
      <c r="G36" s="38"/>
      <c r="H36" s="38"/>
      <c r="I36" s="38"/>
      <c r="J36" s="38"/>
      <c r="K36" s="34" t="n">
        <v>43969.4194444444</v>
      </c>
      <c r="L36" s="36" t="n">
        <v>43969.7034722222</v>
      </c>
      <c r="M36" s="38"/>
      <c r="N36" s="38"/>
      <c r="O36" s="38"/>
      <c r="P36" s="34"/>
      <c r="Q36" s="34"/>
      <c r="R36" s="38"/>
    </row>
    <row r="37" customFormat="false" ht="12.75" hidden="false" customHeight="false" outlineLevel="0" collapsed="false">
      <c r="B37" s="0" t="s">
        <v>133</v>
      </c>
      <c r="D37" s="38"/>
      <c r="E37" s="38"/>
      <c r="F37" s="38"/>
      <c r="G37" s="38"/>
      <c r="H37" s="38"/>
      <c r="I37" s="38"/>
      <c r="J37" s="38"/>
      <c r="K37" s="44" t="n">
        <v>43969.4215277778</v>
      </c>
      <c r="L37" s="44" t="n">
        <v>43969.7048611111</v>
      </c>
      <c r="M37" s="34" t="n">
        <v>43970.4013888889</v>
      </c>
      <c r="N37" s="36" t="n">
        <v>43971.3902777778</v>
      </c>
      <c r="O37" s="38"/>
      <c r="P37" s="34"/>
      <c r="Q37" s="34"/>
      <c r="R37" s="38"/>
    </row>
    <row r="38" customFormat="false" ht="12.75" hidden="false" customHeight="false" outlineLevel="0" collapsed="false">
      <c r="B38" s="39" t="s">
        <v>116</v>
      </c>
      <c r="C38" s="40" t="n">
        <f aca="false">SUM(D38:R38)</f>
        <v>1.69652777777083</v>
      </c>
      <c r="D38" s="38"/>
      <c r="E38" s="38"/>
      <c r="F38" s="38"/>
      <c r="G38" s="38"/>
      <c r="H38" s="38"/>
      <c r="I38" s="38"/>
      <c r="J38" s="38"/>
      <c r="K38" s="39" t="n">
        <f aca="false">K37-K28</f>
        <v>0.0340277777795563</v>
      </c>
      <c r="L38" s="39" t="n">
        <f aca="false">L37-L7</f>
        <v>0.245138888887595</v>
      </c>
      <c r="M38" s="39" t="n">
        <f aca="false">M37-M7</f>
        <v>0.643749999995634</v>
      </c>
      <c r="N38" s="39" t="n">
        <f aca="false">N37-N7</f>
        <v>0.773611111108039</v>
      </c>
      <c r="O38" s="38"/>
      <c r="P38" s="45"/>
      <c r="Q38" s="39"/>
      <c r="R38" s="39"/>
    </row>
    <row r="39" customFormat="false" ht="12.75" hidden="false" customHeight="false" outlineLevel="0" collapsed="false"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customFormat="false" ht="12.75" hidden="false" customHeight="false" outlineLevel="0" collapsed="false">
      <c r="A40" s="0" t="s">
        <v>134</v>
      </c>
      <c r="B40" s="0" t="s">
        <v>135</v>
      </c>
      <c r="D40" s="38"/>
      <c r="E40" s="38"/>
      <c r="F40" s="38"/>
      <c r="G40" s="38"/>
      <c r="H40" s="38"/>
      <c r="I40" s="38"/>
      <c r="J40" s="38"/>
      <c r="K40" s="38"/>
      <c r="L40" s="38"/>
      <c r="M40" s="34"/>
      <c r="N40" s="34" t="n">
        <v>43971.4590277778</v>
      </c>
      <c r="O40" s="38"/>
      <c r="P40" s="34"/>
      <c r="Q40" s="34"/>
      <c r="R40" s="34"/>
    </row>
    <row r="41" customFormat="false" ht="12.75" hidden="false" customHeight="false" outlineLevel="0" collapsed="false">
      <c r="B41" s="0" t="s">
        <v>136</v>
      </c>
      <c r="D41" s="38"/>
      <c r="E41" s="38"/>
      <c r="F41" s="38"/>
      <c r="G41" s="38"/>
      <c r="H41" s="38"/>
      <c r="I41" s="38"/>
      <c r="J41" s="38"/>
      <c r="K41" s="38"/>
      <c r="L41" s="38"/>
      <c r="M41" s="34"/>
      <c r="N41" s="34" t="n">
        <v>43971.4590277778</v>
      </c>
      <c r="O41" s="38"/>
      <c r="P41" s="34"/>
      <c r="Q41" s="38"/>
      <c r="R41" s="34"/>
    </row>
    <row r="42" customFormat="false" ht="12.75" hidden="false" customHeight="false" outlineLevel="0" collapsed="false">
      <c r="B42" s="0" t="s">
        <v>137</v>
      </c>
      <c r="D42" s="38"/>
      <c r="E42" s="38"/>
      <c r="F42" s="38"/>
      <c r="G42" s="38"/>
      <c r="H42" s="38"/>
      <c r="I42" s="38"/>
      <c r="J42" s="38"/>
      <c r="K42" s="38"/>
      <c r="L42" s="38"/>
      <c r="M42" s="34"/>
      <c r="N42" s="34" t="n">
        <v>43971.4590277778</v>
      </c>
      <c r="O42" s="38"/>
      <c r="P42" s="34"/>
      <c r="Q42" s="34"/>
      <c r="R42" s="34"/>
    </row>
    <row r="43" customFormat="false" ht="12.75" hidden="false" customHeight="false" outlineLevel="0" collapsed="false">
      <c r="B43" s="0" t="s">
        <v>138</v>
      </c>
      <c r="D43" s="38"/>
      <c r="E43" s="38"/>
      <c r="F43" s="38"/>
      <c r="G43" s="38"/>
      <c r="H43" s="38"/>
      <c r="I43" s="38"/>
      <c r="J43" s="38"/>
      <c r="K43" s="38"/>
      <c r="L43" s="38"/>
      <c r="M43" s="34"/>
      <c r="N43" s="34" t="n">
        <v>43971.4590277778</v>
      </c>
      <c r="O43" s="38"/>
      <c r="P43" s="34"/>
      <c r="Q43" s="38"/>
      <c r="R43" s="34"/>
    </row>
    <row r="44" customFormat="false" ht="12.75" hidden="false" customHeight="false" outlineLevel="0" collapsed="false">
      <c r="B44" s="0" t="s">
        <v>139</v>
      </c>
      <c r="D44" s="38"/>
      <c r="E44" s="38"/>
      <c r="F44" s="38"/>
      <c r="G44" s="38"/>
      <c r="H44" s="38"/>
      <c r="I44" s="38"/>
      <c r="J44" s="38"/>
      <c r="K44" s="38"/>
      <c r="L44" s="38"/>
      <c r="M44" s="34"/>
      <c r="N44" s="34" t="n">
        <v>43971.4583333333</v>
      </c>
      <c r="O44" s="38"/>
      <c r="P44" s="34"/>
      <c r="Q44" s="34"/>
      <c r="R44" s="34"/>
    </row>
    <row r="45" customFormat="false" ht="12.75" hidden="false" customHeight="false" outlineLevel="0" collapsed="false">
      <c r="B45" s="39" t="s">
        <v>116</v>
      </c>
      <c r="C45" s="40" t="n">
        <f aca="false">SUM(D45:R45)</f>
        <v>0.0687499999985448</v>
      </c>
      <c r="D45" s="38"/>
      <c r="E45" s="38"/>
      <c r="F45" s="38"/>
      <c r="G45" s="38"/>
      <c r="H45" s="38"/>
      <c r="I45" s="38"/>
      <c r="J45" s="38"/>
      <c r="K45" s="38"/>
      <c r="L45" s="38"/>
      <c r="M45" s="42"/>
      <c r="N45" s="39" t="n">
        <f aca="false">N43-N37</f>
        <v>0.0687499999985448</v>
      </c>
      <c r="O45" s="38"/>
      <c r="P45" s="39"/>
      <c r="Q45" s="39"/>
      <c r="R45" s="39" t="n">
        <f aca="false">R42-R7</f>
        <v>0</v>
      </c>
    </row>
    <row r="46" customFormat="false" ht="12.75" hidden="false" customHeight="false" outlineLevel="0" collapsed="false"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customFormat="false" ht="12.75" hidden="false" customHeight="false" outlineLevel="0" collapsed="false">
      <c r="A47" s="0" t="s">
        <v>92</v>
      </c>
      <c r="C47" s="40" t="n">
        <f aca="false">SUM(D47:R47)</f>
        <v>1.24583333334886</v>
      </c>
      <c r="D47" s="46" t="n">
        <f aca="false">D8-D19</f>
        <v>0.893055555556202</v>
      </c>
      <c r="E47" s="46" t="n">
        <f aca="false">E8-E20</f>
        <v>0.03125</v>
      </c>
      <c r="F47" s="46" t="n">
        <f aca="false">F8-F20</f>
        <v>0.0569444444481633</v>
      </c>
      <c r="G47" s="46" t="n">
        <f aca="false">G8-G20</f>
        <v>0.00555555555911269</v>
      </c>
      <c r="H47" s="46" t="n">
        <f aca="false">H8-H20</f>
        <v>0.0958333333328483</v>
      </c>
      <c r="I47" s="46" t="n">
        <f aca="false">I8-I30</f>
        <v>0.0166666666627862</v>
      </c>
      <c r="J47" s="46" t="n">
        <f aca="false">J8-J31</f>
        <v>0.0680555555591127</v>
      </c>
      <c r="K47" s="46" t="n">
        <f aca="false">K8-K37</f>
        <v>0.00208333333284827</v>
      </c>
      <c r="L47" s="46" t="n">
        <f aca="false">L8-L37</f>
        <v>0.0229166666686069</v>
      </c>
      <c r="M47" s="46" t="n">
        <f aca="false">M8-M37</f>
        <v>0.023611111115315</v>
      </c>
      <c r="N47" s="46" t="n">
        <f aca="false">N8-N43</f>
        <v>0.0298611111138598</v>
      </c>
      <c r="O47" s="0" t="n">
        <f aca="false">O8-O20</f>
        <v>0</v>
      </c>
      <c r="P47" s="0" t="n">
        <f aca="false">P8-P33</f>
        <v>0</v>
      </c>
      <c r="R47" s="0" t="n">
        <f aca="false">R8-R43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MRPAM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2020-10-02T09:19:51Z</dcterms:created>
  <dc:creator>Lkhagvabaatar Mr. Khuzaabayar</dc:creator>
  <dc:description/>
  <dc:language>en-US</dc:language>
  <cp:lastModifiedBy/>
  <dcterms:modified xsi:type="dcterms:W3CDTF">2020-10-08T11:04:08Z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MRPAM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