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D:\2018 ОН\СТА-2017 ОН\ТЭДСан\"/>
    </mc:Choice>
  </mc:AlternateContent>
  <bookViews>
    <workbookView xWindow="0" yWindow="0" windowWidth="28800" windowHeight="11685" tabRatio="928" xr2:uid="{00000000-000D-0000-FFFF-FFFF00000000}"/>
  </bookViews>
  <sheets>
    <sheet name="1.Info" sheetId="30" r:id="rId1"/>
    <sheet name="2.CT1A" sheetId="2" r:id="rId2"/>
    <sheet name="3.CT2A" sheetId="3" r:id="rId3"/>
    <sheet name="4.CT3A" sheetId="4" r:id="rId4"/>
    <sheet name="5.CT4A" sheetId="5" r:id="rId5"/>
    <sheet name="6.CTT1" sheetId="28" r:id="rId6"/>
    <sheet name="7.CTT2" sheetId="33" r:id="rId7"/>
    <sheet name="8.CTT3" sheetId="8" r:id="rId8"/>
    <sheet name="9.CTT4" sheetId="31" r:id="rId9"/>
    <sheet name="10.CTT5" sheetId="9" r:id="rId10"/>
    <sheet name="11.CTT6" sheetId="34" r:id="rId11"/>
    <sheet name="12.CTT7" sheetId="6" r:id="rId12"/>
    <sheet name="13.CTT8" sheetId="32" r:id="rId13"/>
    <sheet name="14.CTT9" sheetId="29" r:id="rId14"/>
    <sheet name="15.Journal" sheetId="13" r:id="rId15"/>
    <sheet name="16.Assets" sheetId="14" r:id="rId16"/>
    <sheet name="17.Inventory" sheetId="22" r:id="rId17"/>
    <sheet name="18.Payroll" sheetId="15" r:id="rId18"/>
    <sheet name="19.Budget" sheetId="16" r:id="rId19"/>
    <sheet name="20.TGT1" sheetId="10" r:id="rId20"/>
    <sheet name="21.TGT1A" sheetId="11" r:id="rId21"/>
    <sheet name="22.NT2" sheetId="20" r:id="rId22"/>
    <sheet name="23.TRIAL BALANCE" sheetId="26" r:id="rId23"/>
    <sheet name="24.ABWS" sheetId="24" r:id="rId24"/>
    <sheet name="25.CBWS" sheetId="25" r:id="rId25"/>
  </sheets>
  <definedNames>
    <definedName name="_xlnm._FilterDatabase" localSheetId="14" hidden="1">'15.Journal'!$A$4:$U$4</definedName>
    <definedName name="_xlnm._FilterDatabase" localSheetId="15" hidden="1">'16.Assets'!$A$5:$F$5</definedName>
    <definedName name="_xlnm._FilterDatabase" localSheetId="16" hidden="1">'17.Inventory'!$A$5:$D$5</definedName>
    <definedName name="_xlnm._FilterDatabase" localSheetId="18" hidden="1">'19.Budget'!$A$5:$D$5</definedName>
    <definedName name="_xlnm._FilterDatabase" localSheetId="23" hidden="1">'24.ABWS'!$A$4:$B$5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0" i="2" l="1"/>
  <c r="C230" i="2"/>
  <c r="D223" i="2"/>
  <c r="C223" i="2"/>
  <c r="C222" i="2" s="1"/>
  <c r="C221" i="2" s="1"/>
  <c r="D222" i="2"/>
  <c r="D221" i="2" s="1"/>
  <c r="D209" i="2"/>
  <c r="C209" i="2"/>
  <c r="D201" i="2"/>
  <c r="D200" i="2" s="1"/>
  <c r="C201" i="2"/>
  <c r="C200" i="2" s="1"/>
  <c r="D196" i="2"/>
  <c r="C196" i="2"/>
  <c r="C191" i="2" s="1"/>
  <c r="C190" i="2" s="1"/>
  <c r="D192" i="2"/>
  <c r="C192" i="2"/>
  <c r="D191" i="2"/>
  <c r="D184" i="2"/>
  <c r="C184" i="2"/>
  <c r="D177" i="2"/>
  <c r="C177" i="2"/>
  <c r="D171" i="2"/>
  <c r="C171" i="2"/>
  <c r="D165" i="2"/>
  <c r="C165" i="2"/>
  <c r="D157" i="2"/>
  <c r="D156" i="2" s="1"/>
  <c r="C157" i="2"/>
  <c r="C156" i="2" s="1"/>
  <c r="D152" i="2"/>
  <c r="C152" i="2"/>
  <c r="D148" i="2"/>
  <c r="C148" i="2"/>
  <c r="D147" i="2"/>
  <c r="C147" i="2"/>
  <c r="D138" i="2"/>
  <c r="C138" i="2"/>
  <c r="D133" i="2"/>
  <c r="C133" i="2"/>
  <c r="C113" i="2" s="1"/>
  <c r="D115" i="2"/>
  <c r="C115" i="2"/>
  <c r="D113" i="2"/>
  <c r="D108" i="2"/>
  <c r="C108" i="2"/>
  <c r="D102" i="2"/>
  <c r="D101" i="2" s="1"/>
  <c r="D94" i="2" s="1"/>
  <c r="D93" i="2" s="1"/>
  <c r="C102" i="2"/>
  <c r="C101" i="2" s="1"/>
  <c r="C94" i="2" s="1"/>
  <c r="C93" i="2" s="1"/>
  <c r="D98" i="2"/>
  <c r="C98" i="2"/>
  <c r="D95" i="2"/>
  <c r="C95" i="2"/>
  <c r="D83" i="2"/>
  <c r="C83" i="2"/>
  <c r="D73" i="2"/>
  <c r="C73" i="2"/>
  <c r="D68" i="2"/>
  <c r="D67" i="2" s="1"/>
  <c r="C68" i="2"/>
  <c r="C67" i="2" s="1"/>
  <c r="D62" i="2"/>
  <c r="D55" i="2" s="1"/>
  <c r="C62" i="2"/>
  <c r="C55" i="2" s="1"/>
  <c r="D51" i="2"/>
  <c r="C51" i="2"/>
  <c r="D45" i="2"/>
  <c r="C45" i="2"/>
  <c r="D44" i="2"/>
  <c r="C44" i="2"/>
  <c r="D41" i="2"/>
  <c r="C41" i="2"/>
  <c r="D34" i="2"/>
  <c r="C34" i="2"/>
  <c r="D31" i="2"/>
  <c r="C31" i="2"/>
  <c r="D30" i="2"/>
  <c r="C30" i="2"/>
  <c r="D23" i="2"/>
  <c r="C23" i="2"/>
  <c r="D16" i="2"/>
  <c r="D15" i="2" s="1"/>
  <c r="C16" i="2"/>
  <c r="C15" i="2" s="1"/>
  <c r="D10" i="2"/>
  <c r="D9" i="2" s="1"/>
  <c r="D8" i="2" s="1"/>
  <c r="D144" i="2" s="1"/>
  <c r="C10" i="2"/>
  <c r="C9" i="2" s="1"/>
  <c r="C8" i="2" s="1"/>
  <c r="C144" i="2" s="1"/>
  <c r="C146" i="2" l="1"/>
  <c r="C145" i="2" s="1"/>
  <c r="C238" i="2" s="1"/>
  <c r="D190" i="2"/>
  <c r="D146" i="2"/>
  <c r="D145" i="2" s="1"/>
  <c r="D238" i="2" s="1"/>
  <c r="F117" i="10"/>
  <c r="G117" i="10"/>
  <c r="H117" i="10"/>
  <c r="E117" i="10"/>
  <c r="D282" i="24"/>
  <c r="C282" i="24"/>
  <c r="D278" i="24"/>
  <c r="C278" i="24"/>
  <c r="D274" i="24"/>
  <c r="C274" i="24"/>
  <c r="D299" i="4" l="1"/>
  <c r="C299" i="4"/>
  <c r="F12" i="10" l="1"/>
  <c r="F18" i="10"/>
  <c r="F24" i="10"/>
  <c r="F29" i="10"/>
  <c r="F37" i="10"/>
  <c r="F41" i="10"/>
  <c r="F46" i="10"/>
  <c r="F50" i="10"/>
  <c r="F60" i="10"/>
  <c r="F64" i="10"/>
  <c r="F66" i="10"/>
  <c r="F69" i="10"/>
  <c r="F71" i="10"/>
  <c r="F74" i="10"/>
  <c r="F77" i="10"/>
  <c r="F87" i="10"/>
  <c r="F93" i="10"/>
  <c r="F95" i="10"/>
  <c r="F100" i="10"/>
  <c r="F105" i="10"/>
  <c r="F108" i="10"/>
  <c r="F112" i="10"/>
  <c r="F120" i="10"/>
  <c r="F125" i="10"/>
  <c r="F128" i="10"/>
  <c r="F134" i="10"/>
  <c r="F137" i="10"/>
  <c r="F140" i="10"/>
  <c r="F143" i="10"/>
  <c r="F147" i="10"/>
  <c r="F63" i="10" l="1"/>
  <c r="F86" i="10"/>
  <c r="F68" i="10"/>
  <c r="F99" i="10"/>
  <c r="F133" i="10"/>
  <c r="F11" i="10"/>
  <c r="F73" i="10"/>
  <c r="T6" i="15"/>
  <c r="M6" i="15"/>
  <c r="U6" i="15" l="1"/>
  <c r="F10" i="10"/>
  <c r="F9" i="10" s="1"/>
  <c r="H12" i="10"/>
  <c r="H18" i="10"/>
  <c r="H24" i="10"/>
  <c r="H29" i="10"/>
  <c r="H37" i="10"/>
  <c r="H41" i="10"/>
  <c r="H46" i="10"/>
  <c r="H50" i="10"/>
  <c r="H60" i="10"/>
  <c r="H64" i="10"/>
  <c r="E12" i="10"/>
  <c r="E18" i="10"/>
  <c r="E24" i="10"/>
  <c r="E29" i="10"/>
  <c r="E37" i="10"/>
  <c r="E41" i="10"/>
  <c r="E46" i="10"/>
  <c r="E50" i="10"/>
  <c r="E60" i="10"/>
  <c r="E64" i="10"/>
  <c r="H66" i="10"/>
  <c r="E66" i="10"/>
  <c r="H69" i="10"/>
  <c r="E69" i="10"/>
  <c r="H71" i="10"/>
  <c r="E71" i="10"/>
  <c r="H74" i="10"/>
  <c r="E74" i="10"/>
  <c r="H77" i="10"/>
  <c r="E77" i="10"/>
  <c r="G77" i="10"/>
  <c r="G93" i="10"/>
  <c r="H93" i="10"/>
  <c r="E93" i="10"/>
  <c r="G87" i="10"/>
  <c r="H87" i="10"/>
  <c r="E87" i="10"/>
  <c r="H95" i="10"/>
  <c r="E95" i="10"/>
  <c r="H100" i="10"/>
  <c r="E100" i="10"/>
  <c r="H105" i="10"/>
  <c r="E105" i="10"/>
  <c r="E108" i="10"/>
  <c r="H108" i="10"/>
  <c r="E112" i="10"/>
  <c r="H112" i="10"/>
  <c r="H120" i="10"/>
  <c r="E120" i="10"/>
  <c r="G120" i="10"/>
  <c r="H125" i="10"/>
  <c r="E125" i="10"/>
  <c r="G125" i="10"/>
  <c r="H128" i="10"/>
  <c r="E128" i="10"/>
  <c r="H134" i="10"/>
  <c r="E134" i="10"/>
  <c r="G134" i="10"/>
  <c r="H137" i="10"/>
  <c r="E137" i="10"/>
  <c r="G137" i="10"/>
  <c r="H140" i="10"/>
  <c r="E140" i="10"/>
  <c r="G140" i="10"/>
  <c r="H143" i="10"/>
  <c r="E143" i="10"/>
  <c r="G143" i="10"/>
  <c r="G147" i="10"/>
  <c r="H147" i="10"/>
  <c r="E147" i="10"/>
  <c r="E86" i="10" l="1"/>
  <c r="E99" i="10"/>
  <c r="H99" i="10"/>
  <c r="E73" i="10"/>
  <c r="G133" i="10"/>
  <c r="G86" i="10"/>
  <c r="H68" i="10"/>
  <c r="E68" i="10"/>
  <c r="E133" i="10"/>
  <c r="H11" i="10"/>
  <c r="H86" i="10"/>
  <c r="H133" i="10"/>
  <c r="H73" i="10"/>
  <c r="E11" i="10"/>
  <c r="E63" i="10"/>
  <c r="H63" i="10"/>
  <c r="E10" i="10" l="1"/>
  <c r="E9" i="10" s="1"/>
  <c r="H10" i="10"/>
  <c r="H9" i="10" s="1"/>
  <c r="G29" i="10"/>
  <c r="D260" i="3" l="1"/>
  <c r="C260" i="3"/>
  <c r="D268" i="4"/>
  <c r="C268" i="4"/>
  <c r="D15" i="31" l="1"/>
  <c r="D8" i="31" s="1"/>
  <c r="E15" i="31"/>
  <c r="E8" i="31" s="1"/>
  <c r="F15" i="31"/>
  <c r="F8" i="31" s="1"/>
  <c r="C15" i="31"/>
  <c r="C8" i="31" s="1"/>
  <c r="F22" i="34"/>
  <c r="E22" i="34"/>
  <c r="D22" i="34"/>
  <c r="C22" i="34"/>
  <c r="F16" i="34"/>
  <c r="F15" i="34" s="1"/>
  <c r="E16" i="34"/>
  <c r="D16" i="34"/>
  <c r="C16" i="34"/>
  <c r="F12" i="34"/>
  <c r="E12" i="34"/>
  <c r="D12" i="34"/>
  <c r="C12" i="34"/>
  <c r="F9" i="34"/>
  <c r="E9" i="34"/>
  <c r="D9" i="34"/>
  <c r="C9" i="34"/>
  <c r="D15" i="34" l="1"/>
  <c r="D8" i="34"/>
  <c r="C15" i="34"/>
  <c r="C8" i="34" s="1"/>
  <c r="E15" i="34"/>
  <c r="E8" i="34" s="1"/>
  <c r="F8" i="34"/>
  <c r="F9" i="33"/>
  <c r="F8" i="33" s="1"/>
  <c r="E9" i="33"/>
  <c r="E8" i="33" s="1"/>
  <c r="D9" i="33"/>
  <c r="D8" i="33" s="1"/>
  <c r="C9" i="33"/>
  <c r="C8" i="33" s="1"/>
  <c r="D10" i="29" l="1"/>
  <c r="E10" i="29"/>
  <c r="F10" i="29"/>
  <c r="D14" i="29"/>
  <c r="E14" i="29"/>
  <c r="F14" i="29"/>
  <c r="D19" i="29"/>
  <c r="E19" i="29"/>
  <c r="F19" i="29"/>
  <c r="D27" i="29"/>
  <c r="E27" i="29"/>
  <c r="F27" i="29"/>
  <c r="D10" i="32"/>
  <c r="E10" i="32"/>
  <c r="F10" i="32"/>
  <c r="D14" i="32"/>
  <c r="E14" i="32"/>
  <c r="F14" i="32"/>
  <c r="D19" i="32"/>
  <c r="E19" i="32"/>
  <c r="F19" i="32"/>
  <c r="D27" i="32"/>
  <c r="E27" i="32"/>
  <c r="F27" i="32"/>
  <c r="D34" i="32"/>
  <c r="E34" i="32"/>
  <c r="F34" i="32"/>
  <c r="D39" i="32"/>
  <c r="E39" i="32"/>
  <c r="F39" i="32"/>
  <c r="F33" i="32" s="1"/>
  <c r="D56" i="32"/>
  <c r="E56" i="32"/>
  <c r="F56" i="32"/>
  <c r="D63" i="32"/>
  <c r="E63" i="32"/>
  <c r="F63" i="32"/>
  <c r="C56" i="32"/>
  <c r="C63" i="32"/>
  <c r="C39" i="32"/>
  <c r="C34" i="32"/>
  <c r="C27" i="32"/>
  <c r="C19" i="32"/>
  <c r="C14" i="32"/>
  <c r="C10" i="32"/>
  <c r="P12" i="6"/>
  <c r="P13" i="6"/>
  <c r="P14" i="6"/>
  <c r="P15" i="6"/>
  <c r="P16" i="6"/>
  <c r="P17" i="6"/>
  <c r="P19" i="6"/>
  <c r="P20" i="6"/>
  <c r="P21" i="6"/>
  <c r="P22" i="6"/>
  <c r="P23" i="6"/>
  <c r="P24" i="6"/>
  <c r="P26" i="6"/>
  <c r="P27" i="6"/>
  <c r="P29" i="6"/>
  <c r="P30" i="6"/>
  <c r="P32" i="6"/>
  <c r="P33" i="6"/>
  <c r="P10" i="6"/>
  <c r="D31" i="6"/>
  <c r="E31" i="6"/>
  <c r="F31" i="6"/>
  <c r="G31" i="6"/>
  <c r="H31" i="6"/>
  <c r="I31" i="6"/>
  <c r="J31" i="6"/>
  <c r="K31" i="6"/>
  <c r="L31" i="6"/>
  <c r="M31" i="6"/>
  <c r="N31" i="6"/>
  <c r="O31" i="6"/>
  <c r="C31" i="6"/>
  <c r="D28" i="6"/>
  <c r="E28" i="6"/>
  <c r="F28" i="6"/>
  <c r="G28" i="6"/>
  <c r="H28" i="6"/>
  <c r="I28" i="6"/>
  <c r="J28" i="6"/>
  <c r="K28" i="6"/>
  <c r="L28" i="6"/>
  <c r="M28" i="6"/>
  <c r="N28" i="6"/>
  <c r="O28" i="6"/>
  <c r="C28" i="6"/>
  <c r="D18" i="6"/>
  <c r="E18" i="6"/>
  <c r="F18" i="6"/>
  <c r="G18" i="6"/>
  <c r="H18" i="6"/>
  <c r="I18" i="6"/>
  <c r="J18" i="6"/>
  <c r="K18" i="6"/>
  <c r="L18" i="6"/>
  <c r="M18" i="6"/>
  <c r="N18" i="6"/>
  <c r="O18" i="6"/>
  <c r="C18" i="6"/>
  <c r="D11" i="6"/>
  <c r="E11" i="6"/>
  <c r="F11" i="6"/>
  <c r="G11" i="6"/>
  <c r="H11" i="6"/>
  <c r="I11" i="6"/>
  <c r="J11" i="6"/>
  <c r="K11" i="6"/>
  <c r="L11" i="6"/>
  <c r="M11" i="6"/>
  <c r="N11" i="6"/>
  <c r="O11" i="6"/>
  <c r="C11" i="6"/>
  <c r="Q11" i="9"/>
  <c r="Q12" i="9"/>
  <c r="Q13" i="9"/>
  <c r="Q14" i="9"/>
  <c r="Q15" i="9"/>
  <c r="Q17" i="9"/>
  <c r="Q18" i="9"/>
  <c r="Q19" i="9"/>
  <c r="Q20" i="9"/>
  <c r="Q9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C16" i="9"/>
  <c r="D10" i="9"/>
  <c r="D21" i="9" s="1"/>
  <c r="E10" i="9"/>
  <c r="E21" i="9" s="1"/>
  <c r="F10" i="9"/>
  <c r="F21" i="9" s="1"/>
  <c r="G10" i="9"/>
  <c r="H10" i="9"/>
  <c r="H21" i="9" s="1"/>
  <c r="I10" i="9"/>
  <c r="I21" i="9" s="1"/>
  <c r="J10" i="9"/>
  <c r="J21" i="9" s="1"/>
  <c r="K10" i="9"/>
  <c r="L10" i="9"/>
  <c r="L21" i="9" s="1"/>
  <c r="M10" i="9"/>
  <c r="M21" i="9" s="1"/>
  <c r="N10" i="9"/>
  <c r="N21" i="9" s="1"/>
  <c r="O10" i="9"/>
  <c r="P10" i="9"/>
  <c r="P21" i="9" s="1"/>
  <c r="C10" i="9"/>
  <c r="D16" i="8"/>
  <c r="D15" i="8" s="1"/>
  <c r="E16" i="8"/>
  <c r="E15" i="8" s="1"/>
  <c r="F16" i="8"/>
  <c r="F15" i="8" s="1"/>
  <c r="D32" i="8"/>
  <c r="E32" i="8"/>
  <c r="F32" i="8"/>
  <c r="D38" i="8"/>
  <c r="E38" i="8"/>
  <c r="F38" i="8"/>
  <c r="C16" i="8"/>
  <c r="C15" i="8" s="1"/>
  <c r="C32" i="8"/>
  <c r="C38" i="8"/>
  <c r="D22" i="28"/>
  <c r="E22" i="28"/>
  <c r="F22" i="28"/>
  <c r="C22" i="28"/>
  <c r="D15" i="28"/>
  <c r="E15" i="28"/>
  <c r="F15" i="28"/>
  <c r="C15" i="28"/>
  <c r="D9" i="28"/>
  <c r="E9" i="28"/>
  <c r="F9" i="28"/>
  <c r="C9" i="28"/>
  <c r="D89" i="4"/>
  <c r="D85" i="4" s="1"/>
  <c r="C89" i="4"/>
  <c r="C85" i="4" s="1"/>
  <c r="O21" i="9" l="1"/>
  <c r="K21" i="9"/>
  <c r="G21" i="9"/>
  <c r="O25" i="6"/>
  <c r="C31" i="8"/>
  <c r="P11" i="6"/>
  <c r="N25" i="6"/>
  <c r="L25" i="6"/>
  <c r="J25" i="6"/>
  <c r="H25" i="6"/>
  <c r="F25" i="6"/>
  <c r="D25" i="6"/>
  <c r="M25" i="6"/>
  <c r="K25" i="6"/>
  <c r="I25" i="6"/>
  <c r="G25" i="6"/>
  <c r="E25" i="6"/>
  <c r="C34" i="6"/>
  <c r="N34" i="6"/>
  <c r="L34" i="6"/>
  <c r="J34" i="6"/>
  <c r="H34" i="6"/>
  <c r="F34" i="6"/>
  <c r="D34" i="6"/>
  <c r="P34" i="6" s="1"/>
  <c r="C8" i="8"/>
  <c r="Q10" i="9"/>
  <c r="Q16" i="9"/>
  <c r="P18" i="6"/>
  <c r="O34" i="6"/>
  <c r="M34" i="6"/>
  <c r="M35" i="6" s="1"/>
  <c r="K34" i="6"/>
  <c r="I34" i="6"/>
  <c r="I35" i="6" s="1"/>
  <c r="G34" i="6"/>
  <c r="E34" i="6"/>
  <c r="E35" i="6" s="1"/>
  <c r="P31" i="6"/>
  <c r="P28" i="6"/>
  <c r="F18" i="32"/>
  <c r="F9" i="32"/>
  <c r="D9" i="32"/>
  <c r="F18" i="29"/>
  <c r="E18" i="29"/>
  <c r="F9" i="29"/>
  <c r="E18" i="32"/>
  <c r="D18" i="32"/>
  <c r="F31" i="8"/>
  <c r="F8" i="8"/>
  <c r="C14" i="28"/>
  <c r="F14" i="28"/>
  <c r="F8" i="28" s="1"/>
  <c r="D14" i="28"/>
  <c r="E14" i="28"/>
  <c r="E8" i="28" s="1"/>
  <c r="D18" i="29"/>
  <c r="E9" i="29"/>
  <c r="D9" i="29"/>
  <c r="F8" i="32"/>
  <c r="E33" i="32"/>
  <c r="D33" i="32"/>
  <c r="E9" i="32"/>
  <c r="C9" i="32"/>
  <c r="C18" i="32"/>
  <c r="C33" i="32"/>
  <c r="C25" i="6"/>
  <c r="C21" i="9"/>
  <c r="Q21" i="9" s="1"/>
  <c r="E31" i="8"/>
  <c r="E8" i="8" s="1"/>
  <c r="D31" i="8"/>
  <c r="D8" i="8" s="1"/>
  <c r="C8" i="28"/>
  <c r="D8" i="28"/>
  <c r="D88" i="3"/>
  <c r="D84" i="3" s="1"/>
  <c r="C88" i="3"/>
  <c r="C84" i="3" s="1"/>
  <c r="C199" i="4"/>
  <c r="D200" i="3"/>
  <c r="C200" i="3"/>
  <c r="D199" i="4"/>
  <c r="D176" i="3"/>
  <c r="C176" i="3"/>
  <c r="D170" i="3"/>
  <c r="C170" i="3"/>
  <c r="D163" i="3"/>
  <c r="C163" i="3"/>
  <c r="D156" i="3"/>
  <c r="C156" i="3"/>
  <c r="D114" i="4"/>
  <c r="C114" i="4"/>
  <c r="F8" i="29" l="1"/>
  <c r="O35" i="6"/>
  <c r="D35" i="6"/>
  <c r="H35" i="6"/>
  <c r="L35" i="6"/>
  <c r="P25" i="6"/>
  <c r="G35" i="6"/>
  <c r="K35" i="6"/>
  <c r="F35" i="6"/>
  <c r="J35" i="6"/>
  <c r="N35" i="6"/>
  <c r="E8" i="29"/>
  <c r="D8" i="29"/>
  <c r="D8" i="32"/>
  <c r="E8" i="32"/>
  <c r="C8" i="32"/>
  <c r="C35" i="6"/>
  <c r="C10" i="5"/>
  <c r="D257" i="4"/>
  <c r="C257" i="4"/>
  <c r="C59" i="4"/>
  <c r="P35" i="6" l="1"/>
  <c r="C15" i="5"/>
  <c r="C16" i="5"/>
  <c r="C18" i="5"/>
  <c r="C24" i="5" s="1"/>
  <c r="C27" i="29"/>
  <c r="C19" i="29"/>
  <c r="C14" i="29"/>
  <c r="C10" i="29"/>
  <c r="C18" i="29" l="1"/>
  <c r="C9" i="29"/>
  <c r="A11" i="30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C8" i="29" l="1"/>
  <c r="E84" i="20" l="1"/>
  <c r="D84" i="20"/>
  <c r="D282" i="3" l="1"/>
  <c r="C282" i="3"/>
  <c r="D113" i="3"/>
  <c r="C113" i="3"/>
  <c r="D284" i="4" l="1"/>
  <c r="C284" i="4"/>
  <c r="D169" i="4"/>
  <c r="C169" i="4"/>
  <c r="D162" i="4"/>
  <c r="C162" i="4"/>
  <c r="D155" i="4"/>
  <c r="C155" i="4"/>
  <c r="D275" i="3"/>
  <c r="D293" i="3" s="1"/>
  <c r="C275" i="3"/>
  <c r="C293" i="3" s="1"/>
  <c r="D175" i="4" l="1"/>
  <c r="C175" i="4"/>
  <c r="D103" i="20"/>
  <c r="D102" i="20" s="1"/>
  <c r="D98" i="20"/>
  <c r="D96" i="20"/>
  <c r="D89" i="20"/>
  <c r="D75" i="20"/>
  <c r="D72" i="20"/>
  <c r="D69" i="20"/>
  <c r="D67" i="20"/>
  <c r="D64" i="20"/>
  <c r="D62" i="20"/>
  <c r="D61" i="20" s="1"/>
  <c r="D58" i="20"/>
  <c r="D48" i="20"/>
  <c r="D44" i="20"/>
  <c r="D39" i="20"/>
  <c r="D35" i="20"/>
  <c r="D28" i="20"/>
  <c r="D23" i="20"/>
  <c r="D17" i="20"/>
  <c r="D11" i="20"/>
  <c r="C89" i="20"/>
  <c r="C96" i="20"/>
  <c r="C103" i="20"/>
  <c r="C102" i="20" s="1"/>
  <c r="C98" i="20"/>
  <c r="C75" i="20"/>
  <c r="C72" i="20"/>
  <c r="C69" i="20"/>
  <c r="C67" i="20"/>
  <c r="C64" i="20"/>
  <c r="C62" i="20"/>
  <c r="C58" i="20"/>
  <c r="C48" i="20"/>
  <c r="C44" i="20"/>
  <c r="C39" i="20"/>
  <c r="C35" i="20"/>
  <c r="C28" i="20"/>
  <c r="C23" i="20"/>
  <c r="C17" i="20"/>
  <c r="C11" i="20"/>
  <c r="G128" i="10"/>
  <c r="G112" i="10"/>
  <c r="G108" i="10"/>
  <c r="G105" i="10"/>
  <c r="G100" i="10"/>
  <c r="G95" i="10"/>
  <c r="G74" i="10"/>
  <c r="G71" i="10"/>
  <c r="G69" i="10"/>
  <c r="G66" i="10"/>
  <c r="G64" i="10"/>
  <c r="G60" i="10"/>
  <c r="G50" i="10"/>
  <c r="G46" i="10"/>
  <c r="G41" i="10"/>
  <c r="G37" i="10"/>
  <c r="G24" i="10"/>
  <c r="G18" i="10"/>
  <c r="G12" i="10"/>
  <c r="D66" i="20" l="1"/>
  <c r="D88" i="20"/>
  <c r="G68" i="10"/>
  <c r="G99" i="10"/>
  <c r="G11" i="10"/>
  <c r="G73" i="10"/>
  <c r="D10" i="20"/>
  <c r="C66" i="20"/>
  <c r="C61" i="20"/>
  <c r="G63" i="10"/>
  <c r="D71" i="20"/>
  <c r="D9" i="20" s="1"/>
  <c r="C88" i="20"/>
  <c r="C71" i="20"/>
  <c r="C10" i="20"/>
  <c r="C9" i="20" s="1"/>
  <c r="D8" i="20" l="1"/>
  <c r="G10" i="10"/>
  <c r="G9" i="10" s="1"/>
  <c r="C8" i="20"/>
  <c r="F10" i="5" l="1"/>
  <c r="E10" i="5"/>
  <c r="D10" i="5"/>
  <c r="G14" i="5"/>
  <c r="G13" i="5"/>
  <c r="G12" i="5"/>
  <c r="G11" i="5"/>
  <c r="G9" i="5"/>
  <c r="G8" i="5"/>
  <c r="F15" i="5" l="1"/>
  <c r="F18" i="5" s="1"/>
  <c r="F24" i="5" s="1"/>
  <c r="F16" i="5"/>
  <c r="D15" i="5"/>
  <c r="D16" i="5"/>
  <c r="E15" i="5"/>
  <c r="E18" i="5" s="1"/>
  <c r="E24" i="5" s="1"/>
  <c r="E16" i="5"/>
  <c r="D18" i="5"/>
  <c r="D24" i="5" s="1"/>
  <c r="G10" i="5"/>
  <c r="D295" i="4"/>
  <c r="D291" i="4"/>
  <c r="D280" i="4"/>
  <c r="D267" i="4" s="1"/>
  <c r="D249" i="4"/>
  <c r="D244" i="4"/>
  <c r="D239" i="4"/>
  <c r="D230" i="4"/>
  <c r="D227" i="4"/>
  <c r="D224" i="4"/>
  <c r="D222" i="4"/>
  <c r="D219" i="4"/>
  <c r="D217" i="4"/>
  <c r="D213" i="4"/>
  <c r="D195" i="4"/>
  <c r="D190" i="4"/>
  <c r="D186" i="4"/>
  <c r="D148" i="4"/>
  <c r="D142" i="4"/>
  <c r="D134" i="4"/>
  <c r="D127" i="4"/>
  <c r="D117" i="4"/>
  <c r="D109" i="4"/>
  <c r="D106" i="4"/>
  <c r="D103" i="4"/>
  <c r="D79" i="4"/>
  <c r="D74" i="4"/>
  <c r="D71" i="4"/>
  <c r="D59" i="4"/>
  <c r="D55" i="4"/>
  <c r="D53" i="4"/>
  <c r="D44" i="4"/>
  <c r="D40" i="4"/>
  <c r="D35" i="4"/>
  <c r="D29" i="4"/>
  <c r="D27" i="4"/>
  <c r="D25" i="4"/>
  <c r="D23" i="4"/>
  <c r="D21" i="4"/>
  <c r="D12" i="4"/>
  <c r="C295" i="4"/>
  <c r="C291" i="4"/>
  <c r="C280" i="4"/>
  <c r="C267" i="4" s="1"/>
  <c r="C266" i="4" s="1"/>
  <c r="C282" i="4" s="1"/>
  <c r="C249" i="4"/>
  <c r="C244" i="4"/>
  <c r="C239" i="4"/>
  <c r="C230" i="4"/>
  <c r="C227" i="4"/>
  <c r="C224" i="4"/>
  <c r="C222" i="4"/>
  <c r="C219" i="4"/>
  <c r="C217" i="4"/>
  <c r="C213" i="4"/>
  <c r="C195" i="4"/>
  <c r="C190" i="4"/>
  <c r="C186" i="4"/>
  <c r="C148" i="4"/>
  <c r="C142" i="4"/>
  <c r="C134" i="4"/>
  <c r="C127" i="4"/>
  <c r="C117" i="4"/>
  <c r="C109" i="4"/>
  <c r="C106" i="4"/>
  <c r="C103" i="4"/>
  <c r="C79" i="4"/>
  <c r="C74" i="4"/>
  <c r="C71" i="4"/>
  <c r="C55" i="4"/>
  <c r="C53" i="4"/>
  <c r="C44" i="4"/>
  <c r="C40" i="4"/>
  <c r="C35" i="4"/>
  <c r="C29" i="4"/>
  <c r="C27" i="4"/>
  <c r="C25" i="4"/>
  <c r="C23" i="4"/>
  <c r="C21" i="4"/>
  <c r="C12" i="4"/>
  <c r="D226" i="4" l="1"/>
  <c r="C226" i="4"/>
  <c r="C305" i="4"/>
  <c r="C84" i="4"/>
  <c r="D84" i="4"/>
  <c r="D305" i="4"/>
  <c r="C58" i="4"/>
  <c r="D216" i="4"/>
  <c r="G17" i="5"/>
  <c r="G15" i="5"/>
  <c r="G19" i="5"/>
  <c r="C221" i="4"/>
  <c r="D221" i="4"/>
  <c r="D266" i="4"/>
  <c r="D282" i="4" s="1"/>
  <c r="C154" i="4"/>
  <c r="C216" i="4"/>
  <c r="D11" i="4"/>
  <c r="C11" i="4"/>
  <c r="D116" i="4"/>
  <c r="D58" i="4"/>
  <c r="D154" i="4"/>
  <c r="C116" i="4"/>
  <c r="C10" i="4" l="1"/>
  <c r="C9" i="4" s="1"/>
  <c r="C153" i="4"/>
  <c r="C152" i="4" s="1"/>
  <c r="D10" i="4"/>
  <c r="D9" i="4" s="1"/>
  <c r="G18" i="5"/>
  <c r="G20" i="5"/>
  <c r="D153" i="4"/>
  <c r="D152" i="4" s="1"/>
  <c r="D272" i="3"/>
  <c r="D253" i="3"/>
  <c r="D248" i="3"/>
  <c r="D243" i="3"/>
  <c r="D234" i="3"/>
  <c r="D231" i="3"/>
  <c r="D228" i="3"/>
  <c r="D226" i="3"/>
  <c r="D223" i="3"/>
  <c r="D221" i="3"/>
  <c r="D215" i="3"/>
  <c r="D196" i="3"/>
  <c r="D191" i="3"/>
  <c r="D187" i="3"/>
  <c r="D149" i="3"/>
  <c r="D143" i="3"/>
  <c r="D135" i="3"/>
  <c r="D128" i="3"/>
  <c r="D118" i="3"/>
  <c r="D108" i="3"/>
  <c r="D105" i="3"/>
  <c r="D102" i="3"/>
  <c r="D78" i="3"/>
  <c r="D73" i="3"/>
  <c r="D70" i="3"/>
  <c r="D58" i="3"/>
  <c r="D54" i="3"/>
  <c r="D52" i="3"/>
  <c r="D43" i="3"/>
  <c r="D39" i="3"/>
  <c r="D34" i="3"/>
  <c r="D28" i="3"/>
  <c r="D26" i="3"/>
  <c r="D24" i="3"/>
  <c r="D22" i="3"/>
  <c r="D20" i="3"/>
  <c r="D11" i="3"/>
  <c r="C272" i="3"/>
  <c r="C253" i="3"/>
  <c r="C248" i="3"/>
  <c r="C243" i="3"/>
  <c r="C234" i="3"/>
  <c r="C231" i="3"/>
  <c r="C228" i="3"/>
  <c r="C226" i="3"/>
  <c r="C223" i="3"/>
  <c r="C221" i="3"/>
  <c r="C215" i="3"/>
  <c r="C196" i="3"/>
  <c r="C191" i="3"/>
  <c r="C187" i="3"/>
  <c r="C149" i="3"/>
  <c r="C143" i="3"/>
  <c r="C135" i="3"/>
  <c r="C128" i="3"/>
  <c r="C118" i="3"/>
  <c r="C108" i="3"/>
  <c r="C105" i="3"/>
  <c r="C102" i="3"/>
  <c r="C255" i="4" l="1"/>
  <c r="C306" i="4" s="1"/>
  <c r="C117" i="3"/>
  <c r="C83" i="3"/>
  <c r="C230" i="3"/>
  <c r="D155" i="3"/>
  <c r="C155" i="3"/>
  <c r="C225" i="3"/>
  <c r="D220" i="3"/>
  <c r="C220" i="3"/>
  <c r="D57" i="3"/>
  <c r="C259" i="3"/>
  <c r="D259" i="3"/>
  <c r="D83" i="3"/>
  <c r="D225" i="3"/>
  <c r="D230" i="3"/>
  <c r="D117" i="3"/>
  <c r="D10" i="3"/>
  <c r="G22" i="5"/>
  <c r="G21" i="5"/>
  <c r="D255" i="4"/>
  <c r="D306" i="4" s="1"/>
  <c r="C26" i="3"/>
  <c r="C24" i="3"/>
  <c r="C22" i="3"/>
  <c r="C20" i="3"/>
  <c r="C11" i="3"/>
  <c r="C28" i="3"/>
  <c r="C34" i="3"/>
  <c r="C39" i="3"/>
  <c r="C43" i="3"/>
  <c r="C52" i="3"/>
  <c r="C54" i="3"/>
  <c r="C78" i="3"/>
  <c r="C73" i="3"/>
  <c r="C70" i="3"/>
  <c r="C58" i="3"/>
  <c r="D9" i="3" l="1"/>
  <c r="D8" i="3" s="1"/>
  <c r="C154" i="3"/>
  <c r="C153" i="3" s="1"/>
  <c r="D154" i="3"/>
  <c r="D153" i="3" s="1"/>
  <c r="C57" i="3"/>
  <c r="C10" i="3"/>
  <c r="G24" i="5"/>
  <c r="C9" i="3" l="1"/>
  <c r="C8" i="3" s="1"/>
  <c r="D274" i="3"/>
  <c r="D294" i="3" s="1"/>
  <c r="G23" i="5"/>
  <c r="C274" i="3" l="1"/>
  <c r="C294" i="3" s="1"/>
  <c r="C84" i="20" l="1"/>
</calcChain>
</file>

<file path=xl/sharedStrings.xml><?xml version="1.0" encoding="utf-8"?>
<sst xmlns="http://schemas.openxmlformats.org/spreadsheetml/2006/main" count="8764" uniqueCount="2009">
  <si>
    <t>Байгууллагын нэр</t>
  </si>
  <si>
    <t>ЕРӨНХИЙ ЖУРНАЛ</t>
  </si>
  <si>
    <t>БАТЛАГДСАН ТӨСВИЙН ХУВААРЬ</t>
  </si>
  <si>
    <t>ҮНДСЭН ХӨРӨНГИЙН ДЭЛГЭРЭНГҮЙ</t>
  </si>
  <si>
    <t>ЦАЛИНГИЙН ДЭЛГЭРЭНГҮЙ</t>
  </si>
  <si>
    <t>САНХҮҮГИЙН БАЙДЛЫН ТАЙЛАН</t>
  </si>
  <si>
    <t>САНХҮҮГИЙН ҮР ДҮНГИЙН ТАЙЛАН</t>
  </si>
  <si>
    <t>МӨНГӨН ГҮЙЛГЭЭНИЙ ТАЙЛАН</t>
  </si>
  <si>
    <t>ТӨСВИЙН ГҮЙЦЭТГЭЛИЙН ТАЙЛАН</t>
  </si>
  <si>
    <t>ТӨСВИЙН ГҮЙЦЭТГЭЛИЙН ТОХИРУУЛГЫН ТАЙЛАН</t>
  </si>
  <si>
    <t>НЭМЭЛТ САНХҮҮЖИЛТИЙН ТАЙЛАН</t>
  </si>
  <si>
    <t>Код</t>
  </si>
  <si>
    <t>Үзүүлэлт</t>
  </si>
  <si>
    <t>Жилийн дүн</t>
  </si>
  <si>
    <t>1-р сар</t>
  </si>
  <si>
    <t>2-р сар</t>
  </si>
  <si>
    <t>3-р сар</t>
  </si>
  <si>
    <t>4-р сар</t>
  </si>
  <si>
    <t>5-р сар</t>
  </si>
  <si>
    <t>6-р сар</t>
  </si>
  <si>
    <t>7-р сар</t>
  </si>
  <si>
    <t>8-р сар</t>
  </si>
  <si>
    <t>9-р сар</t>
  </si>
  <si>
    <t>10-р сар</t>
  </si>
  <si>
    <t>11-р сар</t>
  </si>
  <si>
    <t>12-р сар</t>
  </si>
  <si>
    <t>Данс</t>
  </si>
  <si>
    <t>Огноо</t>
  </si>
  <si>
    <t>Баримт №</t>
  </si>
  <si>
    <t>Батлагдсан төсөв</t>
  </si>
  <si>
    <t>Гүйцэтгэл</t>
  </si>
  <si>
    <t>Эдийн засгийн ангилал</t>
  </si>
  <si>
    <t>Орлого</t>
  </si>
  <si>
    <t>Зарлага</t>
  </si>
  <si>
    <t>Гүйлгээний утга</t>
  </si>
  <si>
    <t>НДШ</t>
  </si>
  <si>
    <t>Дүн</t>
  </si>
  <si>
    <t>Д/д</t>
  </si>
  <si>
    <t>Дебет</t>
  </si>
  <si>
    <t>Кредит</t>
  </si>
  <si>
    <t>Мөнгөн дүн</t>
  </si>
  <si>
    <t>Тоо ширхэг</t>
  </si>
  <si>
    <t>Тодруулга</t>
  </si>
  <si>
    <t>Бараа бүтээгдэхүүний нэр</t>
  </si>
  <si>
    <t>Хөрөнгийн код</t>
  </si>
  <si>
    <t>Хөрөнгийн нэр</t>
  </si>
  <si>
    <t>Анхны өртөг</t>
  </si>
  <si>
    <t>Ашиглалтанд орсон огноо</t>
  </si>
  <si>
    <t>Ашиглагдах жил</t>
  </si>
  <si>
    <t>Эхний үлдэгдэл</t>
  </si>
  <si>
    <t>Эцсийн үлдэгдэл</t>
  </si>
  <si>
    <t>Нэмж байгуулсан элэгдэл</t>
  </si>
  <si>
    <t>Хөрөнгийн үзүүүлэлт</t>
  </si>
  <si>
    <t>Тоо хэмжээ</t>
  </si>
  <si>
    <t>Элэгдэл</t>
  </si>
  <si>
    <t>Хуримтлагдсан элэгдэл</t>
  </si>
  <si>
    <t>Нэмж байгуулсан</t>
  </si>
  <si>
    <t>Хасагдсанд ногдох</t>
  </si>
  <si>
    <t>Элэгдлийн дүн</t>
  </si>
  <si>
    <t>Сар</t>
  </si>
  <si>
    <t>Регистр №</t>
  </si>
  <si>
    <t>Овог</t>
  </si>
  <si>
    <t>Нэр</t>
  </si>
  <si>
    <t>Балансын үзүүлэлт</t>
  </si>
  <si>
    <t>Дансны код</t>
  </si>
  <si>
    <t>Тайлант оны гүйцэтгэл</t>
  </si>
  <si>
    <t>Өмнөх оны гүйцэтгэл</t>
  </si>
  <si>
    <t>Тохируулга</t>
  </si>
  <si>
    <t>Хөрөнгө оруулалт</t>
  </si>
  <si>
    <t>Номын фонд</t>
  </si>
  <si>
    <t>Програм хангамж</t>
  </si>
  <si>
    <t>Сэлбэг хэрэгсэл</t>
  </si>
  <si>
    <t>Түлш, шатах тослох материал</t>
  </si>
  <si>
    <t>Барилгын засварын материал</t>
  </si>
  <si>
    <t>Хүнсний материал</t>
  </si>
  <si>
    <t>Бусад хангамжийн материал</t>
  </si>
  <si>
    <t>Мал амьтад</t>
  </si>
  <si>
    <t>Нэмэгдсэн</t>
  </si>
  <si>
    <t>Хасагдсан</t>
  </si>
  <si>
    <t>Нөөцийн бараа</t>
  </si>
  <si>
    <t>Дансны нэр</t>
  </si>
  <si>
    <t>Албан тушаал</t>
  </si>
  <si>
    <t>Удирдах ажилтан</t>
  </si>
  <si>
    <t>Гүйцэтгэх ажилтан</t>
  </si>
  <si>
    <t>Бусад</t>
  </si>
  <si>
    <t>БАРАА МАТЕРИАЛЫН ДЭЛГЭРЭНГҮЙ</t>
  </si>
  <si>
    <t>Бараа материал, үнэ бүхий зүйл</t>
  </si>
  <si>
    <t>Нэг бүрийн үнэ</t>
  </si>
  <si>
    <t>Журналын төрөл</t>
  </si>
  <si>
    <t>Банкны дансны дугаар</t>
  </si>
  <si>
    <t>Харилцагчийн банк</t>
  </si>
  <si>
    <t>АККРЭУЛЬ СУУРЬТ ШАЛГАХ БАЛАНС</t>
  </si>
  <si>
    <t>Шалгах баланс</t>
  </si>
  <si>
    <t>МӨНГӨН СУУРЬТ ШАЛГАХ БАЛАНС</t>
  </si>
  <si>
    <t>Зардал</t>
  </si>
  <si>
    <t>Урсгал зардал</t>
  </si>
  <si>
    <t>Хөрөнгийн зардал</t>
  </si>
  <si>
    <t>Төвсийн гүйцэтгэл</t>
  </si>
  <si>
    <t>Нэмэлт санхүүжилт</t>
  </si>
  <si>
    <t>Гүйлгээ</t>
  </si>
  <si>
    <t>Тохируулах бичилт</t>
  </si>
  <si>
    <t>ОЗНД</t>
  </si>
  <si>
    <t>Үлдэгдэл баланс</t>
  </si>
  <si>
    <t>Бараа материалын нэр</t>
  </si>
  <si>
    <t/>
  </si>
  <si>
    <t>Тайлант үеийн үр дүн</t>
  </si>
  <si>
    <t>Нягтлан бодох бүртгэлийн бодлогын өөрчлөлт</t>
  </si>
  <si>
    <t>Дахин илэрхийлсэн үлдэгдэл</t>
  </si>
  <si>
    <t>Орлогын тайланд хүлээн зөвшөөрөөгүй олз, гарз</t>
  </si>
  <si>
    <t>Шилжүүлэн авсан</t>
  </si>
  <si>
    <t>Дахин үнэлгээний нэмэгдэл</t>
  </si>
  <si>
    <t>Худалдсан</t>
  </si>
  <si>
    <t>Дахин үнэлгээний хорогдол</t>
  </si>
  <si>
    <t>Оны эхний үлдэгдэл</t>
  </si>
  <si>
    <t>Өмнөх оны элэгдлийн зөрүү</t>
  </si>
  <si>
    <t>Хөтөлбөрийн код</t>
  </si>
  <si>
    <t>Зориулалт, арга хэмжээний код</t>
  </si>
  <si>
    <t>Эдийн засгийн ангилалын код</t>
  </si>
  <si>
    <t>Барааны код</t>
  </si>
  <si>
    <t>Хэмжих нэгж</t>
  </si>
  <si>
    <t>Биет ба биет бус хөрөнгийн зардал</t>
  </si>
  <si>
    <t>ЭЗ Ангилал 2015</t>
  </si>
  <si>
    <t>Элэгдлийн залруулга</t>
  </si>
  <si>
    <t>Шилжиж ирсэн элэгдэл</t>
  </si>
  <si>
    <t>ЭРГЭЛТИЙН ХӨРӨНГИЙН ДҮН</t>
  </si>
  <si>
    <t xml:space="preserve">   МӨНГӨН ХӨРӨНГӨ</t>
  </si>
  <si>
    <t xml:space="preserve">      Кассанд байгаа бэлэн мөнгө</t>
  </si>
  <si>
    <t xml:space="preserve">           Төгрөг</t>
  </si>
  <si>
    <t xml:space="preserve">           Гадаад валют</t>
  </si>
  <si>
    <t xml:space="preserve">           Нэмэлт санхүүжилт</t>
  </si>
  <si>
    <t xml:space="preserve">      Банкинд байгаа бэлэн мөнгө</t>
  </si>
  <si>
    <t xml:space="preserve">         Төгрөг</t>
  </si>
  <si>
    <t xml:space="preserve">               Төрийн сангийн харилцах</t>
  </si>
  <si>
    <t xml:space="preserve">               Монгол банкин дахь харилцах</t>
  </si>
  <si>
    <t xml:space="preserve">               Арилжааны банк дахь харилцах</t>
  </si>
  <si>
    <t xml:space="preserve">               Бусад төсөл, нөөцийн харилцах</t>
  </si>
  <si>
    <t xml:space="preserve">               Нэмэлт санхүүжилтийн харилцах</t>
  </si>
  <si>
    <t xml:space="preserve">         Гадаад валют</t>
  </si>
  <si>
    <t xml:space="preserve">               Монгол банк дахь харилцах</t>
  </si>
  <si>
    <t xml:space="preserve">           Замд яваа мөнгөн хөрөнгө</t>
  </si>
  <si>
    <t xml:space="preserve">           Хадгаламж</t>
  </si>
  <si>
    <t xml:space="preserve">   БОГИНО ХУГАЦААТ ХӨРӨНГӨ ОРУУЛАЛТ</t>
  </si>
  <si>
    <t xml:space="preserve">      Yнэт цаас</t>
  </si>
  <si>
    <t xml:space="preserve">   АВЛАГА</t>
  </si>
  <si>
    <t xml:space="preserve">       Ажиллагчидтай холбогдсон авлага</t>
  </si>
  <si>
    <t xml:space="preserve">       Төлбөртэй үйлчилгээний авлага</t>
  </si>
  <si>
    <t xml:space="preserve">       Татаас, санхүүжилтийн авлага</t>
  </si>
  <si>
    <t xml:space="preserve">       Зээлийн хүүгийн авлага</t>
  </si>
  <si>
    <t xml:space="preserve">      Бусад авлага</t>
  </si>
  <si>
    <t xml:space="preserve">           Байгууллагаас авах авлага</t>
  </si>
  <si>
    <t xml:space="preserve">           Хувь хүмүүсээс авах авлага</t>
  </si>
  <si>
    <t xml:space="preserve">      Зээлийн авлага</t>
  </si>
  <si>
    <t xml:space="preserve">         Дотоод эх үүсвэрээс олгосон зээлийн авлага</t>
  </si>
  <si>
    <t xml:space="preserve">               Засгийн газрын байгууллага, бусад шатны төсөвт олгосон</t>
  </si>
  <si>
    <t xml:space="preserve">               Хувь хүмүүст олгосон зээл</t>
  </si>
  <si>
    <t xml:space="preserve">               Сургалтын төрийн сангийн зээлийн авлага</t>
  </si>
  <si>
    <t xml:space="preserve">               Төрийн өмчит аж ахуйн нэгжүүдэд олгосон зээл</t>
  </si>
  <si>
    <t xml:space="preserve">               Хувийн хэвшлийн аж ахуйн нэгжид олгосон зээл</t>
  </si>
  <si>
    <t xml:space="preserve">         Гадаад зээлээс дамжуулан зээлдүүлсэн зээлийн авлага</t>
  </si>
  <si>
    <t xml:space="preserve">   УРЬДЧИЛГАА</t>
  </si>
  <si>
    <t xml:space="preserve">       Засгийн газрын байгууллага, бусад шатны төсөвт олгосон</t>
  </si>
  <si>
    <t xml:space="preserve">       Төсөвт байгууллага</t>
  </si>
  <si>
    <t xml:space="preserve">       Тусгай зориулалтын сан</t>
  </si>
  <si>
    <t xml:space="preserve">       Төрийн өмчийн үйлдвэр, аж ахуйн газар</t>
  </si>
  <si>
    <t xml:space="preserve">       Хувийн хэвшлийн үйлдвэр, аж ахуйн газар</t>
  </si>
  <si>
    <t xml:space="preserve">       Урьдчилж гарсан зардал</t>
  </si>
  <si>
    <t xml:space="preserve">         Урьдчилгаа тооцоо</t>
  </si>
  <si>
    <t xml:space="preserve">               Бараа материал бэлтгэх урьдчилгаа</t>
  </si>
  <si>
    <t xml:space="preserve">               Yндсэн хөрөнгө бэлтгэх урьдчилгаа</t>
  </si>
  <si>
    <t xml:space="preserve">               Цалингийн урьдчилгаа</t>
  </si>
  <si>
    <t xml:space="preserve">               Томилолтын урьдчилгаа</t>
  </si>
  <si>
    <t xml:space="preserve">   БАРАА МАТЕРИАЛ</t>
  </si>
  <si>
    <t>35110</t>
  </si>
  <si>
    <t xml:space="preserve">           Тусгай зориулалттай материал</t>
  </si>
  <si>
    <t>35130</t>
  </si>
  <si>
    <t xml:space="preserve">           Эм боох материал</t>
  </si>
  <si>
    <t>35200</t>
  </si>
  <si>
    <t xml:space="preserve">        Дуусаагүй үйлдвэрлэл</t>
  </si>
  <si>
    <t>35300</t>
  </si>
  <si>
    <t xml:space="preserve">        Бэлэн бүтээгдэхүүн</t>
  </si>
  <si>
    <t xml:space="preserve">      Хангамжийн материал</t>
  </si>
  <si>
    <t>35410</t>
  </si>
  <si>
    <t xml:space="preserve">           Бичиг хэргийн материал</t>
  </si>
  <si>
    <t>35420</t>
  </si>
  <si>
    <t xml:space="preserve">           Аж ахуйн материал</t>
  </si>
  <si>
    <t>35430</t>
  </si>
  <si>
    <t xml:space="preserve">           Сэлбэг хэрэгсэл</t>
  </si>
  <si>
    <t>35440</t>
  </si>
  <si>
    <t xml:space="preserve">           Түлш, шатах тослох материал</t>
  </si>
  <si>
    <t>35450</t>
  </si>
  <si>
    <t xml:space="preserve">           Барилгын засварын материал</t>
  </si>
  <si>
    <t>35460</t>
  </si>
  <si>
    <t xml:space="preserve">           Хүнсний материал</t>
  </si>
  <si>
    <t>35470</t>
  </si>
  <si>
    <t xml:space="preserve">           Бусад хангамжийн материал</t>
  </si>
  <si>
    <t>35500</t>
  </si>
  <si>
    <t xml:space="preserve">        Биологийн хөрөнгө</t>
  </si>
  <si>
    <t>35600</t>
  </si>
  <si>
    <t xml:space="preserve">        Мал амьтад</t>
  </si>
  <si>
    <t xml:space="preserve">   НӨӨЦИЙН БАРАА</t>
  </si>
  <si>
    <t xml:space="preserve">        Барааны нөөц</t>
  </si>
  <si>
    <t xml:space="preserve">        Yрийн нөөц</t>
  </si>
  <si>
    <t xml:space="preserve">        Тэжээлийн нөөц</t>
  </si>
  <si>
    <t xml:space="preserve">        Шатахууны нөөц</t>
  </si>
  <si>
    <t xml:space="preserve">        Буудайн нөөц</t>
  </si>
  <si>
    <t xml:space="preserve">        Бусад нөөц</t>
  </si>
  <si>
    <t>ЭРГЭЛТИЙН БУС ХӨРӨНГИЙН ДҮН</t>
  </si>
  <si>
    <t xml:space="preserve">   УРТ ХУГАЦААТ ХӨРӨНГӨ ОРУУЛАЛТ</t>
  </si>
  <si>
    <t xml:space="preserve">      Урт хугацаат хадгаламж</t>
  </si>
  <si>
    <t xml:space="preserve">      Урт хугацаат зээл</t>
  </si>
  <si>
    <t xml:space="preserve">           Урт хугацаат хөрөнгө оруулалт-зам, гүүр</t>
  </si>
  <si>
    <t xml:space="preserve">   ҮНДСЭН ХӨРӨНГӨ</t>
  </si>
  <si>
    <t xml:space="preserve">        Газар</t>
  </si>
  <si>
    <t xml:space="preserve">      Биет хөрөнгө</t>
  </si>
  <si>
    <t>39201</t>
  </si>
  <si>
    <t xml:space="preserve">               Барилга, байгууламж, орон сууц</t>
  </si>
  <si>
    <t xml:space="preserve">               Хуримтлагдсан элэгдэл</t>
  </si>
  <si>
    <t>39203</t>
  </si>
  <si>
    <t xml:space="preserve">               Авто-тээврийн хэрэгсэл</t>
  </si>
  <si>
    <t>39205</t>
  </si>
  <si>
    <t>39207</t>
  </si>
  <si>
    <t xml:space="preserve">               Тавилга, аж ахуйн эд хогшил</t>
  </si>
  <si>
    <t>39209</t>
  </si>
  <si>
    <t xml:space="preserve">               Зам, гүүрийн байгууламж</t>
  </si>
  <si>
    <t>39211</t>
  </si>
  <si>
    <t xml:space="preserve">               Батлан хамгаалах, цэргийн зориулалттай тоног төхөөрөмж</t>
  </si>
  <si>
    <t>39213</t>
  </si>
  <si>
    <t xml:space="preserve">               Түүх соёл, музейн  дурсгалт зүйлс</t>
  </si>
  <si>
    <t>39214</t>
  </si>
  <si>
    <t xml:space="preserve">               Бусад үндсэн хөрөнгө</t>
  </si>
  <si>
    <t>39216</t>
  </si>
  <si>
    <t xml:space="preserve">               Дуусаагүй барилга, байгууламж</t>
  </si>
  <si>
    <t>39217</t>
  </si>
  <si>
    <t xml:space="preserve">               Ном</t>
  </si>
  <si>
    <t xml:space="preserve">      Биет бус хөрөнгө</t>
  </si>
  <si>
    <t>39301</t>
  </si>
  <si>
    <t xml:space="preserve">               Програм хангамж</t>
  </si>
  <si>
    <t>39303</t>
  </si>
  <si>
    <t xml:space="preserve">               Бусад биет бус хөрөнгө</t>
  </si>
  <si>
    <t>НИЙТ ХӨРӨНГИЙН ДҮН III=I+II</t>
  </si>
  <si>
    <t>НИЙТ ӨР ТӨЛБӨР</t>
  </si>
  <si>
    <t xml:space="preserve">   БОГИНО ХУГАЦААТ ӨР ТӨЛБӨР</t>
  </si>
  <si>
    <t xml:space="preserve">      Богино хугацаат үнэт цаас</t>
  </si>
  <si>
    <t xml:space="preserve">               Бонд</t>
  </si>
  <si>
    <t xml:space="preserve">               Бусад үнэт цаас</t>
  </si>
  <si>
    <t xml:space="preserve">               Бондын хөнгөлөлт</t>
  </si>
  <si>
    <t xml:space="preserve">      Богино хугацаат зээлийн өглөг</t>
  </si>
  <si>
    <t xml:space="preserve">               Засгийн газрын байгууллага, бусад шатны төсөв</t>
  </si>
  <si>
    <t xml:space="preserve">               Сургалтын төрийн сангийн зээлийн өглөг</t>
  </si>
  <si>
    <t xml:space="preserve">               Төрийн өмчит аж ахуйн нэгжүүдийн зээл</t>
  </si>
  <si>
    <t xml:space="preserve">               Монгол банк</t>
  </si>
  <si>
    <t xml:space="preserve">               Арилжааны банк</t>
  </si>
  <si>
    <t xml:space="preserve">               Санхүүгийн бусад байгууллага</t>
  </si>
  <si>
    <t xml:space="preserve">               Гадаадын Засгийн газар</t>
  </si>
  <si>
    <t xml:space="preserve">               Олон улсын байгууллага</t>
  </si>
  <si>
    <t xml:space="preserve">               Санхүүгийн зээл</t>
  </si>
  <si>
    <t xml:space="preserve">               Төслийн зээл</t>
  </si>
  <si>
    <t xml:space="preserve">               Гадаадын арилжааны банк</t>
  </si>
  <si>
    <t xml:space="preserve">               Бусад гадаад эх үүсвэр</t>
  </si>
  <si>
    <t xml:space="preserve">      Өглөг</t>
  </si>
  <si>
    <t xml:space="preserve">           Ажилчидтай холбогдсон өглөг</t>
  </si>
  <si>
    <t xml:space="preserve">           Бараа үйлчилгээний зардлын өглөг</t>
  </si>
  <si>
    <t xml:space="preserve">           Татаас, санхүүжилт, шилжүүлгийн өглөг</t>
  </si>
  <si>
    <t xml:space="preserve">           Хөрөнгө бэлтгэхтэй холбогдсон өглөг</t>
  </si>
  <si>
    <t xml:space="preserve">           Зээлийн хүүгийн өглөг</t>
  </si>
  <si>
    <t xml:space="preserve">               Байгууллагад төлөх өглөг</t>
  </si>
  <si>
    <t xml:space="preserve">               Хувь хүмүүст төлөх өглөг</t>
  </si>
  <si>
    <t xml:space="preserve">      Урьдчилж орсон орлого</t>
  </si>
  <si>
    <t xml:space="preserve">           Засгийн газрын байгууллага, бусад шатны төсөв</t>
  </si>
  <si>
    <t xml:space="preserve">           Төлбөртэй ажил үйлчилгээний урьдчилж орсон орлого</t>
  </si>
  <si>
    <t xml:space="preserve">           Барьцаа, дэнчингийн урьдчилж орсон орлого</t>
  </si>
  <si>
    <t xml:space="preserve">           Бусад урьдчилж орсон орлого</t>
  </si>
  <si>
    <t xml:space="preserve">           Төрийн өмчийн үйлдвэр, аж ахуйн газар</t>
  </si>
  <si>
    <t xml:space="preserve">   УРТ ХУГАЦААТ ӨР ТӨЛБӨР</t>
  </si>
  <si>
    <t xml:space="preserve">      Урт хугацаат үнэт цаас</t>
  </si>
  <si>
    <t xml:space="preserve">               Хувь хүмүүсийн зээл</t>
  </si>
  <si>
    <t xml:space="preserve">               Гадаадын засгийн газраас</t>
  </si>
  <si>
    <t xml:space="preserve">               Олон улсын санхүүгийн байгууллагаас</t>
  </si>
  <si>
    <t>ЦЭВЭР ХӨРӨНГӨ ӨМЧИЙН ДҮН</t>
  </si>
  <si>
    <t xml:space="preserve">   Засгийн газрын хувь оролцоо</t>
  </si>
  <si>
    <t xml:space="preserve">      Хуримтлагдсан үр дүн</t>
  </si>
  <si>
    <t xml:space="preserve">           Өмнөх үеийн үр дүн</t>
  </si>
  <si>
    <t xml:space="preserve">           Тайлант үеийн үр дүн</t>
  </si>
  <si>
    <t xml:space="preserve">           Давхардсан гүйлгээг цэвэрлэх данс</t>
  </si>
  <si>
    <t xml:space="preserve">        Хөрөнгийн дахин үнэлгээний зөрүү</t>
  </si>
  <si>
    <t xml:space="preserve">        Бодлогын өөрчлөлт алдааны залруулга</t>
  </si>
  <si>
    <t xml:space="preserve">        Нөөцийн сан</t>
  </si>
  <si>
    <t xml:space="preserve">        Гадаад валютын хөрвүүлэлтийн зөрүү</t>
  </si>
  <si>
    <t>ӨР ТӨЛБӨР, ЦЭВЭР ХӨРӨНГӨ ӨМЧИЙН ДҮН VI=IV+V</t>
  </si>
  <si>
    <t>I</t>
  </si>
  <si>
    <t>YЙЛ АЖИЛЛАГААНЫ ОРЛОГЫН ДYН (I)</t>
  </si>
  <si>
    <t xml:space="preserve">   ТАТВАРЫН ОРЛОГО</t>
  </si>
  <si>
    <t xml:space="preserve">      Орлогын албан татвар</t>
  </si>
  <si>
    <t xml:space="preserve">         Хувь хүний орлогын албан татвар</t>
  </si>
  <si>
    <t xml:space="preserve">               Цалин, хөдөлмөрийн хөлс, шагнал, урамшуулал болон тэдгээртэй адилтгах хөдөлмөр эрх</t>
  </si>
  <si>
    <t xml:space="preserve">               Үйл ажиллагааны орлого</t>
  </si>
  <si>
    <t xml:space="preserve">               Хөрөнгийн орлого</t>
  </si>
  <si>
    <t xml:space="preserve">               Хөрөнгө борлуулсны орлого</t>
  </si>
  <si>
    <t xml:space="preserve">               Урлагийн тоглолт, спортын тэмцээний шагнал, наадмын бай шагнал</t>
  </si>
  <si>
    <t xml:space="preserve">               Төлбөрт таавар, бооцоот тоглоом, эд мөнгөний хонжворт сугалааны орлого</t>
  </si>
  <si>
    <t xml:space="preserve">               Шууд бус орлого</t>
  </si>
  <si>
    <t xml:space="preserve">         Хувь хүний орлогын албан татварын буцаан олголт</t>
  </si>
  <si>
    <t xml:space="preserve">               Хувь хүний орлогын албан татварын буцаан олголт</t>
  </si>
  <si>
    <t xml:space="preserve">         Орлогыг нь тухай бүр тодорхойлох боломжгүй ажил, үйлчилгээ хувиараа эрхлэгч</t>
  </si>
  <si>
    <t xml:space="preserve">               Орлогыг нь тухай бүр тодорхойлох боломжгүй ажил, үйлчилгээ хувиараа эрхлэгч иргэний орлогын албан татвар</t>
  </si>
  <si>
    <t xml:space="preserve">         ААН-ын орлогын албан татвар</t>
  </si>
  <si>
    <t xml:space="preserve">               ААН-ын орлогын албан татвар</t>
  </si>
  <si>
    <t xml:space="preserve">         Зарим бүтээгдэхүүний үнийн өсөлтийн албан татвар</t>
  </si>
  <si>
    <t xml:space="preserve">               Зарим бүтээгдэхүүний үнийн өсөлтийн албан татвар</t>
  </si>
  <si>
    <t xml:space="preserve">      Нийгмийн даатгалын шимтгэлийн орлого</t>
  </si>
  <si>
    <t xml:space="preserve">               Тэтгэврийн даатгалын шимтгэл</t>
  </si>
  <si>
    <t xml:space="preserve">               Тэтгэмжийн даатгалын шимтгэл</t>
  </si>
  <si>
    <t xml:space="preserve">               ҮОМШ өвчний даатгалын шимтгэл</t>
  </si>
  <si>
    <t xml:space="preserve">               Ажилгүйдлийн даатгалын шимтгэл</t>
  </si>
  <si>
    <t xml:space="preserve">               Эрүүл мэндийн даатгалын шимтгэл</t>
  </si>
  <si>
    <t xml:space="preserve">      Хөрөнгийн албан татвар</t>
  </si>
  <si>
    <t xml:space="preserve">               Үл хөдлөх эд хөрөнгийн албан татвар</t>
  </si>
  <si>
    <t xml:space="preserve">               Бууны албан татвар</t>
  </si>
  <si>
    <t xml:space="preserve">               Автотээврийн болон өөрөө явагч хэрэгслийн албан татвар</t>
  </si>
  <si>
    <t xml:space="preserve">               Малд ногдуулах албан татвар</t>
  </si>
  <si>
    <t xml:space="preserve">      Нэмэгдсэн өртгийн албан татвар</t>
  </si>
  <si>
    <t xml:space="preserve">               Дотоодын барааны НӨАТ</t>
  </si>
  <si>
    <t xml:space="preserve">               Импортын барааны НӨАТ</t>
  </si>
  <si>
    <t xml:space="preserve">               НӨАТ-ын буцаан олголт</t>
  </si>
  <si>
    <t xml:space="preserve">      Онцгой албан татвар</t>
  </si>
  <si>
    <t xml:space="preserve">               Дотоодын архи, дарсны онцгой албан татвар</t>
  </si>
  <si>
    <t xml:space="preserve">               Дотоодын тамхины онцгой албан татвар</t>
  </si>
  <si>
    <t xml:space="preserve">               Дотоодын пивоны онцгой албан татвар</t>
  </si>
  <si>
    <t xml:space="preserve">               Имтортын архи, дарсны онцгой албан татвар</t>
  </si>
  <si>
    <t xml:space="preserve">               Имтортын тамхины онцгой албан татвар</t>
  </si>
  <si>
    <t xml:space="preserve">               Имтортын пивоны онцгой албан татвар</t>
  </si>
  <si>
    <t xml:space="preserve">               Суудлын автомашины онцгой албан татвар</t>
  </si>
  <si>
    <t xml:space="preserve">               Автобензин, дизелийн түлшний онцгой албан татвар</t>
  </si>
  <si>
    <t xml:space="preserve">      Тусгай зориулалтын орлого</t>
  </si>
  <si>
    <t xml:space="preserve">               Автобензин, дизелийн түлшний албан татвар</t>
  </si>
  <si>
    <t xml:space="preserve">      Гадаад үйл ажиллагааны орлого</t>
  </si>
  <si>
    <t xml:space="preserve">               Импортын гаалийн албан татвар</t>
  </si>
  <si>
    <t xml:space="preserve">               Экспортын гаалийн албан татвар</t>
  </si>
  <si>
    <t xml:space="preserve">      Бусад татвар, төлбөр, хураамж</t>
  </si>
  <si>
    <t xml:space="preserve">               Бусад татвар</t>
  </si>
  <si>
    <t xml:space="preserve">         Газрын төлбөр</t>
  </si>
  <si>
    <t xml:space="preserve">               Нийслэл хотын албан татвар</t>
  </si>
  <si>
    <t xml:space="preserve">               Өв, залгамжлал, бэлэглэлийн албан татвар</t>
  </si>
  <si>
    <t xml:space="preserve">               Нохойны албан татвар</t>
  </si>
  <si>
    <t xml:space="preserve">   ТАТВАРЫН БУС ОРЛОГО</t>
  </si>
  <si>
    <t xml:space="preserve">      Нийтлэг татварын бус орлого</t>
  </si>
  <si>
    <t xml:space="preserve">      Тусламжийн орлого</t>
  </si>
  <si>
    <t xml:space="preserve">               Хандив тусламж /дотоод/</t>
  </si>
  <si>
    <t xml:space="preserve">               Хандив тусламж /гадаад/</t>
  </si>
  <si>
    <t xml:space="preserve">      Улсын төсөв орон нутгийн төсөв хоорондын шилжүүлэг</t>
  </si>
  <si>
    <t xml:space="preserve">               Тусгай зориулалтын шилжүүлгийн орлого</t>
  </si>
  <si>
    <t xml:space="preserve">               Орон нутгийн хөгжлийн нэгдсэн сангаас шилжүүлсэн орлого</t>
  </si>
  <si>
    <t xml:space="preserve">               Улсын төсвөөс орон нутгийн төсөвт олгох санхүүгийн дэмжлэг</t>
  </si>
  <si>
    <t xml:space="preserve">               Улсын төсвөөс орон нутгийн төсвөөс төвлөрүүлэх шилжүүлэг</t>
  </si>
  <si>
    <t xml:space="preserve">               Урсгал үйл ажиллагааны санхүүжилт</t>
  </si>
  <si>
    <t xml:space="preserve">               Төвлөрүүлэх шилжүүлэг</t>
  </si>
  <si>
    <t xml:space="preserve">               Төсөв болон дамжуулан зээлдүүлсэн зээлээс эргэж төлөгдөх	</t>
  </si>
  <si>
    <t xml:space="preserve">               Засгийн газрын тусгай сангаас санхүүжих</t>
  </si>
  <si>
    <t xml:space="preserve">               Тусгай зориулалтын шилжүүлгээс санхүүжих</t>
  </si>
  <si>
    <t xml:space="preserve">               Орон нутгийн хөгжлийн нэгдсэн сангаас санхүүжих</t>
  </si>
  <si>
    <t xml:space="preserve">         Нэмэлт санхүүжилтийн орлого</t>
  </si>
  <si>
    <t xml:space="preserve">               Төрийн болон орон нутгийн өмчит бус этгээдээс авсан хандив, тусламж</t>
  </si>
  <si>
    <t xml:space="preserve">               Төсвийн жилийн явцад УИХ-аас соёрхон баталсан, ЗГ хоорондын гэрээ болон ОУ байгууллагаас авах хөнгөлөлттэй зээл</t>
  </si>
  <si>
    <t xml:space="preserve">               Дээд шатны төсвийн захирагчийн төсөвт тусгагдсан төсвөөс доод шатны төсвийн захирагчид хуваарилсан хөрөнгө</t>
  </si>
  <si>
    <t xml:space="preserve">               Төсвийн байгууллагын үндсэн үйл ажиллагааны хүрээнд бий болсон нэмэлт орлого</t>
  </si>
  <si>
    <t xml:space="preserve">               Төсвийн урамшуулал</t>
  </si>
  <si>
    <t xml:space="preserve">               Орон нутгийн хөгжлийн сангаас санхүүжих</t>
  </si>
  <si>
    <t xml:space="preserve">               Хөрөнгийн</t>
  </si>
  <si>
    <t xml:space="preserve">               Төсвийн ерөнхийлөн захирагч хооронд хийсэн санхүүжилт</t>
  </si>
  <si>
    <t xml:space="preserve">               Нийгмийн даатгалын сангаас санхүүжих</t>
  </si>
  <si>
    <t xml:space="preserve">               Эрүүл мэндийн даатгалын сангаас санхүүжих</t>
  </si>
  <si>
    <t>II</t>
  </si>
  <si>
    <t>ҮЙЛ АЖИЛЛАГААНЫ ЗАРДЛЫН ДҮН</t>
  </si>
  <si>
    <t xml:space="preserve">   УРСГАЛ ЗАРДАЛ </t>
  </si>
  <si>
    <t xml:space="preserve">      БАРАА, АЖИЛ ҮЙЛЧИЛГЭЭНИЙ ЗАРДАЛ</t>
  </si>
  <si>
    <t xml:space="preserve">         Цалин хөлс болон нэмэгдэл урамшил</t>
  </si>
  <si>
    <t xml:space="preserve">               Нэмэгдэл</t>
  </si>
  <si>
    <t xml:space="preserve">               Гэрээт ажлын хөлс</t>
  </si>
  <si>
    <t xml:space="preserve">         Ажил олгогчоос нийгмийн даатгалд төлөх шимтгэл</t>
  </si>
  <si>
    <t xml:space="preserve">               Тэтгэврийн даатгал</t>
  </si>
  <si>
    <t xml:space="preserve">               Тэтгэмжийн даатгал</t>
  </si>
  <si>
    <t xml:space="preserve">               ҮОМШӨ-ний даатгал</t>
  </si>
  <si>
    <t xml:space="preserve">               Ажилгүйдлийн даатгал</t>
  </si>
  <si>
    <t xml:space="preserve">               Эрүүл мэндийн даатгал</t>
  </si>
  <si>
    <t xml:space="preserve">         Байр ашиглалттай холбоотой тогтмол зардал</t>
  </si>
  <si>
    <t xml:space="preserve">               Гэрэл, цахилгаан</t>
  </si>
  <si>
    <t xml:space="preserve">               Түлш, халаалт</t>
  </si>
  <si>
    <t xml:space="preserve">               Цэвэр, бохир ус</t>
  </si>
  <si>
    <t xml:space="preserve">               Байрны түрээс</t>
  </si>
  <si>
    <t xml:space="preserve">         Хангамж, бараа материалын зардал</t>
  </si>
  <si>
    <t xml:space="preserve">               Бичиг хэрэг</t>
  </si>
  <si>
    <t xml:space="preserve">               Тээвэр, шатахуун</t>
  </si>
  <si>
    <t xml:space="preserve">               Шуудан, холбоо, интернэтийн төлбөр</t>
  </si>
  <si>
    <t xml:space="preserve">               Ном, хэвлэл</t>
  </si>
  <si>
    <t xml:space="preserve">               Хог хаягдал зайлуулах, хортон мэрэгчдийн устгал, ариутгал</t>
  </si>
  <si>
    <t xml:space="preserve">               Бага үнэтэй, түргэн элэгдэх, ахуйн эд зүйлс</t>
  </si>
  <si>
    <t xml:space="preserve">         Нормативт зардал</t>
  </si>
  <si>
    <t xml:space="preserve">               Эм, бэлдмэл, эмнэлгийн хэрэгсэл</t>
  </si>
  <si>
    <t xml:space="preserve">               Хоол, хүнс</t>
  </si>
  <si>
    <t xml:space="preserve">               Нормын хувцас, зөөлөн эдлэл</t>
  </si>
  <si>
    <t xml:space="preserve">         Эд хогшил, урсгал засварын зардал</t>
  </si>
  <si>
    <t xml:space="preserve">               Багаж, техник, хэрэгсэл</t>
  </si>
  <si>
    <t xml:space="preserve">               Тавилга</t>
  </si>
  <si>
    <t xml:space="preserve">               Хөдөлмөр хамгааллын хэрэглэл</t>
  </si>
  <si>
    <t xml:space="preserve">               Урсгал засвар</t>
  </si>
  <si>
    <t xml:space="preserve">         Томилолт, зочны зардал</t>
  </si>
  <si>
    <t xml:space="preserve">               Гадаад албан томилолт</t>
  </si>
  <si>
    <t xml:space="preserve">               Дотоод албан томилолт</t>
  </si>
  <si>
    <t xml:space="preserve">               Зочин төлөөлөгч хүлээн авах</t>
  </si>
  <si>
    <t xml:space="preserve">         Бусдаар гүйцэтгүүлсэн ажил, үйлчилгээний төлбөр, хураамж</t>
  </si>
  <si>
    <t xml:space="preserve">               Бусдаар гүйцэтгүүлсэн бусад нийтлэг ажил үйлчилгээний төлбөр хураамж</t>
  </si>
  <si>
    <t xml:space="preserve">               Даатгалын үйлчилгээ</t>
  </si>
  <si>
    <t xml:space="preserve">               Тээврийн хэрэгслийн татвар</t>
  </si>
  <si>
    <t xml:space="preserve">               Тээврийн хэрэгслийн оношлогоо</t>
  </si>
  <si>
    <t xml:space="preserve">               Мэдээлэл, технологийн үйлчилгээ</t>
  </si>
  <si>
    <t xml:space="preserve">               Банк, санхүүгийн байгууллагын үйлчилгээний хураамж</t>
  </si>
  <si>
    <t xml:space="preserve">               Улсын мэдээллийн маягт хэвлэх, бэлтгэх</t>
  </si>
  <si>
    <t xml:space="preserve">         Бараа үйлчилгээний бусад зардал</t>
  </si>
  <si>
    <t xml:space="preserve">               Бараа үйлчилгээний бусад зардал</t>
  </si>
  <si>
    <t xml:space="preserve">      ХҮҮ</t>
  </si>
  <si>
    <t xml:space="preserve">         Гадаад зээлийн үйлчилгээний төлбөр</t>
  </si>
  <si>
    <t xml:space="preserve">               Гадаад зээлийн үйлчилгээний төлбөр</t>
  </si>
  <si>
    <t xml:space="preserve">         Дотоод зээлийн үйлчилгээний төлбөр</t>
  </si>
  <si>
    <t xml:space="preserve">               Дотоод зээлийн үйлчилгээний төлбөр</t>
  </si>
  <si>
    <t xml:space="preserve">      ТАТААС</t>
  </si>
  <si>
    <t xml:space="preserve">         Төрийн өмчит байгууллагад олгох татаас</t>
  </si>
  <si>
    <t xml:space="preserve">               Төрийн өмчит байгууллагад олгох татаас</t>
  </si>
  <si>
    <t xml:space="preserve">         Хувийн хэвшлийн байгууллагад олгох татаас</t>
  </si>
  <si>
    <t xml:space="preserve">               Хувийн хэвшлийн байгууллагад олгох татаас</t>
  </si>
  <si>
    <t xml:space="preserve">      УРСГАЛ ШИЛЖҮҮЛЭГ</t>
  </si>
  <si>
    <t xml:space="preserve">         Засгийн газрын урсгал шилжүүлэг</t>
  </si>
  <si>
    <t xml:space="preserve">               Засгийн газрын дотоод шилжүүлэг</t>
  </si>
  <si>
    <t xml:space="preserve">               Засгийн газрын гадаад шилжүүлэг</t>
  </si>
  <si>
    <t xml:space="preserve">         Бусад урсгал шилжүүлэг</t>
  </si>
  <si>
    <t xml:space="preserve">               Нийгмийн даатгалын тэтгэвэр, тэтгэмж</t>
  </si>
  <si>
    <t xml:space="preserve">               Нийгмийн халамжийн тэтгэвэр, тэтгэмж</t>
  </si>
  <si>
    <t xml:space="preserve">               Төрөөс иргэдэд олгох тэтгэмж, урамшуулал</t>
  </si>
  <si>
    <t xml:space="preserve">               Ээлжийн амралтаар нутаг явах унааны хөнгөлөлт</t>
  </si>
  <si>
    <t xml:space="preserve">               Тэтгэвэрт гарахад олгох нэг удаагийн мөнгөн тэтгэмж</t>
  </si>
  <si>
    <t xml:space="preserve">         Улсын төсвөөс олгосон санхүүжилт, шилжүүлэг</t>
  </si>
  <si>
    <t xml:space="preserve">               Засгийн газрын, Засаг даргын нөөц хөрөнгө</t>
  </si>
  <si>
    <t xml:space="preserve">         Орон нутгийн төсвийн ерөнхийлөн захирагчдад олгох татаас, санхүүжилт</t>
  </si>
  <si>
    <t xml:space="preserve">               Урсгал үйл ажиллагааны санхүүжилт төсөвт байгууллага</t>
  </si>
  <si>
    <t xml:space="preserve">               Урсгал үйл ажиллагааны санхүүжилт сумдад</t>
  </si>
  <si>
    <t xml:space="preserve">         Төсвийн захирагчдаас олгосон санхүүжилт, шилжүүлэг</t>
  </si>
  <si>
    <t xml:space="preserve">   ХӨРӨНГИЙН ЗАРДАЛ</t>
  </si>
  <si>
    <t xml:space="preserve">               Барилга байгууламж</t>
  </si>
  <si>
    <t xml:space="preserve">               Их засвар</t>
  </si>
  <si>
    <t xml:space="preserve">               Тоног төхөөрөмж</t>
  </si>
  <si>
    <t xml:space="preserve">               Бусад хөрөнгө</t>
  </si>
  <si>
    <t xml:space="preserve">               Стратегийн нөөц хөрөнгө</t>
  </si>
  <si>
    <t>IV</t>
  </si>
  <si>
    <t>YЙЛ АЖИЛЛАГААНЫ БУС ОРЛОГЫН ДYН</t>
  </si>
  <si>
    <t xml:space="preserve">               Хөрөнгө оруулалтын олз</t>
  </si>
  <si>
    <t>YЙЛ АЖИЛЛАГААНЫ БУС ЗАРДЛЫН ДYН</t>
  </si>
  <si>
    <t xml:space="preserve">      Түүхий эд материал</t>
  </si>
  <si>
    <t>СТ-2А</t>
  </si>
  <si>
    <t>СТ-1А</t>
  </si>
  <si>
    <t>/мянган төгрөгөөр/</t>
  </si>
  <si>
    <t xml:space="preserve">               ЗГНХ,ЗДНХөрөнгө,түүнтэй адилтгах ангилагдаагүй нөөц хөрөнгөөс тухайн төсвийн захирагчид хуваарилсан хөрөнгө </t>
  </si>
  <si>
    <t xml:space="preserve">               Үндсэн цалин </t>
  </si>
  <si>
    <t xml:space="preserve">               Унаа хоолны хөнгөлөлт </t>
  </si>
  <si>
    <t xml:space="preserve">               Урамшуулал </t>
  </si>
  <si>
    <t xml:space="preserve">               Аудит, баталгаажуулалт, зэрэглэл тогтоох </t>
  </si>
  <si>
    <t xml:space="preserve">               Газрын төлбөр </t>
  </si>
  <si>
    <t xml:space="preserve">               Хичээл үйлдвэрлэлийн дадлага хийх </t>
  </si>
  <si>
    <t xml:space="preserve">               Ажил олгогчоос олгох  бусад тэтгэмж, урамшуулал</t>
  </si>
  <si>
    <t xml:space="preserve">               Хөдөө орон нутагт тогтвор суурьшилтай ажилласан албан хаагчдад төрөөс үзүүлэх дэмжлэг </t>
  </si>
  <si>
    <t xml:space="preserve">               Нэг удаагийн тэтгэмж, шагнал урамшуулал </t>
  </si>
  <si>
    <t xml:space="preserve">               Үндсэн хөрөнгө борлуулсны орлого</t>
  </si>
  <si>
    <t xml:space="preserve">               Улсын төсвөөс олгосон зээл</t>
  </si>
  <si>
    <t xml:space="preserve">               Бусдад олгосон зээл болон урьдчилгааны эргэн төлөлт</t>
  </si>
  <si>
    <t xml:space="preserve">   ЭPГЭЖ ТӨЛӨГДӨХ ТӨЛБӨРИЙГ ХАССАН ЦЭВЭР ЗЭЭЛ</t>
  </si>
  <si>
    <t xml:space="preserve">               Эргэж төлөгдөх зээл</t>
  </si>
  <si>
    <t xml:space="preserve">               Гадаадын санхүүгийн зах зээлээс санхүүжих зээл</t>
  </si>
  <si>
    <t xml:space="preserve">               Гадаадын төслийн зээлээс санхүүжих зээл</t>
  </si>
  <si>
    <t xml:space="preserve">   ГАДААД ЗЭЭЛИЙН ҮНДСЭН ТӨЛБӨР</t>
  </si>
  <si>
    <t xml:space="preserve">               Гадаад зээлийн үндсэн төлбөр</t>
  </si>
  <si>
    <t xml:space="preserve">               Засгийн газрын бондын үндсэн төлбөр</t>
  </si>
  <si>
    <t xml:space="preserve">               Засгийн газрын үнэт цаасны үндсэн төлбөр</t>
  </si>
  <si>
    <t xml:space="preserve">               Гадаад валютын ханшийн зөрүү</t>
  </si>
  <si>
    <t>Мөнгө, түүнтэй адилтгах хөрөнгийн эхний үлдэгдэл</t>
  </si>
  <si>
    <t>Мөнгө, түүнтэй адилтгах хөрөнгийн эцсийн үлдэгдэл</t>
  </si>
  <si>
    <t>СТ-4А</t>
  </si>
  <si>
    <t>ЦЭВЭР ХӨРӨНГӨ/ӨМЧИЙН ӨӨРЧЛӨЛТИЙН ТАЙЛАН</t>
  </si>
  <si>
    <t>/ төгрөгөөр /</t>
  </si>
  <si>
    <t xml:space="preserve"> Дансны код</t>
  </si>
  <si>
    <t>Засгийн газрын оруулсан капитал</t>
  </si>
  <si>
    <t>Дахин үнэлгээний нөөц</t>
  </si>
  <si>
    <t>Хуримтлагдсан дүн</t>
  </si>
  <si>
    <t>Засгийн газрын хувь оролцооний нийт дүн</t>
  </si>
  <si>
    <t>2013 оны 12-р сарын 31-нээрх үлдэгдэл</t>
  </si>
  <si>
    <t>2014 оны 12-р сарын 31-нээрх үлдэгдэл</t>
  </si>
  <si>
    <t>2015 оны 12-р сарын 31-нээрх үлдэгдэл</t>
  </si>
  <si>
    <t xml:space="preserve">Мөнгө, түүнтэй адилтгах хөрөнгийн эхний үлдэгдэл </t>
  </si>
  <si>
    <t>НИЙТ ЗАРЛАГА БА ЦЭВЭР ЗЭЭЛИЙН ДҮН</t>
  </si>
  <si>
    <t>ЗАРДЛЫГ САНХҮҮЖҮҮЛЭХ ЭХ ҮҮСВЭР</t>
  </si>
  <si>
    <t xml:space="preserve">   УЛСЫН ТӨСВӨӨС САНХҮҮЖИХ</t>
  </si>
  <si>
    <t xml:space="preserve">               Улсын төсвөөс санхүүжих</t>
  </si>
  <si>
    <t xml:space="preserve">   ОРОН НУТГИЙН ТӨСВӨӨС САНХҮҮЖИХ</t>
  </si>
  <si>
    <t xml:space="preserve">               Орон нутгийн төсвөөс</t>
  </si>
  <si>
    <t xml:space="preserve">   НИЙГМИЙН ДААТГАЛЫН САНГИЙН ТӨСВӨӨС САНХҮҮЖИХ</t>
  </si>
  <si>
    <t xml:space="preserve">   ТӨСӨВТ БАЙГУУЛЛАГЫН ҮЙЛ АЖИЛЛАГААНААС</t>
  </si>
  <si>
    <t xml:space="preserve">               Үндсэн үйл ажиллагааны орлогоос санхүүжих</t>
  </si>
  <si>
    <t xml:space="preserve">               Туслах үйл ажиллагааны орлогоос санхүүжих</t>
  </si>
  <si>
    <t xml:space="preserve">               Урьд оны үлдэгдлээс санхүүжих</t>
  </si>
  <si>
    <t xml:space="preserve">               Гадаадын эх үүсвэрээс санхүүжих</t>
  </si>
  <si>
    <t xml:space="preserve">   ТУСЛАМЖИЙН ЭХ ҮҮСВЭРЭЭС САНХҮҮЖИХ</t>
  </si>
  <si>
    <t xml:space="preserve">   БУСАД ЭХ ҮҮСВЭР</t>
  </si>
  <si>
    <t xml:space="preserve">Мөнгө, түүнтэй адилтгах хөрөнгийн эцсийн үлдэгдэл </t>
  </si>
  <si>
    <t>ТӨСВИЙН БУСАД МЭДЭЭЛЛИЙН АНГИЛАЛ</t>
  </si>
  <si>
    <t xml:space="preserve">   БАЙГУУЛЛАГЫН ТОО </t>
  </si>
  <si>
    <t xml:space="preserve">               Төсвийн байгууллага</t>
  </si>
  <si>
    <t xml:space="preserve">               Төсвөөс гадуур байгууллага</t>
  </si>
  <si>
    <t xml:space="preserve">   АЖИЛЛАГСАДЫН ТОО</t>
  </si>
  <si>
    <t xml:space="preserve">               Удирдах ажилтан</t>
  </si>
  <si>
    <t xml:space="preserve">               Гүйцэтгэх ажилтан</t>
  </si>
  <si>
    <t xml:space="preserve">               Үйлчлэх ажилтан</t>
  </si>
  <si>
    <t xml:space="preserve">               Гэрээт ажилтан</t>
  </si>
  <si>
    <t xml:space="preserve">   СУРАЛЦАГЧДЫН ТОО (ЖИЛИЙН ДУНДЖААР)</t>
  </si>
  <si>
    <t xml:space="preserve">      ЕРӨНХИЙ БОЛОВСРОЛЫН СУРГУУЛЬД СУРАЛЦАГЧИД</t>
  </si>
  <si>
    <t xml:space="preserve">               Төрийн өмчит ЕБС</t>
  </si>
  <si>
    <t xml:space="preserve">               Хувийн ЕБС</t>
  </si>
  <si>
    <t xml:space="preserve">      СУРГУУЛИЙН ӨМНӨХ БОЛОВСРОЛЫН БАЙГУУЛЛАГА</t>
  </si>
  <si>
    <t xml:space="preserve">               Төрийн өмчит СӨБ байгууллага</t>
  </si>
  <si>
    <t xml:space="preserve">               Хувийн өмчит СӨБ байгууллага</t>
  </si>
  <si>
    <t xml:space="preserve">      МЭРГЭЖЛИЙН СУРГАЛТ, ҮЙЛДВЭРЛЭЛИЙН ТӨВ</t>
  </si>
  <si>
    <t xml:space="preserve">               Төрийн өмчит МСҮТ</t>
  </si>
  <si>
    <t xml:space="preserve">               Хувийн МСҮТ</t>
  </si>
  <si>
    <t xml:space="preserve">   ЭМЧЛҮҮЛЭГСЭДИЙН ТОО</t>
  </si>
  <si>
    <t xml:space="preserve">               Улсын эмнэлгээр хэвтэн эмчлүүлэгсдийн тоо</t>
  </si>
  <si>
    <t xml:space="preserve">               Улсын эмнэлгийн амбулатороор эмчлүүлэгсдийн тоо</t>
  </si>
  <si>
    <t xml:space="preserve">               Хувийн эмнэлгээр эмчлүүлэгсдийн тоо</t>
  </si>
  <si>
    <t>Өмнөх он</t>
  </si>
  <si>
    <t>БИЕТ ХӨРӨНГӨ</t>
  </si>
  <si>
    <t>БИЕТ БУС ХӨРӨНГӨ</t>
  </si>
  <si>
    <t>Барилга байгууламж, орон сууц</t>
  </si>
  <si>
    <t>Тээврийн хэсэгсэл</t>
  </si>
  <si>
    <t>Машин тоног төхөөрөмж</t>
  </si>
  <si>
    <t>Тавилга эд хогшил</t>
  </si>
  <si>
    <t>Зам гүүрийн байгууламж</t>
  </si>
  <si>
    <t>Батлан хамгаалахын тоног төхөөрөмж</t>
  </si>
  <si>
    <t>Түүх соёлын дурсгалт зүйл</t>
  </si>
  <si>
    <t>Бусад үндсэн хөрөнгө</t>
  </si>
  <si>
    <t>Дуусаагүй барилга байгууламж</t>
  </si>
  <si>
    <t>Бусад биет бус хөрөнгө</t>
  </si>
  <si>
    <t>Үндсэн хөрөнгийн оны эхний үлдэгдэл</t>
  </si>
  <si>
    <t>Худалдан авсан</t>
  </si>
  <si>
    <t>Хандиваар</t>
  </si>
  <si>
    <t>Шилжүүлэн авсан бүтцийн өөрчлөлтөөр</t>
  </si>
  <si>
    <t>Акталсан</t>
  </si>
  <si>
    <t>Шилжүүлсэн</t>
  </si>
  <si>
    <t>Шилжүүлсэн бүтцийн өөрчлөлтөөр</t>
  </si>
  <si>
    <t>Үндсэн хөрөнгийн эцсийн үлдэгдэл</t>
  </si>
  <si>
    <t>Хуримтлагдсан элэгдлийн оны эхний үлдэгдэл</t>
  </si>
  <si>
    <t>Элэгдлийн зардал тайлант хугацааны</t>
  </si>
  <si>
    <t>Элэгдлийн зардал Бусад</t>
  </si>
  <si>
    <t>Дансны хасалт</t>
  </si>
  <si>
    <t>Дахин үнэлгээний</t>
  </si>
  <si>
    <t>Хуримтлагдсан элэгдлийн эцсийн үлдэгдэл</t>
  </si>
  <si>
    <t>Үлдэгдэл өртөг</t>
  </si>
  <si>
    <t>Тусгай зориулалтын материал</t>
  </si>
  <si>
    <t>Эм боох материал</t>
  </si>
  <si>
    <t>Дуусаагүй үйлдвэрлэл</t>
  </si>
  <si>
    <t>Бэлэн бүтээгдэхүүн</t>
  </si>
  <si>
    <t>Бичиг хэргийн материал</t>
  </si>
  <si>
    <t>Аж ахуйн материал</t>
  </si>
  <si>
    <t>Биологийн хөрөнгө</t>
  </si>
  <si>
    <t>Худалдсан, зарцуулсан</t>
  </si>
  <si>
    <t>Гэрэл цахилгааны авлага</t>
  </si>
  <si>
    <t>Түлш халаалтын авлага</t>
  </si>
  <si>
    <t>Шуудан холбооны авлага</t>
  </si>
  <si>
    <t>Цэвэр бохир усны авлага</t>
  </si>
  <si>
    <t>Тээвэр шатхууны авлага</t>
  </si>
  <si>
    <t>Албан томилолтын авлага</t>
  </si>
  <si>
    <t>Хоолны авлага</t>
  </si>
  <si>
    <t>Эмийн авлага</t>
  </si>
  <si>
    <t>Байрны түрээсийн авлага</t>
  </si>
  <si>
    <t>Урсгал засварын авлага</t>
  </si>
  <si>
    <t>Банкны байгууллагаас авах авлага</t>
  </si>
  <si>
    <t>Засгийн газрын түвшин хоорондын авлага</t>
  </si>
  <si>
    <t>Бусад зардлын тооцооны авлага</t>
  </si>
  <si>
    <t xml:space="preserve">   БОГИНО ХУГАЦААТ ӨР ТӨЛБӨР ДҮН</t>
  </si>
  <si>
    <t>Цалингийн өглөг</t>
  </si>
  <si>
    <t>НДШ-ийн өглөг</t>
  </si>
  <si>
    <t>ХАОАТ-ын өглөг</t>
  </si>
  <si>
    <t>ҮЭ-ийн өглөг</t>
  </si>
  <si>
    <t>Гэрэл цахилгааны өглөг</t>
  </si>
  <si>
    <t>Түлш халаалтын өглөг</t>
  </si>
  <si>
    <t>Шуудан холбооны өглөг</t>
  </si>
  <si>
    <t>Цэвэр, бохир усны өглөг</t>
  </si>
  <si>
    <t>Тээвэр шатахууны өглөг</t>
  </si>
  <si>
    <t>Албан томилолтын өглөг</t>
  </si>
  <si>
    <t>Хоолны өглөг</t>
  </si>
  <si>
    <t>Эмийн өглөг</t>
  </si>
  <si>
    <t>Байрны түрээсийн өглөг</t>
  </si>
  <si>
    <t>Урсгал засварын өглөг</t>
  </si>
  <si>
    <t>Банкны байгууллагад өгөх өглөг</t>
  </si>
  <si>
    <t>Засгийн газрын түвшин хоорондын өглөг</t>
  </si>
  <si>
    <t>Бусад зардлын өглөг</t>
  </si>
  <si>
    <t>Мөнгөн хөрөнгийн орлого</t>
  </si>
  <si>
    <t>Мөнгөн хөрөнгийн зарлага</t>
  </si>
  <si>
    <t>БМО</t>
  </si>
  <si>
    <t>БМЗ</t>
  </si>
  <si>
    <t>Бараа материалын орлого</t>
  </si>
  <si>
    <t>Бараа материалын зарлага</t>
  </si>
  <si>
    <t>Үндсэн хөрөнгийн орлого</t>
  </si>
  <si>
    <t>Үндсэн хөрөнгийн зарлага</t>
  </si>
  <si>
    <t>Үндсэн хөрөнгийн элэгдэл</t>
  </si>
  <si>
    <t>ЦАЛ</t>
  </si>
  <si>
    <t>Цалингийн тооцоо</t>
  </si>
  <si>
    <t>ГРЗ</t>
  </si>
  <si>
    <t>ОЛЗ</t>
  </si>
  <si>
    <t>Ханшийн тэгшитгэл</t>
  </si>
  <si>
    <t>Олз</t>
  </si>
  <si>
    <t>Гарз</t>
  </si>
  <si>
    <t>ЕЖ</t>
  </si>
  <si>
    <t>ҮО</t>
  </si>
  <si>
    <t>ҮЗ</t>
  </si>
  <si>
    <t>ҮЭ</t>
  </si>
  <si>
    <t>ЭЗ</t>
  </si>
  <si>
    <t>ДҮ</t>
  </si>
  <si>
    <t>МО</t>
  </si>
  <si>
    <t>МЗ</t>
  </si>
  <si>
    <t>ХТ</t>
  </si>
  <si>
    <t>Дахин үнэлгээний өсөлт/бууралт</t>
  </si>
  <si>
    <t>Сайжруулалт</t>
  </si>
  <si>
    <t>Нийт өртөг</t>
  </si>
  <si>
    <t>Дахин үнэлгээний хасалт</t>
  </si>
  <si>
    <t>Дахин үнэлгээний нөөц дахь үлдэгдэл</t>
  </si>
  <si>
    <t>Дахин үнэлгээний өсөлт, бууралт</t>
  </si>
  <si>
    <t>Өртгийн өөрчлөлт</t>
  </si>
  <si>
    <t>Гадаад валютын хөрвүүлэлтийн зөрүү</t>
  </si>
  <si>
    <t>НТ-2</t>
  </si>
  <si>
    <t>Үндсэн цалин</t>
  </si>
  <si>
    <t>Бусад хөрөнгө</t>
  </si>
  <si>
    <t xml:space="preserve">               Шинжлэх ухаан, утга зохиол, шинэ бүтээлийн ашигтай загвар, спортын тэмцээн, урлагийн тоглолт тэдгээртэй адилтгах бусад орлого</t>
  </si>
  <si>
    <t xml:space="preserve">    Бусад эх үүсвэр</t>
  </si>
  <si>
    <t>НИЙТ ЦЭВЭР МӨНГӨН ГYЙЛГЭЭ (III)=(II)-(I)</t>
  </si>
  <si>
    <t xml:space="preserve">               ОУВС-ийн зээл</t>
  </si>
  <si>
    <t xml:space="preserve">                    Биет ба биет бус хөрөнгө худалдан авсан зардал</t>
  </si>
  <si>
    <t xml:space="preserve">            Гадаад эх үүсвэрээр</t>
  </si>
  <si>
    <t xml:space="preserve">          Дотоод эх үүсвэрээр</t>
  </si>
  <si>
    <t xml:space="preserve">                    Гадаад эх үүсвэрээр</t>
  </si>
  <si>
    <t>Гадаад зээлээс дамжуулан зээлдүүлсэн зээлийн авлага</t>
  </si>
  <si>
    <t>САНХYYГИЙН YЙЛ АЖИЛЛАГААНЫ ЦЭВЭР МӨНГӨН ГYЙЛГЭЭ</t>
  </si>
  <si>
    <t>ХӨРӨНГӨ ОРУУЛАЛТЫН ҮЙЛ АЖИЛЛАГААНЫ МӨНГӨН ГYЙЛГЭЭ</t>
  </si>
  <si>
    <t>YЙЛ АЖИЛЛАГААНЫ МӨНГӨН ГҮЙЛГЭЭ</t>
  </si>
  <si>
    <t xml:space="preserve">       Дансны авлага /ТӨҮГ/</t>
  </si>
  <si>
    <t xml:space="preserve">       Татвар, НДШ – ийн авлага /ТӨҮГ/</t>
  </si>
  <si>
    <t xml:space="preserve">        Бусад санхүүгийн хөрөнгө /ТӨҮГ/</t>
  </si>
  <si>
    <t xml:space="preserve">        Бусад эргэлтийн хөрөнгө /ТӨҮГ/</t>
  </si>
  <si>
    <t xml:space="preserve">   Засгийн газрын оруулсан капитал /Засгийн газрын сан/ орон нутгийн сан</t>
  </si>
  <si>
    <t xml:space="preserve">           Бусад өглөг</t>
  </si>
  <si>
    <t xml:space="preserve">               Биет бус хөрөнгө борлуулсны орлого</t>
  </si>
  <si>
    <t xml:space="preserve">               Бусад урт хугацаат хөрөнгө борлуулсны орлого</t>
  </si>
  <si>
    <t xml:space="preserve">               Хүлээн авсан хүүний орлого</t>
  </si>
  <si>
    <t xml:space="preserve">               Хүлээн авсан ногдол ашиг</t>
  </si>
  <si>
    <t xml:space="preserve">   Санхүүгийн үйл ажиллагааны зардал</t>
  </si>
  <si>
    <t xml:space="preserve">               Зээл, өрийн үнэт цаасны төлбөрт төлсөн мөнгө</t>
  </si>
  <si>
    <t xml:space="preserve">               Санхүүгийн түрээсийн өглөгт төлсөн</t>
  </si>
  <si>
    <t xml:space="preserve">               Хувьцаа буцаан худалдаж авахад төлсөн</t>
  </si>
  <si>
    <t xml:space="preserve">               Төлсөн ногдол ашиг</t>
  </si>
  <si>
    <t>№</t>
  </si>
  <si>
    <t>Авлагын тодруулга</t>
  </si>
  <si>
    <t>Бараа материалын тодруулга</t>
  </si>
  <si>
    <t>Үндсэн хөрөнгийн тодруулга</t>
  </si>
  <si>
    <t xml:space="preserve">               Татварын өглөг  /ТӨҮГ/</t>
  </si>
  <si>
    <t xml:space="preserve">               Санхүүгийн бусад  байгууллага  /ТӨҮГ/</t>
  </si>
  <si>
    <t xml:space="preserve">               Нэмэлт санхүүжилтийн арилжааны банк</t>
  </si>
  <si>
    <t xml:space="preserve">          Касс арилжааны банк</t>
  </si>
  <si>
    <t xml:space="preserve">               Хүүний төлбөрт төлсөн    /ТӨҮГ/</t>
  </si>
  <si>
    <t xml:space="preserve">               Татварын байгууллагад төлсөн  /ТӨҮГ/</t>
  </si>
  <si>
    <t xml:space="preserve">               Даатгалын төлбөрт төлсөн   /ТӨҮГ/</t>
  </si>
  <si>
    <t xml:space="preserve">               Бусад мөнгөн зарлага   /ТӨҮГ/</t>
  </si>
  <si>
    <t>Үйлчлэх ажилтан</t>
  </si>
  <si>
    <t>Гэрээт ажилтан</t>
  </si>
  <si>
    <t>ОРОН ТООНЫ МЭДЭЭЛЭЛ</t>
  </si>
  <si>
    <t>Тєрийн захиргааны албан хаагч (ТЗ)</t>
  </si>
  <si>
    <t>Тєрийн тусгай албан хаагч (ТТ)</t>
  </si>
  <si>
    <t>Ажлын албаны албан хаагч (АА)</t>
  </si>
  <si>
    <t>СЄБ болон бага, дунд боловсролын албан хаагч (ТҮБД)</t>
  </si>
  <si>
    <t>ШУ-ны салбарын төрийн үйлчилгээний албан хаагч (ТҮШУ)</t>
  </si>
  <si>
    <t>Соёл урлагийн салбарын тєрийн їйлчилгээний албан хаагч (ТҮСУ)</t>
  </si>
  <si>
    <t>Мэргэжлийн боловсролын төрийн үйлчилгээний албан хаагч (ТҮМБ)</t>
  </si>
  <si>
    <t>Эрүүл мэндийн салбарын төрийн үйлчилгээний албан хаагч (ТҮЭМ)</t>
  </si>
  <si>
    <t>Тєрийн үйлчилгээний бусад албан хаагч (ТҮ)</t>
  </si>
  <si>
    <t>Улс төрийн албан хаагч (УТ)</t>
  </si>
  <si>
    <t>Олгосон санхүүжилт, шилжүүлэг</t>
  </si>
  <si>
    <t>Улсын төсвөөс олгосон санхүүжилт, төвлөрүүлэх шилжүүлэг</t>
  </si>
  <si>
    <t>Орон нутгийн төсвийн ерөнхийлөн захирагчдад олгох татаас, төвлөрүүлэх шилжүүлэг</t>
  </si>
  <si>
    <t>Төсвийн захирагчдаас олгосон санхүүжилт, төвлөрүүлэх шилжүүлэг</t>
  </si>
  <si>
    <t xml:space="preserve">               Машин тоног төхөөрөмж (компьютер)</t>
  </si>
  <si>
    <t xml:space="preserve">               НДШ - ийн  өглөг   /ТӨҮГ/</t>
  </si>
  <si>
    <t xml:space="preserve">               Ноогдол ашгийн өглөг   /ТӨҮГ/</t>
  </si>
  <si>
    <t xml:space="preserve">               Дансны өглөг  /ТӨҮГ/</t>
  </si>
  <si>
    <t xml:space="preserve">               Нөөц /өр төлбөр/    /ТӨҮГ/</t>
  </si>
  <si>
    <t xml:space="preserve">               Хойшлогдсон татварын өр  /ТӨҮГ/</t>
  </si>
  <si>
    <t xml:space="preserve">               Бусад урт хугацаат өр төлбөр   /ТӨҮГ/</t>
  </si>
  <si>
    <t xml:space="preserve">        Өмч:  - төрийн </t>
  </si>
  <si>
    <t xml:space="preserve">                  - хувийн </t>
  </si>
  <si>
    <t xml:space="preserve">                  - хувьцаат </t>
  </si>
  <si>
    <t xml:space="preserve">        Халаасны хувьцаа </t>
  </si>
  <si>
    <t xml:space="preserve">        Нэмж төлөгдсөн капитал </t>
  </si>
  <si>
    <t xml:space="preserve">        Эздийн өмчийн бусад хэсэг  </t>
  </si>
  <si>
    <t xml:space="preserve">               Бусад гадаад эх үүсвэрээс</t>
  </si>
  <si>
    <t xml:space="preserve">      Бусад хөрөнгө  /ТӨҮГ/</t>
  </si>
  <si>
    <t xml:space="preserve">               Биологийн хөрөнгө    /ТӨҮГ/</t>
  </si>
  <si>
    <t xml:space="preserve">               Хайгуул ба үнэлгээний хөрөнгө  /ТӨҮГ/</t>
  </si>
  <si>
    <t xml:space="preserve">               Хойшлогдсон татварын хөрөнгө    /ТӨҮГ/</t>
  </si>
  <si>
    <t xml:space="preserve">               Хөрөнгө оруулалтын зориулалттай үл хөдлөх хөрөнгө   /ТӨҮГ/ </t>
  </si>
  <si>
    <t xml:space="preserve">               Бусад эргэлтийн бус хөрөнгө   /ТӨҮГ/</t>
  </si>
  <si>
    <t>Байгууллагын талаарх ерөнхий мэдээлэл</t>
  </si>
  <si>
    <t xml:space="preserve">Үйлчлүүлэгч байгууллагын нэр:                         </t>
  </si>
  <si>
    <t>Мэдээлэл оруулах хэсэг</t>
  </si>
  <si>
    <t>Тайлбар</t>
  </si>
  <si>
    <t>А</t>
  </si>
  <si>
    <t>Өөрийн байгууллагын талаарх мэдээллийг харгалзах мөрөнд асуултын дагуу оруулах хэсэг</t>
  </si>
  <si>
    <t>Байгууллагын албан ёсны нэр</t>
  </si>
  <si>
    <t>Регистрийн дугаар</t>
  </si>
  <si>
    <t>Улсын бүртгэлийн дугаар</t>
  </si>
  <si>
    <t>Байгуулагдсан огноо</t>
  </si>
  <si>
    <t>Санхүүгийн тайлан тушаадаг дээд шатны байгууллагын нэр</t>
  </si>
  <si>
    <t>Харилцагч татварын байгууллага</t>
  </si>
  <si>
    <t>Харилцагч нийгмийн даатгалын байгууллага</t>
  </si>
  <si>
    <t>Удирдлагыг томилдог албан тушаал</t>
  </si>
  <si>
    <t>Харилцагч арилжааны банк, дансны дугаар</t>
  </si>
  <si>
    <t>Мөр нэмж болно</t>
  </si>
  <si>
    <t>Төрийн сан дахь харилцах дансны дугаар</t>
  </si>
  <si>
    <t>Цахим хуудас</t>
  </si>
  <si>
    <t>Цахим шуудангийн хаяг</t>
  </si>
  <si>
    <t>Албан ёсны хаяг</t>
  </si>
  <si>
    <t>Утас</t>
  </si>
  <si>
    <t>Факс</t>
  </si>
  <si>
    <t>Байгууллагын байршлын код</t>
  </si>
  <si>
    <t>www.zipcode.mn - c хайлт хийх замаар тодорхойлно</t>
  </si>
  <si>
    <t>Үйл ажиллагааны чиглэл</t>
  </si>
  <si>
    <t>Хууль, тогтоомжоор тодорхойлсон чиг үүрэг</t>
  </si>
  <si>
    <t>Байгууллагын тодорхойлж баталгаажуулсан үндсэн болон туслах үйл ажиллагаа</t>
  </si>
  <si>
    <t>Удирдлагын талаарх мэдээлэл</t>
  </si>
  <si>
    <t>Албан тушаалын нэр</t>
  </si>
  <si>
    <t>Тухайн албан тушаалд ажилласан жил</t>
  </si>
  <si>
    <t>Мэргэжил</t>
  </si>
  <si>
    <t>Ерөнхий нягтлан бодогчийн талаарх мэдээлэл</t>
  </si>
  <si>
    <t>Батлагдсан төсөв (сая.төгрөгөөр)</t>
  </si>
  <si>
    <t>2013 он</t>
  </si>
  <si>
    <t>Тухайн жилийн төсвийн гүйцэтгэлийн тайлангаас дүнг авна</t>
  </si>
  <si>
    <t>2014 он</t>
  </si>
  <si>
    <t>2015 он</t>
  </si>
  <si>
    <t>Төсвийн гүйцэтгэл (сая.төгрөгөөр)</t>
  </si>
  <si>
    <t>Өөрийн байгууллагад хамааралтай хэсэгт сонголт хийх хэсэг (Заавал нэг хувилбар сонгох ёстой)</t>
  </si>
  <si>
    <t xml:space="preserve">Төрийн аудитын байгууллагаас санхүүгийн тайлангийн аудит хийсэн эсэх, санхүүгийн тайлангийн аудитаар авсан санал дүгнэлтийн хэлбэр </t>
  </si>
  <si>
    <t>Зөрчилгүй</t>
  </si>
  <si>
    <t>Энэ хэсэгт санхүүгийн тайлангийн аудит хийсэн байгууллагын нэрийг оруулна</t>
  </si>
  <si>
    <t>Хязгаарлалттай</t>
  </si>
  <si>
    <t>Сөрөг</t>
  </si>
  <si>
    <t>Дүгнэлт өгөхөөс татгалзах</t>
  </si>
  <si>
    <t>Түүвэрт хамруулсан боловч дүгнэлт гаргаагүй</t>
  </si>
  <si>
    <t>Санхүүгийн аудит хийгээгүй</t>
  </si>
  <si>
    <t>Санхүүжилтийн эх үүсвэр</t>
  </si>
  <si>
    <t>Улсын төсөв</t>
  </si>
  <si>
    <t>Орон нутгийн төсөв</t>
  </si>
  <si>
    <t>Нийгмийн даатгалын сан</t>
  </si>
  <si>
    <t>Хүний хөгжлийн сан</t>
  </si>
  <si>
    <t>Тогтворжуулалтын сан</t>
  </si>
  <si>
    <t>Тусгай шилжүүлэг</t>
  </si>
  <si>
    <t>Монгол Улсыг хөгжүүлэх сан</t>
  </si>
  <si>
    <t>Гадаадын зээл, тусламжийн хөрөнгө</t>
  </si>
  <si>
    <t>Өөрийгөө санхүүжүүлэх</t>
  </si>
  <si>
    <t>Байгууллагын төрөл</t>
  </si>
  <si>
    <t>Төсвийн ерөнхийлөн захирагч (ТЕЗ)</t>
  </si>
  <si>
    <t>Төсвийн төвлөрүүлэн захирагч (ТТЗ)</t>
  </si>
  <si>
    <t>Төсвийн шууд захирагч (ТШЗ)</t>
  </si>
  <si>
    <t>Төрийн өмчит үйлдвэрийн газар (ТӨҮГ)</t>
  </si>
  <si>
    <t>Аж ахуйн  тооцоотой үйлдвэрийн газар (ААТҮГ)</t>
  </si>
  <si>
    <t>Улсын төсөвт үйлдвэрийн газар (УТҮГ)</t>
  </si>
  <si>
    <t>Төрийн өмчийн оролцоотой аж ахуйн нэгж (ТӨОААН)</t>
  </si>
  <si>
    <t>Орон нутгийн өмчит аж ахуйн нэгж (ОНӨААН)</t>
  </si>
  <si>
    <t>Орон нутгийн өмчийн оролцоотой аж ахуйн нэгж (ОНӨОААН)</t>
  </si>
  <si>
    <t>Засгийн газрын тусгай сан (ЗГТС)</t>
  </si>
  <si>
    <t>Орон нутгийн тусгай сан (ОНТС)</t>
  </si>
  <si>
    <t>Төсөл хөтөлбөрийн нэгж (ТХН)</t>
  </si>
  <si>
    <t>Бусад (БСД)</t>
  </si>
  <si>
    <t>ТШЗ-ийн түвшиний байгууллагад хамаарах салбар нэгж (ТШЗСН)</t>
  </si>
  <si>
    <t>Тухайн байгууллагад хамаарах төсвийн зарлагын хөтөлбөрийн ангилал</t>
  </si>
  <si>
    <t>Ерөнхийлөгч, хууль тогтоох болон гүйцэтгэх засаглалын удирдлага</t>
  </si>
  <si>
    <t>Ерөнхий төлөвлөлт, санхүү төсвийн харилцаа</t>
  </si>
  <si>
    <t>Гадаад харилцаа</t>
  </si>
  <si>
    <t>Төрийн нийтлэг бусад үйлчилгээ, үйл ажиллагаа</t>
  </si>
  <si>
    <t>Засаг захиргааны төвшин хоорондын шилжүүлэг</t>
  </si>
  <si>
    <t>Батлан хамгаалах</t>
  </si>
  <si>
    <t>Эрх зүй, нийгмийн хэв журам, аюулгүй байдал</t>
  </si>
  <si>
    <t>Хөдөө аж ахуй, газар тариалан, аж үйлдвэр</t>
  </si>
  <si>
    <t>Эрчим хүч, уул уурхай</t>
  </si>
  <si>
    <t>Зам тээвэр</t>
  </si>
  <si>
    <t>Худалдаа</t>
  </si>
  <si>
    <t>Харилцаа холбоо</t>
  </si>
  <si>
    <t>Хүрээлэн буй орчин, аялал жуулчлал</t>
  </si>
  <si>
    <t>Барилга, хот байгуулалт, нийтийн аж ахуй</t>
  </si>
  <si>
    <t>Эрүүл мэнд, спорт</t>
  </si>
  <si>
    <t>Боловсрол, соёл, шинжлэх ухаан</t>
  </si>
  <si>
    <t>Нийгмийн хамгаалал</t>
  </si>
  <si>
    <t>Хөдөлмөр эрхлэлт</t>
  </si>
  <si>
    <t>Нийгмийн бүлэгт чиглэсэн хөтөлбөрүүд</t>
  </si>
  <si>
    <t>Ангилагдаагүй бусад</t>
  </si>
  <si>
    <t>Ажиллагсдын тоо</t>
  </si>
  <si>
    <t>Бусад ажилтан</t>
  </si>
  <si>
    <t xml:space="preserve">Бэлтгэсэн: </t>
  </si>
  <si>
    <t>Огноо:</t>
  </si>
  <si>
    <t>Хянасан:</t>
  </si>
  <si>
    <t>Албан тушаал, овог нэр</t>
  </si>
  <si>
    <t xml:space="preserve">        Борлуулах зорилгоор эзэмшиж буй бусад эргэлтийн хөрөнгө /ТӨҮГ/</t>
  </si>
  <si>
    <t>/Төгрөгөөр/</t>
  </si>
  <si>
    <t>Нэмэгдсэн гүйлгээний дүн</t>
  </si>
  <si>
    <t>Хорогдсон гүйлгээний дүн</t>
  </si>
  <si>
    <t xml:space="preserve">               Гадаадын санхүүгийн зээлийн эх үүсвэр</t>
  </si>
  <si>
    <t xml:space="preserve">       Зээлийн орлого</t>
  </si>
  <si>
    <t xml:space="preserve"> ТАТВАРЫН ОРЛОГО</t>
  </si>
  <si>
    <t xml:space="preserve">   Орлогын албан татвар</t>
  </si>
  <si>
    <t xml:space="preserve">     Хувь хүний орлогын албан татвар</t>
  </si>
  <si>
    <t xml:space="preserve">       Цалин, хөдөлмөрийн хөлс, шагнал, урамшуулал болон тэдгээртэй адилтгах хөдөлмөр эрх</t>
  </si>
  <si>
    <t xml:space="preserve">       Үйл ажиллагааны орлого</t>
  </si>
  <si>
    <t xml:space="preserve">       Хөрөнгийн орлого</t>
  </si>
  <si>
    <t xml:space="preserve">       Хөрөнгө борлуулсны орлого</t>
  </si>
  <si>
    <t xml:space="preserve">        Урлагийн тоглолт, спортын тэмцээний шагнал, наадмын бай шагнал</t>
  </si>
  <si>
    <t xml:space="preserve">        Төлбөрт таавар, бооцоот тоглоом, эд мөнгөний хонжворт сугалааны орлого</t>
  </si>
  <si>
    <t xml:space="preserve">        Шууд бус орлого</t>
  </si>
  <si>
    <t xml:space="preserve">     Хувь хүний орлогын албан татварын буцаан олголт</t>
  </si>
  <si>
    <t xml:space="preserve">        Хувь хүний орлогын албан татварын буцаан олголт</t>
  </si>
  <si>
    <t xml:space="preserve">       Орлогыг нь тухай бүр тодорхойлох боломжгүй ажил, үйлчилгээ хувиараа эрхлэгч иргэний орлогын албан татвар</t>
  </si>
  <si>
    <t xml:space="preserve">        ААН-ын орлогын албан татвар</t>
  </si>
  <si>
    <t xml:space="preserve">     Орлогыг нь тухай бүр тодорхойлох боломжгүй ажил, үйлчилгээ хувиараа эрхлэгч</t>
  </si>
  <si>
    <t xml:space="preserve">     ААН-ын орлогын албан татвар</t>
  </si>
  <si>
    <t xml:space="preserve">     Зарим бүтээгдэхүүний үнийн өсөлтийн албан татвар</t>
  </si>
  <si>
    <t xml:space="preserve">  Нийгмийн даатгалын шимтгэлийн орлого</t>
  </si>
  <si>
    <t xml:space="preserve">  Хөрөнгийн албан татвар</t>
  </si>
  <si>
    <t xml:space="preserve">  Нэмэгдсэн өртгийн албан татвар</t>
  </si>
  <si>
    <t xml:space="preserve">  Онцгой албан татвар</t>
  </si>
  <si>
    <t xml:space="preserve">    Тэтгэврийн даатгалын шимтгэл</t>
  </si>
  <si>
    <t xml:space="preserve">    Тэтгэмжийн даатгалын шимтгэл</t>
  </si>
  <si>
    <t xml:space="preserve">    ҮОМШ өвчний даатгалын шимтгэл</t>
  </si>
  <si>
    <t xml:space="preserve">    Ажилгүйдлийн даатгалын шимтгэл</t>
  </si>
  <si>
    <t xml:space="preserve">    Эрүүл мэндийн даатгалын шимтгэл</t>
  </si>
  <si>
    <t xml:space="preserve">    Үл хөдлөх эд хөрөнгийн албан татвар</t>
  </si>
  <si>
    <t xml:space="preserve">    Бууны албан татвар</t>
  </si>
  <si>
    <t xml:space="preserve">    Автотээврийн болон өөрөө явагч хэрэгслийн албан татвар</t>
  </si>
  <si>
    <t xml:space="preserve">    Малд ногдуулах албан татвар</t>
  </si>
  <si>
    <t xml:space="preserve">    Дотоодын барааны НӨАТ</t>
  </si>
  <si>
    <t xml:space="preserve">    Импортын барааны НӨАТ</t>
  </si>
  <si>
    <t xml:space="preserve">    НӨАТ-ын буцаан олголт</t>
  </si>
  <si>
    <t xml:space="preserve">    Дотоодын архи, дарсны онцгой албан татвар</t>
  </si>
  <si>
    <t xml:space="preserve">    Дотоодын тамхины онцгой албан татвар</t>
  </si>
  <si>
    <t xml:space="preserve">    Дотоодын пивоны онцгой албан татвар</t>
  </si>
  <si>
    <t xml:space="preserve">    Имтортын архи, дарсны онцгой албан татвар</t>
  </si>
  <si>
    <t xml:space="preserve">    Имтортын тамхины онцгой албан татвар</t>
  </si>
  <si>
    <t xml:space="preserve">    Имтортын пивоны онцгой албан татвар</t>
  </si>
  <si>
    <t xml:space="preserve">    Суудлын автомашины онцгой албан татвар</t>
  </si>
  <si>
    <t xml:space="preserve">    Автобензин, дизелийн түлшний онцгой албан татвар</t>
  </si>
  <si>
    <t xml:space="preserve">  Тусгай зориулалтын орлого</t>
  </si>
  <si>
    <t xml:space="preserve">    Автобензин, дизелийн түлшний албан татвар</t>
  </si>
  <si>
    <t xml:space="preserve">  Гадаад үйл ажиллагааны орлого</t>
  </si>
  <si>
    <t xml:space="preserve">    Импортын гаалийн албан татвар</t>
  </si>
  <si>
    <t xml:space="preserve">    Экспортын гаалийн албан татвар</t>
  </si>
  <si>
    <t xml:space="preserve">  Бусад татвар, төлбөр, хураамж</t>
  </si>
  <si>
    <t xml:space="preserve">    Бусад нийтлэг төлбөр, хураамж</t>
  </si>
  <si>
    <t xml:space="preserve">      Улсын тэмдэгтийн хураамж</t>
  </si>
  <si>
    <t xml:space="preserve">      Ашигт малтмалын хайгуулын болон ашиглалтын тусгай зөвшөөрлийн төлбөр</t>
  </si>
  <si>
    <t xml:space="preserve">      Улсын төсвийн хөрөнгөөр хайгуул хийсэн ордын нөхөн төлбөр</t>
  </si>
  <si>
    <t xml:space="preserve">      Агаарын бохирдлын төлбөр</t>
  </si>
  <si>
    <t xml:space="preserve">      Түгээмэл тархацтай ашигт малтмал ашигласны төлбөр</t>
  </si>
  <si>
    <t xml:space="preserve">      Ус бохирдлын төлбөр</t>
  </si>
  <si>
    <t xml:space="preserve">      Улсын төсвийн хөрөнгөөр тогтоосон усны нөөцийн зардлын нөхөн төлбөр</t>
  </si>
  <si>
    <t xml:space="preserve">      Хог хаягдлын үйлчилгээний хураамж</t>
  </si>
  <si>
    <t xml:space="preserve">      Ашигт малтмалаас бусад байгалийн баялаг ашиглахад олгох эрхийн зөвшөөрлийн хураамж</t>
  </si>
  <si>
    <t xml:space="preserve">      Бусад татвар</t>
  </si>
  <si>
    <t xml:space="preserve">    Газрын төлбөр</t>
  </si>
  <si>
    <t xml:space="preserve">      Газрын төлбөр</t>
  </si>
  <si>
    <t xml:space="preserve">      Дуудлага худалдаа</t>
  </si>
  <si>
    <t xml:space="preserve">    Байгалийн нөөц ашигласны төлбөр</t>
  </si>
  <si>
    <t xml:space="preserve">      Ойн нөөц ашигласны төлбөр</t>
  </si>
  <si>
    <t xml:space="preserve">      Ан амьтны нөөц ашигласны төлбөр</t>
  </si>
  <si>
    <t xml:space="preserve">      Ус, рашааны нөөц ашигласны төлбөр</t>
  </si>
  <si>
    <t xml:space="preserve">      Байгалийн ургамлын нөөц ашигласны төлбөр</t>
  </si>
  <si>
    <t xml:space="preserve">   Бусад татвар</t>
  </si>
  <si>
    <t xml:space="preserve">      Нийслэл хотын албан татвар</t>
  </si>
  <si>
    <t xml:space="preserve">      Өв, залгамжлал, бэлэглэлийн албан татвар</t>
  </si>
  <si>
    <t xml:space="preserve">      Нохойны албан татвар</t>
  </si>
  <si>
    <t xml:space="preserve"> ТАТВАРЫН БУС ОРЛОГО</t>
  </si>
  <si>
    <t xml:space="preserve">    Нийтлэг татварын бус орлого</t>
  </si>
  <si>
    <t xml:space="preserve">       Хувьцааны ногдол ашиг</t>
  </si>
  <si>
    <t xml:space="preserve">       Хүүгийн орлого</t>
  </si>
  <si>
    <t xml:space="preserve">       Торгуулийн орлого</t>
  </si>
  <si>
    <t xml:space="preserve">       Төсөв байгууллагын өөрийн орлого</t>
  </si>
  <si>
    <t xml:space="preserve">            Үндсэн үйл ажиллагааны орлогоос санхүүжих</t>
  </si>
  <si>
    <t xml:space="preserve">            Туслах үйл ажиллагааны орлогоос санхүүжих</t>
  </si>
  <si>
    <t xml:space="preserve">            Урьд оны үлдэгдэлээс санхүүжих</t>
  </si>
  <si>
    <t xml:space="preserve">             Гадаадын эх үүсвэрээс санхүүжих</t>
  </si>
  <si>
    <t xml:space="preserve">             Үнэ төлбөргүй хүлээн авсан орлого</t>
  </si>
  <si>
    <t xml:space="preserve">       Түрээсийн орлого</t>
  </si>
  <si>
    <t xml:space="preserve">       Газрын тосны орлого</t>
  </si>
  <si>
    <t xml:space="preserve">       Навигацийн орлого</t>
  </si>
  <si>
    <t xml:space="preserve">       Монгол банкны ашиг</t>
  </si>
  <si>
    <t xml:space="preserve">       Бусад орлого</t>
  </si>
  <si>
    <t xml:space="preserve">    Хөрөнгийн орлого</t>
  </si>
  <si>
    <t xml:space="preserve">     Төрийн болон орон нутгийн өмчид бүртгэлтэй хөрөнгө борлуулсны орлого</t>
  </si>
  <si>
    <t xml:space="preserve">     Өмч хувьчлалын орлого</t>
  </si>
  <si>
    <t xml:space="preserve"> ТУСЛАМЖ, САНХҮҮЖИЛТИЙН ОРЛОГО</t>
  </si>
  <si>
    <t xml:space="preserve">    Улсын төвлөрсөн төсвөөс</t>
  </si>
  <si>
    <t xml:space="preserve">      Урсгал үйл ажиллагааны санхүүжилт</t>
  </si>
  <si>
    <t xml:space="preserve">      Засгийн газрын, Засаг даргын нөөц хөрөнгийн санхүүжилт</t>
  </si>
  <si>
    <t xml:space="preserve">      Төвлөрүүлэх шилжүүлэг</t>
  </si>
  <si>
    <t xml:space="preserve">      Төсөв болон дамжуулан зээлдүүлсэн зээлээс эргэж төлөгдөх	</t>
  </si>
  <si>
    <t xml:space="preserve">      Хөрөнгийн санхүүжилт</t>
  </si>
  <si>
    <t xml:space="preserve">      Засгийн газрын тусгай сангаас санхүүжих</t>
  </si>
  <si>
    <t xml:space="preserve">      Орон нутгийн хөгжлийн нэгдсэн сангаас санхүүжих</t>
  </si>
  <si>
    <t xml:space="preserve">     Оны эхний үлдэгдлээс санхүүжих</t>
  </si>
  <si>
    <t xml:space="preserve">      Тусгай зориулалтын шилжүүлгээс санхүүжих</t>
  </si>
  <si>
    <t xml:space="preserve">   Нэмэлт санхүүжилтийн орлого</t>
  </si>
  <si>
    <t xml:space="preserve">      Төрийн болон орон нутгийн өмчит бус этгээдээс авсан хандив, тусламж</t>
  </si>
  <si>
    <t xml:space="preserve">      Төсвийн жилийн явцад УИХ-аас соёрхон баталсан, ЗГ хоорондын гэрээ болон ОУ байгууллагаас авах хөнгөлөлттэй зээл</t>
  </si>
  <si>
    <t xml:space="preserve">      ЗГНХ,ЗДНХөрөнгө,түүнтэй адилтгах ангилагдаагүй нөөц хөрөнгөөс тухайн төсвийн захирагчид хуваарилсан хөрөнгө</t>
  </si>
  <si>
    <t xml:space="preserve">      Дээд шатны төсвийн захирагчийн төсөвт тусгагдсан төсвөөс доод шатны төсвийн захирагчид хуваарилсан хөрөнгө</t>
  </si>
  <si>
    <t xml:space="preserve">      Төсвийн байгууллагын үндсэн үйл ажиллагааны хүрээнд бий болсон нэмэлт орлого</t>
  </si>
  <si>
    <t xml:space="preserve">      Төсвийн урамшуулал</t>
  </si>
  <si>
    <t xml:space="preserve">   Орон нутгийн төсвөөс санхүүжих</t>
  </si>
  <si>
    <t xml:space="preserve">      Урсгал үйл ажиллагааны санхүүжилт /орон нутгийн төсөвт байгууллага/</t>
  </si>
  <si>
    <t xml:space="preserve">      Төвлөрүүлэх шилжүүлэг /орон нутгийн төсөвт байгууллага улсад төвлөрүүлэх орлого/</t>
  </si>
  <si>
    <t xml:space="preserve">      Оны эхний үлдэгдлээс санхүүжих / орон нутгийн төсөв/</t>
  </si>
  <si>
    <t xml:space="preserve">      Хөрөнгийн санхүүжилт / орон нутгийн төсөвт байгууллага/</t>
  </si>
  <si>
    <t xml:space="preserve">      Урсгал үйл ажиллагааны санхүүжилт / аймгаас авсан санхүүгийн дэмжлэг/</t>
  </si>
  <si>
    <t xml:space="preserve">      Орон нутгийн хөгжлийн сангаас санхүүжих</t>
  </si>
  <si>
    <t xml:space="preserve">   Төсвийн захирагчдаас </t>
  </si>
  <si>
    <t xml:space="preserve">      Хөрөнгийн</t>
  </si>
  <si>
    <t xml:space="preserve">      Төсвийн ерөнхийлөн захирагчаас олгосон санхүүжилт</t>
  </si>
  <si>
    <t xml:space="preserve">      Төсвийн ерөнхийлөн захирагч хооронд хийсэн санхүүжилт</t>
  </si>
  <si>
    <t xml:space="preserve">   Нийгмийн даатгалын сангийн төсвөөс санхүүжих</t>
  </si>
  <si>
    <t xml:space="preserve">      Нийгмийн даатгалын сангаас санхүүжих</t>
  </si>
  <si>
    <t xml:space="preserve">       Эрүүл мэндийн даатгалын сангаас санхүүжих</t>
  </si>
  <si>
    <t xml:space="preserve">       Нийгмийн даатгалын сангаас эмнэлгүүдэд олгох санхүүжилт</t>
  </si>
  <si>
    <t xml:space="preserve">  УРСГАЛ ЗАРДАЛ </t>
  </si>
  <si>
    <t xml:space="preserve">    БАРАА, АЖИЛ ҮЙЛЧИЛГЭЭНИЙ ЗАРДАЛ</t>
  </si>
  <si>
    <t xml:space="preserve">      Цалин хөлс болон нэмэгдэл урамшил</t>
  </si>
  <si>
    <t xml:space="preserve">          Үндсэн цалин</t>
  </si>
  <si>
    <t xml:space="preserve">          Нэмэгдэл</t>
  </si>
  <si>
    <t xml:space="preserve">          Унаа хоолны хөнгөлөлт</t>
  </si>
  <si>
    <t xml:space="preserve">          Урамшуулал</t>
  </si>
  <si>
    <t xml:space="preserve">          Гэрээт ажлын хөлс</t>
  </si>
  <si>
    <t xml:space="preserve">      Ажил олгогчоос нийгмийн даатгалд төлөх шимтгэл</t>
  </si>
  <si>
    <t xml:space="preserve">      Байр ашиглалттай холбоотой тогтмол зардал</t>
  </si>
  <si>
    <t xml:space="preserve">      Хангамж, бараа материалын зардал</t>
  </si>
  <si>
    <t xml:space="preserve">          Тэтгэврийн даатгал</t>
  </si>
  <si>
    <t xml:space="preserve">          Тэтгэмжийн даатгал</t>
  </si>
  <si>
    <t xml:space="preserve">          ҮОМШӨ-ний даатгал</t>
  </si>
  <si>
    <t xml:space="preserve">          Ажилгүйдлийн даатгал</t>
  </si>
  <si>
    <t xml:space="preserve">          Эрүүл мэндийн даатгал</t>
  </si>
  <si>
    <t xml:space="preserve">        Цэвэр, бохир ус</t>
  </si>
  <si>
    <t xml:space="preserve">        Байрны түрээс</t>
  </si>
  <si>
    <t xml:space="preserve">        Түлш, халаалт</t>
  </si>
  <si>
    <t xml:space="preserve">        Гэрэл, цахилгаан</t>
  </si>
  <si>
    <t xml:space="preserve">        Бичиг хэрэг</t>
  </si>
  <si>
    <t xml:space="preserve">        Тээвэр, шатахуун</t>
  </si>
  <si>
    <t xml:space="preserve">        Шуудан, холбоо, интернэтийн төлбөр</t>
  </si>
  <si>
    <t xml:space="preserve">        Ном, хэвлэл</t>
  </si>
  <si>
    <t xml:space="preserve">         Бага үнэтэй, түргэн элэгдэх, ахуйн эд зүйлс</t>
  </si>
  <si>
    <t xml:space="preserve">         Аж ахуйн материал худалдан авах зардал</t>
  </si>
  <si>
    <t xml:space="preserve">         Бараа материал акталсны зардал</t>
  </si>
  <si>
    <t xml:space="preserve">        Хог хаягдал зайлуулах, хортон мэрэгчдийн устгал, ариутгал</t>
  </si>
  <si>
    <t xml:space="preserve">     Нормативт зардал</t>
  </si>
  <si>
    <t xml:space="preserve">         Эм, бэлдмэл, эмнэлгийн хэрэгсэл</t>
  </si>
  <si>
    <t xml:space="preserve">         Хоол, хүнс</t>
  </si>
  <si>
    <t xml:space="preserve">         Нормын хувцас, зөөлөн эдлэл</t>
  </si>
  <si>
    <t xml:space="preserve">     Эд хогшил, урсгал засварын зардал</t>
  </si>
  <si>
    <t xml:space="preserve">         Багаж, техник, хэрэгсэл</t>
  </si>
  <si>
    <t xml:space="preserve">         Тавилга</t>
  </si>
  <si>
    <t xml:space="preserve">         Хөдөлмөр хамгааллын хэрэглэл</t>
  </si>
  <si>
    <t xml:space="preserve">         Урсгал засвар</t>
  </si>
  <si>
    <t xml:space="preserve">     Томилолт, зочны зардал</t>
  </si>
  <si>
    <t xml:space="preserve">         Гадаад албан томилолт</t>
  </si>
  <si>
    <t xml:space="preserve">         Дотоод албан томилолт</t>
  </si>
  <si>
    <t xml:space="preserve">          Зочин төлөөлөгч хүлээн авах</t>
  </si>
  <si>
    <t xml:space="preserve">     Бусдаар гүйцэтгүүлсэн ажил, үйлчилгээний төлбөр, хураамж</t>
  </si>
  <si>
    <t xml:space="preserve">         Бусдаар гүйцэтгүүлсэн бусад нийтлэг ажил үйлчилгээний төлбөр хураамж</t>
  </si>
  <si>
    <t xml:space="preserve">         Аудит, баталгаажуулалт, зэрэглэл тогтоох</t>
  </si>
  <si>
    <t xml:space="preserve">         Даатгалын үйлчилгээ</t>
  </si>
  <si>
    <t xml:space="preserve">         Тээврийн хэрэгслийн татвар</t>
  </si>
  <si>
    <t xml:space="preserve">         Тээврийн хэрэгслийн оношлогоо</t>
  </si>
  <si>
    <t xml:space="preserve">         Мэдээлэл, технологийн үйлчилгээ</t>
  </si>
  <si>
    <t xml:space="preserve">         Банк, санхүүгийн байгууллагын үйлчилгээний хураамж</t>
  </si>
  <si>
    <t xml:space="preserve">         Улсын мэдээллийн маягт хэвлэх, бэлтгэх</t>
  </si>
  <si>
    <t xml:space="preserve">         Борлуулалт, маркетингийн зардал   /ТӨҮГ/</t>
  </si>
  <si>
    <t xml:space="preserve">         Ерөнхий ба удирдлагын зардал     /ТӨҮГ/</t>
  </si>
  <si>
    <t xml:space="preserve">         Санхүүгийн зардал     /ТӨҮГ/</t>
  </si>
  <si>
    <t xml:space="preserve">         Бусад зардал  /ТӨҮГ/</t>
  </si>
  <si>
    <t xml:space="preserve">         Орлогын татварын зардал   /ТӨҮГ/</t>
  </si>
  <si>
    <t xml:space="preserve">     Бараа үйлчилгээний бусад зардал</t>
  </si>
  <si>
    <t xml:space="preserve">         Хичээл үйлдвэрлэлийн дадлага хийх</t>
  </si>
  <si>
    <t xml:space="preserve">         Yндсэн хөрөнгийн элэгдэл, хорогдол</t>
  </si>
  <si>
    <t xml:space="preserve">         Найдваргүй авлагын алдагдал</t>
  </si>
  <si>
    <t xml:space="preserve">   ХҮҮ</t>
  </si>
  <si>
    <t xml:space="preserve">      Гадаад зээлийн үйлчилгээний төлбөр</t>
  </si>
  <si>
    <t xml:space="preserve">          Гадаад зээлийн үйлчилгээний төлбөр</t>
  </si>
  <si>
    <t xml:space="preserve">     Дотоод зээлийн үйлчилгээний төлбөр</t>
  </si>
  <si>
    <t xml:space="preserve">          Дотоод зээлийн үйлчилгээний төлбөр</t>
  </si>
  <si>
    <t xml:space="preserve">  ТАТААС</t>
  </si>
  <si>
    <t xml:space="preserve">     Төрийн өмчит байгууллагад олгох татаас</t>
  </si>
  <si>
    <t xml:space="preserve">     Хувийн хэвшлийн байгууллагад олгох татаас</t>
  </si>
  <si>
    <t xml:space="preserve">  УРСГАЛ ШИЛЖҮҮЛЭГ</t>
  </si>
  <si>
    <t xml:space="preserve">     Засгийн газрын урсгал шилжүүлэг</t>
  </si>
  <si>
    <t xml:space="preserve">     Бусад урсгал шилжүүлэг</t>
  </si>
  <si>
    <t xml:space="preserve">       Засгийн газрын дотоод шилжүүлэг</t>
  </si>
  <si>
    <t xml:space="preserve">       Засгийн газрын гадаад шилжүүлэг</t>
  </si>
  <si>
    <t xml:space="preserve">       Нийгмийн даатгалын тэтгэвэр, тэтгэмж</t>
  </si>
  <si>
    <t xml:space="preserve">       Нийгмийн халамжийн тэтгэвэр, тэтгэмж</t>
  </si>
  <si>
    <t xml:space="preserve">       Ажил олгогчоос олгох бусад тэтгэмж, урамшуулал</t>
  </si>
  <si>
    <t xml:space="preserve">       Төрөөс иргэдэд олгох тэтгэмж, урамшуулал</t>
  </si>
  <si>
    <t xml:space="preserve">       Ээлжийн амралтаар нутаг явах унааны хөнгөлөлт</t>
  </si>
  <si>
    <t xml:space="preserve">       Тэтгэвэрт гарахад олгох нэг удаагийн мөнгөн тэтгэмж</t>
  </si>
  <si>
    <t xml:space="preserve">       Хөдөө орон нутагт тогтвор суурьшилтай ажилласан албан хаагчдад төрөөс үзүүлэх дэмжлэг</t>
  </si>
  <si>
    <t xml:space="preserve">       Нэг удаагийн тэтгэмж, шагнал урамшуулал</t>
  </si>
  <si>
    <t xml:space="preserve">     Улсын төсвөөс олгосон санхүүжилт, шилжүүлэг</t>
  </si>
  <si>
    <t xml:space="preserve">        Урсгал үйл ажиллагааны санхүүжилт</t>
  </si>
  <si>
    <t xml:space="preserve">       Засгийн газрын, Засаг даргын нөөц хөрөнгө</t>
  </si>
  <si>
    <t xml:space="preserve">       Урсгал үйл ажиллагааны санхүүжилт</t>
  </si>
  <si>
    <t xml:space="preserve">       Төвлөрүүлэх шилжүүлэг</t>
  </si>
  <si>
    <t xml:space="preserve">       Хөрөнгийн</t>
  </si>
  <si>
    <t xml:space="preserve">    Орон нутгийн төсвийн ерөнхийлөн захирагчдад олгох татаас, санхүүжилт</t>
  </si>
  <si>
    <t xml:space="preserve">       Урсгал үйл ажиллагааны санхүүжилт төсөвт байгууллага</t>
  </si>
  <si>
    <t xml:space="preserve">       Урсгал үйл ажиллагааны санхүүжилт сумдад</t>
  </si>
  <si>
    <t xml:space="preserve">    Төсвийн захирагчдаас олгосон санхүүжилт, шилжүүлэг</t>
  </si>
  <si>
    <t xml:space="preserve">        Засгийн газрын, Засаг даргын нөөц хөрөнгө</t>
  </si>
  <si>
    <t xml:space="preserve">         Төвлөрүүлэх шилжүүлэг</t>
  </si>
  <si>
    <t xml:space="preserve">         Хөрөнгийн</t>
  </si>
  <si>
    <t xml:space="preserve">        Төсвийн ерөнхийлөн захирагч хооронд хийсэн санхүүжилт</t>
  </si>
  <si>
    <t xml:space="preserve">  ХӨРӨНГИЙН ЗАРДАЛ</t>
  </si>
  <si>
    <t xml:space="preserve">     Дотоод эх үүсвэрээр</t>
  </si>
  <si>
    <t xml:space="preserve">        Барилга байгууламж</t>
  </si>
  <si>
    <t xml:space="preserve">        Их засвар</t>
  </si>
  <si>
    <t xml:space="preserve">        Тоног төхөөрөмж</t>
  </si>
  <si>
    <t xml:space="preserve">        Бусад хөрөнгө</t>
  </si>
  <si>
    <t xml:space="preserve">        Стратегийн нөөц хөрөнгө</t>
  </si>
  <si>
    <t xml:space="preserve">     Гадаад эх үүсвэрээр</t>
  </si>
  <si>
    <t xml:space="preserve">        Гадаад эх үүсвэрээр</t>
  </si>
  <si>
    <t xml:space="preserve">     Гадаад валютын ханшийн зөрүүний олз</t>
  </si>
  <si>
    <t xml:space="preserve">     Yндсэн хөрөнгө, бараа материал худалдсаны олз</t>
  </si>
  <si>
    <t xml:space="preserve">     Хөрөнгө оруулалтын олз</t>
  </si>
  <si>
    <t xml:space="preserve">     Дотоод эх үүсвэрээс олгосон зээлээс эргэж төлөгдөх</t>
  </si>
  <si>
    <t xml:space="preserve">     Дамжуулан зээлдүүлэх зээлээс эргэж төлөгдөх</t>
  </si>
  <si>
    <t xml:space="preserve">     Гадаадын санхүүгийн зах зээлээс санхүүжих</t>
  </si>
  <si>
    <t xml:space="preserve">      Yндсэн хөрөнгө худалдсаны гарз</t>
  </si>
  <si>
    <t xml:space="preserve">       Найдваргүй авлагын алдагдал</t>
  </si>
  <si>
    <t xml:space="preserve">       Хөрөнгө оруулалтын гарз</t>
  </si>
  <si>
    <t xml:space="preserve">        Гадаад валютын ханшийн зөрүүний гарз</t>
  </si>
  <si>
    <t xml:space="preserve">        Yнэ төлбөргүй гарсан зардал</t>
  </si>
  <si>
    <t xml:space="preserve">        Гадаадын төслийн зээлээс санхүүжих дамжуулан зээлдүүлэх</t>
  </si>
  <si>
    <t xml:space="preserve">        Хөрөнгийн дахин үнэлгээний зардал</t>
  </si>
  <si>
    <t xml:space="preserve">        Дотоод эх үүсвэрээс олгосон зээл</t>
  </si>
  <si>
    <t xml:space="preserve">        Дамжуулан зээлдүүлэх зээл</t>
  </si>
  <si>
    <t xml:space="preserve">        Эргэж төлөгдөх зээл</t>
  </si>
  <si>
    <t xml:space="preserve">       Борлуулалтын орлого (цэвэр)  /ТӨҮГ/</t>
  </si>
  <si>
    <t xml:space="preserve">       Борлуулалтын өртөг   /ТӨҮГ/</t>
  </si>
  <si>
    <t xml:space="preserve">       Эрхийн шимтгэлийн орлого   /ТӨҮГ/</t>
  </si>
  <si>
    <t>Тодруулга №1</t>
  </si>
  <si>
    <t>Богино хугацаат хөрөнгө оруулалтын тодруулга</t>
  </si>
  <si>
    <t>Тодруулга № 2</t>
  </si>
  <si>
    <t>Мөнгө, түүнтэй адилтгах хөрөнгийн тодруулга</t>
  </si>
  <si>
    <t>АВЛАГЫН ДҮН</t>
  </si>
  <si>
    <t xml:space="preserve">       Татвар, НДШ-ын авлага /ТӨҮГ/</t>
  </si>
  <si>
    <t xml:space="preserve">       Бусад авлага</t>
  </si>
  <si>
    <t>Тодруулга № 3</t>
  </si>
  <si>
    <t>Тодруулга № 4</t>
  </si>
  <si>
    <t>/ Төгрөгөөр /</t>
  </si>
  <si>
    <t>Тодруулга № 5</t>
  </si>
  <si>
    <t>Тодруулга № 6</t>
  </si>
  <si>
    <t>Тодруулга № 7</t>
  </si>
  <si>
    <t>Бонгино хугацаат өр төлбөрийн тодруулга</t>
  </si>
  <si>
    <t>Урт хугацаат өр төлбөрийн тодруулга</t>
  </si>
  <si>
    <t>Тодруулга № 8</t>
  </si>
  <si>
    <t xml:space="preserve">               Бараа материал худалдан авахад төлсөн    /ТӨҮГ/</t>
  </si>
  <si>
    <t>САНХYYГИЙН YЙЛ АЖИЛЛАГААНЫ МӨНГӨН ГYЙЛГЭЭ</t>
  </si>
  <si>
    <t>Үндсэн хөрөнгийн дахин үнэлгээний өсөлт,  бууралт</t>
  </si>
  <si>
    <t>Үндсэн хөрөнгийн өсөлт, бууралт</t>
  </si>
  <si>
    <t>Дансны дугаар</t>
  </si>
  <si>
    <t xml:space="preserve">       Шинжлэх ухаан, утга зохиол, урлагын бүтээл тууривах, шинэ бүтээл, бүтээгдэхүүний болон ашигтай загвар зохион бүтээх, спортын тэмцээн, урлагийн тоглолт зохион байгуулах, тэдгээрт оролцож олсон орлого, тэргээртэй адилтгах бусад орлого</t>
  </si>
  <si>
    <t xml:space="preserve">      Ашигт малтмалын нөөц ашигласны төлбөр</t>
  </si>
  <si>
    <t xml:space="preserve">         Ажиллагчдад төлсөн   /ТӨҮГ/</t>
  </si>
  <si>
    <t xml:space="preserve">          Нийгмийн даатгалын байгууллагад төлсөн   /ТӨҮГ/</t>
  </si>
  <si>
    <t xml:space="preserve">        Ашиглалтын зардалд төлсөн   /ТӨҮГ/</t>
  </si>
  <si>
    <t xml:space="preserve">         Түлш шатахуун, тээврийн хөлс, сэлбэг хэрэгсэлд төлсөн  /ТӨҮГ/</t>
  </si>
  <si>
    <t xml:space="preserve">         Бараа материал худалдан авахад төлсөн    /ТӨҮГ/</t>
  </si>
  <si>
    <t xml:space="preserve">         Хүүний төлбөрт төлсөн    /ТӨҮГ/</t>
  </si>
  <si>
    <t xml:space="preserve">         Татварын байгууллагад төлсөн  /ТӨҮГ/</t>
  </si>
  <si>
    <t xml:space="preserve">         Даатгалын төлбөрт төлсөн   /ТӨҮГ/</t>
  </si>
  <si>
    <t xml:space="preserve">         Бусад мөнгөн зарлага   /ТӨҮГ/</t>
  </si>
  <si>
    <t xml:space="preserve">      Дотоод эх үүсвэрээс олгосон зээлээс эргэж төлөгдөх</t>
  </si>
  <si>
    <t xml:space="preserve">      Дамжуулан зээлдүүлэх зээлээс эргэж төлөгдөх</t>
  </si>
  <si>
    <t xml:space="preserve">      Гадаадын санхүүгийн зах зээлээс санхүүжих</t>
  </si>
  <si>
    <t xml:space="preserve">      Зээл авсан, өрийн үнэт цаас гаргаснаас хүлээн авсан</t>
  </si>
  <si>
    <t xml:space="preserve">      Хувьцаа болон өмчийн бусад үнэт цаас гаргаснаас хүлээн авсан</t>
  </si>
  <si>
    <t xml:space="preserve">      Төрөл бүрийн хандив</t>
  </si>
  <si>
    <t xml:space="preserve">      Дотоод эх үүсвэрээр</t>
  </si>
  <si>
    <t xml:space="preserve">         Барилга байгууламж</t>
  </si>
  <si>
    <t xml:space="preserve">         Их засвар</t>
  </si>
  <si>
    <t xml:space="preserve">         Тоног төхөөрөмж</t>
  </si>
  <si>
    <t xml:space="preserve">         Бусад хөрөнгө</t>
  </si>
  <si>
    <t xml:space="preserve">         Стратегийн нөөц хөрөнгө</t>
  </si>
  <si>
    <t xml:space="preserve">         Биет ба биет бус хөрөнгө худалдан авсан зардал</t>
  </si>
  <si>
    <t xml:space="preserve">         Үндсэн хөрөнгө олж эзэмшихэд төлсөн   /ТӨҮГ/</t>
  </si>
  <si>
    <t xml:space="preserve">          Биет бус хөрөнгө олж эзэмшихэд төлсөн  /ТӨҮГ/</t>
  </si>
  <si>
    <t xml:space="preserve">          Хөрөнгө оруулалт олж эзэмшихэд төлсөн  /ТӨҮГ/</t>
  </si>
  <si>
    <t xml:space="preserve">          Бусад урт хугацаат хөрөнгө олж эзэмшихэд төлсөн  /ТӨҮГ/</t>
  </si>
  <si>
    <t xml:space="preserve">          Бусдад олгосон зээл болон урьдчилгаа   /ТӨҮГ/</t>
  </si>
  <si>
    <t xml:space="preserve">          Гадаад эх үүсвэрээр</t>
  </si>
  <si>
    <t>YЙЛ АЖИЛЛАГААНЫ YР ДYН (3)=(1)-(2)</t>
  </si>
  <si>
    <t>YЙЛ АЖИЛЛАГААНЫ БУС YР ДYН (4)=(145-225)</t>
  </si>
  <si>
    <t>НИЙТ YР ДYН (5)=(3)+(4)</t>
  </si>
  <si>
    <t>YЙЛ АЖИЛЛАГААНЫ ЦЭВЭР МӨНГӨН ГYЙЛГЭЭ (3)=(1)-(2)</t>
  </si>
  <si>
    <t>ХӨРӨНГӨ ОРУУЛАЛТЫН МӨНГӨН ОРЛОГЫН ДYН (4)</t>
  </si>
  <si>
    <t>ХӨРӨНГӨ ОРУУЛАЛТЫН МӨНГӨН ЗАРДЛЫН ДYН (5)</t>
  </si>
  <si>
    <t>ХӨРӨНГӨ ОРУУЛАЛТЫН ҮЙЛ АЖИЛЛАГААНЫ ЦЭВЭР МӨНГӨН ГYЙЛГЭЭ (6)=(4)-(5)</t>
  </si>
  <si>
    <t>YЙЛ АЖИЛЛАГААНЫ МӨНГӨН ОРЛОГЫН ДYН (1)</t>
  </si>
  <si>
    <t>НИЙТ ЗАРЛАГА ба ЦЭВЭР ЗЭЭЛИЙН ДҮН (2)</t>
  </si>
  <si>
    <t>НИЙТ ЦЭВЭР МӨНГӨН ГYЙЛГЭЭ (8)=(3)+(6)+(7)</t>
  </si>
  <si>
    <t xml:space="preserve">           Байгууллагад төлөх өглөг</t>
  </si>
  <si>
    <t xml:space="preserve">            Хувь хүмүүст төлөх өглөг</t>
  </si>
  <si>
    <t xml:space="preserve">        Бусад өглөг</t>
  </si>
  <si>
    <t xml:space="preserve">       Бусад нийтлэг төлбөр, хураамж</t>
  </si>
  <si>
    <t xml:space="preserve">         Улсын тэмдэгтийн хураамж</t>
  </si>
  <si>
    <t xml:space="preserve">         Ашигт малтмалын хайгуулын болон ашиглалтын тусгай зөвшөөрлийн төлбөр</t>
  </si>
  <si>
    <t xml:space="preserve">         Улсын төсвийн хөрөнгөөр хайгуул хийсэн ордын нөхөн төлбөр</t>
  </si>
  <si>
    <t xml:space="preserve">         Ашигт малтмалын нөөц ашигласны төлбөр</t>
  </si>
  <si>
    <t xml:space="preserve">         Агаарын бохирдлын төлбөр</t>
  </si>
  <si>
    <t xml:space="preserve">         Түгээмэл тархацтай ашигт малтмал ашигласны төлбөр</t>
  </si>
  <si>
    <t xml:space="preserve">         Ус бохирдлын төлбөр</t>
  </si>
  <si>
    <t xml:space="preserve">         Улсын төсвийн хөрөнгөөр тогтоосон усны нөөцийн зардлын нөхөн төлбөр</t>
  </si>
  <si>
    <t xml:space="preserve">          Хог хаягдлын үйлчилгээний хураамж</t>
  </si>
  <si>
    <t xml:space="preserve">         Ашигт малтмалаас бусад байгалийн баялаг ашиглахад олгох эрхийн зөвшөөрлийн хураамж</t>
  </si>
  <si>
    <r>
      <t xml:space="preserve">         Бусад татвар</t>
    </r>
    <r>
      <rPr>
        <sz val="11"/>
        <color theme="4" tint="-0.249977111117893"/>
        <rFont val="Times New Roman"/>
        <family val="1"/>
      </rPr>
      <t xml:space="preserve"> (төлбөр, хураамж)</t>
    </r>
  </si>
  <si>
    <t xml:space="preserve">           Газрын төлбөр</t>
  </si>
  <si>
    <t xml:space="preserve">           Дуудлага худалдаа</t>
  </si>
  <si>
    <t xml:space="preserve">     Байгалийн нөөц ашигласны төлбөр</t>
  </si>
  <si>
    <t xml:space="preserve">          Ойн нөөц ашигласны төлбөр</t>
  </si>
  <si>
    <t xml:space="preserve">          Ан амьтны нөөц ашигласны төлбөр</t>
  </si>
  <si>
    <t xml:space="preserve">          Ус, рашааны нөөц ашигласны төлбөр</t>
  </si>
  <si>
    <t xml:space="preserve">          Байгалийн ургамлын нөөц ашигласны төлбөр</t>
  </si>
  <si>
    <t xml:space="preserve">    Бусад татвар</t>
  </si>
  <si>
    <t xml:space="preserve">         Хувьцааны ногдол ашиг</t>
  </si>
  <si>
    <t xml:space="preserve">         Хүүгийн орлого</t>
  </si>
  <si>
    <t xml:space="preserve">        Торгуулийн орлого</t>
  </si>
  <si>
    <t xml:space="preserve">        Төсөв байгууллагын өөрийн орлого</t>
  </si>
  <si>
    <t xml:space="preserve">             Үндсэн үйл ажиллагааны орлогоос санхүүжих</t>
  </si>
  <si>
    <t xml:space="preserve">             Туслах үйл ажиллагааны орлогоос санхүүжих</t>
  </si>
  <si>
    <t xml:space="preserve">             Урьд оны үлдэгдэлээс санхүүжих</t>
  </si>
  <si>
    <t xml:space="preserve">       Бараа борлуулсан, үйлчилгээ үзүүлсний орлого /ТӨҮГ/</t>
  </si>
  <si>
    <t xml:space="preserve">       Эрхийн шимтгэл, хураамж, төлбөрийн орлого    /ТӨҮГ/</t>
  </si>
  <si>
    <t xml:space="preserve">       Даатгалын нөхвөрөөс хүлээн авсан мөнгө   /ТӨҮГ/</t>
  </si>
  <si>
    <t xml:space="preserve">       Буцаан авсан албан татвар    /ТӨҮГ/</t>
  </si>
  <si>
    <t xml:space="preserve">       Төрийн болон орон нутгийн өмчид бүртгэлтэй хөрөнгө борлуулсны орлого</t>
  </si>
  <si>
    <t xml:space="preserve">        Өмч хувьчлалын орлого</t>
  </si>
  <si>
    <t xml:space="preserve">   Тусламжийн орлого</t>
  </si>
  <si>
    <t xml:space="preserve">          Хандив тусламж /дотоод/</t>
  </si>
  <si>
    <t xml:space="preserve">          Хандив тусламж /гадаад/</t>
  </si>
  <si>
    <t xml:space="preserve">    Улсын төсөв орон нутгийн төсөв хоорондын шилжүүлэг</t>
  </si>
  <si>
    <t xml:space="preserve">          Тусгай зориулалтын шилжүүлгийн орлого</t>
  </si>
  <si>
    <t xml:space="preserve">          Орон нутгийн хөгжлийн нэгдсэн сангаас шилжүүлсэн орлого</t>
  </si>
  <si>
    <t xml:space="preserve">          Улсын төсвөөс орон нутгийн төсөвт олгох санхүүгийн дэмжлэг </t>
  </si>
  <si>
    <t xml:space="preserve">          Улсын төсвөөс орон нутгийн төсвөөс төвлөрүүлэх шилжүүлэг</t>
  </si>
  <si>
    <t xml:space="preserve">   Зээлийн орлого</t>
  </si>
  <si>
    <t xml:space="preserve">          Гадаадын санхүүгийн зээлийн эх үүсвэр</t>
  </si>
  <si>
    <t xml:space="preserve">      Улсын төвлөрсөн төсвөөс</t>
  </si>
  <si>
    <t xml:space="preserve">          Урсгал үйл ажиллагааны санхүүжилт</t>
  </si>
  <si>
    <t xml:space="preserve">          Засгийн газрын, Засаг даргын нөөц хөрөнгийн санхүүжилт</t>
  </si>
  <si>
    <t xml:space="preserve">          Төвлөрүүлэх шилжүүлэг</t>
  </si>
  <si>
    <t xml:space="preserve">          Төсөв болон дамжуулан зээлдүүлсэн зээлээс эргэж төлөгдөх	</t>
  </si>
  <si>
    <t xml:space="preserve">          Хөрөнгийн санхүүжилт</t>
  </si>
  <si>
    <t xml:space="preserve">          Засгийн газрын тусгай сангаас санхүүжих</t>
  </si>
  <si>
    <t xml:space="preserve">          Тусгай зориулалтын шилжүүлгээс санхүүжих</t>
  </si>
  <si>
    <t xml:space="preserve">          Орон нутгийн хөгжлийн нэгдсэн сангаас санхүүжих</t>
  </si>
  <si>
    <t xml:space="preserve">          Оны эхний үлдэгдлээс санхүүжих</t>
  </si>
  <si>
    <t xml:space="preserve">      Нэмэлт санхүүжилтийн орлого</t>
  </si>
  <si>
    <t xml:space="preserve">        Төрийн болон орон нутгийн өмчит бус этгээдээс авсан хандив, тусламж</t>
  </si>
  <si>
    <t xml:space="preserve">        Төсвийн жилийн явцад УИХ-аас соёрхон баталсан, ЗГ хоорондын гэрээ болон ОУ байгууллагаас авах хөнгөлөлттэй зээл</t>
  </si>
  <si>
    <t xml:space="preserve">         ЗГНХ,ЗДНХөрөнгө,түүнтэй адилтгах ангилагдаагүй нөөц хөрөнгөөс тухайн төсвийн захирагчид хуваарилсан хөрөнгө </t>
  </si>
  <si>
    <t xml:space="preserve">         Дээд шатны төсвийн захирагчийн төсөвт тусгагдсан төсвөөс доод шатны төсвийн захирагчид хуваарилсан хөрөнгө</t>
  </si>
  <si>
    <t xml:space="preserve">         Төсвийн байгууллагын үндсэн үйл ажиллагааны хүрээнд бий болсон нэмэлт орлого</t>
  </si>
  <si>
    <t xml:space="preserve">        Төсвийн урамшуулал</t>
  </si>
  <si>
    <t xml:space="preserve">      Орон нутгийн төсвөөс санхүүжих</t>
  </si>
  <si>
    <t xml:space="preserve">          Урсгал үйл ажиллагааны санхүүжилт /орон нутгийн төсөвт байгууллага/</t>
  </si>
  <si>
    <t xml:space="preserve">          Төвлөрүүлэх шилжүүлэг /орон нутгийн төсөвт байгууллага улсад төвлөрүүлэх орлого/</t>
  </si>
  <si>
    <t xml:space="preserve">          Оны эхний үлдэгдлээс санхүүжих / орон нутгийн төсөв/</t>
  </si>
  <si>
    <t xml:space="preserve">          Хөрөнгийн санхүүжилт / орон нутгийн төсөвт байгууллага/</t>
  </si>
  <si>
    <t xml:space="preserve">          Урсгал үйл ажиллагааны санхүүжилт / аймгаас авсан санхүүгийн дэмжлэг/</t>
  </si>
  <si>
    <t xml:space="preserve">          Орон нутгийн хөгжлийн сангаас санхүүжих</t>
  </si>
  <si>
    <t xml:space="preserve">     Төсвийн захирагчдаас </t>
  </si>
  <si>
    <t xml:space="preserve">          Хөрөнгийн</t>
  </si>
  <si>
    <t xml:space="preserve">          Төсвийн ерөнхийлөн захирагчаас олгосон санхүүжилт</t>
  </si>
  <si>
    <t xml:space="preserve">          Төсвийн ерөнхийлөн захирагч хооронд хийсэн санхүүжилт</t>
  </si>
  <si>
    <t xml:space="preserve">    Нийгмийн даатгалын сангийн төсвөөс санхүүжих</t>
  </si>
  <si>
    <t xml:space="preserve">          Нийгмийн даатгалын сангаас санхүүжих</t>
  </si>
  <si>
    <t xml:space="preserve">          Эрүүл мэндийн даатгалын сангаас санхүүжих</t>
  </si>
  <si>
    <t xml:space="preserve">          Нийгмийн даатгалын сангаас эмнэлгүүдэд олгох санхүүжилт</t>
  </si>
  <si>
    <t xml:space="preserve">          Аж ахуйн материал худалдан авах зардал</t>
  </si>
  <si>
    <t xml:space="preserve">          Бага үнэтэй, түргэн элэгдэх, ахуйн эд зүйлс</t>
  </si>
  <si>
    <t xml:space="preserve">          Хог хаягдал зайлуулах, хортон мэрэгчдийн устгал, ариутгал</t>
  </si>
  <si>
    <t xml:space="preserve">          Ном, хэвлэл</t>
  </si>
  <si>
    <t xml:space="preserve">          Шуудан, холбоо, интернэтийн төлбөр</t>
  </si>
  <si>
    <t xml:space="preserve">          Тээвэр, шатахуун</t>
  </si>
  <si>
    <t xml:space="preserve">          Бичиг хэрэг</t>
  </si>
  <si>
    <t xml:space="preserve">         Ашиглалтын зардалд төлсөн   /ТӨҮГ/</t>
  </si>
  <si>
    <t xml:space="preserve">         Байрны түрээс</t>
  </si>
  <si>
    <t xml:space="preserve">         Цэвэр, бохир ус</t>
  </si>
  <si>
    <t xml:space="preserve">         Түлш, халаалт</t>
  </si>
  <si>
    <t xml:space="preserve">         Гэрэл, цахилгаан</t>
  </si>
  <si>
    <t xml:space="preserve">     Ажил олгогчоос нийгмийн даатгалд төлөх шимтгэл</t>
  </si>
  <si>
    <t xml:space="preserve">           Ажиллагчдад төлсөн   /ТӨҮГ/</t>
  </si>
  <si>
    <t xml:space="preserve">           Гэрээт ажлын хөлс</t>
  </si>
  <si>
    <t xml:space="preserve">           Урамшуулал </t>
  </si>
  <si>
    <t xml:space="preserve">           Унаа хоолны хөнгөлөлт </t>
  </si>
  <si>
    <t xml:space="preserve">           Нэмэгдэл</t>
  </si>
  <si>
    <t xml:space="preserve">           Үндсэн цалин </t>
  </si>
  <si>
    <t xml:space="preserve">       Үндсэн хөрөнгө борлуулсны орлого</t>
  </si>
  <si>
    <t xml:space="preserve">       Улсын төсвөөс олгосон зээл</t>
  </si>
  <si>
    <t xml:space="preserve">      Бусдад олгосон зээл болон урьдчилгааны эргэн төлөлт</t>
  </si>
  <si>
    <t xml:space="preserve">      Хөрөнгө оруулалтын олз</t>
  </si>
  <si>
    <t xml:space="preserve">      Биет бус хөрөнгө борлуулсны орлого</t>
  </si>
  <si>
    <t xml:space="preserve">      Бусад урт хугацаат хөрөнгө борлуулсны орлого</t>
  </si>
  <si>
    <t xml:space="preserve">      Хүлээн авсан хүүний орлого</t>
  </si>
  <si>
    <t xml:space="preserve">      Хүлээн авсан ногдол ашиг</t>
  </si>
  <si>
    <t xml:space="preserve">      Гадаадын санхүүгийн зээлийн эх үүсвэр</t>
  </si>
  <si>
    <t>НИЙТ ХӨРӨНГИЙН ДҮН</t>
  </si>
  <si>
    <t>Жич: Мөнгө, түүнтэй адилтгах хөрөнгийн үлдэгдэл, гүйлгээг дээрх дансны код, ангилалын дагуу нэгтгэн, дэд данс буюу харилцах данс тус бүрээр задлан дэлгэрэнгүйгээр илэрхийлнэ</t>
  </si>
  <si>
    <t>Жич: Авлагын дансны үлдэгдэл, гүйлгээг дээрх дансны код, ангилалын дагуу нэгтгэн, дэд данс буюу харилцагч бүрээр задлан дэлгэрэнгүйгээр илэрхийлнэ</t>
  </si>
  <si>
    <t>Урт хугацаат хөрөнгө оруулалтын тодруулга</t>
  </si>
  <si>
    <t>Тодруулга № 9</t>
  </si>
  <si>
    <t>Урьдчилгаа дансны тодруулга</t>
  </si>
  <si>
    <t>Жич: Урьдчилгаа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</si>
  <si>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Урьдчилж гарсан зардлын дансдын үлдэгдэл, гүйлгээг дээрх дансны код, ангилалын дагуу нэгтгэн, дэд данс буюу хөрөнгө оруулалтын төрөл тус бүрээр нээсэн дансдаар задлан дэлгэрэнгүйгээр илэрхийлнэ</t>
  </si>
  <si>
    <t>Жич: Бонгино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</si>
  <si>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Урт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</si>
  <si>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Богино хугацаат хөрөнгө оруулалтын үлдэгдэл, гүйлгээг дээрх дансны код, ангилалын дагуу нэгтгэн, дэд данс буюу үнэт цаасны төрөл тус бүрээр нээсэн дансдаар задлан дэлгэрэнгүйгээр илэрхийлнэ</t>
  </si>
  <si>
    <t xml:space="preserve">          Биет ба биет бус хөрөнгө худалдан авсан зардал</t>
  </si>
  <si>
    <t>ТГ</t>
  </si>
  <si>
    <t xml:space="preserve">              Аж ахуйн материал худалдан авах зардал</t>
  </si>
  <si>
    <t xml:space="preserve">               Гадаад эх үүсвэрээр</t>
  </si>
  <si>
    <t>Ерөнхий мэдээлэл</t>
  </si>
  <si>
    <t>Бодогдсон цалин болон нэмэгдлүүд</t>
  </si>
  <si>
    <t>Суутгал болон суутгалын дүн</t>
  </si>
  <si>
    <t>Гарт Олгох</t>
  </si>
  <si>
    <t>Лист</t>
  </si>
  <si>
    <t>Хоол, унаа</t>
  </si>
  <si>
    <t>Хавсран ажилласан</t>
  </si>
  <si>
    <t>Зэрэг  дэвийн нэмэгдэл</t>
  </si>
  <si>
    <t>Үр дүнгийн урамшуулал</t>
  </si>
  <si>
    <t>Илүү цаг</t>
  </si>
  <si>
    <t>Бүгд дүн</t>
  </si>
  <si>
    <t>Ашиг</t>
  </si>
  <si>
    <t>ҮЭ-н татвар</t>
  </si>
  <si>
    <t>Шийтгэл</t>
  </si>
  <si>
    <t>Урьдчилгаа</t>
  </si>
  <si>
    <t>бусад</t>
  </si>
  <si>
    <t>Суутгалын дүн</t>
  </si>
  <si>
    <t xml:space="preserve">Өмнөх оны </t>
  </si>
  <si>
    <t>Батлагдсан төлөвлөгөө</t>
  </si>
  <si>
    <t xml:space="preserve">Тайлант оны </t>
  </si>
  <si>
    <t xml:space="preserve">        Үндсэн хөрөнгө данснаас хассаны олз (гарз)   /ТӨҮГ/</t>
  </si>
  <si>
    <t xml:space="preserve">         Биет бус хөрөнгө данснаас хассаны олз (гарз)  /ТӨҮГ/</t>
  </si>
  <si>
    <t xml:space="preserve">         Хөрөнгө оруулалт борлуулснаас үүссэн олз (гарз)  /ТӨҮГ/</t>
  </si>
  <si>
    <t xml:space="preserve">         Бусад урт хугацаат хөрөнгө борлуулсанаас үүссэн олз (гарз)  /ТӨҮГ/</t>
  </si>
  <si>
    <t xml:space="preserve">         Бусад ашиг (алдагдал)   /ТӨҮГ/</t>
  </si>
  <si>
    <t>Үндсэн хөрөнгийн дахин үнэлгээний өсөлт</t>
  </si>
  <si>
    <t>Үндсэн хөрөнгийн дахин үнэлгээний  бууралт</t>
  </si>
  <si>
    <t xml:space="preserve">               Нийгмийн даатгалын сангаас эмнэлгүүдэд олгох санхүүжилт</t>
  </si>
  <si>
    <t xml:space="preserve">         Бусад татвар (төлбөр, хураамж)</t>
  </si>
  <si>
    <t>НИЙТ ОРЛОГО</t>
  </si>
  <si>
    <t>C01</t>
  </si>
  <si>
    <t>C02</t>
  </si>
  <si>
    <t>C03</t>
  </si>
  <si>
    <t>C04</t>
  </si>
  <si>
    <t>C05</t>
  </si>
  <si>
    <t>C06</t>
  </si>
  <si>
    <t>C07</t>
  </si>
  <si>
    <t>C08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</si>
  <si>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</si>
  <si>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</si>
  <si>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</si>
  <si>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</si>
  <si>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</si>
  <si>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</si>
  <si>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</si>
  <si>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</si>
  <si>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</si>
  <si>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Да.Дархан ТЭДСан</t>
  </si>
  <si>
    <t>17.01.20</t>
  </si>
  <si>
    <t>Тариалан эрхлэлтийг дэмжих сан</t>
  </si>
  <si>
    <t xml:space="preserve">Төрийн сан </t>
  </si>
  <si>
    <t>Бинзен талон /А92/ 20,000</t>
  </si>
  <si>
    <t>ш</t>
  </si>
  <si>
    <t>санхүүжилт</t>
  </si>
  <si>
    <t>201 - Худалдан авсан</t>
  </si>
  <si>
    <t>REC_IN</t>
  </si>
  <si>
    <t>Бээлий</t>
  </si>
  <si>
    <t>ТӨРИЙН БАНК</t>
  </si>
  <si>
    <t>Бичгийн цаас</t>
  </si>
  <si>
    <t>1-р сарын цалинг картанд шилжүүлэв</t>
  </si>
  <si>
    <t>REC_OUT</t>
  </si>
  <si>
    <t>Бинзен талон /А92/</t>
  </si>
  <si>
    <t>Да.Суутган-1</t>
  </si>
  <si>
    <t>Принтерийн хор 2070</t>
  </si>
  <si>
    <t>ХХОАТ</t>
  </si>
  <si>
    <t>Да НДШ-ийн орлого</t>
  </si>
  <si>
    <t>Албан бланк А5</t>
  </si>
  <si>
    <t>НДШ төлөв</t>
  </si>
  <si>
    <t>Бинзен талон /А92/ 1000</t>
  </si>
  <si>
    <t>Албан бланк А4</t>
  </si>
  <si>
    <t>Тушаалын бланк А4</t>
  </si>
  <si>
    <t>Бинзен талон /А92/ 10,000</t>
  </si>
  <si>
    <t>МОНГОЛЫН ЦАХИЛГААН ХОЛБОО ТӨХК</t>
  </si>
  <si>
    <t>Хаан банк</t>
  </si>
  <si>
    <t>Яриа интернетийн төлбөр</t>
  </si>
  <si>
    <t>Аккумлятор</t>
  </si>
  <si>
    <t>ACC_ENT</t>
  </si>
  <si>
    <t>НИК ХХК</t>
  </si>
  <si>
    <t>Шатахууны төлбөр</t>
  </si>
  <si>
    <t>17.01.24</t>
  </si>
  <si>
    <t>INVEN</t>
  </si>
  <si>
    <t>Хошуувч</t>
  </si>
  <si>
    <t>S_OUTVEN</t>
  </si>
  <si>
    <t>С.МӨНХЗУЛ</t>
  </si>
  <si>
    <t>ИЮ73122929</t>
  </si>
  <si>
    <t>Бинзен талон /А92/ 5000</t>
  </si>
  <si>
    <t>Томилолтын зардал</t>
  </si>
  <si>
    <t>Автомашины дугуй өвлийн</t>
  </si>
  <si>
    <t>17.01.26</t>
  </si>
  <si>
    <t>Галын булан / иж бүрэн /</t>
  </si>
  <si>
    <t>17.01.31</t>
  </si>
  <si>
    <t>Ц - 001</t>
  </si>
  <si>
    <t>1-р сарын Цалин</t>
  </si>
  <si>
    <t>Ц - 002</t>
  </si>
  <si>
    <t>1-р сарын НДШ - Даатгуулагч</t>
  </si>
  <si>
    <t>Ц - 003</t>
  </si>
  <si>
    <t>1-р сарын НДШ - Тэтгэвэр</t>
  </si>
  <si>
    <t>Ц - 004</t>
  </si>
  <si>
    <t>1-р сарын НДШ - Тэтгэмж</t>
  </si>
  <si>
    <t>Ц - 005</t>
  </si>
  <si>
    <t>1-р сарын НДШ - ЭМД</t>
  </si>
  <si>
    <t>Ц - 006</t>
  </si>
  <si>
    <t>1-р сарын НДШ - Ажилгүйдэл</t>
  </si>
  <si>
    <t>Ц - 007</t>
  </si>
  <si>
    <t>1-р сарын НДШ - ҮО</t>
  </si>
  <si>
    <t>Ц - 008</t>
  </si>
  <si>
    <t>1-р сарын ХАОАТ</t>
  </si>
  <si>
    <t>Ц - 009</t>
  </si>
  <si>
    <t>1-р сарын Хоол, унаа</t>
  </si>
  <si>
    <t>ЭЛЭГДЭЛ</t>
  </si>
  <si>
    <t># ЭЛЭГДЛИЙН ЗАРДАЛ #</t>
  </si>
  <si>
    <t>DET_CLR</t>
  </si>
  <si>
    <t>17.02.14</t>
  </si>
  <si>
    <t>Принтерийн хор цэнэглэлт</t>
  </si>
  <si>
    <t>17.02.17</t>
  </si>
  <si>
    <t>Хогийн шүүр</t>
  </si>
  <si>
    <t>Батханжаргалант ХХК</t>
  </si>
  <si>
    <t>Шалны мод</t>
  </si>
  <si>
    <t>ТОП ЭЛЕКТРОНИКС ХХК</t>
  </si>
  <si>
    <t>Уртасгагч</t>
  </si>
  <si>
    <t>ГАНТУЛГА</t>
  </si>
  <si>
    <t>ИЭ84010211</t>
  </si>
  <si>
    <t>ХХБ</t>
  </si>
  <si>
    <t>Цагаан будаг</t>
  </si>
  <si>
    <t>кг</t>
  </si>
  <si>
    <t xml:space="preserve">Принтерийн хорны үнэ </t>
  </si>
  <si>
    <t>Емульс</t>
  </si>
  <si>
    <t>2-р сарын цалинг картанд шилжүүлэв</t>
  </si>
  <si>
    <t>Чихрийн таваг</t>
  </si>
  <si>
    <t>Поднос</t>
  </si>
  <si>
    <t>Кофе</t>
  </si>
  <si>
    <t>Сахар</t>
  </si>
  <si>
    <t>Вилк</t>
  </si>
  <si>
    <t>Разетка</t>
  </si>
  <si>
    <t>Машины галын хор</t>
  </si>
  <si>
    <t>ЭНХЖАРГАЛ</t>
  </si>
  <si>
    <t>УЗ88120920</t>
  </si>
  <si>
    <t>Авто аптек</t>
  </si>
  <si>
    <t>Савангийн тавиур</t>
  </si>
  <si>
    <t>17.02.20</t>
  </si>
  <si>
    <t>17.02.27</t>
  </si>
  <si>
    <t>Хаяг 70*60</t>
  </si>
  <si>
    <t>МӨНХЗУЛ</t>
  </si>
  <si>
    <t>Өрөөний хаяг</t>
  </si>
  <si>
    <t>СОДНОМЖАМЦ</t>
  </si>
  <si>
    <t>ПБ77120114</t>
  </si>
  <si>
    <t>Агуулахын бүртгэл</t>
  </si>
  <si>
    <t>Ажлын цагийн бүртгэл</t>
  </si>
  <si>
    <t>Кассын бүртгэл</t>
  </si>
  <si>
    <t>17.02.28</t>
  </si>
  <si>
    <t>2-р сарын Цалин</t>
  </si>
  <si>
    <t>2-р сарын НДШ - Даатгуулагч</t>
  </si>
  <si>
    <t>2-р сарын НДШ - Тэтгэвэр</t>
  </si>
  <si>
    <t>2-р сарын НДШ - Тэтгэмж</t>
  </si>
  <si>
    <t>2-р сарын НДШ - ЭМД</t>
  </si>
  <si>
    <t>2-р сарын НДШ - Ажилгүйдэл</t>
  </si>
  <si>
    <t>2-р сарын НДШ - ҮО</t>
  </si>
  <si>
    <t>2-р сарын ХАОАТ</t>
  </si>
  <si>
    <t>2-р сарын Хоол, унаа</t>
  </si>
  <si>
    <t>17.03.09</t>
  </si>
  <si>
    <t>Хойд татуургын тулк</t>
  </si>
  <si>
    <t>Ариун цэврийн өрөөний толь</t>
  </si>
  <si>
    <t>Хэвтээ тэнцүүлэгч ремен</t>
  </si>
  <si>
    <t>3-р сарын цалинг картанд шилжүүлэв</t>
  </si>
  <si>
    <t>Хойд урд тулк</t>
  </si>
  <si>
    <t>Саван барааны</t>
  </si>
  <si>
    <t>Вок</t>
  </si>
  <si>
    <t>Гарын саван</t>
  </si>
  <si>
    <t>Өрөөний гишгүүр</t>
  </si>
  <si>
    <t>Урд наклад</t>
  </si>
  <si>
    <t>багц</t>
  </si>
  <si>
    <t>Босоо тэнцүүлэгч</t>
  </si>
  <si>
    <t>Денамны ремень</t>
  </si>
  <si>
    <t>Кондейшны ремень</t>
  </si>
  <si>
    <t>Хувин</t>
  </si>
  <si>
    <t>17.03.10</t>
  </si>
  <si>
    <t>17.03.13</t>
  </si>
  <si>
    <t>Ирсэн бичгийн дэвтэр</t>
  </si>
  <si>
    <t>17.03.16</t>
  </si>
  <si>
    <t>Явсан бичгийн дэвтэр</t>
  </si>
  <si>
    <t>Өнгөт хэвлэл</t>
  </si>
  <si>
    <t>17.03.31</t>
  </si>
  <si>
    <t>Свечье</t>
  </si>
  <si>
    <t>3-р сарын Цалин</t>
  </si>
  <si>
    <t>3-р сарын НДШ - Даатгуулагч</t>
  </si>
  <si>
    <t>3-р сарын НДШ - Тэтгэвэр</t>
  </si>
  <si>
    <t>3-р сарын НДШ - Тэтгэмж</t>
  </si>
  <si>
    <t>3-р сарын НДШ - ЭМД</t>
  </si>
  <si>
    <t>3-р сарын НДШ - Ажилгүйдэл</t>
  </si>
  <si>
    <t>3-р сарын НДШ - ҮО</t>
  </si>
  <si>
    <t>3-р сарын ХАОАТ</t>
  </si>
  <si>
    <t>3-р сарын Хоол, унаа</t>
  </si>
  <si>
    <t>17.04.07</t>
  </si>
  <si>
    <t>ЧД-ийн татварын хэлтэс</t>
  </si>
  <si>
    <t>Улаанбаатар Хотын Банк</t>
  </si>
  <si>
    <t>Гагнуурын аппарат</t>
  </si>
  <si>
    <t>УБН 05-02 МАШИНЫ АТӨЯХАТ</t>
  </si>
  <si>
    <t>НДШ урамшуулал</t>
  </si>
  <si>
    <t>ХХОАТ урамшуулал</t>
  </si>
  <si>
    <t>Урамшууллын зөрүү</t>
  </si>
  <si>
    <t>Шат</t>
  </si>
  <si>
    <t>УБН 05-02 МАШИНЫ АГААРЫН БОХИРДЛЫН ТАТВАР</t>
  </si>
  <si>
    <t>05-02 машины агаарын бохирдлын үнэ</t>
  </si>
  <si>
    <t>17.04.10</t>
  </si>
  <si>
    <t>Цоологч</t>
  </si>
  <si>
    <t>Нэр данс зөрү?гийн орлого</t>
  </si>
  <si>
    <t>Тодруулагч</t>
  </si>
  <si>
    <t>17.04.13</t>
  </si>
  <si>
    <t>Хүнсний ногоо хураагч</t>
  </si>
  <si>
    <t>302 - Шилжүүлсэн</t>
  </si>
  <si>
    <t>17.04.14</t>
  </si>
  <si>
    <t>4-р сарын цалинг картанд шилжүүлэв</t>
  </si>
  <si>
    <t>301 - Худалдсан, зарцуулсан</t>
  </si>
  <si>
    <t>17.04.17</t>
  </si>
  <si>
    <t>17.04.18</t>
  </si>
  <si>
    <t>17.04.24</t>
  </si>
  <si>
    <t>Дархан орон нутгийн зам Тээвэр ОНӨААТҮГ</t>
  </si>
  <si>
    <t>Замын сангийн төлбар</t>
  </si>
  <si>
    <t>Скоч</t>
  </si>
  <si>
    <t xml:space="preserve">АТҮТ Дархан салбар оношлогоо </t>
  </si>
  <si>
    <t>УБН 05-02 авто машины оношлогооны  төлбөр</t>
  </si>
  <si>
    <t>Мобиль 5/30 масло</t>
  </si>
  <si>
    <t>Зүүдэг цоож</t>
  </si>
  <si>
    <t>Цавуу</t>
  </si>
  <si>
    <t>Хавтас</t>
  </si>
  <si>
    <t>Үдээс</t>
  </si>
  <si>
    <t>Цаасны хутга</t>
  </si>
  <si>
    <t>СИМБА ДЭЛГҮҮР С.ЦЭРЭНЧИМЭГ</t>
  </si>
  <si>
    <t>ДВ64041902</t>
  </si>
  <si>
    <t>Ноорог цаас</t>
  </si>
  <si>
    <t>17.04.25</t>
  </si>
  <si>
    <t>17.04.26</t>
  </si>
  <si>
    <t>ГАНХУЯГ</t>
  </si>
  <si>
    <t>ИЦ69121910</t>
  </si>
  <si>
    <t>ДАВАА</t>
  </si>
  <si>
    <t>ТА84102418</t>
  </si>
  <si>
    <t>Тасдагчийн ир</t>
  </si>
  <si>
    <t>17.04.30</t>
  </si>
  <si>
    <t>4-р сарын Цалин</t>
  </si>
  <si>
    <t>4-р сарын НДШ - Даатгуулагч</t>
  </si>
  <si>
    <t>4-р сарын НДШ - Тэтгэвэр</t>
  </si>
  <si>
    <t>4-р сарын НДШ - Тэтгэмж</t>
  </si>
  <si>
    <t>4-р сарын НДШ - ЭМД</t>
  </si>
  <si>
    <t>4-р сарын НДШ - Ажилгүйдэл</t>
  </si>
  <si>
    <t>4-р сарын НДШ - ҮО</t>
  </si>
  <si>
    <t>4-р сарын ХАОАТ</t>
  </si>
  <si>
    <t>4-р сарын Хоол, унаа</t>
  </si>
  <si>
    <t>17.05.12</t>
  </si>
  <si>
    <t>Арын гэрэл</t>
  </si>
  <si>
    <t>Салфетка</t>
  </si>
  <si>
    <t>5-р сарын цалинг картанд шилжүүлэв</t>
  </si>
  <si>
    <t>Ажлын хувцас / зуны /</t>
  </si>
  <si>
    <t>хос</t>
  </si>
  <si>
    <t>17.05.18</t>
  </si>
  <si>
    <t>Амортизатор урд</t>
  </si>
  <si>
    <t>Бинзен талон 50000</t>
  </si>
  <si>
    <t>ТСП-15 К тос</t>
  </si>
  <si>
    <t>Солидол</t>
  </si>
  <si>
    <t>ДАРХАН БАРМАТ ХХК</t>
  </si>
  <si>
    <t>Принтерийн хор</t>
  </si>
  <si>
    <t>Материалын үнэ</t>
  </si>
  <si>
    <t>17.05.22</t>
  </si>
  <si>
    <t>17.05.23</t>
  </si>
  <si>
    <t>Галын хор</t>
  </si>
  <si>
    <t>17.05.25</t>
  </si>
  <si>
    <t>АНДЫН ХҮЛЭГ ХХК</t>
  </si>
  <si>
    <t>Олс</t>
  </si>
  <si>
    <t>м</t>
  </si>
  <si>
    <t>АВТО МАШИНЫ ОНОШЛОГООНЫ ТӨЛБӨР</t>
  </si>
  <si>
    <t>Аптек</t>
  </si>
  <si>
    <t>17.05.29</t>
  </si>
  <si>
    <t>ОЮУНБААТАР</t>
  </si>
  <si>
    <t>МЙ86101311</t>
  </si>
  <si>
    <t>Бээлий нимгэн</t>
  </si>
  <si>
    <t>Өндөрийн бүс</t>
  </si>
  <si>
    <t>Шатах тослох материалын үнэ</t>
  </si>
  <si>
    <t>17.05.31</t>
  </si>
  <si>
    <t>5-р сарын Цалин</t>
  </si>
  <si>
    <t>5-р сарын НДШ - Даатгуулагч</t>
  </si>
  <si>
    <t>5-р сарын НДШ - Тэтгэвэр</t>
  </si>
  <si>
    <t>5-р сарын НДШ - Тэтгэмж</t>
  </si>
  <si>
    <t>5-р сарын НДШ - ЭМД</t>
  </si>
  <si>
    <t>5-р сарын НДШ - Ажилгүйдэл</t>
  </si>
  <si>
    <t>5-р сарын НДШ - ҮО</t>
  </si>
  <si>
    <t>5-р сарын ХАОАТ</t>
  </si>
  <si>
    <t>5-р сарын Хоол, унаа</t>
  </si>
  <si>
    <t>17.06.09</t>
  </si>
  <si>
    <t>17.06.13</t>
  </si>
  <si>
    <t>6-р сарын цалинг картанд шилжүүлэв</t>
  </si>
  <si>
    <t>6-р сарын хоол унааны зардлыг картанд шилжүүлэв</t>
  </si>
  <si>
    <t>NISSAN PATROL</t>
  </si>
  <si>
    <t>204 - Шилжүүлэн авсан бүтцийн өөрчлөлтөөр</t>
  </si>
  <si>
    <t>Үндсэн хөрөнгийн тооллого,хяналтын систем</t>
  </si>
  <si>
    <t>Тэмээн гарны тульк</t>
  </si>
  <si>
    <t>Дэрсэн шүүр</t>
  </si>
  <si>
    <t>Принтерийн хор цэнэглэх</t>
  </si>
  <si>
    <t>Эн Жи Ти Би Эн ХХК</t>
  </si>
  <si>
    <t>Лац ломбо бахь</t>
  </si>
  <si>
    <t>Хүрз /Пивор /</t>
  </si>
  <si>
    <t>Эсгий сальник</t>
  </si>
  <si>
    <t>17.06.15</t>
  </si>
  <si>
    <t>17.06.16</t>
  </si>
  <si>
    <t>Амортизатор хойд</t>
  </si>
  <si>
    <t>17.06.19</t>
  </si>
  <si>
    <t>Рулийн аппарат</t>
  </si>
  <si>
    <t>17.06.21</t>
  </si>
  <si>
    <t>Хагас голын сальник</t>
  </si>
  <si>
    <t>Үзүүрийн шарик</t>
  </si>
  <si>
    <t>БОЛОРТУЯА</t>
  </si>
  <si>
    <t>ТА74062462</t>
  </si>
  <si>
    <t>НАЙДАНС?РЭН</t>
  </si>
  <si>
    <t>ИЙ89062812</t>
  </si>
  <si>
    <t>Хойд пүрш Патрол</t>
  </si>
  <si>
    <t>17.06.23</t>
  </si>
  <si>
    <t>Монгол даатгал ХХК</t>
  </si>
  <si>
    <t>УБЗ 05-02 даатгалын үйлчилгээ</t>
  </si>
  <si>
    <t>УБЗ 05-02 Машины агаарын бохирдлын татвар</t>
  </si>
  <si>
    <t>УБЗ 05-02 АТӨЯХАТатвар</t>
  </si>
  <si>
    <t>Маск</t>
  </si>
  <si>
    <t>Хөдөлмөр хамгааллын хэрэгслийн үнэ</t>
  </si>
  <si>
    <t>Дархан Өсөх Жавхлант ХХК</t>
  </si>
  <si>
    <t>Галын булан хийж гүйцэтгэх ажлын хөлс</t>
  </si>
  <si>
    <t>17.06.29</t>
  </si>
  <si>
    <t>Цэвэрлэгээнмй алчуур</t>
  </si>
  <si>
    <t>1 удаагийн лац ломбо</t>
  </si>
  <si>
    <t>00 угаах сойз</t>
  </si>
  <si>
    <t>00-н үнэртүүлэгч</t>
  </si>
  <si>
    <t>00 н тавиур</t>
  </si>
  <si>
    <t>Хантааз</t>
  </si>
  <si>
    <t>17.06.30</t>
  </si>
  <si>
    <t>ҮТБААЗ</t>
  </si>
  <si>
    <t>Анжис</t>
  </si>
  <si>
    <t>Чиргүүл 8 тн</t>
  </si>
  <si>
    <t>F-1254 трактор</t>
  </si>
  <si>
    <t>Чиргүүл 1,5 тн</t>
  </si>
  <si>
    <t>Модны нүх ухагч өрөм</t>
  </si>
  <si>
    <t>FT бага оврын трактор</t>
  </si>
  <si>
    <t>FT-1654 давхар дугуйт трактор</t>
  </si>
  <si>
    <t>Роторт сийрүүлүүр</t>
  </si>
  <si>
    <t>Зөөврийн услах систем</t>
  </si>
  <si>
    <t>Хүнсний ногооны үрлүүр</t>
  </si>
  <si>
    <t>Ногооны үр ХХК</t>
  </si>
  <si>
    <t>Гезагард</t>
  </si>
  <si>
    <t>Каратэ 5%</t>
  </si>
  <si>
    <t>6-р сарын Цалин</t>
  </si>
  <si>
    <t>6-р сарын НДШ - Даатгуулагч</t>
  </si>
  <si>
    <t>6-р сарын НДШ - Тэтгэвэр</t>
  </si>
  <si>
    <t>6-р сарын НДШ - Тэтгэмж</t>
  </si>
  <si>
    <t>6-р сарын НДШ - ЭМД</t>
  </si>
  <si>
    <t>6-р сарын НДШ - Ажилгүйдэл</t>
  </si>
  <si>
    <t>6-р сарын НДШ - ҮО</t>
  </si>
  <si>
    <t>6-р сарын ХАОАТ</t>
  </si>
  <si>
    <t>6-р сарын Хоол, унаа</t>
  </si>
  <si>
    <t>17.07.01</t>
  </si>
  <si>
    <t>Хөтөл салбар</t>
  </si>
  <si>
    <t>Жип Land-200</t>
  </si>
  <si>
    <t>303 - Шилжүүлсэн</t>
  </si>
  <si>
    <t>17.07.06</t>
  </si>
  <si>
    <t>ГҮҮДМОТОРС ХХК</t>
  </si>
  <si>
    <t>Худалдаа Хөгжлийн Банк</t>
  </si>
  <si>
    <t>сэлбэгний үнэ / Автомашины  /</t>
  </si>
  <si>
    <t>7-р сарын цалинг картанд шилжүүлэв</t>
  </si>
  <si>
    <t>7-р сарын хоол унааны мөнгө картанд</t>
  </si>
  <si>
    <t>ХАНГАЙН ӨНДӨР УУЛ ХХК</t>
  </si>
  <si>
    <t>17.07.09</t>
  </si>
  <si>
    <t>17.07.10</t>
  </si>
  <si>
    <t>Урд хэвтээ тэнхлэгийн резин</t>
  </si>
  <si>
    <t>Урд пүрш Патрол</t>
  </si>
  <si>
    <t>17.07.26</t>
  </si>
  <si>
    <t>17.07.31</t>
  </si>
  <si>
    <t>7-р сарын Цалин</t>
  </si>
  <si>
    <t>7-р сарын НДШ - Даатгуулагч</t>
  </si>
  <si>
    <t>7-р сарын НДШ - Тэтгэвэр</t>
  </si>
  <si>
    <t>7-р сарын НДШ - Тэтгэмж</t>
  </si>
  <si>
    <t>7-р сарын НДШ - ЭМД</t>
  </si>
  <si>
    <t>7-р сарын НДШ - Ажилгүйдэл</t>
  </si>
  <si>
    <t>7-р сарын НДШ - ҮО</t>
  </si>
  <si>
    <t>7-р сарын ХАОАТ</t>
  </si>
  <si>
    <t>7-р сарын Хоол, унаа</t>
  </si>
  <si>
    <t># Шилжиж ирсэн элэгдлийн дүн #</t>
  </si>
  <si>
    <t>17.08.08</t>
  </si>
  <si>
    <t>17.08.10</t>
  </si>
  <si>
    <t>17.08.15</t>
  </si>
  <si>
    <t>8-сарын эхний хагасын цалин</t>
  </si>
  <si>
    <t>17.08.21</t>
  </si>
  <si>
    <t>БАТТУЛГА  ОЧИРПҮРЭВ</t>
  </si>
  <si>
    <t>ЧД80082836</t>
  </si>
  <si>
    <t>17.08.23</t>
  </si>
  <si>
    <t>Да.Стандарт,ХЗХэлтэс</t>
  </si>
  <si>
    <t>Лабораторийн багаж баталгаажуулалтын төлбөр</t>
  </si>
  <si>
    <t>Стандарт,хэмжил зүйн газар</t>
  </si>
  <si>
    <t xml:space="preserve">8-р сарын цалинг картанд шилжүүлэв </t>
  </si>
  <si>
    <t>БҮТЭЗүйл / цэвэрлэээний материал толь тавиур бусад зүйлс /</t>
  </si>
  <si>
    <t>Бензин талон 10000</t>
  </si>
  <si>
    <t>л</t>
  </si>
  <si>
    <t>Редуктор ком</t>
  </si>
  <si>
    <t>17.08.24</t>
  </si>
  <si>
    <t>Цаас цоологч</t>
  </si>
  <si>
    <t>Хлад</t>
  </si>
  <si>
    <t>Дамартай уртасгагч</t>
  </si>
  <si>
    <t>17.08.31</t>
  </si>
  <si>
    <t>8-р сарын Цалин</t>
  </si>
  <si>
    <t>8-р сарын НДШ - Даатгуулагч</t>
  </si>
  <si>
    <t>8-р сарын НДШ - Тэтгэвэр</t>
  </si>
  <si>
    <t>8-р сарын НДШ - Тэтгэмж</t>
  </si>
  <si>
    <t>8-р сарын НДШ - ЭМД</t>
  </si>
  <si>
    <t>8-р сарын НДШ - Ажилгүйдэл</t>
  </si>
  <si>
    <t>8-р сарын НДШ - ҮО</t>
  </si>
  <si>
    <t>8-р сарын ХАОАТ</t>
  </si>
  <si>
    <t>8-р сарын Хоол, унаа</t>
  </si>
  <si>
    <t>Ц - 010</t>
  </si>
  <si>
    <t>8-р сарын Цалингийн зөрүү</t>
  </si>
  <si>
    <t>17.09.05</t>
  </si>
  <si>
    <t>17.09.14</t>
  </si>
  <si>
    <t>17.09.19</t>
  </si>
  <si>
    <t>9-р сарын цалинг картанд шилжүүлэв</t>
  </si>
  <si>
    <t>Номадик лежендс тур ХХК</t>
  </si>
  <si>
    <t>9-р сарын хоол унааны мөнгийг картанд шилжүүлэв</t>
  </si>
  <si>
    <t>17.09.20</t>
  </si>
  <si>
    <t>ДЮ81021002</t>
  </si>
  <si>
    <t>17.09.21</t>
  </si>
  <si>
    <t>Шүтэн-Уул ХХК</t>
  </si>
  <si>
    <t>17.09.25</t>
  </si>
  <si>
    <t>17.09.26</t>
  </si>
  <si>
    <t>КАПИТРОН БАНК</t>
  </si>
  <si>
    <t>Ажлын хувцасны үнэ</t>
  </si>
  <si>
    <t xml:space="preserve">АВТО МАШИНЫ СЭЛБЭГНИЙ ҮНЭ </t>
  </si>
  <si>
    <t>Бээлий хошуувчны үнэ</t>
  </si>
  <si>
    <t>АВТО ПҮҮ БАТАЛГААЖУУЛСАНЫ ТӨЛБӨР</t>
  </si>
  <si>
    <t>17.09.27</t>
  </si>
  <si>
    <t>17.09.30</t>
  </si>
  <si>
    <t>9-р сарын Цалин</t>
  </si>
  <si>
    <t>9-р сарын НДШ - Даатгуулагч</t>
  </si>
  <si>
    <t>9-р сарын НДШ - Тэтгэвэр</t>
  </si>
  <si>
    <t>9-р сарын НДШ - Тэтгэмж</t>
  </si>
  <si>
    <t>9-р сарын НДШ - ЭМД</t>
  </si>
  <si>
    <t>9-р сарын НДШ - Ажилгүйдэл</t>
  </si>
  <si>
    <t>9-р сарын НДШ - ҮО</t>
  </si>
  <si>
    <t>9-р сарын ХАОАТ</t>
  </si>
  <si>
    <t>9-р сарын Хоол, унаа</t>
  </si>
  <si>
    <t>17.10.09</t>
  </si>
  <si>
    <t>17.10.11</t>
  </si>
  <si>
    <t>17.10.12</t>
  </si>
  <si>
    <t>10-р сарын цалинг картанд шилжүүлэв</t>
  </si>
  <si>
    <t>17.10.16</t>
  </si>
  <si>
    <t>17.10.24</t>
  </si>
  <si>
    <t>17.10.25</t>
  </si>
  <si>
    <t>17.10.27</t>
  </si>
  <si>
    <t xml:space="preserve">Цаас цоологч / баримт үдэх / </t>
  </si>
  <si>
    <t>17.10.31</t>
  </si>
  <si>
    <t>10-р сарын Цалин</t>
  </si>
  <si>
    <t>10-р сарын НДШ - Даатгуулагч</t>
  </si>
  <si>
    <t>10-р сарын НДШ - Тэтгэвэр</t>
  </si>
  <si>
    <t>10-р сарын НДШ - Тэтгэмж</t>
  </si>
  <si>
    <t>10-р сарын НДШ - ЭМД</t>
  </si>
  <si>
    <t>10-р сарын НДШ - Ажилгүйдэл</t>
  </si>
  <si>
    <t>10-р сарын НДШ - ҮО</t>
  </si>
  <si>
    <t>10-р сарын ХАОАТ</t>
  </si>
  <si>
    <t>10-р сарын Хоол, унаа</t>
  </si>
  <si>
    <t>17.11.10</t>
  </si>
  <si>
    <t>17.11.13</t>
  </si>
  <si>
    <t>17.11.14</t>
  </si>
  <si>
    <t>11-р сарын цалинг картанд шилжүүлэв</t>
  </si>
  <si>
    <t>17.11.15</t>
  </si>
  <si>
    <t>17.11.20</t>
  </si>
  <si>
    <t>Өндөрийн бүсний үнэ</t>
  </si>
  <si>
    <t>А шат багажны үнэ</t>
  </si>
  <si>
    <t>17.11.21</t>
  </si>
  <si>
    <t>17.11.30</t>
  </si>
  <si>
    <t>11-р сарын Цалин</t>
  </si>
  <si>
    <t>11-р сарын НДШ - Даатгуулагч</t>
  </si>
  <si>
    <t>11-р сарын НДШ - Тэтгэвэр</t>
  </si>
  <si>
    <t>11-р сарын НДШ - Тэтгэмж</t>
  </si>
  <si>
    <t>11-р сарын НДШ - ЭМД</t>
  </si>
  <si>
    <t>11-р сарын НДШ - Ажилгүйдэл</t>
  </si>
  <si>
    <t>11-р сарын НДШ - ҮО</t>
  </si>
  <si>
    <t>11-р сарын ХАОАТ</t>
  </si>
  <si>
    <t>17.12.13</t>
  </si>
  <si>
    <t>17.12.14</t>
  </si>
  <si>
    <t>ШИЖИР</t>
  </si>
  <si>
    <t>ПЕ84090911</t>
  </si>
  <si>
    <t>БАТЧУЛУУН</t>
  </si>
  <si>
    <t>ИГ68061711</t>
  </si>
  <si>
    <t>БАТХҮҮ</t>
  </si>
  <si>
    <t>ТЕ92100738</t>
  </si>
  <si>
    <t>12-р сарын цалин</t>
  </si>
  <si>
    <t>Нормын хувцасны үнэ</t>
  </si>
  <si>
    <t>17.12.15</t>
  </si>
  <si>
    <t>17.12.19</t>
  </si>
  <si>
    <t>Орлого төвлөрүүлэн шилжүүлэв</t>
  </si>
  <si>
    <t>17.12.27</t>
  </si>
  <si>
    <t>17.12.28</t>
  </si>
  <si>
    <t>Урамшуулал</t>
  </si>
  <si>
    <t>Урамшууллын НДШ</t>
  </si>
  <si>
    <t>17.12.31</t>
  </si>
  <si>
    <t>ЦАЛИНГИЙН АВЛАГА</t>
  </si>
  <si>
    <t>НОРОВ</t>
  </si>
  <si>
    <t>12-р сарын Цалин</t>
  </si>
  <si>
    <t>12-р сарын НДШ - Даатгуулагч</t>
  </si>
  <si>
    <t>12-р сарын НДШ - Тэтгэвэр</t>
  </si>
  <si>
    <t>12-р сарын НДШ - Тэтгэмж</t>
  </si>
  <si>
    <t>12-р сарын НДШ - ЭМД</t>
  </si>
  <si>
    <t>12-р сарын НДШ - Ажилгүйдэл</t>
  </si>
  <si>
    <t>12-р сарын НДШ - ҮО</t>
  </si>
  <si>
    <t>12-р сарын ХАОАТ</t>
  </si>
  <si>
    <t>12-р сарын Хоол, унаа</t>
  </si>
  <si>
    <t>11-р сарын Хоол, унаа</t>
  </si>
  <si>
    <t>Силос корпус №2</t>
  </si>
  <si>
    <t>15.12.31</t>
  </si>
  <si>
    <t>Силос корпус №3</t>
  </si>
  <si>
    <t>Пүүчний байр</t>
  </si>
  <si>
    <t>Трансформатор /кабелийн хамт/</t>
  </si>
  <si>
    <t>Элеваторийн цамхаг</t>
  </si>
  <si>
    <t>Гүний худаг</t>
  </si>
  <si>
    <t>Бохирын цооног</t>
  </si>
  <si>
    <t>Харуулын байр</t>
  </si>
  <si>
    <t>Лабороторийн барилга</t>
  </si>
  <si>
    <t>Ариун цэврийн байр</t>
  </si>
  <si>
    <t>Цахилгааны ерөнхий шит</t>
  </si>
  <si>
    <t>Доод галерейн цахилгааны шит</t>
  </si>
  <si>
    <t>Дээд галерейн цахилгааны шит</t>
  </si>
  <si>
    <t>Гадна хашаа</t>
  </si>
  <si>
    <t>Үр тариа вагоноос хүлээн авах байгууламж</t>
  </si>
  <si>
    <t>09.03.06</t>
  </si>
  <si>
    <t>15.06.30</t>
  </si>
  <si>
    <t>Кабель далдлагч</t>
  </si>
  <si>
    <t>16.10.06</t>
  </si>
  <si>
    <t>Удирдлагын ерөнхий самбар</t>
  </si>
  <si>
    <t>Доод галерейн гэрэлтүүлэг</t>
  </si>
  <si>
    <t>Дээд галерейн гэрэлтүүлэг</t>
  </si>
  <si>
    <t>Шилжүүлэгч 3 салаа</t>
  </si>
  <si>
    <t>Буудай хатаалга</t>
  </si>
  <si>
    <t>Авто өргөгч</t>
  </si>
  <si>
    <t>Хаягдлын бункер</t>
  </si>
  <si>
    <t>Цамхагийн урсах хоолой</t>
  </si>
  <si>
    <t>Механик хаалт</t>
  </si>
  <si>
    <t>Шураган дамжуулагч</t>
  </si>
  <si>
    <t>Шанаган дамжуулагч</t>
  </si>
  <si>
    <t>Хатаалгын газ цэнэглэгч</t>
  </si>
  <si>
    <t>Авто машинд үр тариа ачигч</t>
  </si>
  <si>
    <t>Вагонд буудай ачих хоолой</t>
  </si>
  <si>
    <t>Гинжин дамжуулагч</t>
  </si>
  <si>
    <t>Агааржуулалтын вентилятор</t>
  </si>
  <si>
    <t>Силосны дулаан хэмжигч</t>
  </si>
  <si>
    <t>Батерейн циклон</t>
  </si>
  <si>
    <t>Туузан дамжуулагч</t>
  </si>
  <si>
    <t>Шилжүүлэгч 2 салаа</t>
  </si>
  <si>
    <t>Тэргэнцэр</t>
  </si>
  <si>
    <t>Шанаган дамжуулагч Н-48</t>
  </si>
  <si>
    <t>Силосны доод урсах хоолой</t>
  </si>
  <si>
    <t>Туузан дамжуулагч богино</t>
  </si>
  <si>
    <t>Сеператорын доод хаягдлын бункер</t>
  </si>
  <si>
    <t>Үндсэн цэвэрлэгээний сеператор</t>
  </si>
  <si>
    <t>Авто машинаас будаа буулгах бункер</t>
  </si>
  <si>
    <t>Урьдчилсан цэвэрлэгээний сеператор</t>
  </si>
  <si>
    <t>Шанаган дамжуулагч Н-20</t>
  </si>
  <si>
    <t>Үндсэн цэвэрлэгээний тоос сорогч</t>
  </si>
  <si>
    <t>Пүүний электрон хэмжүүр</t>
  </si>
  <si>
    <t>Шилжүүлэгч 4 салаа</t>
  </si>
  <si>
    <t>Авто пүү</t>
  </si>
  <si>
    <t>Аналитик жин PGW253e</t>
  </si>
  <si>
    <t>16.01.02</t>
  </si>
  <si>
    <t>Натур тодорхойлогч GHCS-1000/ P /</t>
  </si>
  <si>
    <t>Лабораторын тээрэм FW80-I</t>
  </si>
  <si>
    <t>Будаа ялгагч самбар TJD-1301</t>
  </si>
  <si>
    <t>Электрон жин HCB3001/ Зөөврийн/</t>
  </si>
  <si>
    <t>Дижитал микроскоп DN-200M</t>
  </si>
  <si>
    <t>Дээж авагч 2м урттай</t>
  </si>
  <si>
    <t>Дээж авагч 1,5 м  урттай</t>
  </si>
  <si>
    <t>Хатаах шү?гээ 202 ОА</t>
  </si>
  <si>
    <t>Термостат / үр ургуулагч/ MJX-70BX</t>
  </si>
  <si>
    <t>З?өврийн компьютер DELL-I5</t>
  </si>
  <si>
    <t>Принтер HP</t>
  </si>
  <si>
    <t>Центрифуг 800 В</t>
  </si>
  <si>
    <t>4522-20</t>
  </si>
  <si>
    <t>Нөүтбүүк</t>
  </si>
  <si>
    <t>13.06.04</t>
  </si>
  <si>
    <t>4522-30</t>
  </si>
  <si>
    <t>Dell процессор</t>
  </si>
  <si>
    <t>4522-31</t>
  </si>
  <si>
    <t>Dell компьютерийн дэлгэц</t>
  </si>
  <si>
    <t>4526-00</t>
  </si>
  <si>
    <t>Принтер Н-2070</t>
  </si>
  <si>
    <t>Принтер Н-2020</t>
  </si>
  <si>
    <t>Принтер Н-2160</t>
  </si>
  <si>
    <t>4526-61</t>
  </si>
  <si>
    <t>DYR бичигч / Камер /</t>
  </si>
  <si>
    <t>4526-63</t>
  </si>
  <si>
    <t>Дүрсний кабель /Камер /</t>
  </si>
  <si>
    <t>4526-64</t>
  </si>
  <si>
    <t>Тэжээлийн кабель / Камер /</t>
  </si>
  <si>
    <t>4526-68</t>
  </si>
  <si>
    <t>Тэжээлийн блок / Хяналтын камер /</t>
  </si>
  <si>
    <t>4526-69</t>
  </si>
  <si>
    <t>Холболтын кабель /Хяналтын камер /</t>
  </si>
  <si>
    <t>Хяналтын камер</t>
  </si>
  <si>
    <t>4526-70</t>
  </si>
  <si>
    <t>Бэхэлгээний хоолой / Хяналтын камер /</t>
  </si>
  <si>
    <t>4526-75</t>
  </si>
  <si>
    <t>Дэлгэц хувиарлагч /Хяналтын камер /</t>
  </si>
  <si>
    <t>4526-76</t>
  </si>
  <si>
    <t>Дүрс өсгөгч /Хяналтын камер /</t>
  </si>
  <si>
    <t>4526-77</t>
  </si>
  <si>
    <t>Дүрсний BNC толгой</t>
  </si>
  <si>
    <t>4526-78</t>
  </si>
  <si>
    <t>Кабель таслагч /Хяналтын камер /</t>
  </si>
  <si>
    <t>4522-14</t>
  </si>
  <si>
    <t>Компьютерийн дэлгэц</t>
  </si>
  <si>
    <t>4722-01</t>
  </si>
  <si>
    <t>Радио станц YERTEX YX-354</t>
  </si>
  <si>
    <t>4722-03</t>
  </si>
  <si>
    <t>Вагон лебётка</t>
  </si>
  <si>
    <t>4722-02</t>
  </si>
  <si>
    <t>Pertin Цавуулаг хэмжигч</t>
  </si>
  <si>
    <t>15.10.06</t>
  </si>
  <si>
    <t>4526-05</t>
  </si>
  <si>
    <t>Факсын аппарат</t>
  </si>
  <si>
    <t>07.01.01</t>
  </si>
  <si>
    <t>4526-09</t>
  </si>
  <si>
    <t>Канон</t>
  </si>
  <si>
    <t>УХААЛАГ ТООЛУУР 100 В</t>
  </si>
  <si>
    <t>16.06.30</t>
  </si>
  <si>
    <t>Вагоны ивүүр</t>
  </si>
  <si>
    <t>Dell нөүтбүүк</t>
  </si>
  <si>
    <t>16.12.20</t>
  </si>
  <si>
    <t>H264 NVR4 port</t>
  </si>
  <si>
    <t>Дотор камер</t>
  </si>
  <si>
    <t>Гадна камер</t>
  </si>
  <si>
    <t>Nano Stati on Loco M5</t>
  </si>
  <si>
    <t>ТВ HDD</t>
  </si>
  <si>
    <t>Камерийн тэжээл</t>
  </si>
  <si>
    <t>38122-30</t>
  </si>
  <si>
    <t>Сандал</t>
  </si>
  <si>
    <t>05.01.01</t>
  </si>
  <si>
    <t>16.01.01</t>
  </si>
  <si>
    <t>Лабораторын ширээ / Дээрээ шү?гээтэй /</t>
  </si>
  <si>
    <t>Оффис ширээ /Урт:140х60 см/</t>
  </si>
  <si>
    <t>Ханын шүүгээ / урт 80х40х220 төмөр /</t>
  </si>
  <si>
    <t>Сейф 57,6х46х52,5х52,5/</t>
  </si>
  <si>
    <t>Сандал / Түшлэгтэй хар /</t>
  </si>
  <si>
    <t>Лабораторийн ширээ / зэвэрдэггүй төмөр/</t>
  </si>
  <si>
    <t>38122-20</t>
  </si>
  <si>
    <t>Ширээ</t>
  </si>
  <si>
    <t>10.03.23</t>
  </si>
  <si>
    <t>38122-10</t>
  </si>
  <si>
    <t>Шкаф</t>
  </si>
  <si>
    <t>Сандал / Бор /</t>
  </si>
  <si>
    <t>Хар сандал</t>
  </si>
  <si>
    <t>38140-06</t>
  </si>
  <si>
    <t>Хөргөгч</t>
  </si>
  <si>
    <t>38140-45</t>
  </si>
  <si>
    <t>Телевизор / Камер /</t>
  </si>
  <si>
    <t>Сандал-1</t>
  </si>
  <si>
    <t>Төмөр зам</t>
  </si>
  <si>
    <t>Төмөр замын гарам</t>
  </si>
  <si>
    <t>Зам талбай</t>
  </si>
  <si>
    <t>16.12.13</t>
  </si>
  <si>
    <t>Хор бордоо</t>
  </si>
  <si>
    <t>Тоног төхөөрөмж</t>
  </si>
  <si>
    <t>ТООНЫ МАШИН</t>
  </si>
  <si>
    <t>Шигшүүр 1,2 мм</t>
  </si>
  <si>
    <t>Шигшүүр 1,9 мм</t>
  </si>
  <si>
    <t>Шигшүүр 1,0 мм</t>
  </si>
  <si>
    <t>Шигшүүр №067</t>
  </si>
  <si>
    <t>Шигшүүр №38</t>
  </si>
  <si>
    <t>Үрийн хутгуур / Халбага /</t>
  </si>
  <si>
    <t>Термотетр / Тасалгааны /</t>
  </si>
  <si>
    <t>Ур ургуулдаг уудаг цаас</t>
  </si>
  <si>
    <t>Хямсаа</t>
  </si>
  <si>
    <t>Үр ургуулах таваг/ Хуванцар/</t>
  </si>
  <si>
    <t>Томруулдаг шил</t>
  </si>
  <si>
    <t>Тавиур шил 27*75*72 ширхэгтэй</t>
  </si>
  <si>
    <t>Бүрхүүл шил / 18*18мм 100 ш/</t>
  </si>
  <si>
    <t>Үр ургуулах мөр гаргагч</t>
  </si>
  <si>
    <t>Юүлүүр  /90 мм хуванцар/</t>
  </si>
  <si>
    <t>Дусаагуур 150 мл</t>
  </si>
  <si>
    <t>Цилиндр 500 мл / Шилэн /</t>
  </si>
  <si>
    <t>Петрийн аяга/ 90*60мм/</t>
  </si>
  <si>
    <t>Уур нухуур  /Том шаазан/</t>
  </si>
  <si>
    <t>Уур нухуур /Жижиг шаазан /</t>
  </si>
  <si>
    <t>Будаа зүсэгч 335126041</t>
  </si>
  <si>
    <t>Хуруу шил /15*150мм/</t>
  </si>
  <si>
    <t>Хуруу шил / 10*100 мм/</t>
  </si>
  <si>
    <t>Колбо 50 мл /Хуванцар /</t>
  </si>
  <si>
    <t>Колбо 125 мл/ Хуванцар /</t>
  </si>
  <si>
    <t>Колбо 250мл /Хуванцар/</t>
  </si>
  <si>
    <t>Сойз / Колбоны/</t>
  </si>
  <si>
    <t>Төмөр тигель</t>
  </si>
  <si>
    <t>Автомакс / 20 л /</t>
  </si>
  <si>
    <t>Уртасгагч / 10 м урттай/</t>
  </si>
  <si>
    <t>Дээжний сав 2 кг  /Хуванцар/</t>
  </si>
  <si>
    <t>Бөглөөтэй шилэн сав /20-500 мл /</t>
  </si>
  <si>
    <t>Прожектор 50 ВТ</t>
  </si>
  <si>
    <t>Прожектор 30 ВТ</t>
  </si>
  <si>
    <t>А Шат</t>
  </si>
  <si>
    <t>Солонгос гэрэл</t>
  </si>
  <si>
    <t>Ажлын хувцас / өвлийн /</t>
  </si>
  <si>
    <t>Ажлын гутал / Өвлий /</t>
  </si>
  <si>
    <t>УРСГАЛ ЗАРДАЛ</t>
  </si>
  <si>
    <t>БАРАА, АЖИЛ ҮЙЛЧИЛГЭЭНИЙ ЗАРДАЛ</t>
  </si>
  <si>
    <t>Бусдаар гүйцэтгүүлсэн ажил үйлчилгээнийн төлбөр, хураамж</t>
  </si>
  <si>
    <t>Бусдаар гүйцэтгүүлсэн бусад нийтлэг ажил үйлчилгээний төлбөр хураамж</t>
  </si>
  <si>
    <t>Даатгалын үйлчилгээ</t>
  </si>
  <si>
    <t>Тээврийн хэрэгслийн татвар</t>
  </si>
  <si>
    <t>Газрын төлбөр</t>
  </si>
  <si>
    <t>Төсөвт байгууллагын үйл ажиллагаанаас санхүүжих</t>
  </si>
  <si>
    <t>Үндсэн үйл ажиллагааны орлогоос санхүүжих</t>
  </si>
  <si>
    <t>АЖИЛЛАГСАДЫН ТОО</t>
  </si>
  <si>
    <t>Цалин хөлс болон нэмэгдэл урамшил</t>
  </si>
  <si>
    <t>Унаа хоолны хөнгөлөлт</t>
  </si>
  <si>
    <t>Ажил олгогчоос нийгмийн даатгалд төлөх шимтгэл</t>
  </si>
  <si>
    <t>Тэтгэврийн даатгал</t>
  </si>
  <si>
    <t>Тэтгэмжийн даатгал</t>
  </si>
  <si>
    <t>ҮОМШӨ-ний даатгал</t>
  </si>
  <si>
    <t>Ажилгүйдлийн даатгал</t>
  </si>
  <si>
    <t>Эрүүл мэндийн даатгал</t>
  </si>
  <si>
    <t>Хангамж, бараа материалын зардал</t>
  </si>
  <si>
    <t>Бичиг хэрэг</t>
  </si>
  <si>
    <t>Тээвэр, шатахуун</t>
  </si>
  <si>
    <t>Шуудан, холбоо, интернэтийн төлбөр</t>
  </si>
  <si>
    <t>Бага үнэтэй, түргэн элэгдэх, ахуйн эд зүйлс</t>
  </si>
  <si>
    <t>Нормативт зардал</t>
  </si>
  <si>
    <t>Нормын хувцас, зөөлөн эдлэл</t>
  </si>
  <si>
    <t>Эд хогшил, урсгал засварын зардал</t>
  </si>
  <si>
    <t>Багаж, техник хэрэгсэл</t>
  </si>
  <si>
    <t>Хөдөлмөр хамгааллын хэрэглэл</t>
  </si>
  <si>
    <t>Урсгал засвар</t>
  </si>
  <si>
    <t>Томилолт, зочны зардал</t>
  </si>
  <si>
    <t>Дотоод албан томилолт</t>
  </si>
  <si>
    <t>Туслах үйл ажиллагааны орлогоос санхүүжих</t>
  </si>
  <si>
    <t>Нийтлэг татварын бус орлого</t>
  </si>
  <si>
    <t>Төсөв байгууллагын өөрийн орлого</t>
  </si>
  <si>
    <t>ТАТВАРЫН БУС ОРЛОГО</t>
  </si>
  <si>
    <t>НИЙТ ЗАРДАЛ</t>
  </si>
  <si>
    <t>БАРАА, ҮЙЛЧИЛГЭЭНИЙ ЗАРДАЛ</t>
  </si>
  <si>
    <t>Бусдаар гүйцэтгүүлсэн ажил, үйлчилгээний төлбөр, хураамж</t>
  </si>
  <si>
    <t>Үндсэн үйл ажиллагааны орлого</t>
  </si>
  <si>
    <t>Цалин, хөлс болон нэмэгдэл урамшил</t>
  </si>
  <si>
    <t>Унаа хоолны Хөнгөлөлт</t>
  </si>
  <si>
    <t>Багаж, техник, хэрэгсэл</t>
  </si>
  <si>
    <t>Бусдаар гүйцэтгүүлсэн нийтлэг ажил үйлчилгээний төлбөр хураамж</t>
  </si>
  <si>
    <t>ХХААХҮЯам Тариалан эрхлэлтийг Дэмжих Сан</t>
  </si>
  <si>
    <t>Дархан-Уул Аймаг дахь Татварын хэлтэс</t>
  </si>
  <si>
    <t>Дархан-Уул Аймаг дахь Нийгмийн Даатгалын  хэлтэс</t>
  </si>
  <si>
    <t xml:space="preserve">ХХААХҮЯам Тариалан эрхлэлтийг Дэмжих Сангийн Гүйцэтгэх захирал </t>
  </si>
  <si>
    <t>Үгүй</t>
  </si>
  <si>
    <t>www.teds.mn</t>
  </si>
  <si>
    <t>tedsdarkhansalbar@yahoo.com</t>
  </si>
  <si>
    <t xml:space="preserve">Дархан-Уул аймаг Дархан сум 1-р баг ТЭДС-н Дархан салбар </t>
  </si>
  <si>
    <t>Буудай болон бараа бүтээгдэхүүн хадгалан борлуулах,газар тариалан,гурил тэжээлийн үйлдвэрлэл,гахай шувууны аж ахуй</t>
  </si>
  <si>
    <t>Дашпунцаг</t>
  </si>
  <si>
    <t>Ганхуяг</t>
  </si>
  <si>
    <t>Эрхлэгч</t>
  </si>
  <si>
    <t>Toson_69@yahoo.com</t>
  </si>
  <si>
    <t>Эдийн засагч</t>
  </si>
  <si>
    <t>Сумъяабазар</t>
  </si>
  <si>
    <t>Мөнхзул</t>
  </si>
  <si>
    <t>Санхүүч</t>
  </si>
  <si>
    <t>Munkhzul_drh@yahoo.com</t>
  </si>
  <si>
    <t>Нягтлан бодогч</t>
  </si>
  <si>
    <t>Тийм</t>
  </si>
  <si>
    <t>70802  80103</t>
  </si>
  <si>
    <t>1.4 жил</t>
  </si>
  <si>
    <t>2 жил 8 сар</t>
  </si>
  <si>
    <t>С.Мөнхзул</t>
  </si>
  <si>
    <t>С.Санжаажав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</si>
</sst>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Unicode MS"/>
      <family val="2"/>
      <charset val="204"/>
    </font>
    <font>
      <sz val="10"/>
      <color theme="1"/>
      <name val="Arial Unicode MS"/>
      <family val="2"/>
      <charset val="204"/>
    </font>
    <font>
      <b/>
      <sz val="10"/>
      <color theme="2" tint="-0.89999084444715716"/>
      <name val="Arial Unicode MS"/>
      <family val="2"/>
      <charset val="204"/>
    </font>
    <font>
      <sz val="10"/>
      <color theme="2" tint="-0.89999084444715716"/>
      <name val="Arial Unicode MS"/>
      <family val="2"/>
      <charset val="204"/>
    </font>
    <font>
      <b/>
      <sz val="10"/>
      <color theme="4" tint="-0.499984740745262"/>
      <name val="Arial Unicode MS"/>
      <family val="2"/>
      <charset val="204"/>
    </font>
    <font>
      <u/>
      <sz val="10"/>
      <color theme="2" tint="-0.89999084444715716"/>
      <name val="Arial Unicode MS"/>
      <family val="2"/>
      <charset val="20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2" tint="-0.89999084444715716"/>
      <name val="Times New Roman"/>
      <family val="1"/>
    </font>
    <font>
      <sz val="11"/>
      <color theme="2" tint="-0.89999084444715716"/>
      <name val="Times New Roman"/>
      <family val="1"/>
    </font>
    <font>
      <b/>
      <u/>
      <sz val="11"/>
      <color theme="2" tint="-0.89999084444715716"/>
      <name val="Times New Roman"/>
      <family val="1"/>
    </font>
    <font>
      <sz val="11"/>
      <color rgb="FF080000"/>
      <name val="Times New Roman"/>
      <family val="1"/>
    </font>
    <font>
      <b/>
      <u val="double"/>
      <sz val="11"/>
      <color rgb="FF080000"/>
      <name val="Times New Roman"/>
      <family val="1"/>
    </font>
    <font>
      <sz val="11"/>
      <name val="Times New Roman"/>
      <family val="1"/>
    </font>
    <font>
      <b/>
      <u val="double"/>
      <sz val="11"/>
      <color theme="2" tint="-0.89999084444715716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i/>
      <sz val="11"/>
      <color theme="1"/>
      <name val="Times New Roman"/>
      <family val="1"/>
    </font>
    <font>
      <b/>
      <sz val="10"/>
      <name val="Times New Roman"/>
      <family val="1"/>
    </font>
    <font>
      <sz val="10"/>
      <color theme="0" tint="-0.34998626667073579"/>
      <name val="Times New Roman"/>
      <family val="1"/>
    </font>
    <font>
      <sz val="10"/>
      <color theme="0" tint="-0.249977111117893"/>
      <name val="Times New Roman"/>
      <family val="1"/>
    </font>
    <font>
      <b/>
      <sz val="10"/>
      <color theme="2" tint="-0.89999084444715716"/>
      <name val="Times New Roman"/>
      <family val="1"/>
    </font>
    <font>
      <sz val="10"/>
      <color theme="2" tint="-0.89999084444715716"/>
      <name val="Times New Roman"/>
      <family val="1"/>
    </font>
    <font>
      <b/>
      <u/>
      <sz val="10"/>
      <color theme="2" tint="-0.89999084444715716"/>
      <name val="Times New Roman"/>
      <family val="1"/>
    </font>
    <font>
      <b/>
      <u val="singleAccounting"/>
      <sz val="11"/>
      <name val="Times New Roman"/>
      <family val="1"/>
    </font>
    <font>
      <b/>
      <u val="doubleAccounting"/>
      <sz val="11"/>
      <name val="Times New Roman"/>
      <family val="1"/>
    </font>
    <font>
      <sz val="11"/>
      <color theme="4" tint="-0.249977111117893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Arial Unicode MS"/>
      <family val="2"/>
    </font>
    <font>
      <b/>
      <sz val="12"/>
      <color theme="2" tint="-0.89999084444715716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8">
    <xf numFmtId="0" fontId="0" fillId="0" borderId="0" xfId="0"/>
    <xf numFmtId="0" fontId="3" fillId="0" borderId="0" xfId="0" applyFont="1"/>
    <xf numFmtId="0" fontId="6" fillId="0" borderId="0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top" wrapText="1"/>
    </xf>
    <xf numFmtId="0" fontId="5" fillId="0" borderId="2" xfId="1" applyNumberFormat="1" applyFont="1" applyBorder="1" applyAlignment="1">
      <alignment horizontal="right" vertical="top"/>
    </xf>
    <xf numFmtId="0" fontId="8" fillId="0" borderId="0" xfId="0" applyFont="1"/>
    <xf numFmtId="2" fontId="8" fillId="0" borderId="0" xfId="1" applyNumberFormat="1" applyFont="1"/>
    <xf numFmtId="0" fontId="9" fillId="0" borderId="0" xfId="0" applyFont="1" applyAlignment="1">
      <alignment horizontal="right"/>
    </xf>
    <xf numFmtId="0" fontId="10" fillId="0" borderId="0" xfId="0" applyFont="1" applyBorder="1" applyAlignment="1">
      <alignment vertical="center"/>
    </xf>
    <xf numFmtId="2" fontId="10" fillId="0" borderId="0" xfId="1" applyNumberFormat="1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2" fontId="10" fillId="9" borderId="2" xfId="1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2" fontId="10" fillId="0" borderId="2" xfId="1" applyNumberFormat="1" applyFont="1" applyBorder="1" applyAlignment="1">
      <alignment vertical="top"/>
    </xf>
    <xf numFmtId="2" fontId="10" fillId="0" borderId="2" xfId="1" applyNumberFormat="1" applyFont="1" applyBorder="1" applyAlignment="1"/>
    <xf numFmtId="2" fontId="11" fillId="0" borderId="2" xfId="1" applyNumberFormat="1" applyFont="1" applyBorder="1" applyAlignment="1"/>
    <xf numFmtId="0" fontId="11" fillId="2" borderId="2" xfId="0" applyFont="1" applyFill="1" applyBorder="1" applyAlignment="1">
      <alignment horizontal="left" vertical="center" wrapText="1"/>
    </xf>
    <xf numFmtId="2" fontId="11" fillId="2" borderId="2" xfId="1" applyNumberFormat="1" applyFont="1" applyFill="1" applyBorder="1" applyAlignment="1"/>
    <xf numFmtId="2" fontId="12" fillId="0" borderId="2" xfId="1" applyNumberFormat="1" applyFont="1" applyBorder="1" applyAlignment="1"/>
    <xf numFmtId="2" fontId="14" fillId="0" borderId="2" xfId="1" applyNumberFormat="1" applyFont="1" applyBorder="1" applyAlignment="1"/>
    <xf numFmtId="49" fontId="13" fillId="0" borderId="0" xfId="0" applyNumberFormat="1" applyFont="1" applyAlignment="1"/>
    <xf numFmtId="2" fontId="13" fillId="0" borderId="0" xfId="1" applyNumberFormat="1" applyFont="1" applyAlignment="1"/>
    <xf numFmtId="0" fontId="13" fillId="0" borderId="0" xfId="0" applyFont="1" applyAlignment="1"/>
    <xf numFmtId="0" fontId="10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0" borderId="0" xfId="0" applyFont="1" applyBorder="1" applyAlignment="1">
      <alignment vertical="center" wrapText="1"/>
    </xf>
    <xf numFmtId="164" fontId="10" fillId="0" borderId="2" xfId="0" applyNumberFormat="1" applyFont="1" applyBorder="1" applyAlignment="1">
      <alignment horizontal="left" vertical="center" wrapText="1"/>
    </xf>
    <xf numFmtId="164" fontId="11" fillId="2" borderId="2" xfId="0" applyNumberFormat="1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wrapText="1"/>
    </xf>
    <xf numFmtId="164" fontId="11" fillId="0" borderId="2" xfId="0" applyNumberFormat="1" applyFont="1" applyBorder="1" applyAlignment="1">
      <alignment horizontal="left" vertical="center" wrapText="1"/>
    </xf>
    <xf numFmtId="49" fontId="13" fillId="0" borderId="0" xfId="0" applyNumberFormat="1" applyFont="1" applyAlignment="1">
      <alignment wrapText="1"/>
    </xf>
    <xf numFmtId="164" fontId="17" fillId="0" borderId="2" xfId="0" applyNumberFormat="1" applyFont="1" applyBorder="1" applyAlignment="1">
      <alignment horizontal="left" vertical="center" wrapText="1"/>
    </xf>
    <xf numFmtId="164" fontId="15" fillId="2" borderId="2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11" fillId="0" borderId="0" xfId="0" applyFont="1"/>
    <xf numFmtId="0" fontId="11" fillId="0" borderId="2" xfId="0" applyNumberFormat="1" applyFont="1" applyBorder="1" applyAlignment="1">
      <alignment vertical="top"/>
    </xf>
    <xf numFmtId="0" fontId="13" fillId="0" borderId="2" xfId="0" applyNumberFormat="1" applyFont="1" applyBorder="1" applyAlignment="1">
      <alignment horizontal="left"/>
    </xf>
    <xf numFmtId="0" fontId="17" fillId="0" borderId="2" xfId="0" applyFont="1" applyBorder="1" applyAlignment="1">
      <alignment horizontal="left" vertical="center"/>
    </xf>
    <xf numFmtId="0" fontId="13" fillId="0" borderId="2" xfId="0" applyNumberFormat="1" applyFont="1" applyBorder="1" applyAlignment="1"/>
    <xf numFmtId="0" fontId="13" fillId="0" borderId="0" xfId="0" applyNumberFormat="1" applyFont="1" applyAlignment="1"/>
    <xf numFmtId="0" fontId="8" fillId="0" borderId="0" xfId="0" applyNumberFormat="1" applyFont="1"/>
    <xf numFmtId="0" fontId="15" fillId="0" borderId="0" xfId="0" applyFont="1" applyAlignment="1">
      <alignment horizontal="center" vertical="center" wrapText="1"/>
    </xf>
    <xf numFmtId="0" fontId="17" fillId="10" borderId="5" xfId="0" applyFont="1" applyFill="1" applyBorder="1" applyAlignment="1">
      <alignment horizontal="center" vertical="center" wrapText="1"/>
    </xf>
    <xf numFmtId="0" fontId="17" fillId="10" borderId="3" xfId="0" applyFont="1" applyFill="1" applyBorder="1" applyAlignment="1">
      <alignment horizontal="center" vertical="center" wrapText="1"/>
    </xf>
    <xf numFmtId="0" fontId="17" fillId="10" borderId="6" xfId="0" applyFont="1" applyFill="1" applyBorder="1" applyAlignment="1">
      <alignment horizontal="center" vertical="center" wrapText="1"/>
    </xf>
    <xf numFmtId="164" fontId="17" fillId="2" borderId="4" xfId="0" applyNumberFormat="1" applyFont="1" applyFill="1" applyBorder="1" applyAlignment="1">
      <alignment horizontal="left" vertical="center" wrapText="1"/>
    </xf>
    <xf numFmtId="4" fontId="15" fillId="2" borderId="3" xfId="0" applyNumberFormat="1" applyFont="1" applyFill="1" applyBorder="1" applyAlignment="1">
      <alignment horizontal="right" vertical="center" wrapText="1"/>
    </xf>
    <xf numFmtId="4" fontId="15" fillId="0" borderId="3" xfId="0" applyNumberFormat="1" applyFont="1" applyBorder="1" applyAlignment="1">
      <alignment horizontal="right" vertical="center" wrapText="1"/>
    </xf>
    <xf numFmtId="0" fontId="15" fillId="2" borderId="3" xfId="0" applyFont="1" applyFill="1" applyBorder="1" applyAlignment="1">
      <alignment horizontal="center" vertical="center" wrapText="1"/>
    </xf>
    <xf numFmtId="164" fontId="15" fillId="2" borderId="3" xfId="0" applyNumberFormat="1" applyFont="1" applyFill="1" applyBorder="1" applyAlignment="1">
      <alignment horizontal="left" vertical="center" wrapText="1"/>
    </xf>
    <xf numFmtId="164" fontId="17" fillId="0" borderId="3" xfId="0" applyNumberFormat="1" applyFont="1" applyBorder="1" applyAlignment="1">
      <alignment horizontal="left" vertical="center" wrapText="1"/>
    </xf>
    <xf numFmtId="4" fontId="17" fillId="0" borderId="3" xfId="0" applyNumberFormat="1" applyFont="1" applyBorder="1" applyAlignment="1">
      <alignment horizontal="right" vertical="center" wrapText="1"/>
    </xf>
    <xf numFmtId="0" fontId="15" fillId="0" borderId="2" xfId="0" applyFont="1" applyBorder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7" fillId="5" borderId="2" xfId="0" applyFont="1" applyFill="1" applyBorder="1" applyAlignment="1">
      <alignment horizontal="center" vertical="center" wrapText="1"/>
    </xf>
    <xf numFmtId="2" fontId="11" fillId="0" borderId="0" xfId="1" applyNumberFormat="1" applyFont="1"/>
    <xf numFmtId="2" fontId="10" fillId="0" borderId="0" xfId="1" applyNumberFormat="1" applyFont="1" applyBorder="1" applyAlignment="1">
      <alignment horizontal="center" vertical="center"/>
    </xf>
    <xf numFmtId="2" fontId="15" fillId="0" borderId="0" xfId="1" applyNumberFormat="1" applyFont="1" applyAlignment="1">
      <alignment horizontal="center" vertical="center"/>
    </xf>
    <xf numFmtId="2" fontId="17" fillId="5" borderId="2" xfId="1" applyNumberFormat="1" applyFont="1" applyFill="1" applyBorder="1" applyAlignment="1">
      <alignment horizontal="center" vertical="center" wrapText="1"/>
    </xf>
    <xf numFmtId="2" fontId="17" fillId="5" borderId="2" xfId="1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 wrapText="1"/>
    </xf>
    <xf numFmtId="164" fontId="2" fillId="2" borderId="3" xfId="0" applyNumberFormat="1" applyFont="1" applyFill="1" applyBorder="1" applyAlignment="1">
      <alignment horizontal="left" vertical="center"/>
    </xf>
    <xf numFmtId="0" fontId="18" fillId="0" borderId="0" xfId="0" applyFont="1"/>
    <xf numFmtId="4" fontId="19" fillId="2" borderId="3" xfId="0" applyNumberFormat="1" applyFont="1" applyFill="1" applyBorder="1" applyAlignment="1">
      <alignment horizontal="right" vertical="center" wrapText="1"/>
    </xf>
    <xf numFmtId="4" fontId="19" fillId="0" borderId="3" xfId="0" applyNumberFormat="1" applyFont="1" applyBorder="1" applyAlignment="1">
      <alignment horizontal="right" vertical="center" wrapText="1"/>
    </xf>
    <xf numFmtId="164" fontId="17" fillId="2" borderId="2" xfId="0" applyNumberFormat="1" applyFont="1" applyFill="1" applyBorder="1" applyAlignment="1">
      <alignment horizontal="left" vertical="center" wrapText="1"/>
    </xf>
    <xf numFmtId="2" fontId="17" fillId="0" borderId="2" xfId="1" applyNumberFormat="1" applyFont="1" applyBorder="1" applyAlignment="1"/>
    <xf numFmtId="0" fontId="15" fillId="0" borderId="2" xfId="0" applyFont="1" applyBorder="1" applyAlignment="1">
      <alignment wrapText="1"/>
    </xf>
    <xf numFmtId="2" fontId="15" fillId="0" borderId="2" xfId="1" applyNumberFormat="1" applyFont="1" applyBorder="1" applyAlignment="1"/>
    <xf numFmtId="2" fontId="15" fillId="2" borderId="2" xfId="1" applyNumberFormat="1" applyFont="1" applyFill="1" applyBorder="1" applyAlignment="1"/>
    <xf numFmtId="0" fontId="15" fillId="2" borderId="2" xfId="0" applyFont="1" applyFill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17" fillId="2" borderId="2" xfId="0" applyFont="1" applyFill="1" applyBorder="1" applyAlignment="1">
      <alignment horizontal="left" vertical="center" wrapText="1"/>
    </xf>
    <xf numFmtId="164" fontId="15" fillId="0" borderId="2" xfId="0" applyNumberFormat="1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0" fontId="18" fillId="0" borderId="0" xfId="0" applyFont="1" applyBorder="1" applyAlignment="1">
      <alignment vertical="center" readingOrder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13" borderId="11" xfId="0" applyFont="1" applyFill="1" applyBorder="1" applyAlignment="1">
      <alignment horizontal="center" vertical="center"/>
    </xf>
    <xf numFmtId="0" fontId="24" fillId="13" borderId="11" xfId="0" applyFont="1" applyFill="1" applyBorder="1" applyAlignment="1">
      <alignment horizontal="center" vertical="center"/>
    </xf>
    <xf numFmtId="0" fontId="24" fillId="13" borderId="12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2" borderId="11" xfId="0" applyFont="1" applyFill="1" applyBorder="1" applyAlignment="1">
      <alignment vertical="center"/>
    </xf>
    <xf numFmtId="0" fontId="25" fillId="2" borderId="11" xfId="0" applyFont="1" applyFill="1" applyBorder="1" applyAlignment="1">
      <alignment vertical="center"/>
    </xf>
    <xf numFmtId="0" fontId="25" fillId="2" borderId="11" xfId="0" applyFont="1" applyFill="1" applyBorder="1" applyAlignment="1">
      <alignment vertical="center" wrapText="1"/>
    </xf>
    <xf numFmtId="0" fontId="21" fillId="12" borderId="11" xfId="0" applyFont="1" applyFill="1" applyBorder="1" applyAlignment="1">
      <alignment horizontal="left" vertical="center" wrapText="1"/>
    </xf>
    <xf numFmtId="0" fontId="21" fillId="12" borderId="11" xfId="0" applyFont="1" applyFill="1" applyBorder="1" applyAlignment="1">
      <alignment horizontal="center" vertical="center"/>
    </xf>
    <xf numFmtId="0" fontId="25" fillId="2" borderId="11" xfId="0" applyFont="1" applyFill="1" applyBorder="1" applyAlignment="1">
      <alignment horizontal="center" vertical="center" wrapText="1"/>
    </xf>
    <xf numFmtId="0" fontId="21" fillId="12" borderId="11" xfId="0" applyFont="1" applyFill="1" applyBorder="1" applyAlignment="1">
      <alignment vertical="center"/>
    </xf>
    <xf numFmtId="0" fontId="21" fillId="12" borderId="11" xfId="0" applyFont="1" applyFill="1" applyBorder="1" applyAlignment="1">
      <alignment vertical="center" wrapText="1"/>
    </xf>
    <xf numFmtId="0" fontId="21" fillId="2" borderId="11" xfId="0" applyFont="1" applyFill="1" applyBorder="1" applyAlignment="1">
      <alignment vertical="center" wrapText="1"/>
    </xf>
    <xf numFmtId="0" fontId="8" fillId="0" borderId="3" xfId="0" applyFont="1" applyBorder="1"/>
    <xf numFmtId="0" fontId="8" fillId="4" borderId="3" xfId="0" applyFont="1" applyFill="1" applyBorder="1" applyAlignment="1">
      <alignment horizontal="left"/>
    </xf>
    <xf numFmtId="0" fontId="8" fillId="4" borderId="3" xfId="0" applyFont="1" applyFill="1" applyBorder="1"/>
    <xf numFmtId="0" fontId="15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left"/>
    </xf>
    <xf numFmtId="0" fontId="17" fillId="0" borderId="3" xfId="0" applyFont="1" applyBorder="1"/>
    <xf numFmtId="0" fontId="15" fillId="4" borderId="3" xfId="0" applyFont="1" applyFill="1" applyBorder="1" applyAlignment="1">
      <alignment horizontal="left"/>
    </xf>
    <xf numFmtId="0" fontId="15" fillId="4" borderId="3" xfId="0" applyFont="1" applyFill="1" applyBorder="1"/>
    <xf numFmtId="0" fontId="10" fillId="0" borderId="3" xfId="0" applyFont="1" applyBorder="1" applyAlignment="1">
      <alignment horizontal="left" vertical="center" wrapText="1"/>
    </xf>
    <xf numFmtId="164" fontId="10" fillId="0" borderId="3" xfId="0" applyNumberFormat="1" applyFont="1" applyBorder="1" applyAlignment="1">
      <alignment horizontal="left" vertical="center" wrapText="1"/>
    </xf>
    <xf numFmtId="2" fontId="11" fillId="0" borderId="3" xfId="0" applyNumberFormat="1" applyFont="1" applyBorder="1" applyAlignment="1"/>
    <xf numFmtId="0" fontId="11" fillId="4" borderId="3" xfId="0" applyFont="1" applyFill="1" applyBorder="1" applyAlignment="1">
      <alignment horizontal="left" vertical="center" wrapText="1"/>
    </xf>
    <xf numFmtId="164" fontId="11" fillId="4" borderId="3" xfId="0" applyNumberFormat="1" applyFont="1" applyFill="1" applyBorder="1" applyAlignment="1">
      <alignment horizontal="left" vertical="center" wrapText="1"/>
    </xf>
    <xf numFmtId="2" fontId="11" fillId="4" borderId="3" xfId="0" applyNumberFormat="1" applyFont="1" applyFill="1" applyBorder="1" applyAlignment="1"/>
    <xf numFmtId="0" fontId="17" fillId="4" borderId="3" xfId="0" applyFont="1" applyFill="1" applyBorder="1"/>
    <xf numFmtId="0" fontId="21" fillId="0" borderId="0" xfId="0" applyFont="1" applyAlignment="1">
      <alignment horizontal="right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/>
    </xf>
    <xf numFmtId="164" fontId="17" fillId="0" borderId="3" xfId="0" applyNumberFormat="1" applyFont="1" applyBorder="1" applyAlignment="1">
      <alignment horizontal="left" vertical="center"/>
    </xf>
    <xf numFmtId="4" fontId="17" fillId="0" borderId="3" xfId="0" applyNumberFormat="1" applyFont="1" applyBorder="1" applyAlignment="1">
      <alignment horizontal="right" vertical="center"/>
    </xf>
    <xf numFmtId="4" fontId="15" fillId="0" borderId="3" xfId="0" applyNumberFormat="1" applyFont="1" applyBorder="1" applyAlignment="1">
      <alignment horizontal="right" vertical="center"/>
    </xf>
    <xf numFmtId="49" fontId="15" fillId="0" borderId="0" xfId="0" applyNumberFormat="1" applyFont="1" applyAlignment="1"/>
    <xf numFmtId="0" fontId="15" fillId="0" borderId="0" xfId="0" applyFont="1" applyAlignment="1"/>
    <xf numFmtId="0" fontId="15" fillId="4" borderId="3" xfId="0" applyFont="1" applyFill="1" applyBorder="1" applyAlignment="1">
      <alignment horizontal="left" vertical="center"/>
    </xf>
    <xf numFmtId="164" fontId="15" fillId="4" borderId="3" xfId="0" applyNumberFormat="1" applyFont="1" applyFill="1" applyBorder="1" applyAlignment="1">
      <alignment horizontal="left" vertical="center"/>
    </xf>
    <xf numFmtId="4" fontId="15" fillId="4" borderId="3" xfId="0" applyNumberFormat="1" applyFont="1" applyFill="1" applyBorder="1" applyAlignment="1">
      <alignment horizontal="right" vertical="center"/>
    </xf>
    <xf numFmtId="164" fontId="15" fillId="4" borderId="3" xfId="0" applyNumberFormat="1" applyFont="1" applyFill="1" applyBorder="1" applyAlignment="1">
      <alignment horizontal="left" vertical="center" indent="8"/>
    </xf>
    <xf numFmtId="0" fontId="15" fillId="0" borderId="0" xfId="0" applyFont="1" applyAlignment="1">
      <alignment horizontal="right"/>
    </xf>
    <xf numFmtId="0" fontId="24" fillId="0" borderId="3" xfId="0" applyFont="1" applyBorder="1" applyAlignment="1">
      <alignment horizontal="left" vertical="center" wrapText="1"/>
    </xf>
    <xf numFmtId="4" fontId="24" fillId="0" borderId="3" xfId="0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center"/>
    </xf>
    <xf numFmtId="0" fontId="8" fillId="0" borderId="0" xfId="0" applyFont="1" applyBorder="1"/>
    <xf numFmtId="0" fontId="21" fillId="4" borderId="3" xfId="0" applyFont="1" applyFill="1" applyBorder="1" applyAlignment="1">
      <alignment horizontal="left" vertical="center" wrapText="1"/>
    </xf>
    <xf numFmtId="4" fontId="21" fillId="4" borderId="3" xfId="0" applyNumberFormat="1" applyFont="1" applyFill="1" applyBorder="1" applyAlignment="1">
      <alignment horizontal="right" vertical="center" wrapText="1"/>
    </xf>
    <xf numFmtId="164" fontId="24" fillId="0" borderId="3" xfId="0" applyNumberFormat="1" applyFont="1" applyBorder="1" applyAlignment="1">
      <alignment horizontal="left" vertical="center" wrapText="1"/>
    </xf>
    <xf numFmtId="164" fontId="21" fillId="4" borderId="3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164" fontId="10" fillId="0" borderId="3" xfId="0" applyNumberFormat="1" applyFont="1" applyBorder="1" applyAlignment="1">
      <alignment horizontal="center" vertical="center"/>
    </xf>
    <xf numFmtId="0" fontId="17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wrapText="1"/>
    </xf>
    <xf numFmtId="0" fontId="17" fillId="0" borderId="3" xfId="0" applyFont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164" fontId="17" fillId="0" borderId="3" xfId="0" applyNumberFormat="1" applyFont="1" applyFill="1" applyBorder="1" applyAlignment="1">
      <alignment horizontal="left" vertical="center" wrapText="1"/>
    </xf>
    <xf numFmtId="2" fontId="11" fillId="0" borderId="3" xfId="0" applyNumberFormat="1" applyFont="1" applyFill="1" applyBorder="1" applyAlignment="1"/>
    <xf numFmtId="2" fontId="15" fillId="4" borderId="3" xfId="0" applyNumberFormat="1" applyFont="1" applyFill="1" applyBorder="1" applyAlignment="1"/>
    <xf numFmtId="0" fontId="15" fillId="4" borderId="3" xfId="0" applyFont="1" applyFill="1" applyBorder="1" applyAlignment="1">
      <alignment horizontal="left" vertical="center" wrapText="1"/>
    </xf>
    <xf numFmtId="164" fontId="15" fillId="4" borderId="3" xfId="0" applyNumberFormat="1" applyFont="1" applyFill="1" applyBorder="1" applyAlignment="1">
      <alignment horizontal="left" vertical="center" wrapText="1"/>
    </xf>
    <xf numFmtId="4" fontId="15" fillId="4" borderId="3" xfId="0" applyNumberFormat="1" applyFont="1" applyFill="1" applyBorder="1" applyAlignment="1">
      <alignment horizontal="right" vertical="center" wrapText="1"/>
    </xf>
    <xf numFmtId="0" fontId="15" fillId="4" borderId="3" xfId="0" applyFont="1" applyFill="1" applyBorder="1" applyAlignment="1">
      <alignment horizontal="left" wrapText="1" indent="8"/>
    </xf>
    <xf numFmtId="164" fontId="15" fillId="4" borderId="3" xfId="0" applyNumberFormat="1" applyFont="1" applyFill="1" applyBorder="1" applyAlignment="1">
      <alignment horizontal="left" vertical="center" wrapText="1" indent="8"/>
    </xf>
    <xf numFmtId="0" fontId="10" fillId="0" borderId="3" xfId="0" applyFont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5" fillId="2" borderId="3" xfId="0" applyNumberFormat="1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wrapText="1"/>
    </xf>
    <xf numFmtId="0" fontId="15" fillId="2" borderId="3" xfId="0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wrapText="1"/>
    </xf>
    <xf numFmtId="0" fontId="20" fillId="0" borderId="3" xfId="0" applyFont="1" applyBorder="1" applyAlignment="1">
      <alignment horizontal="left" vertical="center" wrapText="1"/>
    </xf>
    <xf numFmtId="164" fontId="20" fillId="0" borderId="3" xfId="0" applyNumberFormat="1" applyFont="1" applyBorder="1" applyAlignment="1">
      <alignment horizontal="left" vertical="center" wrapText="1"/>
    </xf>
    <xf numFmtId="4" fontId="17" fillId="0" borderId="3" xfId="0" applyNumberFormat="1" applyFont="1" applyBorder="1" applyAlignment="1">
      <alignment horizontal="left" vertical="center" wrapText="1"/>
    </xf>
    <xf numFmtId="164" fontId="17" fillId="6" borderId="3" xfId="0" applyNumberFormat="1" applyFont="1" applyFill="1" applyBorder="1" applyAlignment="1">
      <alignment horizontal="center" vertical="center" wrapText="1"/>
    </xf>
    <xf numFmtId="164" fontId="17" fillId="6" borderId="3" xfId="0" applyNumberFormat="1" applyFont="1" applyFill="1" applyBorder="1" applyAlignment="1">
      <alignment horizontal="left" vertical="center" wrapText="1"/>
    </xf>
    <xf numFmtId="0" fontId="10" fillId="6" borderId="3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vertical="center"/>
    </xf>
    <xf numFmtId="0" fontId="8" fillId="0" borderId="2" xfId="0" applyFont="1" applyBorder="1"/>
    <xf numFmtId="0" fontId="8" fillId="0" borderId="7" xfId="0" applyFont="1" applyBorder="1"/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10" fillId="0" borderId="10" xfId="0" applyFont="1" applyBorder="1" applyAlignment="1">
      <alignment horizontal="center" vertical="center" wrapText="1"/>
    </xf>
    <xf numFmtId="0" fontId="11" fillId="0" borderId="10" xfId="0" applyNumberFormat="1" applyFont="1" applyBorder="1" applyAlignment="1">
      <alignment vertical="top"/>
    </xf>
    <xf numFmtId="0" fontId="13" fillId="0" borderId="10" xfId="0" applyNumberFormat="1" applyFont="1" applyBorder="1" applyAlignment="1">
      <alignment horizontal="left"/>
    </xf>
    <xf numFmtId="0" fontId="13" fillId="0" borderId="10" xfId="0" applyNumberFormat="1" applyFont="1" applyBorder="1" applyAlignment="1"/>
    <xf numFmtId="164" fontId="15" fillId="2" borderId="3" xfId="0" applyNumberFormat="1" applyFont="1" applyFill="1" applyBorder="1" applyAlignment="1">
      <alignment horizontal="left" vertical="center"/>
    </xf>
    <xf numFmtId="0" fontId="17" fillId="11" borderId="3" xfId="0" applyFont="1" applyFill="1" applyBorder="1" applyAlignment="1">
      <alignment horizontal="left" vertical="center" wrapText="1"/>
    </xf>
    <xf numFmtId="164" fontId="17" fillId="11" borderId="3" xfId="0" applyNumberFormat="1" applyFont="1" applyFill="1" applyBorder="1" applyAlignment="1">
      <alignment horizontal="left" vertical="center"/>
    </xf>
    <xf numFmtId="164" fontId="17" fillId="0" borderId="3" xfId="0" applyNumberFormat="1" applyFont="1" applyFill="1" applyBorder="1" applyAlignment="1">
      <alignment horizontal="left" vertical="center"/>
    </xf>
    <xf numFmtId="2" fontId="17" fillId="0" borderId="3" xfId="1" applyNumberFormat="1" applyFont="1" applyBorder="1" applyAlignment="1">
      <alignment horizontal="center" vertical="center" wrapText="1"/>
    </xf>
    <xf numFmtId="2" fontId="15" fillId="0" borderId="3" xfId="1" applyNumberFormat="1" applyFont="1" applyBorder="1" applyAlignment="1">
      <alignment vertical="top"/>
    </xf>
    <xf numFmtId="2" fontId="15" fillId="0" borderId="3" xfId="1" applyNumberFormat="1" applyFont="1" applyFill="1" applyBorder="1" applyAlignment="1">
      <alignment vertical="top"/>
    </xf>
    <xf numFmtId="2" fontId="15" fillId="0" borderId="3" xfId="1" applyNumberFormat="1" applyFont="1" applyBorder="1" applyAlignment="1"/>
    <xf numFmtId="2" fontId="15" fillId="2" borderId="3" xfId="1" applyNumberFormat="1" applyFont="1" applyFill="1" applyBorder="1" applyAlignment="1"/>
    <xf numFmtId="2" fontId="15" fillId="11" borderId="3" xfId="1" applyNumberFormat="1" applyFont="1" applyFill="1" applyBorder="1" applyAlignment="1"/>
    <xf numFmtId="164" fontId="17" fillId="2" borderId="3" xfId="0" applyNumberFormat="1" applyFont="1" applyFill="1" applyBorder="1" applyAlignment="1">
      <alignment horizontal="left" vertical="center"/>
    </xf>
    <xf numFmtId="0" fontId="15" fillId="0" borderId="0" xfId="0" applyFont="1" applyAlignment="1">
      <alignment wrapText="1"/>
    </xf>
    <xf numFmtId="2" fontId="15" fillId="0" borderId="0" xfId="1" applyNumberFormat="1" applyFont="1" applyAlignment="1"/>
    <xf numFmtId="2" fontId="17" fillId="0" borderId="0" xfId="1" applyNumberFormat="1" applyFont="1" applyAlignment="1">
      <alignment horizontal="right"/>
    </xf>
    <xf numFmtId="2" fontId="15" fillId="0" borderId="0" xfId="1" applyNumberFormat="1" applyFont="1"/>
    <xf numFmtId="0" fontId="17" fillId="0" borderId="0" xfId="0" applyFont="1" applyBorder="1" applyAlignment="1">
      <alignment vertical="center"/>
    </xf>
    <xf numFmtId="2" fontId="15" fillId="0" borderId="2" xfId="1" applyNumberFormat="1" applyFont="1" applyBorder="1" applyAlignment="1">
      <alignment horizontal="right" vertical="center"/>
    </xf>
    <xf numFmtId="2" fontId="17" fillId="2" borderId="2" xfId="1" applyNumberFormat="1" applyFont="1" applyFill="1" applyBorder="1" applyAlignment="1"/>
    <xf numFmtId="49" fontId="15" fillId="0" borderId="0" xfId="0" applyNumberFormat="1" applyFont="1" applyAlignment="1">
      <alignment wrapText="1"/>
    </xf>
    <xf numFmtId="2" fontId="15" fillId="0" borderId="0" xfId="1" applyNumberFormat="1" applyFont="1" applyBorder="1" applyAlignment="1"/>
    <xf numFmtId="0" fontId="15" fillId="0" borderId="0" xfId="0" applyNumberFormat="1" applyFont="1" applyAlignment="1"/>
    <xf numFmtId="0" fontId="15" fillId="0" borderId="0" xfId="0" applyNumberFormat="1" applyFont="1"/>
    <xf numFmtId="0" fontId="17" fillId="0" borderId="0" xfId="0" applyFont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2" fontId="11" fillId="0" borderId="2" xfId="1" applyNumberFormat="1" applyFont="1" applyFill="1" applyBorder="1" applyAlignment="1"/>
    <xf numFmtId="0" fontId="10" fillId="9" borderId="3" xfId="0" applyFont="1" applyFill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left" vertical="center"/>
    </xf>
    <xf numFmtId="164" fontId="11" fillId="4" borderId="3" xfId="0" applyNumberFormat="1" applyFont="1" applyFill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 wrapText="1"/>
    </xf>
    <xf numFmtId="164" fontId="21" fillId="4" borderId="3" xfId="0" applyNumberFormat="1" applyFont="1" applyFill="1" applyBorder="1" applyAlignment="1">
      <alignment vertical="center"/>
    </xf>
    <xf numFmtId="164" fontId="21" fillId="4" borderId="3" xfId="0" applyNumberFormat="1" applyFont="1" applyFill="1" applyBorder="1" applyAlignment="1">
      <alignment horizontal="left" vertical="center"/>
    </xf>
    <xf numFmtId="164" fontId="11" fillId="0" borderId="3" xfId="0" applyNumberFormat="1" applyFont="1" applyFill="1" applyBorder="1" applyAlignment="1">
      <alignment horizontal="left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/>
    </xf>
    <xf numFmtId="2" fontId="15" fillId="0" borderId="0" xfId="1" applyNumberFormat="1" applyFont="1" applyBorder="1" applyAlignment="1">
      <alignment horizontal="right" vertical="center"/>
    </xf>
    <xf numFmtId="2" fontId="15" fillId="0" borderId="0" xfId="1" applyNumberFormat="1" applyFont="1" applyBorder="1" applyAlignment="1">
      <alignment horizontal="center" vertical="center"/>
    </xf>
    <xf numFmtId="2" fontId="17" fillId="6" borderId="3" xfId="1" applyNumberFormat="1" applyFont="1" applyFill="1" applyBorder="1" applyAlignment="1">
      <alignment horizontal="center" vertical="center" wrapText="1"/>
    </xf>
    <xf numFmtId="2" fontId="30" fillId="0" borderId="3" xfId="1" applyNumberFormat="1" applyFont="1" applyBorder="1"/>
    <xf numFmtId="2" fontId="17" fillId="0" borderId="3" xfId="1" applyNumberFormat="1" applyFont="1" applyBorder="1"/>
    <xf numFmtId="2" fontId="15" fillId="0" borderId="3" xfId="1" applyNumberFormat="1" applyFont="1" applyBorder="1"/>
    <xf numFmtId="2" fontId="15" fillId="2" borderId="3" xfId="1" applyNumberFormat="1" applyFont="1" applyFill="1" applyBorder="1" applyAlignment="1" applyProtection="1">
      <alignment horizontal="right" vertical="center" wrapText="1"/>
    </xf>
    <xf numFmtId="2" fontId="15" fillId="0" borderId="3" xfId="1" applyNumberFormat="1" applyFont="1" applyFill="1" applyBorder="1"/>
    <xf numFmtId="2" fontId="15" fillId="2" borderId="3" xfId="1" applyNumberFormat="1" applyFont="1" applyFill="1" applyBorder="1"/>
    <xf numFmtId="2" fontId="31" fillId="0" borderId="3" xfId="1" applyNumberFormat="1" applyFont="1" applyBorder="1"/>
    <xf numFmtId="2" fontId="31" fillId="6" borderId="3" xfId="1" applyNumberFormat="1" applyFont="1" applyFill="1" applyBorder="1" applyAlignment="1">
      <alignment horizontal="center"/>
    </xf>
    <xf numFmtId="2" fontId="31" fillId="0" borderId="3" xfId="1" applyNumberFormat="1" applyFont="1" applyFill="1" applyBorder="1" applyAlignment="1">
      <alignment horizontal="center"/>
    </xf>
    <xf numFmtId="3" fontId="17" fillId="0" borderId="3" xfId="0" applyNumberFormat="1" applyFont="1" applyBorder="1" applyAlignment="1">
      <alignment horizontal="left" vertical="center" wrapText="1"/>
    </xf>
    <xf numFmtId="43" fontId="17" fillId="0" borderId="3" xfId="1" applyFont="1" applyBorder="1"/>
    <xf numFmtId="43" fontId="15" fillId="4" borderId="3" xfId="1" applyFont="1" applyFill="1" applyBorder="1"/>
    <xf numFmtId="43" fontId="17" fillId="4" borderId="3" xfId="1" applyFont="1" applyFill="1" applyBorder="1"/>
    <xf numFmtId="164" fontId="17" fillId="4" borderId="3" xfId="0" applyNumberFormat="1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164" fontId="10" fillId="4" borderId="3" xfId="0" applyNumberFormat="1" applyFont="1" applyFill="1" applyBorder="1" applyAlignment="1">
      <alignment horizontal="left" vertical="center" wrapText="1"/>
    </xf>
    <xf numFmtId="4" fontId="24" fillId="2" borderId="3" xfId="0" applyNumberFormat="1" applyFont="1" applyFill="1" applyBorder="1" applyAlignment="1">
      <alignment horizontal="right" vertical="center" wrapText="1"/>
    </xf>
    <xf numFmtId="164" fontId="17" fillId="16" borderId="3" xfId="0" applyNumberFormat="1" applyFont="1" applyFill="1" applyBorder="1" applyAlignment="1">
      <alignment horizontal="left" vertical="center" wrapText="1"/>
    </xf>
    <xf numFmtId="4" fontId="17" fillId="16" borderId="3" xfId="0" applyNumberFormat="1" applyFont="1" applyFill="1" applyBorder="1" applyAlignment="1">
      <alignment horizontal="right" vertical="center" wrapText="1"/>
    </xf>
    <xf numFmtId="4" fontId="17" fillId="2" borderId="3" xfId="0" applyNumberFormat="1" applyFont="1" applyFill="1" applyBorder="1" applyAlignment="1">
      <alignment horizontal="right" vertical="center" wrapText="1"/>
    </xf>
    <xf numFmtId="0" fontId="10" fillId="17" borderId="3" xfId="0" applyFont="1" applyFill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/>
    </xf>
    <xf numFmtId="43" fontId="8" fillId="0" borderId="3" xfId="1" applyFont="1" applyBorder="1" applyAlignment="1">
      <alignment horizontal="right" vertical="top"/>
    </xf>
    <xf numFmtId="0" fontId="8" fillId="0" borderId="3" xfId="1" applyNumberFormat="1" applyFont="1" applyBorder="1" applyAlignment="1">
      <alignment horizontal="right" vertical="top"/>
    </xf>
    <xf numFmtId="0" fontId="15" fillId="0" borderId="3" xfId="1" applyNumberFormat="1" applyFont="1" applyBorder="1" applyAlignment="1">
      <alignment horizontal="right" vertical="top"/>
    </xf>
    <xf numFmtId="0" fontId="8" fillId="4" borderId="3" xfId="0" applyFont="1" applyFill="1" applyBorder="1" applyAlignment="1">
      <alignment wrapText="1"/>
    </xf>
    <xf numFmtId="0" fontId="17" fillId="0" borderId="0" xfId="0" applyFont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left" vertical="center" wrapText="1"/>
    </xf>
    <xf numFmtId="164" fontId="28" fillId="4" borderId="3" xfId="0" applyNumberFormat="1" applyFont="1" applyFill="1" applyBorder="1" applyAlignment="1">
      <alignment horizontal="left" vertical="center" wrapText="1"/>
    </xf>
    <xf numFmtId="164" fontId="10" fillId="0" borderId="3" xfId="0" applyNumberFormat="1" applyFont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wrapText="1"/>
    </xf>
    <xf numFmtId="164" fontId="21" fillId="4" borderId="3" xfId="0" applyNumberFormat="1" applyFont="1" applyFill="1" applyBorder="1" applyAlignment="1">
      <alignment vertical="center" wrapText="1"/>
    </xf>
    <xf numFmtId="2" fontId="11" fillId="4" borderId="3" xfId="0" applyNumberFormat="1" applyFont="1" applyFill="1" applyBorder="1" applyAlignment="1">
      <alignment wrapText="1"/>
    </xf>
    <xf numFmtId="2" fontId="15" fillId="4" borderId="3" xfId="0" applyNumberFormat="1" applyFont="1" applyFill="1" applyBorder="1" applyAlignment="1">
      <alignment wrapText="1"/>
    </xf>
    <xf numFmtId="0" fontId="10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24" fillId="5" borderId="5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24" fillId="5" borderId="3" xfId="0" applyFont="1" applyFill="1" applyBorder="1" applyAlignment="1">
      <alignment horizontal="center" vertical="center" wrapText="1"/>
    </xf>
    <xf numFmtId="2" fontId="17" fillId="5" borderId="3" xfId="1" applyNumberFormat="1" applyFont="1" applyFill="1" applyBorder="1" applyAlignment="1">
      <alignment horizontal="center" vertical="center" wrapText="1"/>
    </xf>
    <xf numFmtId="164" fontId="8" fillId="0" borderId="0" xfId="0" applyNumberFormat="1" applyFont="1"/>
    <xf numFmtId="164" fontId="15" fillId="0" borderId="3" xfId="0" applyNumberFormat="1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0" borderId="3" xfId="0" applyFont="1" applyBorder="1"/>
    <xf numFmtId="0" fontId="15" fillId="18" borderId="3" xfId="0" applyNumberFormat="1" applyFont="1" applyFill="1" applyBorder="1" applyAlignment="1" applyProtection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18" borderId="3" xfId="0" applyNumberFormat="1" applyFont="1" applyFill="1" applyBorder="1" applyAlignment="1" applyProtection="1">
      <alignment horizontal="center" vertical="top" wrapText="1"/>
    </xf>
    <xf numFmtId="0" fontId="15" fillId="18" borderId="3" xfId="0" applyNumberFormat="1" applyFont="1" applyFill="1" applyBorder="1" applyAlignment="1" applyProtection="1">
      <alignment vertical="top" wrapText="1"/>
    </xf>
    <xf numFmtId="0" fontId="15" fillId="18" borderId="3" xfId="0" applyNumberFormat="1" applyFont="1" applyFill="1" applyBorder="1" applyAlignment="1" applyProtection="1">
      <alignment horizontal="left" vertical="top" wrapText="1"/>
    </xf>
    <xf numFmtId="3" fontId="15" fillId="18" borderId="3" xfId="0" applyNumberFormat="1" applyFont="1" applyFill="1" applyBorder="1" applyAlignment="1" applyProtection="1">
      <alignment horizontal="center" vertical="center" wrapText="1"/>
    </xf>
    <xf numFmtId="3" fontId="15" fillId="18" borderId="3" xfId="0" applyNumberFormat="1" applyFont="1" applyFill="1" applyBorder="1" applyAlignment="1" applyProtection="1">
      <alignment horizontal="center" vertical="top" wrapText="1"/>
    </xf>
    <xf numFmtId="0" fontId="10" fillId="0" borderId="0" xfId="0" applyFont="1" applyBorder="1" applyAlignment="1">
      <alignment horizontal="center" vertical="center"/>
    </xf>
    <xf numFmtId="164" fontId="17" fillId="2" borderId="3" xfId="0" applyNumberFormat="1" applyFont="1" applyFill="1" applyBorder="1" applyAlignment="1">
      <alignment horizontal="right" vertical="center"/>
    </xf>
    <xf numFmtId="164" fontId="17" fillId="0" borderId="3" xfId="0" applyNumberFormat="1" applyFont="1" applyBorder="1" applyAlignment="1">
      <alignment horizontal="right" vertical="center"/>
    </xf>
    <xf numFmtId="0" fontId="11" fillId="2" borderId="3" xfId="0" applyFont="1" applyFill="1" applyBorder="1" applyAlignment="1">
      <alignment horizontal="left" vertical="center" wrapText="1"/>
    </xf>
    <xf numFmtId="164" fontId="11" fillId="2" borderId="3" xfId="0" applyNumberFormat="1" applyFont="1" applyFill="1" applyBorder="1" applyAlignment="1">
      <alignment horizontal="left" vertical="center" wrapText="1"/>
    </xf>
    <xf numFmtId="0" fontId="11" fillId="0" borderId="0" xfId="0" applyFont="1" applyBorder="1"/>
    <xf numFmtId="0" fontId="11" fillId="0" borderId="0" xfId="0" applyFont="1" applyBorder="1" applyAlignment="1">
      <alignment wrapText="1"/>
    </xf>
    <xf numFmtId="0" fontId="12" fillId="0" borderId="0" xfId="0" applyFont="1" applyBorder="1" applyAlignment="1">
      <alignment vertical="center" wrapText="1"/>
    </xf>
    <xf numFmtId="0" fontId="21" fillId="2" borderId="3" xfId="0" applyFont="1" applyFill="1" applyBorder="1" applyAlignment="1">
      <alignment horizontal="left" vertical="center" wrapText="1"/>
    </xf>
    <xf numFmtId="164" fontId="21" fillId="2" borderId="3" xfId="0" applyNumberFormat="1" applyFont="1" applyFill="1" applyBorder="1" applyAlignment="1">
      <alignment horizontal="left" vertical="center"/>
    </xf>
    <xf numFmtId="0" fontId="8" fillId="0" borderId="3" xfId="0" applyFont="1" applyBorder="1" applyAlignment="1">
      <alignment wrapText="1"/>
    </xf>
    <xf numFmtId="0" fontId="10" fillId="0" borderId="3" xfId="0" applyNumberFormat="1" applyFont="1" applyBorder="1" applyAlignment="1">
      <alignment horizontal="left" vertical="center" wrapText="1"/>
    </xf>
    <xf numFmtId="0" fontId="11" fillId="4" borderId="3" xfId="0" applyNumberFormat="1" applyFont="1" applyFill="1" applyBorder="1" applyAlignment="1">
      <alignment horizontal="left" vertical="center" wrapText="1"/>
    </xf>
    <xf numFmtId="0" fontId="15" fillId="4" borderId="3" xfId="0" applyNumberFormat="1" applyFont="1" applyFill="1" applyBorder="1" applyAlignment="1">
      <alignment horizontal="left" vertical="center" wrapText="1"/>
    </xf>
    <xf numFmtId="0" fontId="10" fillId="0" borderId="3" xfId="0" applyNumberFormat="1" applyFont="1" applyFill="1" applyBorder="1" applyAlignment="1">
      <alignment horizontal="left" vertical="center" wrapText="1"/>
    </xf>
    <xf numFmtId="0" fontId="8" fillId="4" borderId="3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 vertical="center" wrapText="1"/>
    </xf>
    <xf numFmtId="0" fontId="11" fillId="2" borderId="2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Border="1" applyAlignment="1">
      <alignment horizontal="left" vertical="center" wrapText="1"/>
    </xf>
    <xf numFmtId="0" fontId="11" fillId="0" borderId="2" xfId="0" applyNumberFormat="1" applyFont="1" applyBorder="1" applyAlignment="1">
      <alignment horizontal="left" vertical="center" wrapText="1"/>
    </xf>
    <xf numFmtId="0" fontId="8" fillId="2" borderId="2" xfId="0" applyNumberFormat="1" applyFont="1" applyFill="1" applyBorder="1"/>
    <xf numFmtId="0" fontId="2" fillId="2" borderId="3" xfId="0" applyNumberFormat="1" applyFont="1" applyFill="1" applyBorder="1" applyAlignment="1">
      <alignment horizontal="left" vertical="center" wrapText="1"/>
    </xf>
    <xf numFmtId="0" fontId="17" fillId="0" borderId="3" xfId="0" applyNumberFormat="1" applyFont="1" applyBorder="1" applyAlignment="1">
      <alignment horizontal="left" vertical="center" wrapText="1"/>
    </xf>
    <xf numFmtId="0" fontId="15" fillId="2" borderId="3" xfId="0" applyNumberFormat="1" applyFont="1" applyFill="1" applyBorder="1" applyAlignment="1">
      <alignment horizontal="left" vertical="center"/>
    </xf>
    <xf numFmtId="0" fontId="15" fillId="0" borderId="3" xfId="0" applyNumberFormat="1" applyFont="1" applyBorder="1" applyAlignment="1">
      <alignment horizontal="left" vertical="center" wrapText="1"/>
    </xf>
    <xf numFmtId="0" fontId="8" fillId="2" borderId="3" xfId="0" applyNumberFormat="1" applyFont="1" applyFill="1" applyBorder="1"/>
    <xf numFmtId="0" fontId="8" fillId="0" borderId="3" xfId="0" applyNumberFormat="1" applyFont="1" applyBorder="1"/>
    <xf numFmtId="0" fontId="17" fillId="0" borderId="3" xfId="0" applyNumberFormat="1" applyFont="1" applyBorder="1" applyAlignment="1">
      <alignment horizontal="left"/>
    </xf>
    <xf numFmtId="0" fontId="15" fillId="4" borderId="3" xfId="0" applyNumberFormat="1" applyFont="1" applyFill="1" applyBorder="1" applyAlignment="1">
      <alignment horizontal="left"/>
    </xf>
    <xf numFmtId="0" fontId="17" fillId="4" borderId="3" xfId="0" applyNumberFormat="1" applyFont="1" applyFill="1" applyBorder="1" applyAlignment="1">
      <alignment horizontal="left"/>
    </xf>
    <xf numFmtId="0" fontId="17" fillId="0" borderId="3" xfId="0" applyNumberFormat="1" applyFont="1" applyBorder="1" applyAlignment="1">
      <alignment horizontal="left" vertical="center"/>
    </xf>
    <xf numFmtId="0" fontId="15" fillId="4" borderId="3" xfId="0" applyNumberFormat="1" applyFont="1" applyFill="1" applyBorder="1" applyAlignment="1">
      <alignment horizontal="left" vertical="center"/>
    </xf>
    <xf numFmtId="0" fontId="17" fillId="4" borderId="3" xfId="0" applyNumberFormat="1" applyFont="1" applyFill="1" applyBorder="1" applyAlignment="1">
      <alignment horizontal="left" vertical="center"/>
    </xf>
    <xf numFmtId="0" fontId="24" fillId="0" borderId="3" xfId="0" applyNumberFormat="1" applyFont="1" applyBorder="1" applyAlignment="1">
      <alignment horizontal="left" vertical="center" wrapText="1"/>
    </xf>
    <xf numFmtId="0" fontId="17" fillId="0" borderId="3" xfId="0" applyNumberFormat="1" applyFont="1" applyFill="1" applyBorder="1" applyAlignment="1">
      <alignment horizontal="left" vertical="center"/>
    </xf>
    <xf numFmtId="0" fontId="17" fillId="2" borderId="3" xfId="0" applyNumberFormat="1" applyFont="1" applyFill="1" applyBorder="1" applyAlignment="1">
      <alignment horizontal="left" vertical="center"/>
    </xf>
    <xf numFmtId="0" fontId="17" fillId="0" borderId="2" xfId="0" applyNumberFormat="1" applyFont="1" applyBorder="1" applyAlignment="1">
      <alignment horizontal="left" vertical="center"/>
    </xf>
    <xf numFmtId="0" fontId="15" fillId="2" borderId="2" xfId="0" applyNumberFormat="1" applyFont="1" applyFill="1" applyBorder="1" applyAlignment="1">
      <alignment horizontal="left" vertical="center"/>
    </xf>
    <xf numFmtId="0" fontId="17" fillId="2" borderId="2" xfId="0" applyNumberFormat="1" applyFont="1" applyFill="1" applyBorder="1" applyAlignment="1">
      <alignment horizontal="left" vertical="center"/>
    </xf>
    <xf numFmtId="0" fontId="17" fillId="0" borderId="2" xfId="0" applyNumberFormat="1" applyFont="1" applyBorder="1" applyAlignment="1">
      <alignment horizontal="left" vertical="center" wrapText="1"/>
    </xf>
    <xf numFmtId="0" fontId="15" fillId="2" borderId="2" xfId="0" applyNumberFormat="1" applyFont="1" applyFill="1" applyBorder="1" applyAlignment="1">
      <alignment horizontal="left" vertical="center" wrapText="1"/>
    </xf>
    <xf numFmtId="0" fontId="15" fillId="0" borderId="2" xfId="0" applyNumberFormat="1" applyFont="1" applyBorder="1" applyAlignment="1">
      <alignment horizontal="left"/>
    </xf>
    <xf numFmtId="0" fontId="15" fillId="2" borderId="2" xfId="0" applyNumberFormat="1" applyFont="1" applyFill="1" applyBorder="1" applyAlignment="1">
      <alignment horizontal="left"/>
    </xf>
    <xf numFmtId="0" fontId="15" fillId="0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1" fillId="0" borderId="3" xfId="0" applyNumberFormat="1" applyFont="1" applyBorder="1" applyAlignment="1">
      <alignment horizontal="left" vertical="center" wrapText="1"/>
    </xf>
    <xf numFmtId="0" fontId="21" fillId="4" borderId="3" xfId="0" applyNumberFormat="1" applyFont="1" applyFill="1" applyBorder="1" applyAlignment="1">
      <alignment horizontal="left" vertical="center" wrapText="1"/>
    </xf>
    <xf numFmtId="0" fontId="10" fillId="17" borderId="3" xfId="0" applyNumberFormat="1" applyFont="1" applyFill="1" applyBorder="1" applyAlignment="1">
      <alignment horizontal="left" vertical="center" wrapText="1"/>
    </xf>
    <xf numFmtId="0" fontId="9" fillId="0" borderId="3" xfId="0" applyNumberFormat="1" applyFont="1" applyBorder="1" applyAlignment="1">
      <alignment horizontal="left"/>
    </xf>
    <xf numFmtId="0" fontId="15" fillId="4" borderId="3" xfId="0" applyNumberFormat="1" applyFont="1" applyFill="1" applyBorder="1" applyAlignment="1">
      <alignment horizontal="left" wrapText="1"/>
    </xf>
    <xf numFmtId="0" fontId="11" fillId="2" borderId="3" xfId="0" applyNumberFormat="1" applyFont="1" applyFill="1" applyBorder="1" applyAlignment="1">
      <alignment horizontal="left" vertical="center" wrapText="1"/>
    </xf>
    <xf numFmtId="0" fontId="21" fillId="2" borderId="3" xfId="0" applyNumberFormat="1" applyFont="1" applyFill="1" applyBorder="1" applyAlignment="1">
      <alignment horizontal="left" vertical="center" wrapText="1"/>
    </xf>
    <xf numFmtId="0" fontId="8" fillId="2" borderId="3" xfId="0" applyNumberFormat="1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3" xfId="0" applyNumberFormat="1" applyFont="1" applyBorder="1" applyAlignment="1">
      <alignment horizontal="left"/>
    </xf>
    <xf numFmtId="0" fontId="17" fillId="17" borderId="3" xfId="0" applyNumberFormat="1" applyFont="1" applyFill="1" applyBorder="1" applyAlignment="1">
      <alignment horizontal="left" vertical="center" wrapText="1"/>
    </xf>
    <xf numFmtId="0" fontId="15" fillId="17" borderId="3" xfId="0" applyNumberFormat="1" applyFont="1" applyFill="1" applyBorder="1" applyAlignment="1">
      <alignment horizontal="left" vertical="center" wrapText="1"/>
    </xf>
    <xf numFmtId="0" fontId="15" fillId="17" borderId="3" xfId="0" applyNumberFormat="1" applyFont="1" applyFill="1" applyBorder="1" applyAlignment="1">
      <alignment horizontal="left" vertical="center"/>
    </xf>
    <xf numFmtId="0" fontId="15" fillId="17" borderId="3" xfId="0" applyFont="1" applyFill="1" applyBorder="1" applyAlignment="1">
      <alignment horizontal="left" vertical="center" wrapText="1"/>
    </xf>
    <xf numFmtId="0" fontId="17" fillId="17" borderId="3" xfId="0" applyFont="1" applyFill="1" applyBorder="1" applyAlignment="1">
      <alignment horizontal="left" vertical="center" wrapText="1"/>
    </xf>
    <xf numFmtId="0" fontId="11" fillId="17" borderId="3" xfId="0" applyNumberFormat="1" applyFont="1" applyFill="1" applyBorder="1" applyAlignment="1">
      <alignment horizontal="left" vertical="center" wrapText="1"/>
    </xf>
    <xf numFmtId="0" fontId="8" fillId="0" borderId="0" xfId="0" applyNumberFormat="1" applyFont="1" applyAlignment="1">
      <alignment horizontal="left"/>
    </xf>
    <xf numFmtId="0" fontId="10" fillId="0" borderId="0" xfId="0" applyNumberFormat="1" applyFont="1" applyBorder="1" applyAlignment="1">
      <alignment horizontal="left" vertical="center"/>
    </xf>
    <xf numFmtId="0" fontId="10" fillId="9" borderId="3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17" fillId="7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49" fontId="11" fillId="0" borderId="0" xfId="0" applyNumberFormat="1" applyFont="1" applyAlignment="1">
      <alignment horizontal="left"/>
    </xf>
    <xf numFmtId="49" fontId="12" fillId="0" borderId="0" xfId="0" applyNumberFormat="1" applyFont="1" applyBorder="1" applyAlignment="1">
      <alignment horizontal="left" vertical="center"/>
    </xf>
    <xf numFmtId="0" fontId="8" fillId="17" borderId="3" xfId="0" applyNumberFormat="1" applyFont="1" applyFill="1" applyBorder="1" applyAlignment="1">
      <alignment horizontal="left"/>
    </xf>
    <xf numFmtId="49" fontId="8" fillId="0" borderId="0" xfId="0" applyNumberFormat="1" applyFont="1" applyAlignment="1">
      <alignment horizontal="left"/>
    </xf>
    <xf numFmtId="0" fontId="10" fillId="0" borderId="0" xfId="0" applyFont="1" applyBorder="1" applyAlignment="1">
      <alignment horizontal="center" vertical="center"/>
    </xf>
    <xf numFmtId="0" fontId="33" fillId="0" borderId="0" xfId="0" applyNumberFormat="1" applyFont="1" applyAlignment="1">
      <alignment horizontal="left"/>
    </xf>
    <xf numFmtId="0" fontId="33" fillId="0" borderId="0" xfId="0" applyFont="1"/>
    <xf numFmtId="0" fontId="22" fillId="0" borderId="0" xfId="0" applyFont="1"/>
    <xf numFmtId="0" fontId="22" fillId="0" borderId="0" xfId="0" applyFont="1" applyAlignment="1">
      <alignment horizontal="left"/>
    </xf>
    <xf numFmtId="43" fontId="11" fillId="0" borderId="3" xfId="0" applyNumberFormat="1" applyFont="1" applyBorder="1"/>
    <xf numFmtId="43" fontId="8" fillId="0" borderId="0" xfId="0" applyNumberFormat="1" applyFont="1"/>
    <xf numFmtId="0" fontId="34" fillId="0" borderId="0" xfId="0" applyFont="1"/>
    <xf numFmtId="0" fontId="3" fillId="0" borderId="0" xfId="0" applyFont="1" applyAlignment="1">
      <alignment horizontal="left"/>
    </xf>
    <xf numFmtId="0" fontId="5" fillId="0" borderId="2" xfId="0" applyFont="1" applyBorder="1" applyAlignment="1">
      <alignment horizontal="left" vertical="top"/>
    </xf>
    <xf numFmtId="0" fontId="22" fillId="0" borderId="0" xfId="0" applyFont="1" applyAlignment="1"/>
    <xf numFmtId="11" fontId="8" fillId="0" borderId="3" xfId="0" applyNumberFormat="1" applyFont="1" applyBorder="1"/>
    <xf numFmtId="11" fontId="8" fillId="4" borderId="3" xfId="0" applyNumberFormat="1" applyFont="1" applyFill="1" applyBorder="1"/>
    <xf numFmtId="0" fontId="35" fillId="0" borderId="0" xfId="0" applyFont="1" applyBorder="1"/>
    <xf numFmtId="49" fontId="35" fillId="0" borderId="0" xfId="0" applyNumberFormat="1" applyFont="1" applyAlignment="1">
      <alignment horizontal="left"/>
    </xf>
    <xf numFmtId="0" fontId="21" fillId="0" borderId="11" xfId="0" applyFont="1" applyFill="1" applyBorder="1" applyAlignment="1">
      <alignment horizontal="center" vertical="center" wrapText="1"/>
    </xf>
    <xf numFmtId="14" fontId="21" fillId="0" borderId="11" xfId="0" applyNumberFormat="1" applyFont="1" applyFill="1" applyBorder="1" applyAlignment="1">
      <alignment horizontal="center" vertical="center" wrapText="1"/>
    </xf>
    <xf numFmtId="0" fontId="21" fillId="12" borderId="11" xfId="0" applyFont="1" applyFill="1" applyBorder="1" applyAlignment="1">
      <alignment horizontal="left" vertical="center" wrapText="1"/>
    </xf>
    <xf numFmtId="0" fontId="21" fillId="0" borderId="12" xfId="0" applyFont="1" applyFill="1" applyBorder="1" applyAlignment="1">
      <alignment horizontal="center" vertical="center" textRotation="90"/>
    </xf>
    <xf numFmtId="0" fontId="21" fillId="0" borderId="15" xfId="0" applyFont="1" applyFill="1" applyBorder="1" applyAlignment="1">
      <alignment horizontal="center" vertical="center" textRotation="90"/>
    </xf>
    <xf numFmtId="0" fontId="21" fillId="0" borderId="16" xfId="0" applyFont="1" applyFill="1" applyBorder="1" applyAlignment="1">
      <alignment horizontal="center" vertical="center" textRotation="90"/>
    </xf>
    <xf numFmtId="0" fontId="21" fillId="12" borderId="11" xfId="0" applyFont="1" applyFill="1" applyBorder="1" applyAlignment="1">
      <alignment horizontal="center" vertical="center" wrapText="1"/>
    </xf>
    <xf numFmtId="0" fontId="18" fillId="12" borderId="11" xfId="0" applyFont="1" applyFill="1" applyBorder="1" applyAlignment="1">
      <alignment horizontal="left" vertical="center" wrapText="1"/>
    </xf>
    <xf numFmtId="0" fontId="21" fillId="14" borderId="11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left" vertical="center"/>
    </xf>
    <xf numFmtId="0" fontId="18" fillId="12" borderId="11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textRotation="90"/>
    </xf>
    <xf numFmtId="0" fontId="21" fillId="12" borderId="11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 wrapText="1"/>
    </xf>
    <xf numFmtId="0" fontId="24" fillId="13" borderId="13" xfId="0" applyFont="1" applyFill="1" applyBorder="1" applyAlignment="1">
      <alignment horizontal="center" vertical="center"/>
    </xf>
    <xf numFmtId="0" fontId="24" fillId="13" borderId="14" xfId="0" applyFont="1" applyFill="1" applyBorder="1" applyAlignment="1">
      <alignment horizontal="center" vertical="center"/>
    </xf>
    <xf numFmtId="0" fontId="21" fillId="12" borderId="12" xfId="0" applyFont="1" applyFill="1" applyBorder="1" applyAlignment="1">
      <alignment horizontal="center" vertical="center" wrapText="1"/>
    </xf>
    <xf numFmtId="0" fontId="21" fillId="12" borderId="15" xfId="0" applyFont="1" applyFill="1" applyBorder="1" applyAlignment="1">
      <alignment horizontal="center" vertical="center" wrapText="1"/>
    </xf>
    <xf numFmtId="0" fontId="21" fillId="12" borderId="1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8" fillId="12" borderId="11" xfId="0" applyFont="1" applyFill="1" applyBorder="1" applyAlignment="1">
      <alignment horizontal="left" vertical="center"/>
    </xf>
    <xf numFmtId="0" fontId="23" fillId="7" borderId="11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25" fillId="2" borderId="1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24" fillId="7" borderId="17" xfId="0" applyFont="1" applyFill="1" applyBorder="1" applyAlignment="1">
      <alignment horizontal="center" vertical="center" wrapText="1"/>
    </xf>
    <xf numFmtId="0" fontId="24" fillId="7" borderId="1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7" fillId="7" borderId="19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5" fillId="18" borderId="3" xfId="0" applyNumberFormat="1" applyFont="1" applyFill="1" applyBorder="1" applyAlignment="1" applyProtection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3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27" fillId="0" borderId="3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 vertical="center" wrapText="1"/>
    </xf>
    <xf numFmtId="49" fontId="10" fillId="5" borderId="3" xfId="0" applyNumberFormat="1" applyFont="1" applyFill="1" applyBorder="1" applyAlignment="1">
      <alignment horizontal="left" vertical="center" wrapText="1"/>
    </xf>
    <xf numFmtId="43" fontId="8" fillId="0" borderId="0" xfId="1" applyFont="1"/>
    <xf numFmtId="43" fontId="9" fillId="0" borderId="0" xfId="1" applyFont="1" applyAlignment="1">
      <alignment horizontal="right"/>
    </xf>
    <xf numFmtId="43" fontId="10" fillId="0" borderId="0" xfId="1" applyFont="1" applyBorder="1" applyAlignment="1">
      <alignment horizontal="center" vertical="center"/>
    </xf>
    <xf numFmtId="43" fontId="10" fillId="0" borderId="0" xfId="1" applyFont="1" applyBorder="1" applyAlignment="1">
      <alignment vertical="center"/>
    </xf>
    <xf numFmtId="43" fontId="11" fillId="0" borderId="0" xfId="1" applyFont="1" applyBorder="1" applyAlignment="1">
      <alignment horizontal="right" vertical="center"/>
    </xf>
    <xf numFmtId="43" fontId="11" fillId="0" borderId="0" xfId="1" applyFont="1" applyBorder="1" applyAlignment="1">
      <alignment horizontal="center" vertical="center"/>
    </xf>
    <xf numFmtId="43" fontId="10" fillId="9" borderId="3" xfId="1" applyFont="1" applyFill="1" applyBorder="1" applyAlignment="1">
      <alignment horizontal="center" vertical="center" wrapText="1"/>
    </xf>
    <xf numFmtId="43" fontId="12" fillId="0" borderId="3" xfId="1" applyFont="1" applyBorder="1" applyAlignment="1">
      <alignment vertical="top"/>
    </xf>
    <xf numFmtId="43" fontId="11" fillId="0" borderId="3" xfId="1" applyFont="1" applyBorder="1" applyAlignment="1"/>
    <xf numFmtId="43" fontId="11" fillId="4" borderId="3" xfId="1" applyFont="1" applyFill="1" applyBorder="1" applyAlignment="1"/>
    <xf numFmtId="43" fontId="12" fillId="0" borderId="3" xfId="1" applyFont="1" applyBorder="1" applyAlignment="1"/>
    <xf numFmtId="43" fontId="11" fillId="0" borderId="3" xfId="1" applyFont="1" applyFill="1" applyBorder="1" applyAlignment="1"/>
    <xf numFmtId="43" fontId="16" fillId="0" borderId="3" xfId="1" applyFont="1" applyBorder="1" applyAlignment="1"/>
    <xf numFmtId="43" fontId="14" fillId="0" borderId="3" xfId="1" applyFont="1" applyBorder="1" applyAlignment="1"/>
    <xf numFmtId="43" fontId="13" fillId="0" borderId="0" xfId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G121"/>
  <sheetViews>
    <sheetView tabSelected="1" topLeftCell="A32" workbookViewId="0">
      <selection activeCell="I51" sqref="I51"/>
    </sheetView>
  </sheetViews>
  <sheetFormatPr defaultColWidth="9" defaultRowHeight="12.75"/>
  <cols>
    <col min="1" max="1" width="3.7109375" style="92" customWidth="1"/>
    <col min="2" max="2" width="4.85546875" style="92" customWidth="1"/>
    <col min="3" max="3" width="13.28515625" style="93" customWidth="1"/>
    <col min="4" max="4" width="11.5703125" style="93" customWidth="1"/>
    <col min="5" max="5" width="26.28515625" style="93" customWidth="1"/>
    <col min="6" max="6" width="31.5703125" style="93" customWidth="1"/>
    <col min="7" max="7" width="15.85546875" style="93" customWidth="1"/>
    <col min="8" max="8" width="13" style="93" customWidth="1"/>
    <col min="9" max="9" width="38" style="93" bestFit="1" customWidth="1"/>
    <col min="10" max="10" width="16.28515625" style="93" customWidth="1"/>
    <col min="11" max="11" width="13.42578125" style="93" customWidth="1"/>
    <col min="12" max="12" width="16.7109375" style="93" customWidth="1"/>
    <col min="13" max="13" width="15.85546875" style="93" customWidth="1"/>
    <col min="14" max="14" width="19.42578125" style="93" customWidth="1"/>
    <col min="15" max="16384" width="9" style="93"/>
  </cols>
  <sheetData>
    <row r="1" spans="1:7">
      <c r="G1" s="94"/>
    </row>
    <row r="3" spans="1:7" ht="15.75">
      <c r="A3" s="398" t="s">
        <v>712</v>
      </c>
      <c r="B3" s="398"/>
      <c r="C3" s="398"/>
      <c r="D3" s="398"/>
      <c r="E3" s="398"/>
      <c r="F3" s="398"/>
      <c r="G3" s="398"/>
    </row>
    <row r="4" spans="1:7">
      <c r="A4" s="95"/>
      <c r="B4" s="95"/>
      <c r="C4" s="95"/>
      <c r="D4" s="95"/>
      <c r="E4" s="95"/>
      <c r="F4" s="95"/>
      <c r="G4" s="95"/>
    </row>
    <row r="5" spans="1:7" ht="21" customHeight="1">
      <c r="A5" s="95"/>
      <c r="B5" s="399" t="s">
        <v>713</v>
      </c>
      <c r="C5" s="399"/>
      <c r="D5" s="399"/>
      <c r="E5" s="400" t="s">
        <v>1290</v>
      </c>
      <c r="F5" s="400"/>
      <c r="G5" s="400"/>
    </row>
    <row r="6" spans="1:7" ht="15">
      <c r="A6" s="95"/>
      <c r="B6" s="10"/>
      <c r="C6" s="10"/>
      <c r="D6" s="10"/>
      <c r="E6" s="96"/>
      <c r="F6" s="96"/>
      <c r="G6" s="97"/>
    </row>
    <row r="7" spans="1:7">
      <c r="B7" s="98"/>
    </row>
    <row r="8" spans="1:7" ht="42.75" customHeight="1">
      <c r="A8" s="99" t="s">
        <v>663</v>
      </c>
      <c r="B8" s="401" t="s">
        <v>12</v>
      </c>
      <c r="C8" s="401"/>
      <c r="D8" s="401"/>
      <c r="E8" s="401"/>
      <c r="F8" s="99" t="s">
        <v>714</v>
      </c>
      <c r="G8" s="99" t="s">
        <v>715</v>
      </c>
    </row>
    <row r="9" spans="1:7" ht="14.25" customHeight="1">
      <c r="A9" s="100" t="s">
        <v>716</v>
      </c>
      <c r="B9" s="100">
        <v>1</v>
      </c>
      <c r="C9" s="101">
        <v>2</v>
      </c>
      <c r="D9" s="393">
        <v>3</v>
      </c>
      <c r="E9" s="394"/>
      <c r="F9" s="100">
        <v>4</v>
      </c>
      <c r="G9" s="100">
        <v>6</v>
      </c>
    </row>
    <row r="10" spans="1:7" s="104" customFormat="1" ht="21.75" customHeight="1">
      <c r="A10" s="102">
        <v>1</v>
      </c>
      <c r="B10" s="381" t="s">
        <v>717</v>
      </c>
      <c r="C10" s="395" t="s">
        <v>712</v>
      </c>
      <c r="D10" s="387" t="s">
        <v>718</v>
      </c>
      <c r="E10" s="387"/>
      <c r="F10" s="378" t="s">
        <v>1290</v>
      </c>
      <c r="G10" s="103"/>
    </row>
    <row r="11" spans="1:7" s="104" customFormat="1" ht="23.25" customHeight="1">
      <c r="A11" s="102">
        <f>A10+1</f>
        <v>2</v>
      </c>
      <c r="B11" s="382"/>
      <c r="C11" s="396"/>
      <c r="D11" s="387" t="s">
        <v>719</v>
      </c>
      <c r="E11" s="387"/>
      <c r="F11" s="378">
        <v>5013976</v>
      </c>
      <c r="G11" s="105"/>
    </row>
    <row r="12" spans="1:7" s="104" customFormat="1" ht="21.75" customHeight="1">
      <c r="A12" s="102">
        <f t="shared" ref="A12:A52" si="0">A11+1</f>
        <v>3</v>
      </c>
      <c r="B12" s="382"/>
      <c r="C12" s="396"/>
      <c r="D12" s="387" t="s">
        <v>720</v>
      </c>
      <c r="E12" s="387"/>
      <c r="F12" s="378">
        <v>9070001009</v>
      </c>
      <c r="G12" s="105"/>
    </row>
    <row r="13" spans="1:7" s="104" customFormat="1" ht="22.5" customHeight="1">
      <c r="A13" s="102">
        <f t="shared" si="0"/>
        <v>4</v>
      </c>
      <c r="B13" s="382"/>
      <c r="C13" s="396"/>
      <c r="D13" s="380" t="s">
        <v>721</v>
      </c>
      <c r="E13" s="380"/>
      <c r="F13" s="379">
        <v>42125</v>
      </c>
      <c r="G13" s="105"/>
    </row>
    <row r="14" spans="1:7" s="104" customFormat="1" ht="30.75" customHeight="1">
      <c r="A14" s="102">
        <f t="shared" si="0"/>
        <v>5</v>
      </c>
      <c r="B14" s="382"/>
      <c r="C14" s="396"/>
      <c r="D14" s="380" t="s">
        <v>722</v>
      </c>
      <c r="E14" s="380"/>
      <c r="F14" s="378" t="s">
        <v>1984</v>
      </c>
      <c r="G14" s="105"/>
    </row>
    <row r="15" spans="1:7" s="104" customFormat="1" ht="20.25" customHeight="1">
      <c r="A15" s="102">
        <f t="shared" si="0"/>
        <v>6</v>
      </c>
      <c r="B15" s="382"/>
      <c r="C15" s="396"/>
      <c r="D15" s="387" t="s">
        <v>723</v>
      </c>
      <c r="E15" s="387"/>
      <c r="F15" s="378" t="s">
        <v>1985</v>
      </c>
      <c r="G15" s="105"/>
    </row>
    <row r="16" spans="1:7" s="104" customFormat="1" ht="21.75" customHeight="1">
      <c r="A16" s="102">
        <f t="shared" si="0"/>
        <v>7</v>
      </c>
      <c r="B16" s="382"/>
      <c r="C16" s="396"/>
      <c r="D16" s="387" t="s">
        <v>724</v>
      </c>
      <c r="E16" s="387"/>
      <c r="F16" s="378" t="s">
        <v>1986</v>
      </c>
      <c r="G16" s="105"/>
    </row>
    <row r="17" spans="1:7" s="104" customFormat="1" ht="20.25" customHeight="1">
      <c r="A17" s="102">
        <f t="shared" si="0"/>
        <v>8</v>
      </c>
      <c r="B17" s="382"/>
      <c r="C17" s="396"/>
      <c r="D17" s="387" t="s">
        <v>725</v>
      </c>
      <c r="E17" s="387"/>
      <c r="F17" s="378" t="s">
        <v>1987</v>
      </c>
      <c r="G17" s="105"/>
    </row>
    <row r="18" spans="1:7" s="104" customFormat="1" ht="19.5" customHeight="1">
      <c r="A18" s="102">
        <f t="shared" si="0"/>
        <v>9</v>
      </c>
      <c r="B18" s="382"/>
      <c r="C18" s="396"/>
      <c r="D18" s="387" t="s">
        <v>726</v>
      </c>
      <c r="E18" s="387"/>
      <c r="F18" s="378" t="s">
        <v>1988</v>
      </c>
      <c r="G18" s="402" t="s">
        <v>727</v>
      </c>
    </row>
    <row r="19" spans="1:7" s="104" customFormat="1" ht="22.5" customHeight="1">
      <c r="A19" s="102">
        <f t="shared" si="0"/>
        <v>10</v>
      </c>
      <c r="B19" s="382"/>
      <c r="C19" s="396"/>
      <c r="D19" s="387" t="s">
        <v>728</v>
      </c>
      <c r="E19" s="387"/>
      <c r="F19" s="378">
        <v>190119003</v>
      </c>
      <c r="G19" s="402"/>
    </row>
    <row r="20" spans="1:7" s="104" customFormat="1" ht="20.25" customHeight="1">
      <c r="A20" s="102">
        <f t="shared" si="0"/>
        <v>11</v>
      </c>
      <c r="B20" s="382"/>
      <c r="C20" s="396"/>
      <c r="D20" s="387" t="s">
        <v>729</v>
      </c>
      <c r="E20" s="387"/>
      <c r="F20" s="378" t="s">
        <v>1989</v>
      </c>
      <c r="G20" s="106"/>
    </row>
    <row r="21" spans="1:7" s="104" customFormat="1" ht="18" customHeight="1">
      <c r="A21" s="102">
        <f t="shared" si="0"/>
        <v>12</v>
      </c>
      <c r="B21" s="382"/>
      <c r="C21" s="396"/>
      <c r="D21" s="387" t="s">
        <v>730</v>
      </c>
      <c r="E21" s="387"/>
      <c r="F21" s="378" t="s">
        <v>1990</v>
      </c>
      <c r="G21" s="106"/>
    </row>
    <row r="22" spans="1:7" s="104" customFormat="1" ht="20.25" customHeight="1">
      <c r="A22" s="102">
        <f t="shared" si="0"/>
        <v>13</v>
      </c>
      <c r="B22" s="382"/>
      <c r="C22" s="396"/>
      <c r="D22" s="380" t="s">
        <v>731</v>
      </c>
      <c r="E22" s="380"/>
      <c r="F22" s="378" t="s">
        <v>1991</v>
      </c>
      <c r="G22" s="106"/>
    </row>
    <row r="23" spans="1:7" s="104" customFormat="1" ht="22.5" customHeight="1">
      <c r="A23" s="102">
        <f t="shared" si="0"/>
        <v>14</v>
      </c>
      <c r="B23" s="382"/>
      <c r="C23" s="396"/>
      <c r="D23" s="380" t="s">
        <v>732</v>
      </c>
      <c r="E23" s="380"/>
      <c r="F23" s="378">
        <v>70370189</v>
      </c>
      <c r="G23" s="106"/>
    </row>
    <row r="24" spans="1:7" s="104" customFormat="1" ht="22.5" customHeight="1">
      <c r="A24" s="102">
        <f t="shared" si="0"/>
        <v>15</v>
      </c>
      <c r="B24" s="382"/>
      <c r="C24" s="396"/>
      <c r="D24" s="387" t="s">
        <v>733</v>
      </c>
      <c r="E24" s="387"/>
      <c r="F24" s="378">
        <v>70370189</v>
      </c>
      <c r="G24" s="106"/>
    </row>
    <row r="25" spans="1:7" s="104" customFormat="1" ht="38.25" customHeight="1">
      <c r="A25" s="102">
        <f t="shared" si="0"/>
        <v>16</v>
      </c>
      <c r="B25" s="382"/>
      <c r="C25" s="396"/>
      <c r="D25" s="387" t="s">
        <v>734</v>
      </c>
      <c r="E25" s="387"/>
      <c r="F25" s="378">
        <v>4500</v>
      </c>
      <c r="G25" s="107" t="s">
        <v>735</v>
      </c>
    </row>
    <row r="26" spans="1:7" s="104" customFormat="1" ht="33.75" customHeight="1">
      <c r="A26" s="102">
        <f t="shared" si="0"/>
        <v>17</v>
      </c>
      <c r="B26" s="382"/>
      <c r="C26" s="396"/>
      <c r="D26" s="395" t="s">
        <v>736</v>
      </c>
      <c r="E26" s="108" t="s">
        <v>737</v>
      </c>
      <c r="F26" s="378" t="s">
        <v>1992</v>
      </c>
      <c r="G26" s="107"/>
    </row>
    <row r="27" spans="1:7" s="104" customFormat="1" ht="43.5" customHeight="1">
      <c r="A27" s="102">
        <f t="shared" si="0"/>
        <v>18</v>
      </c>
      <c r="B27" s="382"/>
      <c r="C27" s="397"/>
      <c r="D27" s="397"/>
      <c r="E27" s="108" t="s">
        <v>738</v>
      </c>
      <c r="F27" s="378"/>
      <c r="G27" s="107"/>
    </row>
    <row r="28" spans="1:7" s="104" customFormat="1" ht="19.5" customHeight="1">
      <c r="A28" s="102">
        <f t="shared" si="0"/>
        <v>19</v>
      </c>
      <c r="B28" s="382"/>
      <c r="C28" s="384" t="s">
        <v>739</v>
      </c>
      <c r="D28" s="387" t="s">
        <v>61</v>
      </c>
      <c r="E28" s="387"/>
      <c r="F28" s="378" t="s">
        <v>1993</v>
      </c>
      <c r="G28" s="106"/>
    </row>
    <row r="29" spans="1:7" s="104" customFormat="1" ht="19.5" customHeight="1">
      <c r="A29" s="102">
        <f t="shared" si="0"/>
        <v>20</v>
      </c>
      <c r="B29" s="382"/>
      <c r="C29" s="384"/>
      <c r="D29" s="387" t="s">
        <v>62</v>
      </c>
      <c r="E29" s="387"/>
      <c r="F29" s="378" t="s">
        <v>1994</v>
      </c>
      <c r="G29" s="106"/>
    </row>
    <row r="30" spans="1:7" s="104" customFormat="1" ht="19.5" customHeight="1">
      <c r="A30" s="102">
        <f t="shared" si="0"/>
        <v>21</v>
      </c>
      <c r="B30" s="382"/>
      <c r="C30" s="384"/>
      <c r="D30" s="387" t="s">
        <v>740</v>
      </c>
      <c r="E30" s="387"/>
      <c r="F30" s="378" t="s">
        <v>1995</v>
      </c>
      <c r="G30" s="106"/>
    </row>
    <row r="31" spans="1:7" s="104" customFormat="1" ht="19.5" customHeight="1">
      <c r="A31" s="102">
        <f t="shared" si="0"/>
        <v>22</v>
      </c>
      <c r="B31" s="382"/>
      <c r="C31" s="384"/>
      <c r="D31" s="387" t="s">
        <v>732</v>
      </c>
      <c r="E31" s="387"/>
      <c r="F31" s="378">
        <v>99372257</v>
      </c>
      <c r="G31" s="106"/>
    </row>
    <row r="32" spans="1:7" s="104" customFormat="1" ht="19.5" customHeight="1">
      <c r="A32" s="102">
        <f t="shared" si="0"/>
        <v>23</v>
      </c>
      <c r="B32" s="382"/>
      <c r="C32" s="384"/>
      <c r="D32" s="387" t="s">
        <v>730</v>
      </c>
      <c r="E32" s="387"/>
      <c r="F32" s="378" t="s">
        <v>1996</v>
      </c>
      <c r="G32" s="106"/>
    </row>
    <row r="33" spans="1:7" s="104" customFormat="1" ht="19.5" customHeight="1">
      <c r="A33" s="102">
        <f t="shared" si="0"/>
        <v>24</v>
      </c>
      <c r="B33" s="382"/>
      <c r="C33" s="384"/>
      <c r="D33" s="387" t="s">
        <v>741</v>
      </c>
      <c r="E33" s="387"/>
      <c r="F33" s="378" t="s">
        <v>2005</v>
      </c>
      <c r="G33" s="106"/>
    </row>
    <row r="34" spans="1:7" s="104" customFormat="1" ht="19.5" customHeight="1">
      <c r="A34" s="102">
        <f t="shared" si="0"/>
        <v>25</v>
      </c>
      <c r="B34" s="382"/>
      <c r="C34" s="384"/>
      <c r="D34" s="387" t="s">
        <v>742</v>
      </c>
      <c r="E34" s="387"/>
      <c r="F34" s="378" t="s">
        <v>1997</v>
      </c>
      <c r="G34" s="106"/>
    </row>
    <row r="35" spans="1:7" s="104" customFormat="1" ht="19.5" customHeight="1">
      <c r="A35" s="102">
        <f t="shared" si="0"/>
        <v>26</v>
      </c>
      <c r="B35" s="382"/>
      <c r="C35" s="384" t="s">
        <v>743</v>
      </c>
      <c r="D35" s="387" t="s">
        <v>61</v>
      </c>
      <c r="E35" s="387"/>
      <c r="F35" s="378" t="s">
        <v>1998</v>
      </c>
      <c r="G35" s="106"/>
    </row>
    <row r="36" spans="1:7" s="104" customFormat="1" ht="19.5" customHeight="1">
      <c r="A36" s="102">
        <f t="shared" si="0"/>
        <v>27</v>
      </c>
      <c r="B36" s="382"/>
      <c r="C36" s="384"/>
      <c r="D36" s="387" t="s">
        <v>62</v>
      </c>
      <c r="E36" s="387"/>
      <c r="F36" s="378" t="s">
        <v>1999</v>
      </c>
      <c r="G36" s="106"/>
    </row>
    <row r="37" spans="1:7" s="104" customFormat="1" ht="19.5" customHeight="1">
      <c r="A37" s="102">
        <f t="shared" si="0"/>
        <v>28</v>
      </c>
      <c r="B37" s="382"/>
      <c r="C37" s="384"/>
      <c r="D37" s="387" t="s">
        <v>740</v>
      </c>
      <c r="E37" s="387"/>
      <c r="F37" s="378" t="s">
        <v>2000</v>
      </c>
      <c r="G37" s="106"/>
    </row>
    <row r="38" spans="1:7" s="104" customFormat="1" ht="19.5" customHeight="1">
      <c r="A38" s="102">
        <f t="shared" si="0"/>
        <v>29</v>
      </c>
      <c r="B38" s="382"/>
      <c r="C38" s="384"/>
      <c r="D38" s="387" t="s">
        <v>732</v>
      </c>
      <c r="E38" s="387"/>
      <c r="F38" s="378">
        <v>99046384</v>
      </c>
      <c r="G38" s="106"/>
    </row>
    <row r="39" spans="1:7" s="104" customFormat="1" ht="19.5" customHeight="1">
      <c r="A39" s="102">
        <f t="shared" si="0"/>
        <v>30</v>
      </c>
      <c r="B39" s="382"/>
      <c r="C39" s="384"/>
      <c r="D39" s="387" t="s">
        <v>730</v>
      </c>
      <c r="E39" s="387"/>
      <c r="F39" s="378" t="s">
        <v>2001</v>
      </c>
      <c r="G39" s="106"/>
    </row>
    <row r="40" spans="1:7" s="104" customFormat="1" ht="19.5" customHeight="1">
      <c r="A40" s="102">
        <f t="shared" si="0"/>
        <v>31</v>
      </c>
      <c r="B40" s="382"/>
      <c r="C40" s="384"/>
      <c r="D40" s="387" t="s">
        <v>741</v>
      </c>
      <c r="E40" s="387"/>
      <c r="F40" s="378" t="s">
        <v>2006</v>
      </c>
      <c r="G40" s="106"/>
    </row>
    <row r="41" spans="1:7" s="104" customFormat="1" ht="19.5" customHeight="1">
      <c r="A41" s="102">
        <f t="shared" si="0"/>
        <v>32</v>
      </c>
      <c r="B41" s="382"/>
      <c r="C41" s="384"/>
      <c r="D41" s="387" t="s">
        <v>742</v>
      </c>
      <c r="E41" s="387"/>
      <c r="F41" s="378" t="s">
        <v>2002</v>
      </c>
      <c r="G41" s="106"/>
    </row>
    <row r="42" spans="1:7" s="104" customFormat="1" ht="17.25" customHeight="1">
      <c r="A42" s="102">
        <f t="shared" si="0"/>
        <v>33</v>
      </c>
      <c r="B42" s="382"/>
      <c r="C42" s="384" t="s">
        <v>744</v>
      </c>
      <c r="D42" s="384"/>
      <c r="E42" s="109" t="s">
        <v>745</v>
      </c>
      <c r="F42" s="378">
        <v>0</v>
      </c>
      <c r="G42" s="389" t="s">
        <v>746</v>
      </c>
    </row>
    <row r="43" spans="1:7" s="104" customFormat="1" ht="17.25" customHeight="1">
      <c r="A43" s="102">
        <f t="shared" si="0"/>
        <v>34</v>
      </c>
      <c r="B43" s="382"/>
      <c r="C43" s="384"/>
      <c r="D43" s="384"/>
      <c r="E43" s="109" t="s">
        <v>747</v>
      </c>
      <c r="F43" s="378">
        <v>0</v>
      </c>
      <c r="G43" s="389"/>
    </row>
    <row r="44" spans="1:7" s="104" customFormat="1" ht="17.25" customHeight="1">
      <c r="A44" s="102">
        <f t="shared" si="0"/>
        <v>35</v>
      </c>
      <c r="B44" s="382"/>
      <c r="C44" s="384"/>
      <c r="D44" s="384"/>
      <c r="E44" s="109" t="s">
        <v>748</v>
      </c>
      <c r="F44" s="378">
        <v>0</v>
      </c>
      <c r="G44" s="389"/>
    </row>
    <row r="45" spans="1:7" s="104" customFormat="1" ht="17.25" customHeight="1">
      <c r="A45" s="102">
        <f t="shared" si="0"/>
        <v>36</v>
      </c>
      <c r="B45" s="382"/>
      <c r="C45" s="384" t="s">
        <v>749</v>
      </c>
      <c r="D45" s="384"/>
      <c r="E45" s="109" t="s">
        <v>745</v>
      </c>
      <c r="F45" s="378">
        <v>0</v>
      </c>
      <c r="G45" s="389"/>
    </row>
    <row r="46" spans="1:7" s="104" customFormat="1" ht="17.25" customHeight="1">
      <c r="A46" s="102">
        <f t="shared" si="0"/>
        <v>37</v>
      </c>
      <c r="B46" s="382"/>
      <c r="C46" s="384"/>
      <c r="D46" s="384"/>
      <c r="E46" s="109" t="s">
        <v>747</v>
      </c>
      <c r="F46" s="378">
        <v>0</v>
      </c>
      <c r="G46" s="389"/>
    </row>
    <row r="47" spans="1:7" s="104" customFormat="1" ht="17.25" customHeight="1">
      <c r="A47" s="102">
        <f t="shared" si="0"/>
        <v>38</v>
      </c>
      <c r="B47" s="382"/>
      <c r="C47" s="384"/>
      <c r="D47" s="384"/>
      <c r="E47" s="109" t="s">
        <v>748</v>
      </c>
      <c r="F47" s="378">
        <v>0</v>
      </c>
      <c r="G47" s="389"/>
    </row>
    <row r="48" spans="1:7" s="104" customFormat="1" ht="22.5" customHeight="1">
      <c r="A48" s="102">
        <f t="shared" si="0"/>
        <v>39</v>
      </c>
      <c r="B48" s="382"/>
      <c r="C48" s="384" t="s">
        <v>805</v>
      </c>
      <c r="D48" s="380" t="s">
        <v>82</v>
      </c>
      <c r="E48" s="380"/>
      <c r="F48" s="378">
        <v>1</v>
      </c>
      <c r="G48" s="110"/>
    </row>
    <row r="49" spans="1:7" s="104" customFormat="1" ht="22.5" customHeight="1">
      <c r="A49" s="102">
        <f t="shared" si="0"/>
        <v>40</v>
      </c>
      <c r="B49" s="382"/>
      <c r="C49" s="384"/>
      <c r="D49" s="380" t="s">
        <v>83</v>
      </c>
      <c r="E49" s="380"/>
      <c r="F49" s="378">
        <v>0</v>
      </c>
      <c r="G49" s="110"/>
    </row>
    <row r="50" spans="1:7" s="104" customFormat="1" ht="22.5" customHeight="1">
      <c r="A50" s="102">
        <f t="shared" si="0"/>
        <v>41</v>
      </c>
      <c r="B50" s="382"/>
      <c r="C50" s="384"/>
      <c r="D50" s="380" t="s">
        <v>675</v>
      </c>
      <c r="E50" s="380"/>
      <c r="F50" s="378">
        <v>0</v>
      </c>
      <c r="G50" s="110"/>
    </row>
    <row r="51" spans="1:7" s="104" customFormat="1" ht="22.5" customHeight="1">
      <c r="A51" s="102">
        <f t="shared" si="0"/>
        <v>42</v>
      </c>
      <c r="B51" s="382"/>
      <c r="C51" s="384"/>
      <c r="D51" s="380" t="s">
        <v>676</v>
      </c>
      <c r="E51" s="380"/>
      <c r="F51" s="378">
        <v>19</v>
      </c>
      <c r="G51" s="110"/>
    </row>
    <row r="52" spans="1:7" s="104" customFormat="1" ht="22.5" customHeight="1">
      <c r="A52" s="102">
        <f t="shared" si="0"/>
        <v>43</v>
      </c>
      <c r="B52" s="383"/>
      <c r="C52" s="384"/>
      <c r="D52" s="380" t="s">
        <v>806</v>
      </c>
      <c r="E52" s="380"/>
      <c r="F52" s="378">
        <v>0</v>
      </c>
      <c r="G52" s="110"/>
    </row>
    <row r="53" spans="1:7" s="104" customFormat="1" ht="17.25" customHeight="1">
      <c r="A53" s="386">
        <v>44</v>
      </c>
      <c r="B53" s="390" t="s">
        <v>750</v>
      </c>
      <c r="C53" s="384" t="s">
        <v>751</v>
      </c>
      <c r="D53" s="391" t="s">
        <v>745</v>
      </c>
      <c r="E53" s="111" t="s">
        <v>752</v>
      </c>
      <c r="F53" s="378"/>
      <c r="G53" s="392" t="s">
        <v>753</v>
      </c>
    </row>
    <row r="54" spans="1:7" s="104" customFormat="1" ht="17.25" customHeight="1">
      <c r="A54" s="386"/>
      <c r="B54" s="390"/>
      <c r="C54" s="384"/>
      <c r="D54" s="391"/>
      <c r="E54" s="111" t="s">
        <v>754</v>
      </c>
      <c r="F54" s="378"/>
      <c r="G54" s="392"/>
    </row>
    <row r="55" spans="1:7" s="104" customFormat="1" ht="17.25" customHeight="1">
      <c r="A55" s="386"/>
      <c r="B55" s="390"/>
      <c r="C55" s="384"/>
      <c r="D55" s="391"/>
      <c r="E55" s="111" t="s">
        <v>755</v>
      </c>
      <c r="F55" s="378"/>
      <c r="G55" s="392"/>
    </row>
    <row r="56" spans="1:7" s="104" customFormat="1" ht="17.25" customHeight="1">
      <c r="A56" s="386"/>
      <c r="B56" s="390"/>
      <c r="C56" s="384"/>
      <c r="D56" s="391"/>
      <c r="E56" s="111" t="s">
        <v>756</v>
      </c>
      <c r="F56" s="378"/>
      <c r="G56" s="392"/>
    </row>
    <row r="57" spans="1:7" s="104" customFormat="1" ht="27.75" customHeight="1">
      <c r="A57" s="386"/>
      <c r="B57" s="390"/>
      <c r="C57" s="384"/>
      <c r="D57" s="391"/>
      <c r="E57" s="112" t="s">
        <v>757</v>
      </c>
      <c r="F57" s="378"/>
      <c r="G57" s="392"/>
    </row>
    <row r="58" spans="1:7" s="104" customFormat="1" ht="17.25" customHeight="1">
      <c r="A58" s="386"/>
      <c r="B58" s="390"/>
      <c r="C58" s="384"/>
      <c r="D58" s="391"/>
      <c r="E58" s="111" t="s">
        <v>758</v>
      </c>
      <c r="F58" s="378" t="s">
        <v>2003</v>
      </c>
      <c r="G58" s="392"/>
    </row>
    <row r="59" spans="1:7" s="104" customFormat="1" ht="18.75" customHeight="1">
      <c r="A59" s="386">
        <v>45</v>
      </c>
      <c r="B59" s="390"/>
      <c r="C59" s="384"/>
      <c r="D59" s="391" t="s">
        <v>747</v>
      </c>
      <c r="E59" s="111" t="s">
        <v>752</v>
      </c>
      <c r="F59" s="378"/>
      <c r="G59" s="392" t="s">
        <v>753</v>
      </c>
    </row>
    <row r="60" spans="1:7" s="104" customFormat="1" ht="19.5" customHeight="1">
      <c r="A60" s="386"/>
      <c r="B60" s="390"/>
      <c r="C60" s="384"/>
      <c r="D60" s="391"/>
      <c r="E60" s="111" t="s">
        <v>754</v>
      </c>
      <c r="F60" s="378"/>
      <c r="G60" s="392"/>
    </row>
    <row r="61" spans="1:7" s="104" customFormat="1" ht="18" customHeight="1">
      <c r="A61" s="386"/>
      <c r="B61" s="390"/>
      <c r="C61" s="384"/>
      <c r="D61" s="391"/>
      <c r="E61" s="111" t="s">
        <v>755</v>
      </c>
      <c r="F61" s="378"/>
      <c r="G61" s="392"/>
    </row>
    <row r="62" spans="1:7" s="104" customFormat="1" ht="18.75" customHeight="1">
      <c r="A62" s="386"/>
      <c r="B62" s="390"/>
      <c r="C62" s="384"/>
      <c r="D62" s="391"/>
      <c r="E62" s="111" t="s">
        <v>756</v>
      </c>
      <c r="F62" s="378"/>
      <c r="G62" s="392"/>
    </row>
    <row r="63" spans="1:7" s="104" customFormat="1" ht="30.75" customHeight="1">
      <c r="A63" s="386"/>
      <c r="B63" s="390"/>
      <c r="C63" s="384"/>
      <c r="D63" s="391"/>
      <c r="E63" s="112" t="s">
        <v>757</v>
      </c>
      <c r="F63" s="378"/>
      <c r="G63" s="392"/>
    </row>
    <row r="64" spans="1:7" s="104" customFormat="1" ht="18" customHeight="1">
      <c r="A64" s="386"/>
      <c r="B64" s="390"/>
      <c r="C64" s="384"/>
      <c r="D64" s="391"/>
      <c r="E64" s="111" t="s">
        <v>758</v>
      </c>
      <c r="F64" s="378" t="s">
        <v>2003</v>
      </c>
      <c r="G64" s="392"/>
    </row>
    <row r="65" spans="1:7" s="104" customFormat="1">
      <c r="A65" s="386">
        <v>46</v>
      </c>
      <c r="B65" s="390"/>
      <c r="C65" s="384"/>
      <c r="D65" s="391" t="s">
        <v>748</v>
      </c>
      <c r="E65" s="111" t="s">
        <v>752</v>
      </c>
      <c r="F65" s="378"/>
      <c r="G65" s="392" t="s">
        <v>753</v>
      </c>
    </row>
    <row r="66" spans="1:7" s="104" customFormat="1">
      <c r="A66" s="386"/>
      <c r="B66" s="390"/>
      <c r="C66" s="384"/>
      <c r="D66" s="391"/>
      <c r="E66" s="111" t="s">
        <v>754</v>
      </c>
      <c r="F66" s="378"/>
      <c r="G66" s="392"/>
    </row>
    <row r="67" spans="1:7" s="104" customFormat="1">
      <c r="A67" s="386"/>
      <c r="B67" s="390"/>
      <c r="C67" s="384"/>
      <c r="D67" s="391"/>
      <c r="E67" s="111" t="s">
        <v>755</v>
      </c>
      <c r="F67" s="378"/>
      <c r="G67" s="392"/>
    </row>
    <row r="68" spans="1:7" s="104" customFormat="1">
      <c r="A68" s="386"/>
      <c r="B68" s="390"/>
      <c r="C68" s="384"/>
      <c r="D68" s="391"/>
      <c r="E68" s="111" t="s">
        <v>756</v>
      </c>
      <c r="F68" s="378"/>
      <c r="G68" s="392"/>
    </row>
    <row r="69" spans="1:7" s="104" customFormat="1" ht="33" customHeight="1">
      <c r="A69" s="386"/>
      <c r="B69" s="390"/>
      <c r="C69" s="384"/>
      <c r="D69" s="391"/>
      <c r="E69" s="112" t="s">
        <v>757</v>
      </c>
      <c r="F69" s="378"/>
      <c r="G69" s="392"/>
    </row>
    <row r="70" spans="1:7" s="104" customFormat="1" ht="17.25" customHeight="1">
      <c r="A70" s="386"/>
      <c r="B70" s="390"/>
      <c r="C70" s="384"/>
      <c r="D70" s="391"/>
      <c r="E70" s="111" t="s">
        <v>758</v>
      </c>
      <c r="F70" s="378" t="s">
        <v>2003</v>
      </c>
      <c r="G70" s="392"/>
    </row>
    <row r="71" spans="1:7" s="104" customFormat="1" ht="17.25" customHeight="1">
      <c r="A71" s="386">
        <v>47</v>
      </c>
      <c r="B71" s="390"/>
      <c r="C71" s="384" t="s">
        <v>759</v>
      </c>
      <c r="D71" s="387" t="s">
        <v>760</v>
      </c>
      <c r="E71" s="387"/>
      <c r="F71" s="378" t="s">
        <v>2003</v>
      </c>
      <c r="G71" s="105"/>
    </row>
    <row r="72" spans="1:7" s="104" customFormat="1" ht="17.25" customHeight="1">
      <c r="A72" s="386"/>
      <c r="B72" s="390"/>
      <c r="C72" s="384"/>
      <c r="D72" s="387" t="s">
        <v>761</v>
      </c>
      <c r="E72" s="387"/>
      <c r="F72" s="378"/>
      <c r="G72" s="105"/>
    </row>
    <row r="73" spans="1:7" s="104" customFormat="1" ht="17.25" customHeight="1">
      <c r="A73" s="386"/>
      <c r="B73" s="390"/>
      <c r="C73" s="384"/>
      <c r="D73" s="387" t="s">
        <v>762</v>
      </c>
      <c r="E73" s="387"/>
      <c r="F73" s="378"/>
      <c r="G73" s="105"/>
    </row>
    <row r="74" spans="1:7" s="104" customFormat="1" ht="17.25" customHeight="1">
      <c r="A74" s="386"/>
      <c r="B74" s="390"/>
      <c r="C74" s="384"/>
      <c r="D74" s="387" t="s">
        <v>763</v>
      </c>
      <c r="E74" s="387"/>
      <c r="F74" s="378"/>
      <c r="G74" s="105"/>
    </row>
    <row r="75" spans="1:7" s="104" customFormat="1" ht="17.25" customHeight="1">
      <c r="A75" s="386"/>
      <c r="B75" s="390"/>
      <c r="C75" s="384"/>
      <c r="D75" s="387" t="s">
        <v>764</v>
      </c>
      <c r="E75" s="387"/>
      <c r="F75" s="378"/>
      <c r="G75" s="105"/>
    </row>
    <row r="76" spans="1:7" s="104" customFormat="1" ht="17.25" customHeight="1">
      <c r="A76" s="386"/>
      <c r="B76" s="390"/>
      <c r="C76" s="384"/>
      <c r="D76" s="387" t="s">
        <v>765</v>
      </c>
      <c r="E76" s="387"/>
      <c r="F76" s="378"/>
      <c r="G76" s="105"/>
    </row>
    <row r="77" spans="1:7" s="104" customFormat="1" ht="17.25" customHeight="1">
      <c r="A77" s="386"/>
      <c r="B77" s="390"/>
      <c r="C77" s="384"/>
      <c r="D77" s="387" t="s">
        <v>766</v>
      </c>
      <c r="E77" s="387"/>
      <c r="F77" s="378"/>
      <c r="G77" s="105"/>
    </row>
    <row r="78" spans="1:7" s="104" customFormat="1" ht="17.25" customHeight="1">
      <c r="A78" s="386"/>
      <c r="B78" s="390"/>
      <c r="C78" s="384"/>
      <c r="D78" s="387" t="s">
        <v>767</v>
      </c>
      <c r="E78" s="387"/>
      <c r="F78" s="378"/>
      <c r="G78" s="105"/>
    </row>
    <row r="79" spans="1:7" s="104" customFormat="1" ht="17.25" customHeight="1">
      <c r="A79" s="386"/>
      <c r="B79" s="390"/>
      <c r="C79" s="384"/>
      <c r="D79" s="387" t="s">
        <v>768</v>
      </c>
      <c r="E79" s="387"/>
      <c r="F79" s="378"/>
      <c r="G79" s="105"/>
    </row>
    <row r="80" spans="1:7" s="104" customFormat="1" ht="17.25" customHeight="1">
      <c r="A80" s="386"/>
      <c r="B80" s="390"/>
      <c r="C80" s="384"/>
      <c r="D80" s="387" t="s">
        <v>84</v>
      </c>
      <c r="E80" s="387"/>
      <c r="F80" s="378"/>
      <c r="G80" s="105"/>
    </row>
    <row r="81" spans="1:7" s="104" customFormat="1" ht="17.25" customHeight="1">
      <c r="A81" s="386">
        <v>48</v>
      </c>
      <c r="B81" s="390"/>
      <c r="C81" s="384" t="s">
        <v>769</v>
      </c>
      <c r="D81" s="385" t="s">
        <v>770</v>
      </c>
      <c r="E81" s="385"/>
      <c r="F81" s="378"/>
      <c r="G81" s="105"/>
    </row>
    <row r="82" spans="1:7" s="104" customFormat="1" ht="17.25" customHeight="1">
      <c r="A82" s="386"/>
      <c r="B82" s="390"/>
      <c r="C82" s="384"/>
      <c r="D82" s="385" t="s">
        <v>771</v>
      </c>
      <c r="E82" s="385"/>
      <c r="F82" s="378"/>
      <c r="G82" s="105"/>
    </row>
    <row r="83" spans="1:7" s="104" customFormat="1" ht="17.25" customHeight="1">
      <c r="A83" s="386"/>
      <c r="B83" s="390"/>
      <c r="C83" s="384"/>
      <c r="D83" s="385" t="s">
        <v>772</v>
      </c>
      <c r="E83" s="385"/>
      <c r="F83" s="378" t="s">
        <v>2003</v>
      </c>
      <c r="G83" s="105"/>
    </row>
    <row r="84" spans="1:7" s="104" customFormat="1" ht="17.25" customHeight="1">
      <c r="A84" s="386"/>
      <c r="B84" s="390"/>
      <c r="C84" s="384"/>
      <c r="D84" s="385" t="s">
        <v>773</v>
      </c>
      <c r="E84" s="385"/>
      <c r="F84" s="378"/>
      <c r="G84" s="105"/>
    </row>
    <row r="85" spans="1:7" s="104" customFormat="1" ht="27.75" customHeight="1">
      <c r="A85" s="386"/>
      <c r="B85" s="390"/>
      <c r="C85" s="384"/>
      <c r="D85" s="385" t="s">
        <v>774</v>
      </c>
      <c r="E85" s="385"/>
      <c r="F85" s="378"/>
      <c r="G85" s="105"/>
    </row>
    <row r="86" spans="1:7" s="104" customFormat="1" ht="21.75" customHeight="1">
      <c r="A86" s="386"/>
      <c r="B86" s="390"/>
      <c r="C86" s="384"/>
      <c r="D86" s="385" t="s">
        <v>775</v>
      </c>
      <c r="E86" s="385"/>
      <c r="F86" s="378"/>
      <c r="G86" s="105"/>
    </row>
    <row r="87" spans="1:7" s="104" customFormat="1" ht="30.75" customHeight="1">
      <c r="A87" s="386"/>
      <c r="B87" s="390"/>
      <c r="C87" s="384"/>
      <c r="D87" s="385" t="s">
        <v>776</v>
      </c>
      <c r="E87" s="385"/>
      <c r="F87" s="378"/>
      <c r="G87" s="105"/>
    </row>
    <row r="88" spans="1:7" s="104" customFormat="1" ht="30.75" customHeight="1">
      <c r="A88" s="386"/>
      <c r="B88" s="390"/>
      <c r="C88" s="384"/>
      <c r="D88" s="385" t="s">
        <v>777</v>
      </c>
      <c r="E88" s="385"/>
      <c r="F88" s="378"/>
      <c r="G88" s="105"/>
    </row>
    <row r="89" spans="1:7" s="104" customFormat="1" ht="29.25" customHeight="1">
      <c r="A89" s="386"/>
      <c r="B89" s="390"/>
      <c r="C89" s="384"/>
      <c r="D89" s="385" t="s">
        <v>778</v>
      </c>
      <c r="E89" s="385"/>
      <c r="F89" s="378"/>
      <c r="G89" s="105"/>
    </row>
    <row r="90" spans="1:7" s="104" customFormat="1" ht="17.25" customHeight="1">
      <c r="A90" s="386"/>
      <c r="B90" s="390"/>
      <c r="C90" s="384"/>
      <c r="D90" s="385" t="s">
        <v>779</v>
      </c>
      <c r="E90" s="385"/>
      <c r="F90" s="378"/>
      <c r="G90" s="105"/>
    </row>
    <row r="91" spans="1:7" s="104" customFormat="1" ht="17.25" customHeight="1">
      <c r="A91" s="386"/>
      <c r="B91" s="390"/>
      <c r="C91" s="384"/>
      <c r="D91" s="385" t="s">
        <v>780</v>
      </c>
      <c r="E91" s="385"/>
      <c r="F91" s="378"/>
      <c r="G91" s="105"/>
    </row>
    <row r="92" spans="1:7" s="104" customFormat="1" ht="17.25" customHeight="1">
      <c r="A92" s="386"/>
      <c r="B92" s="390"/>
      <c r="C92" s="384"/>
      <c r="D92" s="385" t="s">
        <v>781</v>
      </c>
      <c r="E92" s="385"/>
      <c r="F92" s="378"/>
      <c r="G92" s="105"/>
    </row>
    <row r="93" spans="1:7" s="104" customFormat="1" ht="17.25" customHeight="1">
      <c r="A93" s="386"/>
      <c r="B93" s="390"/>
      <c r="C93" s="384"/>
      <c r="D93" s="388" t="s">
        <v>782</v>
      </c>
      <c r="E93" s="388"/>
      <c r="F93" s="378"/>
      <c r="G93" s="105"/>
    </row>
    <row r="94" spans="1:7" s="104" customFormat="1" ht="26.25" customHeight="1">
      <c r="A94" s="386"/>
      <c r="B94" s="390"/>
      <c r="C94" s="384"/>
      <c r="D94" s="385" t="s">
        <v>783</v>
      </c>
      <c r="E94" s="385"/>
      <c r="F94" s="378"/>
      <c r="G94" s="105"/>
    </row>
    <row r="95" spans="1:7" s="104" customFormat="1" ht="27" customHeight="1">
      <c r="A95" s="386">
        <v>49</v>
      </c>
      <c r="B95" s="390"/>
      <c r="C95" s="384" t="s">
        <v>784</v>
      </c>
      <c r="D95" s="380" t="s">
        <v>785</v>
      </c>
      <c r="E95" s="380"/>
      <c r="F95" s="378"/>
      <c r="G95" s="113"/>
    </row>
    <row r="96" spans="1:7" s="104" customFormat="1" ht="18.75" customHeight="1">
      <c r="A96" s="386"/>
      <c r="B96" s="390"/>
      <c r="C96" s="384"/>
      <c r="D96" s="380" t="s">
        <v>786</v>
      </c>
      <c r="E96" s="380"/>
      <c r="F96" s="378"/>
      <c r="G96" s="113"/>
    </row>
    <row r="97" spans="1:7" s="104" customFormat="1" ht="18.75" customHeight="1">
      <c r="A97" s="386"/>
      <c r="B97" s="390"/>
      <c r="C97" s="384"/>
      <c r="D97" s="380" t="s">
        <v>787</v>
      </c>
      <c r="E97" s="380"/>
      <c r="F97" s="378"/>
      <c r="G97" s="113"/>
    </row>
    <row r="98" spans="1:7" s="104" customFormat="1" ht="25.5" customHeight="1">
      <c r="A98" s="386"/>
      <c r="B98" s="390"/>
      <c r="C98" s="384"/>
      <c r="D98" s="380" t="s">
        <v>788</v>
      </c>
      <c r="E98" s="380"/>
      <c r="F98" s="378"/>
      <c r="G98" s="113"/>
    </row>
    <row r="99" spans="1:7" s="104" customFormat="1" ht="27.75" customHeight="1">
      <c r="A99" s="386"/>
      <c r="B99" s="390"/>
      <c r="C99" s="384"/>
      <c r="D99" s="380" t="s">
        <v>789</v>
      </c>
      <c r="E99" s="380"/>
      <c r="F99" s="378"/>
      <c r="G99" s="113"/>
    </row>
    <row r="100" spans="1:7" s="104" customFormat="1" ht="23.25" customHeight="1">
      <c r="A100" s="386"/>
      <c r="B100" s="390"/>
      <c r="C100" s="384"/>
      <c r="D100" s="380" t="s">
        <v>790</v>
      </c>
      <c r="E100" s="380"/>
      <c r="F100" s="378"/>
      <c r="G100" s="113"/>
    </row>
    <row r="101" spans="1:7" s="104" customFormat="1" ht="29.25" customHeight="1">
      <c r="A101" s="386"/>
      <c r="B101" s="390"/>
      <c r="C101" s="384"/>
      <c r="D101" s="380" t="s">
        <v>791</v>
      </c>
      <c r="E101" s="380"/>
      <c r="F101" s="378"/>
      <c r="G101" s="113"/>
    </row>
    <row r="102" spans="1:7" s="104" customFormat="1" ht="21.75" customHeight="1">
      <c r="A102" s="386"/>
      <c r="B102" s="390"/>
      <c r="C102" s="384"/>
      <c r="D102" s="380" t="s">
        <v>792</v>
      </c>
      <c r="E102" s="380"/>
      <c r="F102" s="378" t="s">
        <v>2004</v>
      </c>
      <c r="G102" s="113"/>
    </row>
    <row r="103" spans="1:7" s="104" customFormat="1" ht="21" customHeight="1">
      <c r="A103" s="386"/>
      <c r="B103" s="390"/>
      <c r="C103" s="384"/>
      <c r="D103" s="380" t="s">
        <v>793</v>
      </c>
      <c r="E103" s="380"/>
      <c r="F103" s="378"/>
      <c r="G103" s="113"/>
    </row>
    <row r="104" spans="1:7" s="104" customFormat="1" ht="21.75" customHeight="1">
      <c r="A104" s="386"/>
      <c r="B104" s="390"/>
      <c r="C104" s="384"/>
      <c r="D104" s="380" t="s">
        <v>794</v>
      </c>
      <c r="E104" s="380"/>
      <c r="F104" s="378"/>
      <c r="G104" s="113"/>
    </row>
    <row r="105" spans="1:7" s="104" customFormat="1" ht="21.75" customHeight="1">
      <c r="A105" s="386"/>
      <c r="B105" s="390"/>
      <c r="C105" s="384"/>
      <c r="D105" s="380" t="s">
        <v>795</v>
      </c>
      <c r="E105" s="380"/>
      <c r="F105" s="378"/>
      <c r="G105" s="113"/>
    </row>
    <row r="106" spans="1:7" s="104" customFormat="1" ht="19.5" customHeight="1">
      <c r="A106" s="386"/>
      <c r="B106" s="390"/>
      <c r="C106" s="384"/>
      <c r="D106" s="380" t="s">
        <v>796</v>
      </c>
      <c r="E106" s="380"/>
      <c r="F106" s="378"/>
      <c r="G106" s="113"/>
    </row>
    <row r="107" spans="1:7" s="104" customFormat="1" ht="19.5" customHeight="1">
      <c r="A107" s="386"/>
      <c r="B107" s="390"/>
      <c r="C107" s="384"/>
      <c r="D107" s="380" t="s">
        <v>797</v>
      </c>
      <c r="E107" s="380"/>
      <c r="F107" s="378"/>
      <c r="G107" s="113"/>
    </row>
    <row r="108" spans="1:7" s="104" customFormat="1" ht="21" customHeight="1">
      <c r="A108" s="386"/>
      <c r="B108" s="390"/>
      <c r="C108" s="384"/>
      <c r="D108" s="380" t="s">
        <v>798</v>
      </c>
      <c r="E108" s="380"/>
      <c r="F108" s="378"/>
      <c r="G108" s="113"/>
    </row>
    <row r="109" spans="1:7" s="104" customFormat="1" ht="17.25" customHeight="1">
      <c r="A109" s="386"/>
      <c r="B109" s="390"/>
      <c r="C109" s="384"/>
      <c r="D109" s="380" t="s">
        <v>799</v>
      </c>
      <c r="E109" s="380"/>
      <c r="F109" s="378"/>
      <c r="G109" s="113"/>
    </row>
    <row r="110" spans="1:7" s="104" customFormat="1" ht="16.5" customHeight="1">
      <c r="A110" s="386"/>
      <c r="B110" s="390"/>
      <c r="C110" s="384"/>
      <c r="D110" s="380" t="s">
        <v>800</v>
      </c>
      <c r="E110" s="380"/>
      <c r="F110" s="378"/>
      <c r="G110" s="113"/>
    </row>
    <row r="111" spans="1:7" s="104" customFormat="1" ht="17.25" customHeight="1">
      <c r="A111" s="386"/>
      <c r="B111" s="390"/>
      <c r="C111" s="384"/>
      <c r="D111" s="380" t="s">
        <v>801</v>
      </c>
      <c r="E111" s="380"/>
      <c r="F111" s="378"/>
      <c r="G111" s="113"/>
    </row>
    <row r="112" spans="1:7" s="104" customFormat="1" ht="18" customHeight="1">
      <c r="A112" s="386"/>
      <c r="B112" s="390"/>
      <c r="C112" s="384"/>
      <c r="D112" s="380" t="s">
        <v>802</v>
      </c>
      <c r="E112" s="380"/>
      <c r="F112" s="378"/>
      <c r="G112" s="113"/>
    </row>
    <row r="113" spans="1:7" s="104" customFormat="1" ht="21" customHeight="1">
      <c r="A113" s="386"/>
      <c r="B113" s="390"/>
      <c r="C113" s="384"/>
      <c r="D113" s="380" t="s">
        <v>803</v>
      </c>
      <c r="E113" s="380"/>
      <c r="F113" s="378"/>
      <c r="G113" s="113"/>
    </row>
    <row r="114" spans="1:7" s="104" customFormat="1" ht="18.75" customHeight="1">
      <c r="A114" s="386"/>
      <c r="B114" s="390"/>
      <c r="C114" s="384"/>
      <c r="D114" s="380" t="s">
        <v>804</v>
      </c>
      <c r="E114" s="380"/>
      <c r="F114" s="378"/>
      <c r="G114" s="113"/>
    </row>
    <row r="117" spans="1:7">
      <c r="C117" s="77" t="s">
        <v>807</v>
      </c>
      <c r="D117" s="77" t="s">
        <v>810</v>
      </c>
      <c r="E117" s="77"/>
      <c r="F117" s="93" t="s">
        <v>2007</v>
      </c>
      <c r="G117" s="77" t="s">
        <v>808</v>
      </c>
    </row>
    <row r="118" spans="1:7">
      <c r="C118" s="77"/>
      <c r="D118" s="77"/>
      <c r="E118" s="77"/>
      <c r="G118" s="77"/>
    </row>
    <row r="119" spans="1:7">
      <c r="C119" s="77"/>
      <c r="D119" s="77"/>
      <c r="E119" s="77"/>
      <c r="G119" s="77"/>
    </row>
    <row r="120" spans="1:7">
      <c r="C120" s="77" t="s">
        <v>809</v>
      </c>
      <c r="D120" s="77" t="s">
        <v>810</v>
      </c>
      <c r="E120" s="77"/>
      <c r="F120" s="93" t="s">
        <v>2008</v>
      </c>
      <c r="G120" s="77" t="s">
        <v>808</v>
      </c>
    </row>
    <row r="121" spans="1:7">
      <c r="C121" s="77"/>
      <c r="D121" s="77"/>
      <c r="E121" s="77"/>
      <c r="G121" s="77"/>
    </row>
  </sheetData>
  <mergeCells count="111">
    <mergeCell ref="A3:G3"/>
    <mergeCell ref="B5:D5"/>
    <mergeCell ref="E5:G5"/>
    <mergeCell ref="B8:E8"/>
    <mergeCell ref="D17:E17"/>
    <mergeCell ref="D18:E18"/>
    <mergeCell ref="G18:G19"/>
    <mergeCell ref="D19:E19"/>
    <mergeCell ref="D20:E20"/>
    <mergeCell ref="D21:E21"/>
    <mergeCell ref="D9:E9"/>
    <mergeCell ref="C10:C27"/>
    <mergeCell ref="D10:E10"/>
    <mergeCell ref="D11:E11"/>
    <mergeCell ref="D12:E12"/>
    <mergeCell ref="D13:E13"/>
    <mergeCell ref="D14:E14"/>
    <mergeCell ref="D15:E15"/>
    <mergeCell ref="D16:E16"/>
    <mergeCell ref="D22:E22"/>
    <mergeCell ref="D23:E23"/>
    <mergeCell ref="D24:E24"/>
    <mergeCell ref="D25:E25"/>
    <mergeCell ref="D26:D27"/>
    <mergeCell ref="C28:C34"/>
    <mergeCell ref="D28:E28"/>
    <mergeCell ref="D29:E29"/>
    <mergeCell ref="D30:E30"/>
    <mergeCell ref="D31:E31"/>
    <mergeCell ref="D32:E32"/>
    <mergeCell ref="D33:E33"/>
    <mergeCell ref="D34:E34"/>
    <mergeCell ref="C35:C41"/>
    <mergeCell ref="D35:E35"/>
    <mergeCell ref="D36:E36"/>
    <mergeCell ref="D37:E37"/>
    <mergeCell ref="D38:E38"/>
    <mergeCell ref="D39:E39"/>
    <mergeCell ref="D40:E40"/>
    <mergeCell ref="D41:E41"/>
    <mergeCell ref="C42:D44"/>
    <mergeCell ref="G42:G47"/>
    <mergeCell ref="C45:D47"/>
    <mergeCell ref="A53:A58"/>
    <mergeCell ref="B53:B114"/>
    <mergeCell ref="C53:C70"/>
    <mergeCell ref="D53:D58"/>
    <mergeCell ref="G53:G58"/>
    <mergeCell ref="A59:A64"/>
    <mergeCell ref="D74:E74"/>
    <mergeCell ref="D75:E75"/>
    <mergeCell ref="D76:E76"/>
    <mergeCell ref="D77:E77"/>
    <mergeCell ref="D78:E78"/>
    <mergeCell ref="D79:E79"/>
    <mergeCell ref="D59:D64"/>
    <mergeCell ref="G59:G64"/>
    <mergeCell ref="A65:A70"/>
    <mergeCell ref="D65:D70"/>
    <mergeCell ref="G65:G70"/>
    <mergeCell ref="A71:A80"/>
    <mergeCell ref="C71:C80"/>
    <mergeCell ref="D71:E71"/>
    <mergeCell ref="D72:E72"/>
    <mergeCell ref="D73:E73"/>
    <mergeCell ref="D91:E91"/>
    <mergeCell ref="D92:E92"/>
    <mergeCell ref="D93:E93"/>
    <mergeCell ref="D80:E80"/>
    <mergeCell ref="A81:A94"/>
    <mergeCell ref="C81:C94"/>
    <mergeCell ref="D81:E81"/>
    <mergeCell ref="D82:E82"/>
    <mergeCell ref="D83:E83"/>
    <mergeCell ref="D84:E84"/>
    <mergeCell ref="D85:E85"/>
    <mergeCell ref="D86:E86"/>
    <mergeCell ref="D87:E87"/>
    <mergeCell ref="A95:A114"/>
    <mergeCell ref="C95:C114"/>
    <mergeCell ref="D95:E95"/>
    <mergeCell ref="D96:E96"/>
    <mergeCell ref="D97:E97"/>
    <mergeCell ref="D98:E98"/>
    <mergeCell ref="D99:E99"/>
    <mergeCell ref="D100:E100"/>
    <mergeCell ref="D101:E101"/>
    <mergeCell ref="D48:E48"/>
    <mergeCell ref="D49:E49"/>
    <mergeCell ref="D50:E50"/>
    <mergeCell ref="D51:E51"/>
    <mergeCell ref="D52:E52"/>
    <mergeCell ref="B10:B52"/>
    <mergeCell ref="C48:C52"/>
    <mergeCell ref="D114:E114"/>
    <mergeCell ref="D108:E108"/>
    <mergeCell ref="D109:E109"/>
    <mergeCell ref="D110:E110"/>
    <mergeCell ref="D111:E111"/>
    <mergeCell ref="D112:E112"/>
    <mergeCell ref="D113:E113"/>
    <mergeCell ref="D102:E102"/>
    <mergeCell ref="D103:E103"/>
    <mergeCell ref="D104:E104"/>
    <mergeCell ref="D105:E105"/>
    <mergeCell ref="D106:E106"/>
    <mergeCell ref="D107:E107"/>
    <mergeCell ref="D94:E94"/>
    <mergeCell ref="D88:E88"/>
    <mergeCell ref="D89:E89"/>
    <mergeCell ref="D90:E90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  <pageSetUpPr fitToPage="1"/>
  </sheetPr>
  <dimension ref="A1:R23"/>
  <sheetViews>
    <sheetView topLeftCell="A4" workbookViewId="0">
      <selection activeCell="A19" sqref="A19"/>
    </sheetView>
  </sheetViews>
  <sheetFormatPr defaultColWidth="9.140625" defaultRowHeight="15"/>
  <cols>
    <col min="1" max="1" width="4.140625" style="10" customWidth="1"/>
    <col min="2" max="2" width="22.85546875" style="34" customWidth="1"/>
    <col min="3" max="17" width="15.140625" style="10" customWidth="1"/>
    <col min="18" max="18" width="10.28515625" style="10" bestFit="1" customWidth="1"/>
    <col min="19" max="16384" width="9.140625" style="148"/>
  </cols>
  <sheetData>
    <row r="1" spans="1:17" ht="15.75">
      <c r="A1" s="365" t="s">
        <v>1290</v>
      </c>
      <c r="G1" s="148"/>
      <c r="Q1" s="153" t="s">
        <v>1071</v>
      </c>
    </row>
    <row r="3" spans="1:17">
      <c r="A3" s="408" t="s">
        <v>665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</row>
    <row r="5" spans="1:17" s="10" customFormat="1">
      <c r="A5" s="10" t="s">
        <v>104</v>
      </c>
      <c r="B5" s="34" t="s">
        <v>104</v>
      </c>
      <c r="C5" s="10" t="s">
        <v>104</v>
      </c>
      <c r="D5" s="10" t="s">
        <v>104</v>
      </c>
      <c r="E5" s="10" t="s">
        <v>104</v>
      </c>
      <c r="Q5" s="132" t="s">
        <v>1070</v>
      </c>
    </row>
    <row r="6" spans="1:17" s="10" customFormat="1">
      <c r="B6" s="34"/>
    </row>
    <row r="7" spans="1:17" s="10" customFormat="1" ht="52.5" customHeight="1">
      <c r="A7" s="406" t="s">
        <v>663</v>
      </c>
      <c r="B7" s="133" t="s">
        <v>12</v>
      </c>
      <c r="C7" s="133" t="s">
        <v>561</v>
      </c>
      <c r="D7" s="133" t="s">
        <v>562</v>
      </c>
      <c r="E7" s="133" t="s">
        <v>563</v>
      </c>
      <c r="F7" s="133" t="s">
        <v>564</v>
      </c>
      <c r="G7" s="133" t="s">
        <v>565</v>
      </c>
      <c r="H7" s="133" t="s">
        <v>566</v>
      </c>
      <c r="I7" s="133" t="s">
        <v>71</v>
      </c>
      <c r="J7" s="133" t="s">
        <v>72</v>
      </c>
      <c r="K7" s="133" t="s">
        <v>73</v>
      </c>
      <c r="L7" s="133" t="s">
        <v>74</v>
      </c>
      <c r="M7" s="133" t="s">
        <v>75</v>
      </c>
      <c r="N7" s="133" t="s">
        <v>567</v>
      </c>
      <c r="O7" s="133" t="s">
        <v>76</v>
      </c>
      <c r="P7" s="133" t="s">
        <v>79</v>
      </c>
      <c r="Q7" s="133" t="s">
        <v>36</v>
      </c>
    </row>
    <row r="8" spans="1:17" s="269" customFormat="1" ht="21.75" customHeight="1">
      <c r="A8" s="407"/>
      <c r="B8" s="270" t="s">
        <v>64</v>
      </c>
      <c r="C8" s="271" t="s">
        <v>172</v>
      </c>
      <c r="D8" s="271" t="s">
        <v>174</v>
      </c>
      <c r="E8" s="271" t="s">
        <v>176</v>
      </c>
      <c r="F8" s="271" t="s">
        <v>178</v>
      </c>
      <c r="G8" s="271" t="s">
        <v>181</v>
      </c>
      <c r="H8" s="271" t="s">
        <v>183</v>
      </c>
      <c r="I8" s="271" t="s">
        <v>185</v>
      </c>
      <c r="J8" s="271" t="s">
        <v>187</v>
      </c>
      <c r="K8" s="271" t="s">
        <v>189</v>
      </c>
      <c r="L8" s="271" t="s">
        <v>191</v>
      </c>
      <c r="M8" s="271" t="s">
        <v>193</v>
      </c>
      <c r="N8" s="271" t="s">
        <v>195</v>
      </c>
      <c r="O8" s="271" t="s">
        <v>197</v>
      </c>
      <c r="P8" s="272">
        <v>36</v>
      </c>
      <c r="Q8" s="272"/>
    </row>
    <row r="9" spans="1:17" s="10" customFormat="1" ht="17.25" customHeight="1">
      <c r="A9" s="324">
        <v>1</v>
      </c>
      <c r="B9" s="151" t="s">
        <v>113</v>
      </c>
      <c r="C9" s="146">
        <v>0</v>
      </c>
      <c r="D9" s="146">
        <v>0</v>
      </c>
      <c r="E9" s="146">
        <v>0</v>
      </c>
      <c r="F9" s="146">
        <v>434307060.63999999</v>
      </c>
      <c r="G9" s="146">
        <v>0</v>
      </c>
      <c r="H9" s="146">
        <v>0</v>
      </c>
      <c r="I9" s="146">
        <v>0</v>
      </c>
      <c r="J9" s="146">
        <v>0</v>
      </c>
      <c r="K9" s="146">
        <v>0</v>
      </c>
      <c r="L9" s="146">
        <v>0</v>
      </c>
      <c r="M9" s="146">
        <v>6958070</v>
      </c>
      <c r="N9" s="146">
        <v>0</v>
      </c>
      <c r="O9" s="146">
        <v>0</v>
      </c>
      <c r="P9" s="146">
        <v>0</v>
      </c>
      <c r="Q9" s="248">
        <f>SUM(C9:P9)</f>
        <v>441265130.63999999</v>
      </c>
    </row>
    <row r="10" spans="1:17" s="10" customFormat="1" ht="17.25" customHeight="1">
      <c r="A10" s="324">
        <v>2</v>
      </c>
      <c r="B10" s="151" t="s">
        <v>77</v>
      </c>
      <c r="C10" s="146">
        <f>SUM(C11:C15)</f>
        <v>0</v>
      </c>
      <c r="D10" s="146">
        <f t="shared" ref="D10:P10" si="0">SUM(D11:D15)</f>
        <v>0</v>
      </c>
      <c r="E10" s="146">
        <f t="shared" si="0"/>
        <v>0</v>
      </c>
      <c r="F10" s="146">
        <f t="shared" si="0"/>
        <v>0</v>
      </c>
      <c r="G10" s="146">
        <f t="shared" si="0"/>
        <v>598400</v>
      </c>
      <c r="H10" s="146">
        <f t="shared" si="0"/>
        <v>705800</v>
      </c>
      <c r="I10" s="146">
        <f t="shared" si="0"/>
        <v>6679000</v>
      </c>
      <c r="J10" s="146">
        <f t="shared" si="0"/>
        <v>5245900</v>
      </c>
      <c r="K10" s="146">
        <f t="shared" si="0"/>
        <v>0</v>
      </c>
      <c r="L10" s="146">
        <f t="shared" si="0"/>
        <v>0</v>
      </c>
      <c r="M10" s="146">
        <f t="shared" si="0"/>
        <v>3398400</v>
      </c>
      <c r="N10" s="146">
        <f t="shared" si="0"/>
        <v>0</v>
      </c>
      <c r="O10" s="146">
        <f t="shared" si="0"/>
        <v>0</v>
      </c>
      <c r="P10" s="146">
        <f t="shared" si="0"/>
        <v>0</v>
      </c>
      <c r="Q10" s="248">
        <f t="shared" ref="Q10:Q21" si="1">SUM(C10:P10)</f>
        <v>16627500</v>
      </c>
    </row>
    <row r="11" spans="1:17" s="10" customFormat="1" ht="17.25" customHeight="1">
      <c r="A11" s="149">
        <v>201</v>
      </c>
      <c r="B11" s="152" t="s">
        <v>547</v>
      </c>
      <c r="C11" s="150">
        <v>0</v>
      </c>
      <c r="D11" s="150">
        <v>0</v>
      </c>
      <c r="E11" s="150">
        <v>0</v>
      </c>
      <c r="F11" s="150">
        <v>0</v>
      </c>
      <c r="G11" s="150">
        <v>598400</v>
      </c>
      <c r="H11" s="150">
        <v>705800</v>
      </c>
      <c r="I11" s="150">
        <v>6679000</v>
      </c>
      <c r="J11" s="150">
        <v>5245900</v>
      </c>
      <c r="K11" s="150">
        <v>0</v>
      </c>
      <c r="L11" s="150">
        <v>0</v>
      </c>
      <c r="M11" s="150">
        <v>3398400</v>
      </c>
      <c r="N11" s="150">
        <v>0</v>
      </c>
      <c r="O11" s="150">
        <v>0</v>
      </c>
      <c r="P11" s="150">
        <v>0</v>
      </c>
      <c r="Q11" s="248">
        <f t="shared" si="1"/>
        <v>16627500</v>
      </c>
    </row>
    <row r="12" spans="1:17" s="10" customFormat="1" ht="17.25" customHeight="1">
      <c r="A12" s="149">
        <v>202</v>
      </c>
      <c r="B12" s="152" t="s">
        <v>548</v>
      </c>
      <c r="C12" s="150">
        <v>0</v>
      </c>
      <c r="D12" s="150">
        <v>0</v>
      </c>
      <c r="E12" s="150">
        <v>0</v>
      </c>
      <c r="F12" s="150">
        <v>0</v>
      </c>
      <c r="G12" s="150">
        <v>0</v>
      </c>
      <c r="H12" s="150">
        <v>0</v>
      </c>
      <c r="I12" s="150">
        <v>0</v>
      </c>
      <c r="J12" s="150">
        <v>0</v>
      </c>
      <c r="K12" s="150">
        <v>0</v>
      </c>
      <c r="L12" s="150">
        <v>0</v>
      </c>
      <c r="M12" s="150">
        <v>0</v>
      </c>
      <c r="N12" s="150">
        <v>0</v>
      </c>
      <c r="O12" s="150">
        <v>0</v>
      </c>
      <c r="P12" s="150">
        <v>0</v>
      </c>
      <c r="Q12" s="248">
        <f t="shared" si="1"/>
        <v>0</v>
      </c>
    </row>
    <row r="13" spans="1:17" s="10" customFormat="1" ht="17.25" customHeight="1">
      <c r="A13" s="149">
        <v>203</v>
      </c>
      <c r="B13" s="152" t="s">
        <v>109</v>
      </c>
      <c r="C13" s="150">
        <v>0</v>
      </c>
      <c r="D13" s="150">
        <v>0</v>
      </c>
      <c r="E13" s="150">
        <v>0</v>
      </c>
      <c r="F13" s="150">
        <v>0</v>
      </c>
      <c r="G13" s="150">
        <v>0</v>
      </c>
      <c r="H13" s="150">
        <v>0</v>
      </c>
      <c r="I13" s="150">
        <v>0</v>
      </c>
      <c r="J13" s="150">
        <v>0</v>
      </c>
      <c r="K13" s="150">
        <v>0</v>
      </c>
      <c r="L13" s="150">
        <v>0</v>
      </c>
      <c r="M13" s="150">
        <v>0</v>
      </c>
      <c r="N13" s="150">
        <v>0</v>
      </c>
      <c r="O13" s="150">
        <v>0</v>
      </c>
      <c r="P13" s="150">
        <v>0</v>
      </c>
      <c r="Q13" s="248">
        <f t="shared" si="1"/>
        <v>0</v>
      </c>
    </row>
    <row r="14" spans="1:17" s="10" customFormat="1" ht="29.25" customHeight="1">
      <c r="A14" s="149">
        <v>204</v>
      </c>
      <c r="B14" s="152" t="s">
        <v>549</v>
      </c>
      <c r="C14" s="150">
        <v>0</v>
      </c>
      <c r="D14" s="150">
        <v>0</v>
      </c>
      <c r="E14" s="150">
        <v>0</v>
      </c>
      <c r="F14" s="150">
        <v>0</v>
      </c>
      <c r="G14" s="150">
        <v>0</v>
      </c>
      <c r="H14" s="150">
        <v>0</v>
      </c>
      <c r="I14" s="150">
        <v>0</v>
      </c>
      <c r="J14" s="150">
        <v>0</v>
      </c>
      <c r="K14" s="150">
        <v>0</v>
      </c>
      <c r="L14" s="150">
        <v>0</v>
      </c>
      <c r="M14" s="150">
        <v>0</v>
      </c>
      <c r="N14" s="150">
        <v>0</v>
      </c>
      <c r="O14" s="150">
        <v>0</v>
      </c>
      <c r="P14" s="150">
        <v>0</v>
      </c>
      <c r="Q14" s="248">
        <f t="shared" si="1"/>
        <v>0</v>
      </c>
    </row>
    <row r="15" spans="1:17" s="10" customFormat="1" ht="20.25" customHeight="1">
      <c r="A15" s="149">
        <v>205</v>
      </c>
      <c r="B15" s="152" t="s">
        <v>84</v>
      </c>
      <c r="C15" s="150">
        <v>0</v>
      </c>
      <c r="D15" s="150">
        <v>0</v>
      </c>
      <c r="E15" s="150">
        <v>0</v>
      </c>
      <c r="F15" s="150">
        <v>0</v>
      </c>
      <c r="G15" s="150">
        <v>0</v>
      </c>
      <c r="H15" s="150">
        <v>0</v>
      </c>
      <c r="I15" s="150">
        <v>0</v>
      </c>
      <c r="J15" s="150">
        <v>0</v>
      </c>
      <c r="K15" s="150">
        <v>0</v>
      </c>
      <c r="L15" s="150">
        <v>0</v>
      </c>
      <c r="M15" s="150">
        <v>0</v>
      </c>
      <c r="N15" s="150">
        <v>0</v>
      </c>
      <c r="O15" s="150">
        <v>0</v>
      </c>
      <c r="P15" s="150">
        <v>0</v>
      </c>
      <c r="Q15" s="248">
        <f t="shared" si="1"/>
        <v>0</v>
      </c>
    </row>
    <row r="16" spans="1:17" s="10" customFormat="1" ht="20.25" customHeight="1">
      <c r="A16" s="145">
        <v>3</v>
      </c>
      <c r="B16" s="151" t="s">
        <v>78</v>
      </c>
      <c r="C16" s="146">
        <f>SUM(C17:C20)</f>
        <v>0</v>
      </c>
      <c r="D16" s="146">
        <f t="shared" ref="D16:P16" si="2">SUM(D17:D20)</f>
        <v>0</v>
      </c>
      <c r="E16" s="146">
        <f t="shared" si="2"/>
        <v>0</v>
      </c>
      <c r="F16" s="146">
        <f t="shared" si="2"/>
        <v>434307060.63999999</v>
      </c>
      <c r="G16" s="146">
        <f t="shared" si="2"/>
        <v>598400</v>
      </c>
      <c r="H16" s="146">
        <f t="shared" si="2"/>
        <v>705800</v>
      </c>
      <c r="I16" s="146">
        <f t="shared" si="2"/>
        <v>6679000</v>
      </c>
      <c r="J16" s="146">
        <f t="shared" si="2"/>
        <v>5245900</v>
      </c>
      <c r="K16" s="146">
        <f t="shared" si="2"/>
        <v>0</v>
      </c>
      <c r="L16" s="146">
        <f t="shared" si="2"/>
        <v>0</v>
      </c>
      <c r="M16" s="146">
        <f t="shared" si="2"/>
        <v>613500</v>
      </c>
      <c r="N16" s="146">
        <f t="shared" si="2"/>
        <v>0</v>
      </c>
      <c r="O16" s="146">
        <f t="shared" si="2"/>
        <v>0</v>
      </c>
      <c r="P16" s="146">
        <f t="shared" si="2"/>
        <v>0</v>
      </c>
      <c r="Q16" s="248">
        <f t="shared" si="1"/>
        <v>448149660.63999999</v>
      </c>
    </row>
    <row r="17" spans="1:18" s="10" customFormat="1" ht="20.25" customHeight="1">
      <c r="A17" s="149">
        <v>301</v>
      </c>
      <c r="B17" s="152" t="s">
        <v>568</v>
      </c>
      <c r="C17" s="150">
        <v>0</v>
      </c>
      <c r="D17" s="150">
        <v>0</v>
      </c>
      <c r="E17" s="150">
        <v>0</v>
      </c>
      <c r="F17" s="150">
        <v>10632000</v>
      </c>
      <c r="G17" s="150">
        <v>598400</v>
      </c>
      <c r="H17" s="150">
        <v>705800</v>
      </c>
      <c r="I17" s="150">
        <v>6679000</v>
      </c>
      <c r="J17" s="150">
        <v>5245900</v>
      </c>
      <c r="K17" s="150">
        <v>0</v>
      </c>
      <c r="L17" s="150">
        <v>0</v>
      </c>
      <c r="M17" s="150">
        <v>613500</v>
      </c>
      <c r="N17" s="150">
        <v>0</v>
      </c>
      <c r="O17" s="150">
        <v>0</v>
      </c>
      <c r="P17" s="150">
        <v>0</v>
      </c>
      <c r="Q17" s="248">
        <f t="shared" si="1"/>
        <v>24474600</v>
      </c>
    </row>
    <row r="18" spans="1:18" s="10" customFormat="1" ht="20.25" customHeight="1">
      <c r="A18" s="149">
        <v>302</v>
      </c>
      <c r="B18" s="152" t="s">
        <v>551</v>
      </c>
      <c r="C18" s="150">
        <v>0</v>
      </c>
      <c r="D18" s="150">
        <v>0</v>
      </c>
      <c r="E18" s="150">
        <v>0</v>
      </c>
      <c r="F18" s="150">
        <v>423675060.63999999</v>
      </c>
      <c r="G18" s="150">
        <v>0</v>
      </c>
      <c r="H18" s="150">
        <v>0</v>
      </c>
      <c r="I18" s="150">
        <v>0</v>
      </c>
      <c r="J18" s="150">
        <v>0</v>
      </c>
      <c r="K18" s="150">
        <v>0</v>
      </c>
      <c r="L18" s="150">
        <v>0</v>
      </c>
      <c r="M18" s="150">
        <v>0</v>
      </c>
      <c r="N18" s="150">
        <v>0</v>
      </c>
      <c r="O18" s="150">
        <v>0</v>
      </c>
      <c r="P18" s="150">
        <v>0</v>
      </c>
      <c r="Q18" s="248">
        <f t="shared" si="1"/>
        <v>423675060.63999999</v>
      </c>
    </row>
    <row r="19" spans="1:18" s="10" customFormat="1" ht="29.25" customHeight="1">
      <c r="A19" s="149">
        <v>303</v>
      </c>
      <c r="B19" s="152" t="s">
        <v>552</v>
      </c>
      <c r="C19" s="150">
        <v>0</v>
      </c>
      <c r="D19" s="150">
        <v>0</v>
      </c>
      <c r="E19" s="150">
        <v>0</v>
      </c>
      <c r="F19" s="150">
        <v>0</v>
      </c>
      <c r="G19" s="150">
        <v>0</v>
      </c>
      <c r="H19" s="150">
        <v>0</v>
      </c>
      <c r="I19" s="150">
        <v>0</v>
      </c>
      <c r="J19" s="150">
        <v>0</v>
      </c>
      <c r="K19" s="150">
        <v>0</v>
      </c>
      <c r="L19" s="150">
        <v>0</v>
      </c>
      <c r="M19" s="150">
        <v>0</v>
      </c>
      <c r="N19" s="150">
        <v>0</v>
      </c>
      <c r="O19" s="150">
        <v>0</v>
      </c>
      <c r="P19" s="150">
        <v>0</v>
      </c>
      <c r="Q19" s="248">
        <f t="shared" si="1"/>
        <v>0</v>
      </c>
    </row>
    <row r="20" spans="1:18" s="10" customFormat="1" ht="21" customHeight="1">
      <c r="A20" s="149">
        <v>304</v>
      </c>
      <c r="B20" s="152" t="s">
        <v>84</v>
      </c>
      <c r="C20" s="150">
        <v>0</v>
      </c>
      <c r="D20" s="150">
        <v>0</v>
      </c>
      <c r="E20" s="150">
        <v>0</v>
      </c>
      <c r="F20" s="150">
        <v>0</v>
      </c>
      <c r="G20" s="150">
        <v>0</v>
      </c>
      <c r="H20" s="150">
        <v>0</v>
      </c>
      <c r="I20" s="150">
        <v>0</v>
      </c>
      <c r="J20" s="150">
        <v>0</v>
      </c>
      <c r="K20" s="150">
        <v>0</v>
      </c>
      <c r="L20" s="150">
        <v>0</v>
      </c>
      <c r="M20" s="150">
        <v>0</v>
      </c>
      <c r="N20" s="150">
        <v>0</v>
      </c>
      <c r="O20" s="150">
        <v>0</v>
      </c>
      <c r="P20" s="150">
        <v>0</v>
      </c>
      <c r="Q20" s="248">
        <f t="shared" si="1"/>
        <v>0</v>
      </c>
    </row>
    <row r="21" spans="1:18" s="10" customFormat="1" ht="17.25" customHeight="1">
      <c r="A21" s="145">
        <v>4</v>
      </c>
      <c r="B21" s="151" t="s">
        <v>50</v>
      </c>
      <c r="C21" s="146">
        <f>C9+C10-C16</f>
        <v>0</v>
      </c>
      <c r="D21" s="146">
        <f t="shared" ref="D21:P21" si="3">D9+D10-D16</f>
        <v>0</v>
      </c>
      <c r="E21" s="146">
        <f t="shared" si="3"/>
        <v>0</v>
      </c>
      <c r="F21" s="146">
        <f t="shared" si="3"/>
        <v>0</v>
      </c>
      <c r="G21" s="146">
        <f t="shared" si="3"/>
        <v>0</v>
      </c>
      <c r="H21" s="146">
        <f t="shared" si="3"/>
        <v>0</v>
      </c>
      <c r="I21" s="146">
        <f t="shared" si="3"/>
        <v>0</v>
      </c>
      <c r="J21" s="146">
        <f t="shared" si="3"/>
        <v>0</v>
      </c>
      <c r="K21" s="146">
        <f t="shared" si="3"/>
        <v>0</v>
      </c>
      <c r="L21" s="146">
        <f t="shared" si="3"/>
        <v>0</v>
      </c>
      <c r="M21" s="146">
        <f t="shared" si="3"/>
        <v>9742970</v>
      </c>
      <c r="N21" s="146">
        <f t="shared" si="3"/>
        <v>0</v>
      </c>
      <c r="O21" s="146">
        <f t="shared" si="3"/>
        <v>0</v>
      </c>
      <c r="P21" s="146">
        <f t="shared" si="3"/>
        <v>0</v>
      </c>
      <c r="Q21" s="248">
        <f t="shared" si="1"/>
        <v>9742970</v>
      </c>
    </row>
    <row r="22" spans="1:18">
      <c r="A22" s="147"/>
      <c r="B22" s="40"/>
      <c r="C22" s="2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</row>
    <row r="23" spans="1:18">
      <c r="A23" s="147"/>
      <c r="B23" s="40"/>
      <c r="C23" s="26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</row>
  </sheetData>
  <mergeCells count="2">
    <mergeCell ref="A7:A8"/>
    <mergeCell ref="A3:Q3"/>
  </mergeCells>
  <pageMargins left="0.25" right="0.25" top="0.41" bottom="0.75" header="0.3" footer="0.3"/>
  <pageSetup paperSize="9" scale="56" fitToHeight="0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29"/>
  <sheetViews>
    <sheetView topLeftCell="A7" workbookViewId="0">
      <selection activeCell="A8" sqref="A8:A26"/>
    </sheetView>
  </sheetViews>
  <sheetFormatPr defaultRowHeight="15"/>
  <cols>
    <col min="1" max="1" width="9.85546875" customWidth="1"/>
    <col min="2" max="2" width="63.85546875" customWidth="1"/>
    <col min="3" max="6" width="14.140625" customWidth="1"/>
  </cols>
  <sheetData>
    <row r="1" spans="1:6" ht="15.75">
      <c r="A1" s="367" t="s">
        <v>1290</v>
      </c>
      <c r="B1" s="118"/>
      <c r="C1" s="118"/>
      <c r="D1" s="118"/>
      <c r="E1" s="118"/>
      <c r="F1" s="144" t="s">
        <v>1072</v>
      </c>
    </row>
    <row r="2" spans="1:6">
      <c r="A2" s="117"/>
      <c r="B2" s="118"/>
      <c r="C2" s="118"/>
      <c r="D2" s="118"/>
      <c r="E2" s="118"/>
      <c r="F2" s="118"/>
    </row>
    <row r="3" spans="1:6">
      <c r="A3" s="404" t="s">
        <v>1231</v>
      </c>
      <c r="B3" s="404"/>
      <c r="C3" s="404"/>
      <c r="D3" s="404"/>
      <c r="E3" s="404"/>
      <c r="F3" s="404"/>
    </row>
    <row r="4" spans="1:6">
      <c r="A4" s="258"/>
      <c r="B4" s="258"/>
      <c r="C4" s="258"/>
      <c r="D4" s="258"/>
      <c r="E4" s="258"/>
      <c r="F4" s="258"/>
    </row>
    <row r="5" spans="1:6">
      <c r="A5" s="117"/>
      <c r="B5" s="118"/>
      <c r="C5" s="118"/>
      <c r="D5" s="118"/>
      <c r="E5" s="118"/>
      <c r="F5" s="119" t="s">
        <v>812</v>
      </c>
    </row>
    <row r="6" spans="1:6">
      <c r="A6" s="117"/>
      <c r="B6" s="118"/>
      <c r="C6" s="118"/>
      <c r="D6" s="118"/>
      <c r="E6" s="118"/>
      <c r="F6" s="118"/>
    </row>
    <row r="7" spans="1:6" ht="47.25" customHeight="1">
      <c r="A7" s="259" t="s">
        <v>11</v>
      </c>
      <c r="B7" s="259" t="s">
        <v>12</v>
      </c>
      <c r="C7" s="259" t="s">
        <v>49</v>
      </c>
      <c r="D7" s="259" t="s">
        <v>813</v>
      </c>
      <c r="E7" s="259" t="s">
        <v>814</v>
      </c>
      <c r="F7" s="259" t="s">
        <v>50</v>
      </c>
    </row>
    <row r="8" spans="1:6">
      <c r="A8" s="302">
        <v>37</v>
      </c>
      <c r="B8" s="126" t="s">
        <v>207</v>
      </c>
      <c r="C8" s="127">
        <f>C9+C12+C15</f>
        <v>0</v>
      </c>
      <c r="D8" s="127">
        <f t="shared" ref="D8:F8" si="0">D9+D12+D15</f>
        <v>0</v>
      </c>
      <c r="E8" s="127">
        <f t="shared" si="0"/>
        <v>0</v>
      </c>
      <c r="F8" s="127">
        <f t="shared" si="0"/>
        <v>0</v>
      </c>
    </row>
    <row r="9" spans="1:6">
      <c r="A9" s="302">
        <v>37100</v>
      </c>
      <c r="B9" s="126" t="s">
        <v>208</v>
      </c>
      <c r="C9" s="127">
        <f>SUM(C10:C11)</f>
        <v>0</v>
      </c>
      <c r="D9" s="127">
        <f t="shared" ref="D9:F9" si="1">SUM(D10:D11)</f>
        <v>0</v>
      </c>
      <c r="E9" s="127">
        <f t="shared" si="1"/>
        <v>0</v>
      </c>
      <c r="F9" s="127">
        <f t="shared" si="1"/>
        <v>0</v>
      </c>
    </row>
    <row r="10" spans="1:6">
      <c r="A10" s="303">
        <v>37110</v>
      </c>
      <c r="B10" s="129" t="s">
        <v>127</v>
      </c>
      <c r="C10" s="130">
        <v>0</v>
      </c>
      <c r="D10" s="130">
        <v>0</v>
      </c>
      <c r="E10" s="130">
        <v>0</v>
      </c>
      <c r="F10" s="130">
        <v>0</v>
      </c>
    </row>
    <row r="11" spans="1:6">
      <c r="A11" s="303">
        <v>37120</v>
      </c>
      <c r="B11" s="129" t="s">
        <v>128</v>
      </c>
      <c r="C11" s="130">
        <v>0</v>
      </c>
      <c r="D11" s="130">
        <v>0</v>
      </c>
      <c r="E11" s="130">
        <v>0</v>
      </c>
      <c r="F11" s="130">
        <v>0</v>
      </c>
    </row>
    <row r="12" spans="1:6">
      <c r="A12" s="302">
        <v>37200</v>
      </c>
      <c r="B12" s="126" t="s">
        <v>142</v>
      </c>
      <c r="C12" s="127">
        <f>SUM(C13:C14)</f>
        <v>0</v>
      </c>
      <c r="D12" s="127">
        <f t="shared" ref="D12:F12" si="2">SUM(D13:D14)</f>
        <v>0</v>
      </c>
      <c r="E12" s="127">
        <f t="shared" si="2"/>
        <v>0</v>
      </c>
      <c r="F12" s="127">
        <f t="shared" si="2"/>
        <v>0</v>
      </c>
    </row>
    <row r="13" spans="1:6">
      <c r="A13" s="303">
        <v>37210</v>
      </c>
      <c r="B13" s="129" t="s">
        <v>127</v>
      </c>
      <c r="C13" s="130">
        <v>0</v>
      </c>
      <c r="D13" s="130">
        <v>0</v>
      </c>
      <c r="E13" s="130">
        <v>0</v>
      </c>
      <c r="F13" s="130">
        <v>0</v>
      </c>
    </row>
    <row r="14" spans="1:6">
      <c r="A14" s="303">
        <v>37220</v>
      </c>
      <c r="B14" s="129" t="s">
        <v>128</v>
      </c>
      <c r="C14" s="130">
        <v>0</v>
      </c>
      <c r="D14" s="130">
        <v>0</v>
      </c>
      <c r="E14" s="130">
        <v>0</v>
      </c>
      <c r="F14" s="130">
        <v>0</v>
      </c>
    </row>
    <row r="15" spans="1:6">
      <c r="A15" s="302">
        <v>37300</v>
      </c>
      <c r="B15" s="126" t="s">
        <v>209</v>
      </c>
      <c r="C15" s="127">
        <f>C16+C22+C26</f>
        <v>0</v>
      </c>
      <c r="D15" s="127">
        <f t="shared" ref="D15:F15" si="3">D16+D22+D26</f>
        <v>0</v>
      </c>
      <c r="E15" s="127">
        <f t="shared" si="3"/>
        <v>0</v>
      </c>
      <c r="F15" s="127">
        <f t="shared" si="3"/>
        <v>0</v>
      </c>
    </row>
    <row r="16" spans="1:6">
      <c r="A16" s="302">
        <v>37310</v>
      </c>
      <c r="B16" s="126" t="s">
        <v>152</v>
      </c>
      <c r="C16" s="127">
        <f>SUM(C17:C21)</f>
        <v>0</v>
      </c>
      <c r="D16" s="127">
        <f t="shared" ref="D16:F16" si="4">SUM(D17:D21)</f>
        <v>0</v>
      </c>
      <c r="E16" s="127">
        <f t="shared" si="4"/>
        <v>0</v>
      </c>
      <c r="F16" s="127">
        <f t="shared" si="4"/>
        <v>0</v>
      </c>
    </row>
    <row r="17" spans="1:6">
      <c r="A17" s="128">
        <v>37311</v>
      </c>
      <c r="B17" s="129" t="s">
        <v>153</v>
      </c>
      <c r="C17" s="130">
        <v>0</v>
      </c>
      <c r="D17" s="130">
        <v>0</v>
      </c>
      <c r="E17" s="130">
        <v>0</v>
      </c>
      <c r="F17" s="130">
        <v>0</v>
      </c>
    </row>
    <row r="18" spans="1:6">
      <c r="A18" s="303">
        <v>37312</v>
      </c>
      <c r="B18" s="129" t="s">
        <v>154</v>
      </c>
      <c r="C18" s="130">
        <v>0</v>
      </c>
      <c r="D18" s="130">
        <v>0</v>
      </c>
      <c r="E18" s="130">
        <v>0</v>
      </c>
      <c r="F18" s="130">
        <v>0</v>
      </c>
    </row>
    <row r="19" spans="1:6">
      <c r="A19" s="303">
        <v>37313</v>
      </c>
      <c r="B19" s="129" t="s">
        <v>155</v>
      </c>
      <c r="C19" s="130">
        <v>0</v>
      </c>
      <c r="D19" s="130">
        <v>0</v>
      </c>
      <c r="E19" s="130">
        <v>0</v>
      </c>
      <c r="F19" s="130">
        <v>0</v>
      </c>
    </row>
    <row r="20" spans="1:6">
      <c r="A20" s="303">
        <v>37314</v>
      </c>
      <c r="B20" s="129" t="s">
        <v>156</v>
      </c>
      <c r="C20" s="130">
        <v>0</v>
      </c>
      <c r="D20" s="130">
        <v>0</v>
      </c>
      <c r="E20" s="130">
        <v>0</v>
      </c>
      <c r="F20" s="130">
        <v>0</v>
      </c>
    </row>
    <row r="21" spans="1:6">
      <c r="A21" s="303">
        <v>37315</v>
      </c>
      <c r="B21" s="129" t="s">
        <v>157</v>
      </c>
      <c r="C21" s="130">
        <v>0</v>
      </c>
      <c r="D21" s="130">
        <v>0</v>
      </c>
      <c r="E21" s="130">
        <v>0</v>
      </c>
      <c r="F21" s="130">
        <v>0</v>
      </c>
    </row>
    <row r="22" spans="1:6">
      <c r="A22" s="302">
        <v>37320</v>
      </c>
      <c r="B22" s="154" t="s">
        <v>644</v>
      </c>
      <c r="C22" s="127">
        <f>SUM(C23:C25)</f>
        <v>0</v>
      </c>
      <c r="D22" s="127">
        <f t="shared" ref="D22:F22" si="5">SUM(D23:D25)</f>
        <v>0</v>
      </c>
      <c r="E22" s="127">
        <f t="shared" si="5"/>
        <v>0</v>
      </c>
      <c r="F22" s="127">
        <f t="shared" si="5"/>
        <v>0</v>
      </c>
    </row>
    <row r="23" spans="1:6">
      <c r="A23" s="128">
        <v>37321</v>
      </c>
      <c r="B23" s="129" t="s">
        <v>153</v>
      </c>
      <c r="C23" s="130">
        <v>0</v>
      </c>
      <c r="D23" s="130">
        <v>0</v>
      </c>
      <c r="E23" s="130">
        <v>0</v>
      </c>
      <c r="F23" s="130">
        <v>0</v>
      </c>
    </row>
    <row r="24" spans="1:6">
      <c r="A24" s="128">
        <v>37323</v>
      </c>
      <c r="B24" s="129" t="s">
        <v>156</v>
      </c>
      <c r="C24" s="130">
        <v>0</v>
      </c>
      <c r="D24" s="130">
        <v>0</v>
      </c>
      <c r="E24" s="130">
        <v>0</v>
      </c>
      <c r="F24" s="130">
        <v>0</v>
      </c>
    </row>
    <row r="25" spans="1:6">
      <c r="A25" s="128">
        <v>37324</v>
      </c>
      <c r="B25" s="129" t="s">
        <v>157</v>
      </c>
      <c r="C25" s="130">
        <v>0</v>
      </c>
      <c r="D25" s="130">
        <v>0</v>
      </c>
      <c r="E25" s="130">
        <v>0</v>
      </c>
      <c r="F25" s="130">
        <v>0</v>
      </c>
    </row>
    <row r="26" spans="1:6">
      <c r="A26" s="246">
        <v>37330</v>
      </c>
      <c r="B26" s="247" t="s">
        <v>210</v>
      </c>
      <c r="C26" s="130">
        <v>0</v>
      </c>
      <c r="D26" s="130">
        <v>0</v>
      </c>
      <c r="E26" s="130">
        <v>0</v>
      </c>
      <c r="F26" s="130">
        <v>0</v>
      </c>
    </row>
    <row r="29" spans="1:6" ht="33.75" customHeight="1">
      <c r="B29" s="405" t="s">
        <v>1235</v>
      </c>
      <c r="C29" s="405"/>
      <c r="D29" s="405"/>
      <c r="E29" s="405"/>
      <c r="F29" s="405"/>
    </row>
  </sheetData>
  <mergeCells count="2">
    <mergeCell ref="A3:F3"/>
    <mergeCell ref="B29:F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  <pageSetUpPr fitToPage="1"/>
  </sheetPr>
  <dimension ref="A1:P35"/>
  <sheetViews>
    <sheetView topLeftCell="A14" workbookViewId="0">
      <selection activeCell="B34" sqref="B34"/>
    </sheetView>
  </sheetViews>
  <sheetFormatPr defaultColWidth="9.140625" defaultRowHeight="15"/>
  <cols>
    <col min="1" max="1" width="6.28515625" style="44" customWidth="1"/>
    <col min="2" max="2" width="36.42578125" style="158" customWidth="1"/>
    <col min="3" max="16" width="14.28515625" style="44" customWidth="1"/>
    <col min="17" max="16384" width="9.140625" style="44"/>
  </cols>
  <sheetData>
    <row r="1" spans="1:16" ht="15.75">
      <c r="A1" s="365" t="s">
        <v>1290</v>
      </c>
      <c r="B1" s="34"/>
      <c r="C1" s="10"/>
      <c r="D1" s="10"/>
      <c r="E1" s="10"/>
      <c r="F1" s="10"/>
      <c r="G1" s="148"/>
      <c r="H1" s="10"/>
      <c r="I1" s="10"/>
      <c r="J1" s="10"/>
      <c r="K1" s="10"/>
      <c r="L1" s="10"/>
      <c r="M1" s="10"/>
      <c r="N1" s="10"/>
      <c r="O1" s="10"/>
      <c r="P1" s="153" t="s">
        <v>1073</v>
      </c>
    </row>
    <row r="2" spans="1:16">
      <c r="A2" s="10"/>
      <c r="B2" s="34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5" customHeight="1">
      <c r="A3" s="408" t="s">
        <v>666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</row>
    <row r="4" spans="1:16">
      <c r="A4" s="10"/>
      <c r="B4" s="34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>
      <c r="A5" s="10" t="s">
        <v>104</v>
      </c>
      <c r="B5" s="34" t="s">
        <v>104</v>
      </c>
      <c r="C5" s="10" t="s">
        <v>104</v>
      </c>
      <c r="D5" s="10" t="s">
        <v>104</v>
      </c>
      <c r="E5" s="10" t="s">
        <v>104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32" t="s">
        <v>1070</v>
      </c>
    </row>
    <row r="7" spans="1:16" s="96" customFormat="1" ht="19.5" customHeight="1">
      <c r="A7" s="411" t="s">
        <v>663</v>
      </c>
      <c r="B7" s="411" t="s">
        <v>12</v>
      </c>
      <c r="C7" s="412" t="s">
        <v>534</v>
      </c>
      <c r="D7" s="412"/>
      <c r="E7" s="412"/>
      <c r="F7" s="412"/>
      <c r="G7" s="412"/>
      <c r="H7" s="412"/>
      <c r="I7" s="412"/>
      <c r="J7" s="412"/>
      <c r="K7" s="412"/>
      <c r="L7" s="412"/>
      <c r="M7" s="412" t="s">
        <v>535</v>
      </c>
      <c r="N7" s="412"/>
      <c r="O7" s="409" t="s">
        <v>635</v>
      </c>
      <c r="P7" s="409" t="s">
        <v>36</v>
      </c>
    </row>
    <row r="8" spans="1:16" s="10" customFormat="1" ht="57">
      <c r="A8" s="411"/>
      <c r="B8" s="411"/>
      <c r="C8" s="120" t="s">
        <v>536</v>
      </c>
      <c r="D8" s="120" t="s">
        <v>537</v>
      </c>
      <c r="E8" s="120" t="s">
        <v>538</v>
      </c>
      <c r="F8" s="120" t="s">
        <v>539</v>
      </c>
      <c r="G8" s="120" t="s">
        <v>540</v>
      </c>
      <c r="H8" s="120" t="s">
        <v>541</v>
      </c>
      <c r="I8" s="120" t="s">
        <v>542</v>
      </c>
      <c r="J8" s="120" t="s">
        <v>544</v>
      </c>
      <c r="K8" s="120" t="s">
        <v>69</v>
      </c>
      <c r="L8" s="120" t="s">
        <v>543</v>
      </c>
      <c r="M8" s="120" t="s">
        <v>70</v>
      </c>
      <c r="N8" s="120" t="s">
        <v>545</v>
      </c>
      <c r="O8" s="410"/>
      <c r="P8" s="410"/>
    </row>
    <row r="9" spans="1:16" s="157" customFormat="1" ht="20.25" customHeight="1">
      <c r="A9" s="411"/>
      <c r="B9" s="155" t="s">
        <v>64</v>
      </c>
      <c r="C9" s="156" t="s">
        <v>214</v>
      </c>
      <c r="D9" s="156" t="s">
        <v>217</v>
      </c>
      <c r="E9" s="156" t="s">
        <v>219</v>
      </c>
      <c r="F9" s="156" t="s">
        <v>220</v>
      </c>
      <c r="G9" s="156" t="s">
        <v>222</v>
      </c>
      <c r="H9" s="156" t="s">
        <v>224</v>
      </c>
      <c r="I9" s="156" t="s">
        <v>226</v>
      </c>
      <c r="J9" s="156" t="s">
        <v>230</v>
      </c>
      <c r="K9" s="156" t="s">
        <v>232</v>
      </c>
      <c r="L9" s="156" t="s">
        <v>228</v>
      </c>
      <c r="M9" s="156" t="s">
        <v>235</v>
      </c>
      <c r="N9" s="156" t="s">
        <v>237</v>
      </c>
      <c r="O9" s="156">
        <v>39400</v>
      </c>
      <c r="P9" s="155"/>
    </row>
    <row r="10" spans="1:16" s="10" customFormat="1" ht="28.5">
      <c r="A10" s="321">
        <v>1</v>
      </c>
      <c r="B10" s="249" t="s">
        <v>546</v>
      </c>
      <c r="C10" s="250">
        <v>11756619950</v>
      </c>
      <c r="D10" s="250">
        <v>140000000</v>
      </c>
      <c r="E10" s="250">
        <v>3968651146</v>
      </c>
      <c r="F10" s="250">
        <v>17550587</v>
      </c>
      <c r="G10" s="250">
        <v>365894050</v>
      </c>
      <c r="H10" s="250">
        <v>0</v>
      </c>
      <c r="I10" s="250">
        <v>0</v>
      </c>
      <c r="J10" s="250">
        <v>0</v>
      </c>
      <c r="K10" s="250">
        <v>0</v>
      </c>
      <c r="L10" s="250">
        <v>0</v>
      </c>
      <c r="M10" s="250">
        <v>0</v>
      </c>
      <c r="N10" s="250">
        <v>0</v>
      </c>
      <c r="O10" s="250"/>
      <c r="P10" s="251">
        <f>SUM(C10:O10)</f>
        <v>16248715733</v>
      </c>
    </row>
    <row r="11" spans="1:16" s="10" customFormat="1">
      <c r="A11" s="321">
        <v>2</v>
      </c>
      <c r="B11" s="60" t="s">
        <v>77</v>
      </c>
      <c r="C11" s="61">
        <f>SUM(C12:C17)</f>
        <v>0</v>
      </c>
      <c r="D11" s="61">
        <f t="shared" ref="D11:O11" si="0">SUM(D12:D17)</f>
        <v>81896617</v>
      </c>
      <c r="E11" s="61">
        <f t="shared" si="0"/>
        <v>0</v>
      </c>
      <c r="F11" s="61">
        <f t="shared" si="0"/>
        <v>0</v>
      </c>
      <c r="G11" s="61">
        <f t="shared" si="0"/>
        <v>0</v>
      </c>
      <c r="H11" s="61">
        <f t="shared" si="0"/>
        <v>0</v>
      </c>
      <c r="I11" s="61">
        <f t="shared" si="0"/>
        <v>0</v>
      </c>
      <c r="J11" s="61">
        <f t="shared" si="0"/>
        <v>0</v>
      </c>
      <c r="K11" s="61">
        <f t="shared" si="0"/>
        <v>0</v>
      </c>
      <c r="L11" s="61">
        <f t="shared" si="0"/>
        <v>0</v>
      </c>
      <c r="M11" s="61">
        <f t="shared" si="0"/>
        <v>8500000</v>
      </c>
      <c r="N11" s="61">
        <f t="shared" si="0"/>
        <v>0</v>
      </c>
      <c r="O11" s="61">
        <f t="shared" si="0"/>
        <v>0</v>
      </c>
      <c r="P11" s="251">
        <f t="shared" ref="P11:P35" si="1">SUM(C11:O11)</f>
        <v>90396617</v>
      </c>
    </row>
    <row r="12" spans="1:16" s="10" customFormat="1">
      <c r="A12" s="140">
        <v>201</v>
      </c>
      <c r="B12" s="165" t="s">
        <v>547</v>
      </c>
      <c r="C12" s="166">
        <v>0</v>
      </c>
      <c r="D12" s="166">
        <v>0</v>
      </c>
      <c r="E12" s="166">
        <v>0</v>
      </c>
      <c r="F12" s="166">
        <v>0</v>
      </c>
      <c r="G12" s="166">
        <v>0</v>
      </c>
      <c r="H12" s="166">
        <v>0</v>
      </c>
      <c r="I12" s="166">
        <v>0</v>
      </c>
      <c r="J12" s="166">
        <v>0</v>
      </c>
      <c r="K12" s="166">
        <v>0</v>
      </c>
      <c r="L12" s="166">
        <v>0</v>
      </c>
      <c r="M12" s="166">
        <v>0</v>
      </c>
      <c r="N12" s="166">
        <v>0</v>
      </c>
      <c r="O12" s="166"/>
      <c r="P12" s="251">
        <f t="shared" si="1"/>
        <v>0</v>
      </c>
    </row>
    <row r="13" spans="1:16" s="10" customFormat="1">
      <c r="A13" s="140">
        <v>202</v>
      </c>
      <c r="B13" s="165" t="s">
        <v>548</v>
      </c>
      <c r="C13" s="166">
        <v>0</v>
      </c>
      <c r="D13" s="166">
        <v>0</v>
      </c>
      <c r="E13" s="166">
        <v>0</v>
      </c>
      <c r="F13" s="166">
        <v>0</v>
      </c>
      <c r="G13" s="166">
        <v>0</v>
      </c>
      <c r="H13" s="166">
        <v>0</v>
      </c>
      <c r="I13" s="166">
        <v>0</v>
      </c>
      <c r="J13" s="166">
        <v>0</v>
      </c>
      <c r="K13" s="166">
        <v>0</v>
      </c>
      <c r="L13" s="166">
        <v>0</v>
      </c>
      <c r="M13" s="166">
        <v>0</v>
      </c>
      <c r="N13" s="166">
        <v>0</v>
      </c>
      <c r="O13" s="166"/>
      <c r="P13" s="251">
        <f t="shared" si="1"/>
        <v>0</v>
      </c>
    </row>
    <row r="14" spans="1:16" s="10" customFormat="1">
      <c r="A14" s="140">
        <v>203</v>
      </c>
      <c r="B14" s="165" t="s">
        <v>109</v>
      </c>
      <c r="C14" s="166">
        <v>0</v>
      </c>
      <c r="D14" s="166">
        <v>0</v>
      </c>
      <c r="E14" s="166">
        <v>0</v>
      </c>
      <c r="F14" s="166">
        <v>0</v>
      </c>
      <c r="G14" s="166">
        <v>0</v>
      </c>
      <c r="H14" s="166">
        <v>0</v>
      </c>
      <c r="I14" s="166">
        <v>0</v>
      </c>
      <c r="J14" s="166">
        <v>0</v>
      </c>
      <c r="K14" s="166">
        <v>0</v>
      </c>
      <c r="L14" s="166">
        <v>0</v>
      </c>
      <c r="M14" s="166">
        <v>0</v>
      </c>
      <c r="N14" s="166">
        <v>0</v>
      </c>
      <c r="O14" s="166"/>
      <c r="P14" s="251">
        <f t="shared" si="1"/>
        <v>0</v>
      </c>
    </row>
    <row r="15" spans="1:16" s="10" customFormat="1" ht="30">
      <c r="A15" s="140">
        <v>204</v>
      </c>
      <c r="B15" s="165" t="s">
        <v>549</v>
      </c>
      <c r="C15" s="166">
        <v>0</v>
      </c>
      <c r="D15" s="166">
        <v>81896617</v>
      </c>
      <c r="E15" s="166">
        <v>0</v>
      </c>
      <c r="F15" s="166">
        <v>0</v>
      </c>
      <c r="G15" s="166">
        <v>0</v>
      </c>
      <c r="H15" s="166">
        <v>0</v>
      </c>
      <c r="I15" s="166">
        <v>0</v>
      </c>
      <c r="J15" s="166">
        <v>0</v>
      </c>
      <c r="K15" s="166">
        <v>0</v>
      </c>
      <c r="L15" s="166">
        <v>0</v>
      </c>
      <c r="M15" s="166">
        <v>8500000</v>
      </c>
      <c r="N15" s="166">
        <v>0</v>
      </c>
      <c r="O15" s="166"/>
      <c r="P15" s="251">
        <f t="shared" si="1"/>
        <v>90396617</v>
      </c>
    </row>
    <row r="16" spans="1:16" s="10" customFormat="1">
      <c r="A16" s="140">
        <v>205</v>
      </c>
      <c r="B16" s="165" t="s">
        <v>84</v>
      </c>
      <c r="C16" s="166">
        <v>0</v>
      </c>
      <c r="D16" s="166">
        <v>0</v>
      </c>
      <c r="E16" s="166">
        <v>0</v>
      </c>
      <c r="F16" s="166">
        <v>0</v>
      </c>
      <c r="G16" s="166">
        <v>0</v>
      </c>
      <c r="H16" s="166">
        <v>0</v>
      </c>
      <c r="I16" s="166">
        <v>0</v>
      </c>
      <c r="J16" s="166">
        <v>0</v>
      </c>
      <c r="K16" s="166">
        <v>0</v>
      </c>
      <c r="L16" s="166">
        <v>0</v>
      </c>
      <c r="M16" s="166">
        <v>0</v>
      </c>
      <c r="N16" s="166">
        <v>0</v>
      </c>
      <c r="O16" s="166"/>
      <c r="P16" s="251">
        <f t="shared" si="1"/>
        <v>0</v>
      </c>
    </row>
    <row r="17" spans="1:16" s="10" customFormat="1">
      <c r="A17" s="140">
        <v>206</v>
      </c>
      <c r="B17" s="165" t="s">
        <v>110</v>
      </c>
      <c r="C17" s="166">
        <v>0</v>
      </c>
      <c r="D17" s="166">
        <v>0</v>
      </c>
      <c r="E17" s="166">
        <v>0</v>
      </c>
      <c r="F17" s="166">
        <v>0</v>
      </c>
      <c r="G17" s="166">
        <v>0</v>
      </c>
      <c r="H17" s="166">
        <v>0</v>
      </c>
      <c r="I17" s="166">
        <v>0</v>
      </c>
      <c r="J17" s="166">
        <v>0</v>
      </c>
      <c r="K17" s="166">
        <v>0</v>
      </c>
      <c r="L17" s="166">
        <v>0</v>
      </c>
      <c r="M17" s="166">
        <v>0</v>
      </c>
      <c r="N17" s="166">
        <v>0</v>
      </c>
      <c r="O17" s="166"/>
      <c r="P17" s="251">
        <f t="shared" si="1"/>
        <v>0</v>
      </c>
    </row>
    <row r="18" spans="1:16" s="10" customFormat="1">
      <c r="A18" s="321">
        <v>3</v>
      </c>
      <c r="B18" s="60" t="s">
        <v>78</v>
      </c>
      <c r="C18" s="61">
        <f>SUM(C19:C24)</f>
        <v>0</v>
      </c>
      <c r="D18" s="61">
        <f t="shared" ref="D18:O18" si="2">SUM(D19:D24)</f>
        <v>140000000</v>
      </c>
      <c r="E18" s="61">
        <f t="shared" si="2"/>
        <v>0</v>
      </c>
      <c r="F18" s="61">
        <f t="shared" si="2"/>
        <v>0</v>
      </c>
      <c r="G18" s="61">
        <f t="shared" si="2"/>
        <v>0</v>
      </c>
      <c r="H18" s="61">
        <f t="shared" si="2"/>
        <v>0</v>
      </c>
      <c r="I18" s="61">
        <f t="shared" si="2"/>
        <v>0</v>
      </c>
      <c r="J18" s="61">
        <f t="shared" si="2"/>
        <v>0</v>
      </c>
      <c r="K18" s="61">
        <f t="shared" si="2"/>
        <v>0</v>
      </c>
      <c r="L18" s="61">
        <f t="shared" si="2"/>
        <v>0</v>
      </c>
      <c r="M18" s="61">
        <f t="shared" si="2"/>
        <v>0</v>
      </c>
      <c r="N18" s="61">
        <f t="shared" si="2"/>
        <v>0</v>
      </c>
      <c r="O18" s="61">
        <f t="shared" si="2"/>
        <v>0</v>
      </c>
      <c r="P18" s="251">
        <f t="shared" si="1"/>
        <v>140000000</v>
      </c>
    </row>
    <row r="19" spans="1:16" s="10" customFormat="1">
      <c r="A19" s="322">
        <v>301</v>
      </c>
      <c r="B19" s="165" t="s">
        <v>111</v>
      </c>
      <c r="C19" s="166">
        <v>0</v>
      </c>
      <c r="D19" s="166">
        <v>0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6">
        <v>0</v>
      </c>
      <c r="O19" s="166"/>
      <c r="P19" s="251">
        <f t="shared" si="1"/>
        <v>0</v>
      </c>
    </row>
    <row r="20" spans="1:16" s="10" customFormat="1">
      <c r="A20" s="322">
        <v>302</v>
      </c>
      <c r="B20" s="165" t="s">
        <v>550</v>
      </c>
      <c r="C20" s="166">
        <v>0</v>
      </c>
      <c r="D20" s="166">
        <v>0</v>
      </c>
      <c r="E20" s="166">
        <v>0</v>
      </c>
      <c r="F20" s="166">
        <v>0</v>
      </c>
      <c r="G20" s="166">
        <v>0</v>
      </c>
      <c r="H20" s="166">
        <v>0</v>
      </c>
      <c r="I20" s="166">
        <v>0</v>
      </c>
      <c r="J20" s="166">
        <v>0</v>
      </c>
      <c r="K20" s="166">
        <v>0</v>
      </c>
      <c r="L20" s="166">
        <v>0</v>
      </c>
      <c r="M20" s="166">
        <v>0</v>
      </c>
      <c r="N20" s="166">
        <v>0</v>
      </c>
      <c r="O20" s="166"/>
      <c r="P20" s="251">
        <f t="shared" si="1"/>
        <v>0</v>
      </c>
    </row>
    <row r="21" spans="1:16" s="10" customFormat="1">
      <c r="A21" s="322">
        <v>303</v>
      </c>
      <c r="B21" s="165" t="s">
        <v>551</v>
      </c>
      <c r="C21" s="166">
        <v>0</v>
      </c>
      <c r="D21" s="166">
        <v>140000000</v>
      </c>
      <c r="E21" s="166">
        <v>0</v>
      </c>
      <c r="F21" s="166">
        <v>0</v>
      </c>
      <c r="G21" s="166">
        <v>0</v>
      </c>
      <c r="H21" s="166">
        <v>0</v>
      </c>
      <c r="I21" s="166">
        <v>0</v>
      </c>
      <c r="J21" s="166">
        <v>0</v>
      </c>
      <c r="K21" s="166">
        <v>0</v>
      </c>
      <c r="L21" s="166">
        <v>0</v>
      </c>
      <c r="M21" s="166">
        <v>0</v>
      </c>
      <c r="N21" s="166">
        <v>0</v>
      </c>
      <c r="O21" s="166"/>
      <c r="P21" s="251">
        <f t="shared" si="1"/>
        <v>140000000</v>
      </c>
    </row>
    <row r="22" spans="1:16" s="10" customFormat="1">
      <c r="A22" s="322">
        <v>304</v>
      </c>
      <c r="B22" s="165" t="s">
        <v>552</v>
      </c>
      <c r="C22" s="166">
        <v>0</v>
      </c>
      <c r="D22" s="166">
        <v>0</v>
      </c>
      <c r="E22" s="166">
        <v>0</v>
      </c>
      <c r="F22" s="166">
        <v>0</v>
      </c>
      <c r="G22" s="166">
        <v>0</v>
      </c>
      <c r="H22" s="166">
        <v>0</v>
      </c>
      <c r="I22" s="166">
        <v>0</v>
      </c>
      <c r="J22" s="166">
        <v>0</v>
      </c>
      <c r="K22" s="166">
        <v>0</v>
      </c>
      <c r="L22" s="166">
        <v>0</v>
      </c>
      <c r="M22" s="166">
        <v>0</v>
      </c>
      <c r="N22" s="166">
        <v>0</v>
      </c>
      <c r="O22" s="166"/>
      <c r="P22" s="251">
        <f t="shared" si="1"/>
        <v>0</v>
      </c>
    </row>
    <row r="23" spans="1:16" s="10" customFormat="1">
      <c r="A23" s="322">
        <v>305</v>
      </c>
      <c r="B23" s="165" t="s">
        <v>84</v>
      </c>
      <c r="C23" s="166">
        <v>0</v>
      </c>
      <c r="D23" s="166">
        <v>0</v>
      </c>
      <c r="E23" s="166">
        <v>0</v>
      </c>
      <c r="F23" s="166">
        <v>0</v>
      </c>
      <c r="G23" s="166">
        <v>0</v>
      </c>
      <c r="H23" s="166">
        <v>0</v>
      </c>
      <c r="I23" s="166">
        <v>0</v>
      </c>
      <c r="J23" s="166">
        <v>0</v>
      </c>
      <c r="K23" s="166">
        <v>0</v>
      </c>
      <c r="L23" s="166">
        <v>0</v>
      </c>
      <c r="M23" s="166">
        <v>0</v>
      </c>
      <c r="N23" s="166">
        <v>0</v>
      </c>
      <c r="O23" s="166"/>
      <c r="P23" s="251">
        <f t="shared" si="1"/>
        <v>0</v>
      </c>
    </row>
    <row r="24" spans="1:16" s="10" customFormat="1">
      <c r="A24" s="322">
        <v>306</v>
      </c>
      <c r="B24" s="165" t="s">
        <v>112</v>
      </c>
      <c r="C24" s="166">
        <v>0</v>
      </c>
      <c r="D24" s="166">
        <v>0</v>
      </c>
      <c r="E24" s="166">
        <v>0</v>
      </c>
      <c r="F24" s="166">
        <v>0</v>
      </c>
      <c r="G24" s="166">
        <v>0</v>
      </c>
      <c r="H24" s="166">
        <v>0</v>
      </c>
      <c r="I24" s="166">
        <v>0</v>
      </c>
      <c r="J24" s="166">
        <v>0</v>
      </c>
      <c r="K24" s="166">
        <v>0</v>
      </c>
      <c r="L24" s="166">
        <v>0</v>
      </c>
      <c r="M24" s="166">
        <v>0</v>
      </c>
      <c r="N24" s="166">
        <v>0</v>
      </c>
      <c r="O24" s="166"/>
      <c r="P24" s="251">
        <f t="shared" si="1"/>
        <v>0</v>
      </c>
    </row>
    <row r="25" spans="1:16" s="10" customFormat="1" ht="28.5">
      <c r="A25" s="321">
        <v>4</v>
      </c>
      <c r="B25" s="60" t="s">
        <v>553</v>
      </c>
      <c r="C25" s="61">
        <f>C10+C11-C18</f>
        <v>11756619950</v>
      </c>
      <c r="D25" s="61">
        <f t="shared" ref="D25:O25" si="3">D10+D11-D18</f>
        <v>81896617</v>
      </c>
      <c r="E25" s="61">
        <f t="shared" si="3"/>
        <v>3968651146</v>
      </c>
      <c r="F25" s="61">
        <f t="shared" si="3"/>
        <v>17550587</v>
      </c>
      <c r="G25" s="61">
        <f t="shared" si="3"/>
        <v>365894050</v>
      </c>
      <c r="H25" s="61">
        <f t="shared" si="3"/>
        <v>0</v>
      </c>
      <c r="I25" s="61">
        <f t="shared" si="3"/>
        <v>0</v>
      </c>
      <c r="J25" s="61">
        <f t="shared" si="3"/>
        <v>0</v>
      </c>
      <c r="K25" s="61">
        <f t="shared" si="3"/>
        <v>0</v>
      </c>
      <c r="L25" s="61">
        <f t="shared" si="3"/>
        <v>0</v>
      </c>
      <c r="M25" s="61">
        <f t="shared" si="3"/>
        <v>8500000</v>
      </c>
      <c r="N25" s="61">
        <f t="shared" si="3"/>
        <v>0</v>
      </c>
      <c r="O25" s="61">
        <f t="shared" si="3"/>
        <v>0</v>
      </c>
      <c r="P25" s="251">
        <f t="shared" si="1"/>
        <v>16199112350</v>
      </c>
    </row>
    <row r="26" spans="1:16" s="10" customFormat="1" ht="28.5">
      <c r="A26" s="321">
        <v>6</v>
      </c>
      <c r="B26" s="249" t="s">
        <v>554</v>
      </c>
      <c r="C26" s="250">
        <v>202113692.16</v>
      </c>
      <c r="D26" s="250">
        <v>140000000</v>
      </c>
      <c r="E26" s="250">
        <v>555655242.28999996</v>
      </c>
      <c r="F26" s="250">
        <v>7262513.0700000003</v>
      </c>
      <c r="G26" s="250">
        <v>3859851.24</v>
      </c>
      <c r="H26" s="250">
        <v>0</v>
      </c>
      <c r="I26" s="250">
        <v>0</v>
      </c>
      <c r="J26" s="250">
        <v>0</v>
      </c>
      <c r="K26" s="250">
        <v>0</v>
      </c>
      <c r="L26" s="250">
        <v>0</v>
      </c>
      <c r="M26" s="250">
        <v>0</v>
      </c>
      <c r="N26" s="250">
        <v>0</v>
      </c>
      <c r="O26" s="250"/>
      <c r="P26" s="251">
        <f t="shared" si="1"/>
        <v>908891298.75999999</v>
      </c>
    </row>
    <row r="27" spans="1:16" s="10" customFormat="1">
      <c r="A27" s="322">
        <v>7</v>
      </c>
      <c r="B27" s="165" t="s">
        <v>114</v>
      </c>
      <c r="C27" s="166">
        <v>0</v>
      </c>
      <c r="D27" s="166">
        <v>0</v>
      </c>
      <c r="E27" s="166">
        <v>0</v>
      </c>
      <c r="F27" s="166">
        <v>0</v>
      </c>
      <c r="G27" s="166">
        <v>0</v>
      </c>
      <c r="H27" s="166">
        <v>0</v>
      </c>
      <c r="I27" s="166">
        <v>0</v>
      </c>
      <c r="J27" s="166">
        <v>0</v>
      </c>
      <c r="K27" s="166">
        <v>0</v>
      </c>
      <c r="L27" s="166">
        <v>0</v>
      </c>
      <c r="M27" s="166">
        <v>0</v>
      </c>
      <c r="N27" s="166">
        <v>0</v>
      </c>
      <c r="O27" s="166"/>
      <c r="P27" s="251">
        <f t="shared" si="1"/>
        <v>0</v>
      </c>
    </row>
    <row r="28" spans="1:16" s="10" customFormat="1">
      <c r="A28" s="321">
        <v>8</v>
      </c>
      <c r="B28" s="60" t="s">
        <v>94</v>
      </c>
      <c r="C28" s="61">
        <f>SUM(C29:C30)</f>
        <v>202113692.16</v>
      </c>
      <c r="D28" s="61">
        <f t="shared" ref="D28:O28" si="4">SUM(D29:D30)</f>
        <v>34123590.369999997</v>
      </c>
      <c r="E28" s="61">
        <f t="shared" si="4"/>
        <v>547129403.03999996</v>
      </c>
      <c r="F28" s="61">
        <f t="shared" si="4"/>
        <v>1314816.1200000001</v>
      </c>
      <c r="G28" s="61">
        <f t="shared" si="4"/>
        <v>3859851.24</v>
      </c>
      <c r="H28" s="61">
        <f t="shared" si="4"/>
        <v>0</v>
      </c>
      <c r="I28" s="61">
        <f t="shared" si="4"/>
        <v>0</v>
      </c>
      <c r="J28" s="61">
        <f t="shared" si="4"/>
        <v>0</v>
      </c>
      <c r="K28" s="61">
        <f t="shared" si="4"/>
        <v>0</v>
      </c>
      <c r="L28" s="61">
        <f t="shared" si="4"/>
        <v>0</v>
      </c>
      <c r="M28" s="61">
        <f t="shared" si="4"/>
        <v>2124999.9900000002</v>
      </c>
      <c r="N28" s="61">
        <f t="shared" si="4"/>
        <v>0</v>
      </c>
      <c r="O28" s="61">
        <f t="shared" si="4"/>
        <v>0</v>
      </c>
      <c r="P28" s="251">
        <f t="shared" si="1"/>
        <v>790666352.91999996</v>
      </c>
    </row>
    <row r="29" spans="1:16" s="10" customFormat="1">
      <c r="A29" s="322">
        <v>801</v>
      </c>
      <c r="B29" s="165" t="s">
        <v>555</v>
      </c>
      <c r="C29" s="166">
        <v>202113692.16</v>
      </c>
      <c r="D29" s="166">
        <v>6824718.0599999996</v>
      </c>
      <c r="E29" s="166">
        <v>547129403.03999996</v>
      </c>
      <c r="F29" s="166">
        <v>1314816.1200000001</v>
      </c>
      <c r="G29" s="166">
        <v>3859851.24</v>
      </c>
      <c r="H29" s="166">
        <v>0</v>
      </c>
      <c r="I29" s="166">
        <v>0</v>
      </c>
      <c r="J29" s="166">
        <v>0</v>
      </c>
      <c r="K29" s="166">
        <v>0</v>
      </c>
      <c r="L29" s="166">
        <v>0</v>
      </c>
      <c r="M29" s="166">
        <v>0</v>
      </c>
      <c r="N29" s="166">
        <v>0</v>
      </c>
      <c r="O29" s="166"/>
      <c r="P29" s="251">
        <f t="shared" si="1"/>
        <v>761242480.62</v>
      </c>
    </row>
    <row r="30" spans="1:16" s="10" customFormat="1">
      <c r="A30" s="322">
        <v>802</v>
      </c>
      <c r="B30" s="165" t="s">
        <v>556</v>
      </c>
      <c r="C30" s="166">
        <v>0</v>
      </c>
      <c r="D30" s="166">
        <v>27298872.309999999</v>
      </c>
      <c r="E30" s="166">
        <v>0</v>
      </c>
      <c r="F30" s="166">
        <v>0</v>
      </c>
      <c r="G30" s="166">
        <v>0</v>
      </c>
      <c r="H30" s="166">
        <v>0</v>
      </c>
      <c r="I30" s="166">
        <v>0</v>
      </c>
      <c r="J30" s="166">
        <v>0</v>
      </c>
      <c r="K30" s="166">
        <v>0</v>
      </c>
      <c r="L30" s="166">
        <v>0</v>
      </c>
      <c r="M30" s="166">
        <v>2124999.9900000002</v>
      </c>
      <c r="N30" s="166">
        <v>0</v>
      </c>
      <c r="O30" s="166"/>
      <c r="P30" s="251">
        <f t="shared" si="1"/>
        <v>29423872.299999997</v>
      </c>
    </row>
    <row r="31" spans="1:16" s="10" customFormat="1">
      <c r="A31" s="321">
        <v>9</v>
      </c>
      <c r="B31" s="60" t="s">
        <v>557</v>
      </c>
      <c r="C31" s="61">
        <f>SUM(C32:C33)</f>
        <v>0</v>
      </c>
      <c r="D31" s="61">
        <f t="shared" ref="D31:O31" si="5">SUM(D32:D33)</f>
        <v>140000000</v>
      </c>
      <c r="E31" s="61">
        <f t="shared" si="5"/>
        <v>0</v>
      </c>
      <c r="F31" s="61">
        <f t="shared" si="5"/>
        <v>0</v>
      </c>
      <c r="G31" s="61">
        <f t="shared" si="5"/>
        <v>0</v>
      </c>
      <c r="H31" s="61">
        <f t="shared" si="5"/>
        <v>0</v>
      </c>
      <c r="I31" s="61">
        <f t="shared" si="5"/>
        <v>0</v>
      </c>
      <c r="J31" s="61">
        <f t="shared" si="5"/>
        <v>0</v>
      </c>
      <c r="K31" s="61">
        <f t="shared" si="5"/>
        <v>0</v>
      </c>
      <c r="L31" s="61">
        <f t="shared" si="5"/>
        <v>0</v>
      </c>
      <c r="M31" s="61">
        <f t="shared" si="5"/>
        <v>0</v>
      </c>
      <c r="N31" s="61">
        <f t="shared" si="5"/>
        <v>0</v>
      </c>
      <c r="O31" s="61">
        <f t="shared" si="5"/>
        <v>0</v>
      </c>
      <c r="P31" s="251">
        <f t="shared" si="1"/>
        <v>140000000</v>
      </c>
    </row>
    <row r="32" spans="1:16" s="10" customFormat="1">
      <c r="A32" s="322">
        <v>901</v>
      </c>
      <c r="B32" s="165" t="s">
        <v>84</v>
      </c>
      <c r="C32" s="166">
        <v>0</v>
      </c>
      <c r="D32" s="166">
        <v>140000000</v>
      </c>
      <c r="E32" s="166">
        <v>0</v>
      </c>
      <c r="F32" s="166">
        <v>0</v>
      </c>
      <c r="G32" s="166">
        <v>0</v>
      </c>
      <c r="H32" s="166">
        <v>0</v>
      </c>
      <c r="I32" s="166">
        <v>0</v>
      </c>
      <c r="J32" s="166">
        <v>0</v>
      </c>
      <c r="K32" s="166">
        <v>0</v>
      </c>
      <c r="L32" s="166">
        <v>0</v>
      </c>
      <c r="M32" s="166">
        <v>0</v>
      </c>
      <c r="N32" s="166">
        <v>0</v>
      </c>
      <c r="O32" s="166"/>
      <c r="P32" s="251">
        <f t="shared" si="1"/>
        <v>140000000</v>
      </c>
    </row>
    <row r="33" spans="1:16" s="10" customFormat="1">
      <c r="A33" s="322">
        <v>902</v>
      </c>
      <c r="B33" s="165" t="s">
        <v>558</v>
      </c>
      <c r="C33" s="166">
        <v>0</v>
      </c>
      <c r="D33" s="166">
        <v>0</v>
      </c>
      <c r="E33" s="166">
        <v>0</v>
      </c>
      <c r="F33" s="166">
        <v>0</v>
      </c>
      <c r="G33" s="166">
        <v>0</v>
      </c>
      <c r="H33" s="166">
        <v>0</v>
      </c>
      <c r="I33" s="166">
        <v>0</v>
      </c>
      <c r="J33" s="166">
        <v>0</v>
      </c>
      <c r="K33" s="166">
        <v>0</v>
      </c>
      <c r="L33" s="166">
        <v>0</v>
      </c>
      <c r="M33" s="166">
        <v>0</v>
      </c>
      <c r="N33" s="166">
        <v>0</v>
      </c>
      <c r="O33" s="166"/>
      <c r="P33" s="251">
        <f t="shared" si="1"/>
        <v>0</v>
      </c>
    </row>
    <row r="34" spans="1:16" s="10" customFormat="1" ht="28.5">
      <c r="A34" s="321">
        <v>10</v>
      </c>
      <c r="B34" s="60" t="s">
        <v>559</v>
      </c>
      <c r="C34" s="61">
        <f>C26+C27+C28-C31</f>
        <v>404227384.31999999</v>
      </c>
      <c r="D34" s="61">
        <f t="shared" ref="D34:O34" si="6">D26+D27+D28-D31</f>
        <v>34123590.370000005</v>
      </c>
      <c r="E34" s="61">
        <f t="shared" si="6"/>
        <v>1102784645.3299999</v>
      </c>
      <c r="F34" s="61">
        <f t="shared" si="6"/>
        <v>8577329.1900000013</v>
      </c>
      <c r="G34" s="61">
        <f t="shared" si="6"/>
        <v>7719702.4800000004</v>
      </c>
      <c r="H34" s="61">
        <f t="shared" si="6"/>
        <v>0</v>
      </c>
      <c r="I34" s="61">
        <f t="shared" si="6"/>
        <v>0</v>
      </c>
      <c r="J34" s="61">
        <f t="shared" si="6"/>
        <v>0</v>
      </c>
      <c r="K34" s="61">
        <f t="shared" si="6"/>
        <v>0</v>
      </c>
      <c r="L34" s="61">
        <f t="shared" si="6"/>
        <v>0</v>
      </c>
      <c r="M34" s="61">
        <f t="shared" si="6"/>
        <v>2124999.9900000002</v>
      </c>
      <c r="N34" s="61">
        <f t="shared" si="6"/>
        <v>0</v>
      </c>
      <c r="O34" s="61">
        <f t="shared" si="6"/>
        <v>0</v>
      </c>
      <c r="P34" s="251">
        <f t="shared" si="1"/>
        <v>1559557651.6800001</v>
      </c>
    </row>
    <row r="35" spans="1:16" s="10" customFormat="1">
      <c r="A35" s="321">
        <v>11</v>
      </c>
      <c r="B35" s="60" t="s">
        <v>560</v>
      </c>
      <c r="C35" s="61">
        <f>C25-C34</f>
        <v>11352392565.68</v>
      </c>
      <c r="D35" s="61">
        <f t="shared" ref="D35:O35" si="7">D25-D34</f>
        <v>47773026.629999995</v>
      </c>
      <c r="E35" s="61">
        <f t="shared" si="7"/>
        <v>2865866500.6700001</v>
      </c>
      <c r="F35" s="61">
        <f t="shared" si="7"/>
        <v>8973257.8099999987</v>
      </c>
      <c r="G35" s="61">
        <f t="shared" si="7"/>
        <v>358174347.51999998</v>
      </c>
      <c r="H35" s="61">
        <f t="shared" si="7"/>
        <v>0</v>
      </c>
      <c r="I35" s="61">
        <f t="shared" si="7"/>
        <v>0</v>
      </c>
      <c r="J35" s="61">
        <f t="shared" si="7"/>
        <v>0</v>
      </c>
      <c r="K35" s="61">
        <f t="shared" si="7"/>
        <v>0</v>
      </c>
      <c r="L35" s="61">
        <f t="shared" si="7"/>
        <v>0</v>
      </c>
      <c r="M35" s="61">
        <f t="shared" si="7"/>
        <v>6375000.0099999998</v>
      </c>
      <c r="N35" s="61">
        <f t="shared" si="7"/>
        <v>0</v>
      </c>
      <c r="O35" s="61">
        <f t="shared" si="7"/>
        <v>0</v>
      </c>
      <c r="P35" s="251">
        <f t="shared" si="1"/>
        <v>14639554698.32</v>
      </c>
    </row>
  </sheetData>
  <mergeCells count="7">
    <mergeCell ref="A3:P3"/>
    <mergeCell ref="O7:O8"/>
    <mergeCell ref="P7:P8"/>
    <mergeCell ref="B7:B8"/>
    <mergeCell ref="C7:L7"/>
    <mergeCell ref="M7:N7"/>
    <mergeCell ref="A7:A9"/>
  </mergeCells>
  <printOptions horizontalCentered="1"/>
  <pageMargins left="0.25" right="0.25" top="0.32" bottom="0.28000000000000003" header="0.3" footer="0.3"/>
  <pageSetup paperSize="9" scale="5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  <pageSetUpPr fitToPage="1"/>
  </sheetPr>
  <dimension ref="A1:F94"/>
  <sheetViews>
    <sheetView topLeftCell="A55" workbookViewId="0">
      <selection activeCell="A64" sqref="A64"/>
    </sheetView>
  </sheetViews>
  <sheetFormatPr defaultColWidth="9" defaultRowHeight="15"/>
  <cols>
    <col min="1" max="1" width="9.140625" style="117" customWidth="1"/>
    <col min="2" max="2" width="65.85546875" style="118" bestFit="1" customWidth="1"/>
    <col min="3" max="6" width="17.5703125" style="118" customWidth="1"/>
    <col min="7" max="16384" width="9" style="118"/>
  </cols>
  <sheetData>
    <row r="1" spans="1:6" ht="15.75">
      <c r="A1" s="367" t="s">
        <v>1290</v>
      </c>
      <c r="F1" s="144" t="s">
        <v>1076</v>
      </c>
    </row>
    <row r="3" spans="1:6">
      <c r="A3" s="404" t="s">
        <v>1074</v>
      </c>
      <c r="B3" s="404"/>
      <c r="C3" s="404"/>
      <c r="D3" s="404"/>
      <c r="E3" s="404"/>
      <c r="F3" s="404"/>
    </row>
    <row r="4" spans="1:6">
      <c r="A4" s="356"/>
      <c r="B4" s="91"/>
      <c r="C4" s="91"/>
      <c r="D4" s="91"/>
      <c r="E4" s="91"/>
      <c r="F4" s="91"/>
    </row>
    <row r="5" spans="1:6">
      <c r="F5" s="119" t="s">
        <v>812</v>
      </c>
    </row>
    <row r="7" spans="1:6" ht="28.5">
      <c r="A7" s="357" t="s">
        <v>11</v>
      </c>
      <c r="B7" s="120" t="s">
        <v>12</v>
      </c>
      <c r="C7" s="120" t="s">
        <v>49</v>
      </c>
      <c r="D7" s="120" t="s">
        <v>813</v>
      </c>
      <c r="E7" s="120" t="s">
        <v>814</v>
      </c>
      <c r="F7" s="120" t="s">
        <v>50</v>
      </c>
    </row>
    <row r="8" spans="1:6">
      <c r="A8" s="313">
        <v>41</v>
      </c>
      <c r="B8" s="135" t="s">
        <v>582</v>
      </c>
      <c r="C8" s="61">
        <f>C9+C18+C33+C63</f>
        <v>-434307060.63999999</v>
      </c>
      <c r="D8" s="61">
        <f t="shared" ref="D8:F8" si="0">D9+D18+D33+D63</f>
        <v>601871862.90999997</v>
      </c>
      <c r="E8" s="61">
        <f t="shared" si="0"/>
        <v>167698656.69999999</v>
      </c>
      <c r="F8" s="61">
        <f t="shared" si="0"/>
        <v>-133854.43</v>
      </c>
    </row>
    <row r="9" spans="1:6">
      <c r="A9" s="313">
        <v>411</v>
      </c>
      <c r="B9" s="60" t="s">
        <v>242</v>
      </c>
      <c r="C9" s="61">
        <f>C10+C14</f>
        <v>0</v>
      </c>
      <c r="D9" s="61">
        <f t="shared" ref="D9:F9" si="1">D10+D14</f>
        <v>0</v>
      </c>
      <c r="E9" s="61">
        <f t="shared" si="1"/>
        <v>0</v>
      </c>
      <c r="F9" s="61">
        <f t="shared" si="1"/>
        <v>0</v>
      </c>
    </row>
    <row r="10" spans="1:6">
      <c r="A10" s="313">
        <v>4111</v>
      </c>
      <c r="B10" s="60" t="s">
        <v>131</v>
      </c>
      <c r="C10" s="61">
        <f>SUM(C11:C13)</f>
        <v>0</v>
      </c>
      <c r="D10" s="61">
        <f t="shared" ref="D10:F10" si="2">SUM(D11:D13)</f>
        <v>0</v>
      </c>
      <c r="E10" s="61">
        <f t="shared" si="2"/>
        <v>0</v>
      </c>
      <c r="F10" s="61">
        <f t="shared" si="2"/>
        <v>0</v>
      </c>
    </row>
    <row r="11" spans="1:6">
      <c r="A11" s="304">
        <v>41111</v>
      </c>
      <c r="B11" s="165" t="s">
        <v>243</v>
      </c>
      <c r="C11" s="166">
        <v>0</v>
      </c>
      <c r="D11" s="166">
        <v>0</v>
      </c>
      <c r="E11" s="166">
        <v>0</v>
      </c>
      <c r="F11" s="166">
        <v>0</v>
      </c>
    </row>
    <row r="12" spans="1:6">
      <c r="A12" s="304">
        <v>41112</v>
      </c>
      <c r="B12" s="165" t="s">
        <v>244</v>
      </c>
      <c r="C12" s="166">
        <v>0</v>
      </c>
      <c r="D12" s="166">
        <v>0</v>
      </c>
      <c r="E12" s="166">
        <v>0</v>
      </c>
      <c r="F12" s="166">
        <v>0</v>
      </c>
    </row>
    <row r="13" spans="1:6">
      <c r="A13" s="304">
        <v>41113</v>
      </c>
      <c r="B13" s="165" t="s">
        <v>245</v>
      </c>
      <c r="C13" s="166"/>
      <c r="D13" s="166"/>
      <c r="E13" s="166"/>
      <c r="F13" s="166"/>
    </row>
    <row r="14" spans="1:6">
      <c r="A14" s="313">
        <v>4112</v>
      </c>
      <c r="B14" s="60" t="s">
        <v>137</v>
      </c>
      <c r="C14" s="61">
        <f>SUM(C15:C17)</f>
        <v>0</v>
      </c>
      <c r="D14" s="61">
        <f t="shared" ref="D14:F14" si="3">SUM(D15:D17)</f>
        <v>0</v>
      </c>
      <c r="E14" s="61">
        <f t="shared" si="3"/>
        <v>0</v>
      </c>
      <c r="F14" s="61">
        <f t="shared" si="3"/>
        <v>0</v>
      </c>
    </row>
    <row r="15" spans="1:6">
      <c r="A15" s="304">
        <v>41121</v>
      </c>
      <c r="B15" s="165" t="s">
        <v>243</v>
      </c>
      <c r="C15" s="166">
        <v>0</v>
      </c>
      <c r="D15" s="166">
        <v>0</v>
      </c>
      <c r="E15" s="166">
        <v>0</v>
      </c>
      <c r="F15" s="166">
        <v>0</v>
      </c>
    </row>
    <row r="16" spans="1:6">
      <c r="A16" s="304">
        <v>41122</v>
      </c>
      <c r="B16" s="165" t="s">
        <v>244</v>
      </c>
      <c r="C16" s="166">
        <v>0</v>
      </c>
      <c r="D16" s="166">
        <v>0</v>
      </c>
      <c r="E16" s="166">
        <v>0</v>
      </c>
      <c r="F16" s="166">
        <v>0</v>
      </c>
    </row>
    <row r="17" spans="1:6">
      <c r="A17" s="304">
        <v>41123</v>
      </c>
      <c r="B17" s="165" t="s">
        <v>245</v>
      </c>
      <c r="C17" s="166">
        <v>0</v>
      </c>
      <c r="D17" s="166">
        <v>0</v>
      </c>
      <c r="E17" s="166">
        <v>0</v>
      </c>
      <c r="F17" s="166">
        <v>0</v>
      </c>
    </row>
    <row r="18" spans="1:6">
      <c r="A18" s="313">
        <v>412</v>
      </c>
      <c r="B18" s="60" t="s">
        <v>246</v>
      </c>
      <c r="C18" s="61">
        <f>C19+C27</f>
        <v>0</v>
      </c>
      <c r="D18" s="61">
        <f t="shared" ref="D18:F18" si="4">D19+D27</f>
        <v>0</v>
      </c>
      <c r="E18" s="61">
        <f t="shared" si="4"/>
        <v>0</v>
      </c>
      <c r="F18" s="61">
        <f t="shared" si="4"/>
        <v>0</v>
      </c>
    </row>
    <row r="19" spans="1:6">
      <c r="A19" s="313">
        <v>4121</v>
      </c>
      <c r="B19" s="60" t="s">
        <v>131</v>
      </c>
      <c r="C19" s="57">
        <f>SUM(C20:C26)</f>
        <v>0</v>
      </c>
      <c r="D19" s="57">
        <f t="shared" ref="D19:F19" si="5">SUM(D20:D26)</f>
        <v>0</v>
      </c>
      <c r="E19" s="57">
        <f t="shared" si="5"/>
        <v>0</v>
      </c>
      <c r="F19" s="57">
        <f t="shared" si="5"/>
        <v>0</v>
      </c>
    </row>
    <row r="20" spans="1:6">
      <c r="A20" s="304">
        <v>41211</v>
      </c>
      <c r="B20" s="141" t="s">
        <v>247</v>
      </c>
      <c r="C20" s="166">
        <v>0</v>
      </c>
      <c r="D20" s="166">
        <v>0</v>
      </c>
      <c r="E20" s="166">
        <v>0</v>
      </c>
      <c r="F20" s="166">
        <v>0</v>
      </c>
    </row>
    <row r="21" spans="1:6">
      <c r="A21" s="304">
        <v>41212</v>
      </c>
      <c r="B21" s="141" t="s">
        <v>154</v>
      </c>
      <c r="C21" s="166">
        <v>0</v>
      </c>
      <c r="D21" s="166">
        <v>0</v>
      </c>
      <c r="E21" s="166">
        <v>0</v>
      </c>
      <c r="F21" s="166">
        <v>0</v>
      </c>
    </row>
    <row r="22" spans="1:6">
      <c r="A22" s="304">
        <v>41213</v>
      </c>
      <c r="B22" s="141" t="s">
        <v>248</v>
      </c>
      <c r="C22" s="166">
        <v>0</v>
      </c>
      <c r="D22" s="166">
        <v>0</v>
      </c>
      <c r="E22" s="166">
        <v>0</v>
      </c>
      <c r="F22" s="166">
        <v>0</v>
      </c>
    </row>
    <row r="23" spans="1:6">
      <c r="A23" s="304">
        <v>41214</v>
      </c>
      <c r="B23" s="141" t="s">
        <v>249</v>
      </c>
      <c r="C23" s="166">
        <v>0</v>
      </c>
      <c r="D23" s="166">
        <v>0</v>
      </c>
      <c r="E23" s="166">
        <v>0</v>
      </c>
      <c r="F23" s="166">
        <v>0</v>
      </c>
    </row>
    <row r="24" spans="1:6">
      <c r="A24" s="304">
        <v>41215</v>
      </c>
      <c r="B24" s="141" t="s">
        <v>250</v>
      </c>
      <c r="C24" s="166">
        <v>0</v>
      </c>
      <c r="D24" s="166">
        <v>0</v>
      </c>
      <c r="E24" s="166">
        <v>0</v>
      </c>
      <c r="F24" s="166">
        <v>0</v>
      </c>
    </row>
    <row r="25" spans="1:6">
      <c r="A25" s="304">
        <v>41216</v>
      </c>
      <c r="B25" s="165" t="s">
        <v>251</v>
      </c>
      <c r="C25" s="166">
        <v>0</v>
      </c>
      <c r="D25" s="166">
        <v>0</v>
      </c>
      <c r="E25" s="166">
        <v>0</v>
      </c>
      <c r="F25" s="166">
        <v>0</v>
      </c>
    </row>
    <row r="26" spans="1:6">
      <c r="A26" s="304">
        <v>41217</v>
      </c>
      <c r="B26" s="165" t="s">
        <v>252</v>
      </c>
      <c r="C26" s="166">
        <v>0</v>
      </c>
      <c r="D26" s="166">
        <v>0</v>
      </c>
      <c r="E26" s="166">
        <v>0</v>
      </c>
      <c r="F26" s="166">
        <v>0</v>
      </c>
    </row>
    <row r="27" spans="1:6">
      <c r="A27" s="313">
        <v>4122</v>
      </c>
      <c r="B27" s="60" t="s">
        <v>137</v>
      </c>
      <c r="C27" s="57">
        <f>SUM(C28:C32)</f>
        <v>0</v>
      </c>
      <c r="D27" s="57">
        <f t="shared" ref="D27:F27" si="6">SUM(D28:D32)</f>
        <v>0</v>
      </c>
      <c r="E27" s="57">
        <f t="shared" si="6"/>
        <v>0</v>
      </c>
      <c r="F27" s="57">
        <f t="shared" si="6"/>
        <v>0</v>
      </c>
    </row>
    <row r="28" spans="1:6">
      <c r="A28" s="304">
        <v>41221</v>
      </c>
      <c r="B28" s="165" t="s">
        <v>253</v>
      </c>
      <c r="C28" s="166">
        <v>0</v>
      </c>
      <c r="D28" s="166">
        <v>0</v>
      </c>
      <c r="E28" s="166">
        <v>0</v>
      </c>
      <c r="F28" s="166">
        <v>0</v>
      </c>
    </row>
    <row r="29" spans="1:6">
      <c r="A29" s="304">
        <v>41222</v>
      </c>
      <c r="B29" s="165" t="s">
        <v>254</v>
      </c>
      <c r="C29" s="166">
        <v>0</v>
      </c>
      <c r="D29" s="166">
        <v>0</v>
      </c>
      <c r="E29" s="166">
        <v>0</v>
      </c>
      <c r="F29" s="166">
        <v>0</v>
      </c>
    </row>
    <row r="30" spans="1:6">
      <c r="A30" s="304">
        <v>41223</v>
      </c>
      <c r="B30" s="165" t="s">
        <v>255</v>
      </c>
      <c r="C30" s="166">
        <v>0</v>
      </c>
      <c r="D30" s="166">
        <v>0</v>
      </c>
      <c r="E30" s="166">
        <v>0</v>
      </c>
      <c r="F30" s="166">
        <v>0</v>
      </c>
    </row>
    <row r="31" spans="1:6">
      <c r="A31" s="304">
        <v>41224</v>
      </c>
      <c r="B31" s="165" t="s">
        <v>256</v>
      </c>
      <c r="C31" s="166">
        <v>0</v>
      </c>
      <c r="D31" s="166">
        <v>0</v>
      </c>
      <c r="E31" s="166">
        <v>0</v>
      </c>
      <c r="F31" s="166">
        <v>0</v>
      </c>
    </row>
    <row r="32" spans="1:6">
      <c r="A32" s="164">
        <v>41225</v>
      </c>
      <c r="B32" s="165" t="s">
        <v>258</v>
      </c>
      <c r="C32" s="166">
        <v>0</v>
      </c>
      <c r="D32" s="166">
        <v>0</v>
      </c>
      <c r="E32" s="166">
        <v>0</v>
      </c>
      <c r="F32" s="166">
        <v>0</v>
      </c>
    </row>
    <row r="33" spans="1:6">
      <c r="A33" s="313">
        <v>413</v>
      </c>
      <c r="B33" s="60" t="s">
        <v>259</v>
      </c>
      <c r="C33" s="61">
        <f>C34+C39+C53+C54+C55+C56</f>
        <v>-434307060.63999999</v>
      </c>
      <c r="D33" s="61">
        <f t="shared" ref="D33:F33" si="7">D34+D39+D53+D54+D55+D56</f>
        <v>601871862.90999997</v>
      </c>
      <c r="E33" s="61">
        <f t="shared" si="7"/>
        <v>167698656.69999999</v>
      </c>
      <c r="F33" s="61">
        <f t="shared" si="7"/>
        <v>-133854.43</v>
      </c>
    </row>
    <row r="34" spans="1:6">
      <c r="A34" s="313">
        <v>4131</v>
      </c>
      <c r="B34" s="60" t="s">
        <v>260</v>
      </c>
      <c r="C34" s="57">
        <f>SUM(C35:C38)</f>
        <v>0</v>
      </c>
      <c r="D34" s="57">
        <f t="shared" ref="D34:F34" si="8">SUM(D35:D38)</f>
        <v>146055102.26999998</v>
      </c>
      <c r="E34" s="57">
        <f t="shared" si="8"/>
        <v>146188956.69999999</v>
      </c>
      <c r="F34" s="57">
        <f t="shared" si="8"/>
        <v>-133854.43</v>
      </c>
    </row>
    <row r="35" spans="1:6">
      <c r="A35" s="340">
        <v>413101</v>
      </c>
      <c r="B35" s="167" t="s">
        <v>583</v>
      </c>
      <c r="C35" s="166">
        <v>0</v>
      </c>
      <c r="D35" s="166">
        <v>114561748.27</v>
      </c>
      <c r="E35" s="166">
        <v>114561748.27</v>
      </c>
      <c r="F35" s="166">
        <v>0</v>
      </c>
    </row>
    <row r="36" spans="1:6">
      <c r="A36" s="340">
        <v>413102</v>
      </c>
      <c r="B36" s="167" t="s">
        <v>584</v>
      </c>
      <c r="C36" s="166">
        <v>0</v>
      </c>
      <c r="D36" s="166">
        <v>22858973</v>
      </c>
      <c r="E36" s="166">
        <v>22957360.239999998</v>
      </c>
      <c r="F36" s="166">
        <v>-98387.24</v>
      </c>
    </row>
    <row r="37" spans="1:6">
      <c r="A37" s="340">
        <v>413103</v>
      </c>
      <c r="B37" s="167" t="s">
        <v>585</v>
      </c>
      <c r="C37" s="166">
        <v>0</v>
      </c>
      <c r="D37" s="166">
        <v>8634381</v>
      </c>
      <c r="E37" s="166">
        <v>8669848.1899999995</v>
      </c>
      <c r="F37" s="166">
        <v>-35467.19</v>
      </c>
    </row>
    <row r="38" spans="1:6">
      <c r="A38" s="340">
        <v>413104</v>
      </c>
      <c r="B38" s="167" t="s">
        <v>586</v>
      </c>
      <c r="C38" s="166">
        <v>0</v>
      </c>
      <c r="D38" s="166">
        <v>0</v>
      </c>
      <c r="E38" s="166">
        <v>0</v>
      </c>
      <c r="F38" s="166">
        <v>0</v>
      </c>
    </row>
    <row r="39" spans="1:6">
      <c r="A39" s="313">
        <v>4132</v>
      </c>
      <c r="B39" s="60" t="s">
        <v>261</v>
      </c>
      <c r="C39" s="57">
        <f>SUM(C40:C52)</f>
        <v>0</v>
      </c>
      <c r="D39" s="57">
        <f t="shared" ref="D39:F39" si="9">SUM(D40:D52)</f>
        <v>0</v>
      </c>
      <c r="E39" s="57">
        <f t="shared" si="9"/>
        <v>0</v>
      </c>
      <c r="F39" s="57">
        <f t="shared" si="9"/>
        <v>0</v>
      </c>
    </row>
    <row r="40" spans="1:6">
      <c r="A40" s="304">
        <v>413201</v>
      </c>
      <c r="B40" s="168" t="s">
        <v>587</v>
      </c>
      <c r="C40" s="166">
        <v>0</v>
      </c>
      <c r="D40" s="166">
        <v>0</v>
      </c>
      <c r="E40" s="166">
        <v>0</v>
      </c>
      <c r="F40" s="166">
        <v>0</v>
      </c>
    </row>
    <row r="41" spans="1:6">
      <c r="A41" s="304">
        <v>413202</v>
      </c>
      <c r="B41" s="168" t="s">
        <v>588</v>
      </c>
      <c r="C41" s="166">
        <v>0</v>
      </c>
      <c r="D41" s="166">
        <v>0</v>
      </c>
      <c r="E41" s="166">
        <v>0</v>
      </c>
      <c r="F41" s="166">
        <v>0</v>
      </c>
    </row>
    <row r="42" spans="1:6">
      <c r="A42" s="304">
        <v>413203</v>
      </c>
      <c r="B42" s="168" t="s">
        <v>589</v>
      </c>
      <c r="C42" s="166">
        <v>0</v>
      </c>
      <c r="D42" s="166">
        <v>0</v>
      </c>
      <c r="E42" s="166">
        <v>0</v>
      </c>
      <c r="F42" s="166">
        <v>0</v>
      </c>
    </row>
    <row r="43" spans="1:6">
      <c r="A43" s="304">
        <v>413204</v>
      </c>
      <c r="B43" s="168" t="s">
        <v>590</v>
      </c>
      <c r="C43" s="166">
        <v>0</v>
      </c>
      <c r="D43" s="166">
        <v>0</v>
      </c>
      <c r="E43" s="166">
        <v>0</v>
      </c>
      <c r="F43" s="166">
        <v>0</v>
      </c>
    </row>
    <row r="44" spans="1:6">
      <c r="A44" s="304">
        <v>413205</v>
      </c>
      <c r="B44" s="168" t="s">
        <v>591</v>
      </c>
      <c r="C44" s="166">
        <v>0</v>
      </c>
      <c r="D44" s="166">
        <v>0</v>
      </c>
      <c r="E44" s="166">
        <v>0</v>
      </c>
      <c r="F44" s="166">
        <v>0</v>
      </c>
    </row>
    <row r="45" spans="1:6">
      <c r="A45" s="304">
        <v>413206</v>
      </c>
      <c r="B45" s="168" t="s">
        <v>592</v>
      </c>
      <c r="C45" s="166">
        <v>0</v>
      </c>
      <c r="D45" s="166">
        <v>0</v>
      </c>
      <c r="E45" s="166">
        <v>0</v>
      </c>
      <c r="F45" s="166">
        <v>0</v>
      </c>
    </row>
    <row r="46" spans="1:6">
      <c r="A46" s="304">
        <v>413207</v>
      </c>
      <c r="B46" s="168" t="s">
        <v>593</v>
      </c>
      <c r="C46" s="166">
        <v>0</v>
      </c>
      <c r="D46" s="166">
        <v>0</v>
      </c>
      <c r="E46" s="166">
        <v>0</v>
      </c>
      <c r="F46" s="166">
        <v>0</v>
      </c>
    </row>
    <row r="47" spans="1:6">
      <c r="A47" s="304">
        <v>413208</v>
      </c>
      <c r="B47" s="168" t="s">
        <v>594</v>
      </c>
      <c r="C47" s="166">
        <v>0</v>
      </c>
      <c r="D47" s="166">
        <v>0</v>
      </c>
      <c r="E47" s="166">
        <v>0</v>
      </c>
      <c r="F47" s="166">
        <v>0</v>
      </c>
    </row>
    <row r="48" spans="1:6">
      <c r="A48" s="304">
        <v>413209</v>
      </c>
      <c r="B48" s="168" t="s">
        <v>595</v>
      </c>
      <c r="C48" s="166">
        <v>0</v>
      </c>
      <c r="D48" s="166">
        <v>0</v>
      </c>
      <c r="E48" s="166">
        <v>0</v>
      </c>
      <c r="F48" s="166">
        <v>0</v>
      </c>
    </row>
    <row r="49" spans="1:6">
      <c r="A49" s="304">
        <v>413210</v>
      </c>
      <c r="B49" s="168" t="s">
        <v>596</v>
      </c>
      <c r="C49" s="166">
        <v>0</v>
      </c>
      <c r="D49" s="166">
        <v>0</v>
      </c>
      <c r="E49" s="166">
        <v>0</v>
      </c>
      <c r="F49" s="166">
        <v>0</v>
      </c>
    </row>
    <row r="50" spans="1:6">
      <c r="A50" s="304">
        <v>413211</v>
      </c>
      <c r="B50" s="168" t="s">
        <v>597</v>
      </c>
      <c r="C50" s="166"/>
      <c r="D50" s="166"/>
      <c r="E50" s="166"/>
      <c r="F50" s="166"/>
    </row>
    <row r="51" spans="1:6">
      <c r="A51" s="304">
        <v>413212</v>
      </c>
      <c r="B51" s="168" t="s">
        <v>598</v>
      </c>
      <c r="C51" s="166"/>
      <c r="D51" s="166"/>
      <c r="E51" s="166"/>
      <c r="F51" s="166"/>
    </row>
    <row r="52" spans="1:6">
      <c r="A52" s="304">
        <v>413213</v>
      </c>
      <c r="B52" s="168" t="s">
        <v>599</v>
      </c>
      <c r="C52" s="166">
        <v>0</v>
      </c>
      <c r="D52" s="166">
        <v>0</v>
      </c>
      <c r="E52" s="166">
        <v>0</v>
      </c>
      <c r="F52" s="166">
        <v>0</v>
      </c>
    </row>
    <row r="53" spans="1:6">
      <c r="A53" s="303">
        <v>41330</v>
      </c>
      <c r="B53" s="129" t="s">
        <v>262</v>
      </c>
      <c r="C53" s="130">
        <v>0</v>
      </c>
      <c r="D53" s="130">
        <v>0</v>
      </c>
      <c r="E53" s="130">
        <v>0</v>
      </c>
      <c r="F53" s="130">
        <v>0</v>
      </c>
    </row>
    <row r="54" spans="1:6">
      <c r="A54" s="303">
        <v>41340</v>
      </c>
      <c r="B54" s="129" t="s">
        <v>263</v>
      </c>
      <c r="C54" s="130">
        <v>0</v>
      </c>
      <c r="D54" s="130">
        <v>0</v>
      </c>
      <c r="E54" s="130">
        <v>0</v>
      </c>
      <c r="F54" s="130">
        <v>0</v>
      </c>
    </row>
    <row r="55" spans="1:6">
      <c r="A55" s="303">
        <v>41350</v>
      </c>
      <c r="B55" s="129" t="s">
        <v>264</v>
      </c>
      <c r="C55" s="130">
        <v>0</v>
      </c>
      <c r="D55" s="130">
        <v>0</v>
      </c>
      <c r="E55" s="130">
        <v>0</v>
      </c>
      <c r="F55" s="130">
        <v>0</v>
      </c>
    </row>
    <row r="56" spans="1:6">
      <c r="A56" s="302">
        <v>4136</v>
      </c>
      <c r="B56" s="126" t="s">
        <v>1124</v>
      </c>
      <c r="C56" s="127">
        <f>SUM(C57:C62)</f>
        <v>-434307060.63999999</v>
      </c>
      <c r="D56" s="127">
        <f t="shared" ref="D56:F56" si="10">SUM(D57:D62)</f>
        <v>455816760.63999999</v>
      </c>
      <c r="E56" s="127">
        <f t="shared" si="10"/>
        <v>21509700</v>
      </c>
      <c r="F56" s="127">
        <f t="shared" si="10"/>
        <v>0</v>
      </c>
    </row>
    <row r="57" spans="1:6">
      <c r="A57" s="303">
        <v>41361</v>
      </c>
      <c r="B57" s="129" t="s">
        <v>1122</v>
      </c>
      <c r="C57" s="130">
        <v>-434307060.63999999</v>
      </c>
      <c r="D57" s="130">
        <v>452569360.63999999</v>
      </c>
      <c r="E57" s="130">
        <v>18262300</v>
      </c>
      <c r="F57" s="130">
        <v>0</v>
      </c>
    </row>
    <row r="58" spans="1:6">
      <c r="A58" s="303">
        <v>41362</v>
      </c>
      <c r="B58" s="129" t="s">
        <v>1123</v>
      </c>
      <c r="C58" s="130">
        <v>0</v>
      </c>
      <c r="D58" s="130">
        <v>3247400</v>
      </c>
      <c r="E58" s="130">
        <v>3247400</v>
      </c>
      <c r="F58" s="130">
        <v>0</v>
      </c>
    </row>
    <row r="59" spans="1:6">
      <c r="A59" s="303">
        <v>41363</v>
      </c>
      <c r="B59" s="223" t="s">
        <v>667</v>
      </c>
      <c r="C59" s="130">
        <v>0</v>
      </c>
      <c r="D59" s="130">
        <v>0</v>
      </c>
      <c r="E59" s="130">
        <v>0</v>
      </c>
      <c r="F59" s="130">
        <v>0</v>
      </c>
    </row>
    <row r="60" spans="1:6">
      <c r="A60" s="303">
        <v>41364</v>
      </c>
      <c r="B60" s="224" t="s">
        <v>693</v>
      </c>
      <c r="C60" s="130">
        <v>0</v>
      </c>
      <c r="D60" s="130">
        <v>0</v>
      </c>
      <c r="E60" s="130">
        <v>0</v>
      </c>
      <c r="F60" s="130">
        <v>0</v>
      </c>
    </row>
    <row r="61" spans="1:6">
      <c r="A61" s="303">
        <v>41365</v>
      </c>
      <c r="B61" s="224" t="s">
        <v>694</v>
      </c>
      <c r="C61" s="130">
        <v>0</v>
      </c>
      <c r="D61" s="130">
        <v>0</v>
      </c>
      <c r="E61" s="130">
        <v>0</v>
      </c>
      <c r="F61" s="130">
        <v>0</v>
      </c>
    </row>
    <row r="62" spans="1:6">
      <c r="A62" s="303">
        <v>41366</v>
      </c>
      <c r="B62" s="224" t="s">
        <v>695</v>
      </c>
      <c r="C62" s="130">
        <v>0</v>
      </c>
      <c r="D62" s="130">
        <v>0</v>
      </c>
      <c r="E62" s="130">
        <v>0</v>
      </c>
      <c r="F62" s="130">
        <v>0</v>
      </c>
    </row>
    <row r="63" spans="1:6">
      <c r="A63" s="302">
        <v>414</v>
      </c>
      <c r="B63" s="126" t="s">
        <v>267</v>
      </c>
      <c r="C63" s="127">
        <f>SUM(C64:C68)</f>
        <v>0</v>
      </c>
      <c r="D63" s="127">
        <f t="shared" ref="D63:F63" si="11">SUM(D64:D68)</f>
        <v>0</v>
      </c>
      <c r="E63" s="127">
        <f t="shared" si="11"/>
        <v>0</v>
      </c>
      <c r="F63" s="127">
        <f t="shared" si="11"/>
        <v>0</v>
      </c>
    </row>
    <row r="64" spans="1:6">
      <c r="A64" s="303">
        <v>41410</v>
      </c>
      <c r="B64" s="129" t="s">
        <v>268</v>
      </c>
      <c r="C64" s="130">
        <v>0</v>
      </c>
      <c r="D64" s="130">
        <v>0</v>
      </c>
      <c r="E64" s="130">
        <v>0</v>
      </c>
      <c r="F64" s="130">
        <v>0</v>
      </c>
    </row>
    <row r="65" spans="1:6">
      <c r="A65" s="303">
        <v>41420</v>
      </c>
      <c r="B65" s="129" t="s">
        <v>269</v>
      </c>
      <c r="C65" s="130">
        <v>0</v>
      </c>
      <c r="D65" s="130">
        <v>0</v>
      </c>
      <c r="E65" s="130">
        <v>0</v>
      </c>
      <c r="F65" s="130">
        <v>0</v>
      </c>
    </row>
    <row r="66" spans="1:6">
      <c r="A66" s="303">
        <v>41430</v>
      </c>
      <c r="B66" s="129" t="s">
        <v>270</v>
      </c>
      <c r="C66" s="130">
        <v>0</v>
      </c>
      <c r="D66" s="130">
        <v>0</v>
      </c>
      <c r="E66" s="130">
        <v>0</v>
      </c>
      <c r="F66" s="130">
        <v>0</v>
      </c>
    </row>
    <row r="67" spans="1:6">
      <c r="A67" s="303">
        <v>41440</v>
      </c>
      <c r="B67" s="129" t="s">
        <v>271</v>
      </c>
      <c r="C67" s="130">
        <v>0</v>
      </c>
      <c r="D67" s="130">
        <v>0</v>
      </c>
      <c r="E67" s="130">
        <v>0</v>
      </c>
      <c r="F67" s="130">
        <v>0</v>
      </c>
    </row>
    <row r="68" spans="1:6">
      <c r="A68" s="303">
        <v>41450</v>
      </c>
      <c r="B68" s="129" t="s">
        <v>272</v>
      </c>
      <c r="C68" s="130">
        <v>0</v>
      </c>
      <c r="D68" s="130">
        <v>0</v>
      </c>
      <c r="E68" s="130">
        <v>0</v>
      </c>
      <c r="F68" s="130">
        <v>0</v>
      </c>
    </row>
    <row r="69" spans="1:6">
      <c r="B69" s="138"/>
      <c r="C69" s="138"/>
      <c r="D69" s="139"/>
      <c r="E69" s="139"/>
      <c r="F69" s="139"/>
    </row>
    <row r="70" spans="1:6">
      <c r="B70" s="138"/>
      <c r="C70" s="138"/>
      <c r="D70" s="139"/>
      <c r="E70" s="139"/>
      <c r="F70" s="139"/>
    </row>
    <row r="71" spans="1:6" ht="33" customHeight="1">
      <c r="B71" s="405" t="s">
        <v>1236</v>
      </c>
      <c r="C71" s="405"/>
      <c r="D71" s="405"/>
      <c r="E71" s="405"/>
      <c r="F71" s="405"/>
    </row>
    <row r="72" spans="1:6">
      <c r="B72" s="138"/>
      <c r="C72" s="138"/>
      <c r="D72" s="139"/>
      <c r="E72" s="139"/>
      <c r="F72" s="139"/>
    </row>
    <row r="73" spans="1:6">
      <c r="B73" s="138"/>
      <c r="C73" s="138"/>
      <c r="D73" s="139"/>
      <c r="E73" s="139"/>
      <c r="F73" s="139"/>
    </row>
    <row r="74" spans="1:6">
      <c r="B74" s="138"/>
      <c r="C74" s="138"/>
      <c r="D74" s="139"/>
      <c r="E74" s="139"/>
      <c r="F74" s="139"/>
    </row>
    <row r="75" spans="1:6">
      <c r="B75" s="138"/>
      <c r="C75" s="138"/>
      <c r="D75" s="139"/>
      <c r="E75" s="139"/>
      <c r="F75" s="139"/>
    </row>
    <row r="76" spans="1:6">
      <c r="B76" s="138"/>
      <c r="C76" s="138"/>
      <c r="D76" s="139"/>
      <c r="E76" s="139"/>
      <c r="F76" s="139"/>
    </row>
    <row r="77" spans="1:6">
      <c r="B77" s="138"/>
      <c r="C77" s="138"/>
      <c r="D77" s="139"/>
      <c r="E77" s="139"/>
      <c r="F77" s="139"/>
    </row>
    <row r="78" spans="1:6">
      <c r="B78" s="138"/>
      <c r="C78" s="138"/>
      <c r="D78" s="139"/>
      <c r="E78" s="139"/>
      <c r="F78" s="139"/>
    </row>
    <row r="79" spans="1:6">
      <c r="B79" s="138"/>
      <c r="C79" s="138"/>
      <c r="D79" s="139"/>
      <c r="E79" s="139"/>
      <c r="F79" s="139"/>
    </row>
    <row r="80" spans="1:6">
      <c r="B80" s="138"/>
      <c r="C80" s="138"/>
      <c r="D80" s="139"/>
      <c r="E80" s="139"/>
      <c r="F80" s="139"/>
    </row>
    <row r="81" spans="2:6">
      <c r="B81" s="138"/>
      <c r="C81" s="138"/>
      <c r="D81" s="139"/>
      <c r="E81" s="139"/>
      <c r="F81" s="139"/>
    </row>
    <row r="82" spans="2:6">
      <c r="B82" s="138"/>
      <c r="C82" s="138"/>
      <c r="D82" s="139"/>
      <c r="E82" s="139"/>
      <c r="F82" s="139"/>
    </row>
    <row r="83" spans="2:6">
      <c r="B83" s="138"/>
      <c r="C83" s="138"/>
      <c r="D83" s="139"/>
      <c r="E83" s="139"/>
      <c r="F83" s="139"/>
    </row>
    <row r="84" spans="2:6">
      <c r="B84" s="138"/>
      <c r="C84" s="138"/>
      <c r="D84" s="139"/>
      <c r="E84" s="139"/>
      <c r="F84" s="139"/>
    </row>
    <row r="85" spans="2:6">
      <c r="B85" s="138"/>
      <c r="C85" s="138"/>
      <c r="D85" s="139"/>
      <c r="E85" s="139"/>
      <c r="F85" s="139"/>
    </row>
    <row r="86" spans="2:6">
      <c r="B86" s="138"/>
      <c r="C86" s="138"/>
      <c r="D86" s="139"/>
      <c r="E86" s="139"/>
      <c r="F86" s="139"/>
    </row>
    <row r="87" spans="2:6">
      <c r="B87" s="138"/>
      <c r="C87" s="138"/>
      <c r="D87" s="139"/>
      <c r="E87" s="139"/>
      <c r="F87" s="139"/>
    </row>
    <row r="88" spans="2:6">
      <c r="B88" s="138"/>
      <c r="C88" s="138"/>
      <c r="D88" s="139"/>
      <c r="E88" s="139"/>
      <c r="F88" s="139"/>
    </row>
    <row r="89" spans="2:6">
      <c r="B89" s="138"/>
      <c r="C89" s="138"/>
      <c r="D89" s="139"/>
      <c r="E89" s="139"/>
      <c r="F89" s="139"/>
    </row>
    <row r="90" spans="2:6">
      <c r="B90" s="138"/>
      <c r="C90" s="138"/>
      <c r="D90" s="139"/>
      <c r="E90" s="139"/>
      <c r="F90" s="139"/>
    </row>
    <row r="91" spans="2:6">
      <c r="B91" s="138"/>
      <c r="C91" s="138"/>
      <c r="D91" s="139"/>
      <c r="E91" s="139"/>
      <c r="F91" s="139"/>
    </row>
    <row r="92" spans="2:6">
      <c r="B92" s="138"/>
      <c r="C92" s="138"/>
      <c r="D92" s="139"/>
      <c r="E92" s="139"/>
      <c r="F92" s="139"/>
    </row>
    <row r="93" spans="2:6">
      <c r="B93" s="138"/>
      <c r="C93" s="138"/>
      <c r="D93" s="139"/>
      <c r="E93" s="139"/>
      <c r="F93" s="139"/>
    </row>
    <row r="94" spans="2:6">
      <c r="B94" s="138"/>
      <c r="C94" s="138"/>
      <c r="D94" s="139"/>
      <c r="E94" s="139"/>
      <c r="F94" s="139"/>
    </row>
  </sheetData>
  <mergeCells count="2">
    <mergeCell ref="A3:F3"/>
    <mergeCell ref="B71:F71"/>
  </mergeCells>
  <pageMargins left="0.25" right="0.25" top="0.42" bottom="0.3" header="0.3" footer="0.3"/>
  <pageSetup paperSize="9" scale="68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  <pageSetUpPr fitToPage="1"/>
  </sheetPr>
  <dimension ref="A1:F42"/>
  <sheetViews>
    <sheetView workbookViewId="0">
      <selection activeCell="B33" sqref="B33"/>
    </sheetView>
  </sheetViews>
  <sheetFormatPr defaultRowHeight="15"/>
  <cols>
    <col min="1" max="1" width="9.140625" style="358"/>
    <col min="2" max="2" width="56.28515625" customWidth="1"/>
    <col min="3" max="3" width="15.140625" customWidth="1"/>
    <col min="4" max="5" width="17.140625" customWidth="1"/>
    <col min="6" max="6" width="15.5703125" customWidth="1"/>
  </cols>
  <sheetData>
    <row r="1" spans="1:6" ht="15.75">
      <c r="A1" s="367" t="s">
        <v>1290</v>
      </c>
      <c r="B1" s="118"/>
      <c r="C1" s="118"/>
      <c r="D1" s="118"/>
      <c r="E1" s="118"/>
      <c r="F1" s="144" t="s">
        <v>1232</v>
      </c>
    </row>
    <row r="2" spans="1:6">
      <c r="A2" s="117"/>
      <c r="B2" s="118"/>
      <c r="C2" s="118"/>
      <c r="D2" s="118"/>
      <c r="E2" s="118"/>
      <c r="F2" s="118"/>
    </row>
    <row r="3" spans="1:6">
      <c r="A3" s="404" t="s">
        <v>1075</v>
      </c>
      <c r="B3" s="404"/>
      <c r="C3" s="404"/>
      <c r="D3" s="404"/>
      <c r="E3" s="404"/>
      <c r="F3" s="404"/>
    </row>
    <row r="4" spans="1:6">
      <c r="A4" s="356"/>
      <c r="B4" s="91"/>
      <c r="C4" s="91"/>
      <c r="D4" s="91"/>
      <c r="E4" s="91"/>
      <c r="F4" s="91"/>
    </row>
    <row r="5" spans="1:6">
      <c r="A5" s="117"/>
      <c r="B5" s="118"/>
      <c r="C5" s="118"/>
      <c r="D5" s="118"/>
      <c r="E5" s="118"/>
      <c r="F5" s="119" t="s">
        <v>812</v>
      </c>
    </row>
    <row r="6" spans="1:6">
      <c r="A6" s="117"/>
      <c r="B6" s="118"/>
      <c r="C6" s="118"/>
      <c r="D6" s="118"/>
      <c r="E6" s="118"/>
      <c r="F6" s="118"/>
    </row>
    <row r="7" spans="1:6" ht="33.75" customHeight="1">
      <c r="A7" s="357" t="s">
        <v>11</v>
      </c>
      <c r="B7" s="120" t="s">
        <v>12</v>
      </c>
      <c r="C7" s="120" t="s">
        <v>49</v>
      </c>
      <c r="D7" s="120" t="s">
        <v>813</v>
      </c>
      <c r="E7" s="120" t="s">
        <v>814</v>
      </c>
      <c r="F7" s="120" t="s">
        <v>50</v>
      </c>
    </row>
    <row r="8" spans="1:6">
      <c r="A8" s="302">
        <v>42</v>
      </c>
      <c r="B8" s="126" t="s">
        <v>273</v>
      </c>
      <c r="C8" s="127">
        <f>C9+C18</f>
        <v>0</v>
      </c>
      <c r="D8" s="127">
        <f t="shared" ref="D8:F8" si="0">D9+D18</f>
        <v>0</v>
      </c>
      <c r="E8" s="127">
        <f t="shared" si="0"/>
        <v>0</v>
      </c>
      <c r="F8" s="127">
        <f t="shared" si="0"/>
        <v>0</v>
      </c>
    </row>
    <row r="9" spans="1:6">
      <c r="A9" s="302">
        <v>421</v>
      </c>
      <c r="B9" s="126" t="s">
        <v>274</v>
      </c>
      <c r="C9" s="127">
        <f>C10+C14</f>
        <v>0</v>
      </c>
      <c r="D9" s="127">
        <f t="shared" ref="D9:F9" si="1">D10+D14</f>
        <v>0</v>
      </c>
      <c r="E9" s="127">
        <f t="shared" si="1"/>
        <v>0</v>
      </c>
      <c r="F9" s="127">
        <f t="shared" si="1"/>
        <v>0</v>
      </c>
    </row>
    <row r="10" spans="1:6">
      <c r="A10" s="302">
        <v>4211</v>
      </c>
      <c r="B10" s="126" t="s">
        <v>131</v>
      </c>
      <c r="C10" s="127">
        <f>SUM(C11:C13)</f>
        <v>0</v>
      </c>
      <c r="D10" s="127">
        <f t="shared" ref="D10:F10" si="2">SUM(D11:D13)</f>
        <v>0</v>
      </c>
      <c r="E10" s="127">
        <f t="shared" si="2"/>
        <v>0</v>
      </c>
      <c r="F10" s="127">
        <f t="shared" si="2"/>
        <v>0</v>
      </c>
    </row>
    <row r="11" spans="1:6">
      <c r="A11" s="128">
        <v>42111</v>
      </c>
      <c r="B11" s="129" t="s">
        <v>243</v>
      </c>
      <c r="C11" s="130">
        <v>0</v>
      </c>
      <c r="D11" s="130">
        <v>0</v>
      </c>
      <c r="E11" s="130">
        <v>0</v>
      </c>
      <c r="F11" s="130">
        <v>0</v>
      </c>
    </row>
    <row r="12" spans="1:6">
      <c r="A12" s="128">
        <v>42112</v>
      </c>
      <c r="B12" s="129" t="s">
        <v>244</v>
      </c>
      <c r="C12" s="130">
        <v>0</v>
      </c>
      <c r="D12" s="130">
        <v>0</v>
      </c>
      <c r="E12" s="130">
        <v>0</v>
      </c>
      <c r="F12" s="130">
        <v>0</v>
      </c>
    </row>
    <row r="13" spans="1:6">
      <c r="A13" s="128">
        <v>42113</v>
      </c>
      <c r="B13" s="129" t="s">
        <v>245</v>
      </c>
      <c r="C13" s="130">
        <v>0</v>
      </c>
      <c r="D13" s="130">
        <v>0</v>
      </c>
      <c r="E13" s="130">
        <v>0</v>
      </c>
      <c r="F13" s="130">
        <v>0</v>
      </c>
    </row>
    <row r="14" spans="1:6">
      <c r="A14" s="305">
        <v>4212</v>
      </c>
      <c r="B14" s="161" t="s">
        <v>137</v>
      </c>
      <c r="C14" s="162">
        <f>SUM(C15:C17)</f>
        <v>0</v>
      </c>
      <c r="D14" s="162">
        <f t="shared" ref="D14:F14" si="3">SUM(D15:D17)</f>
        <v>0</v>
      </c>
      <c r="E14" s="162">
        <f t="shared" si="3"/>
        <v>0</v>
      </c>
      <c r="F14" s="162">
        <f t="shared" si="3"/>
        <v>0</v>
      </c>
    </row>
    <row r="15" spans="1:6">
      <c r="A15" s="128">
        <v>42121</v>
      </c>
      <c r="B15" s="129" t="s">
        <v>243</v>
      </c>
      <c r="C15" s="130">
        <v>0</v>
      </c>
      <c r="D15" s="130">
        <v>0</v>
      </c>
      <c r="E15" s="130">
        <v>0</v>
      </c>
      <c r="F15" s="130">
        <v>0</v>
      </c>
    </row>
    <row r="16" spans="1:6">
      <c r="A16" s="128">
        <v>42122</v>
      </c>
      <c r="B16" s="129" t="s">
        <v>244</v>
      </c>
      <c r="C16" s="130">
        <v>0</v>
      </c>
      <c r="D16" s="130">
        <v>0</v>
      </c>
      <c r="E16" s="130">
        <v>0</v>
      </c>
      <c r="F16" s="130">
        <v>0</v>
      </c>
    </row>
    <row r="17" spans="1:6">
      <c r="A17" s="128">
        <v>42123</v>
      </c>
      <c r="B17" s="129" t="s">
        <v>245</v>
      </c>
      <c r="C17" s="130">
        <v>0</v>
      </c>
      <c r="D17" s="130">
        <v>0</v>
      </c>
      <c r="E17" s="130">
        <v>0</v>
      </c>
      <c r="F17" s="130">
        <v>0</v>
      </c>
    </row>
    <row r="18" spans="1:6">
      <c r="A18" s="302">
        <v>422</v>
      </c>
      <c r="B18" s="126" t="s">
        <v>209</v>
      </c>
      <c r="C18" s="127">
        <f>C19+C27</f>
        <v>0</v>
      </c>
      <c r="D18" s="127">
        <f t="shared" ref="D18:F18" si="4">D19+D27</f>
        <v>0</v>
      </c>
      <c r="E18" s="127">
        <f t="shared" si="4"/>
        <v>0</v>
      </c>
      <c r="F18" s="127">
        <f t="shared" si="4"/>
        <v>0</v>
      </c>
    </row>
    <row r="19" spans="1:6">
      <c r="A19" s="302">
        <v>4221</v>
      </c>
      <c r="B19" s="126" t="s">
        <v>131</v>
      </c>
      <c r="C19" s="127">
        <f>SUM(C20:C26)</f>
        <v>0</v>
      </c>
      <c r="D19" s="127">
        <f t="shared" ref="D19:F19" si="5">SUM(D20:D26)</f>
        <v>0</v>
      </c>
      <c r="E19" s="127">
        <f t="shared" si="5"/>
        <v>0</v>
      </c>
      <c r="F19" s="127">
        <f t="shared" si="5"/>
        <v>0</v>
      </c>
    </row>
    <row r="20" spans="1:6">
      <c r="A20" s="303">
        <v>42211</v>
      </c>
      <c r="B20" s="129" t="s">
        <v>247</v>
      </c>
      <c r="C20" s="130">
        <v>0</v>
      </c>
      <c r="D20" s="130">
        <v>0</v>
      </c>
      <c r="E20" s="130">
        <v>0</v>
      </c>
      <c r="F20" s="130">
        <v>0</v>
      </c>
    </row>
    <row r="21" spans="1:6">
      <c r="A21" s="303">
        <v>42212</v>
      </c>
      <c r="B21" s="129" t="s">
        <v>275</v>
      </c>
      <c r="C21" s="130">
        <v>0</v>
      </c>
      <c r="D21" s="130">
        <v>0</v>
      </c>
      <c r="E21" s="130">
        <v>0</v>
      </c>
      <c r="F21" s="130">
        <v>0</v>
      </c>
    </row>
    <row r="22" spans="1:6">
      <c r="A22" s="303">
        <v>42213</v>
      </c>
      <c r="B22" s="129" t="s">
        <v>248</v>
      </c>
      <c r="C22" s="130">
        <v>0</v>
      </c>
      <c r="D22" s="130">
        <v>0</v>
      </c>
      <c r="E22" s="130">
        <v>0</v>
      </c>
      <c r="F22" s="130">
        <v>0</v>
      </c>
    </row>
    <row r="23" spans="1:6">
      <c r="A23" s="303">
        <v>42214</v>
      </c>
      <c r="B23" s="129" t="s">
        <v>249</v>
      </c>
      <c r="C23" s="130">
        <v>0</v>
      </c>
      <c r="D23" s="130">
        <v>0</v>
      </c>
      <c r="E23" s="130">
        <v>0</v>
      </c>
      <c r="F23" s="130">
        <v>0</v>
      </c>
    </row>
    <row r="24" spans="1:6">
      <c r="A24" s="303">
        <v>42215</v>
      </c>
      <c r="B24" s="129" t="s">
        <v>250</v>
      </c>
      <c r="C24" s="130">
        <v>0</v>
      </c>
      <c r="D24" s="130">
        <v>0</v>
      </c>
      <c r="E24" s="130">
        <v>0</v>
      </c>
      <c r="F24" s="130">
        <v>0</v>
      </c>
    </row>
    <row r="25" spans="1:6">
      <c r="A25" s="303">
        <v>42216</v>
      </c>
      <c r="B25" s="129" t="s">
        <v>251</v>
      </c>
      <c r="C25" s="130">
        <v>0</v>
      </c>
      <c r="D25" s="130">
        <v>0</v>
      </c>
      <c r="E25" s="130">
        <v>0</v>
      </c>
      <c r="F25" s="130">
        <v>0</v>
      </c>
    </row>
    <row r="26" spans="1:6">
      <c r="A26" s="303">
        <v>42217</v>
      </c>
      <c r="B26" s="129" t="s">
        <v>252</v>
      </c>
      <c r="C26" s="130">
        <v>0</v>
      </c>
      <c r="D26" s="130">
        <v>0</v>
      </c>
      <c r="E26" s="130">
        <v>0</v>
      </c>
      <c r="F26" s="130">
        <v>0</v>
      </c>
    </row>
    <row r="27" spans="1:6">
      <c r="A27" s="302">
        <v>4222</v>
      </c>
      <c r="B27" s="126" t="s">
        <v>137</v>
      </c>
      <c r="C27" s="127">
        <f>SUM(C28:C38)</f>
        <v>0</v>
      </c>
      <c r="D27" s="127">
        <f t="shared" ref="D27:F27" si="6">SUM(D28:D38)</f>
        <v>0</v>
      </c>
      <c r="E27" s="127">
        <f t="shared" si="6"/>
        <v>0</v>
      </c>
      <c r="F27" s="127">
        <f t="shared" si="6"/>
        <v>0</v>
      </c>
    </row>
    <row r="28" spans="1:6">
      <c r="A28" s="303">
        <v>42221</v>
      </c>
      <c r="B28" s="129" t="s">
        <v>276</v>
      </c>
      <c r="C28" s="130">
        <v>0</v>
      </c>
      <c r="D28" s="130">
        <v>0</v>
      </c>
      <c r="E28" s="130">
        <v>0</v>
      </c>
      <c r="F28" s="130">
        <v>0</v>
      </c>
    </row>
    <row r="29" spans="1:6">
      <c r="A29" s="303">
        <v>42222</v>
      </c>
      <c r="B29" s="129" t="s">
        <v>277</v>
      </c>
      <c r="C29" s="130">
        <v>0</v>
      </c>
      <c r="D29" s="130">
        <v>0</v>
      </c>
      <c r="E29" s="130">
        <v>0</v>
      </c>
      <c r="F29" s="130">
        <v>0</v>
      </c>
    </row>
    <row r="30" spans="1:6">
      <c r="A30" s="303">
        <v>42223</v>
      </c>
      <c r="B30" s="129" t="s">
        <v>255</v>
      </c>
      <c r="C30" s="130">
        <v>0</v>
      </c>
      <c r="D30" s="130">
        <v>0</v>
      </c>
      <c r="E30" s="130">
        <v>0</v>
      </c>
      <c r="F30" s="130">
        <v>0</v>
      </c>
    </row>
    <row r="31" spans="1:6">
      <c r="A31" s="303">
        <v>42224</v>
      </c>
      <c r="B31" s="129" t="s">
        <v>256</v>
      </c>
      <c r="C31" s="130">
        <v>0</v>
      </c>
      <c r="D31" s="130">
        <v>0</v>
      </c>
      <c r="E31" s="130">
        <v>0</v>
      </c>
      <c r="F31" s="130">
        <v>0</v>
      </c>
    </row>
    <row r="32" spans="1:6">
      <c r="A32" s="303">
        <v>42225</v>
      </c>
      <c r="B32" s="129" t="s">
        <v>257</v>
      </c>
      <c r="C32" s="130">
        <v>0</v>
      </c>
      <c r="D32" s="130">
        <v>0</v>
      </c>
      <c r="E32" s="130">
        <v>0</v>
      </c>
      <c r="F32" s="130">
        <v>0</v>
      </c>
    </row>
    <row r="33" spans="1:6">
      <c r="A33" s="303">
        <v>42226</v>
      </c>
      <c r="B33" s="129" t="s">
        <v>258</v>
      </c>
      <c r="C33" s="130">
        <v>0</v>
      </c>
      <c r="D33" s="130">
        <v>0</v>
      </c>
      <c r="E33" s="130">
        <v>0</v>
      </c>
      <c r="F33" s="130">
        <v>0</v>
      </c>
    </row>
    <row r="34" spans="1:6">
      <c r="A34" s="306">
        <v>42227</v>
      </c>
      <c r="B34" s="130" t="s">
        <v>639</v>
      </c>
      <c r="C34" s="130">
        <v>0</v>
      </c>
      <c r="D34" s="130">
        <v>0</v>
      </c>
      <c r="E34" s="130">
        <v>0</v>
      </c>
      <c r="F34" s="130">
        <v>0</v>
      </c>
    </row>
    <row r="35" spans="1:6">
      <c r="A35" s="115">
        <v>42228</v>
      </c>
      <c r="B35" s="163" t="s">
        <v>696</v>
      </c>
      <c r="C35" s="130">
        <v>0</v>
      </c>
      <c r="D35" s="130">
        <v>0</v>
      </c>
      <c r="E35" s="130">
        <v>0</v>
      </c>
      <c r="F35" s="130">
        <v>0</v>
      </c>
    </row>
    <row r="36" spans="1:6">
      <c r="A36" s="306">
        <v>42229</v>
      </c>
      <c r="B36" s="163" t="s">
        <v>697</v>
      </c>
      <c r="C36" s="130">
        <v>0</v>
      </c>
      <c r="D36" s="130">
        <v>0</v>
      </c>
      <c r="E36" s="130">
        <v>0</v>
      </c>
      <c r="F36" s="130">
        <v>0</v>
      </c>
    </row>
    <row r="37" spans="1:6">
      <c r="A37" s="306">
        <v>42230</v>
      </c>
      <c r="B37" s="163" t="s">
        <v>698</v>
      </c>
      <c r="C37" s="130">
        <v>0</v>
      </c>
      <c r="D37" s="130">
        <v>0</v>
      </c>
      <c r="E37" s="130">
        <v>0</v>
      </c>
      <c r="F37" s="130">
        <v>0</v>
      </c>
    </row>
    <row r="38" spans="1:6">
      <c r="A38" s="123">
        <v>42231</v>
      </c>
      <c r="B38" s="163" t="s">
        <v>668</v>
      </c>
      <c r="C38" s="130"/>
      <c r="D38" s="130"/>
      <c r="E38" s="130"/>
      <c r="F38" s="130"/>
    </row>
    <row r="42" spans="1:6" ht="35.25" customHeight="1">
      <c r="B42" s="405" t="s">
        <v>1237</v>
      </c>
      <c r="C42" s="405"/>
      <c r="D42" s="405"/>
      <c r="E42" s="405"/>
      <c r="F42" s="405"/>
    </row>
  </sheetData>
  <mergeCells count="2">
    <mergeCell ref="A3:F3"/>
    <mergeCell ref="B42:F42"/>
  </mergeCells>
  <pageMargins left="0.25" right="0.25" top="0.42" bottom="0.75" header="0.3" footer="0.3"/>
  <pageSetup paperSize="9" scale="76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  <pageSetUpPr fitToPage="1"/>
  </sheetPr>
  <dimension ref="A1:X744"/>
  <sheetViews>
    <sheetView workbookViewId="0">
      <selection activeCell="A5" sqref="A5:U744"/>
    </sheetView>
  </sheetViews>
  <sheetFormatPr defaultColWidth="9.140625" defaultRowHeight="15"/>
  <cols>
    <col min="1" max="1" width="9" style="10" bestFit="1" customWidth="1"/>
    <col min="2" max="2" width="11.140625" style="10" bestFit="1" customWidth="1"/>
    <col min="3" max="3" width="12" style="10" customWidth="1"/>
    <col min="4" max="4" width="25.7109375" style="10" customWidth="1"/>
    <col min="5" max="5" width="15.140625" style="10" bestFit="1" customWidth="1"/>
    <col min="6" max="6" width="20.7109375" style="10" customWidth="1"/>
    <col min="7" max="7" width="15.42578125" style="10" customWidth="1"/>
    <col min="8" max="8" width="14" style="10" customWidth="1"/>
    <col min="9" max="9" width="15.28515625" style="10" customWidth="1"/>
    <col min="10" max="10" width="23" style="10" customWidth="1"/>
    <col min="11" max="11" width="12.140625" style="10" customWidth="1"/>
    <col min="12" max="12" width="31.85546875" style="10" customWidth="1"/>
    <col min="13" max="13" width="13.28515625" style="10" customWidth="1"/>
    <col min="14" max="14" width="11" style="10" customWidth="1"/>
    <col min="15" max="15" width="20.7109375" style="10" customWidth="1"/>
    <col min="16" max="16" width="18" style="10" customWidth="1"/>
    <col min="17" max="17" width="14.85546875" style="10" bestFit="1" customWidth="1"/>
    <col min="18" max="19" width="18.42578125" style="10" customWidth="1"/>
    <col min="20" max="20" width="13.5703125" style="10" customWidth="1"/>
    <col min="21" max="21" width="13.85546875" style="10" customWidth="1"/>
    <col min="22" max="23" width="9.140625" style="10"/>
    <col min="24" max="24" width="30.5703125" style="10" bestFit="1" customWidth="1"/>
    <col min="25" max="16384" width="9.140625" style="10"/>
  </cols>
  <sheetData>
    <row r="1" spans="1:24" ht="15.75">
      <c r="A1" s="365" t="s">
        <v>1290</v>
      </c>
    </row>
    <row r="2" spans="1:24">
      <c r="A2" s="403" t="s">
        <v>1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</row>
    <row r="3" spans="1:24" ht="19.5" customHeight="1">
      <c r="A3" s="183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</row>
    <row r="4" spans="1:24" ht="30.75" thickBot="1">
      <c r="A4" s="186" t="s">
        <v>37</v>
      </c>
      <c r="B4" s="186" t="s">
        <v>27</v>
      </c>
      <c r="C4" s="186" t="s">
        <v>28</v>
      </c>
      <c r="D4" s="186" t="s">
        <v>0</v>
      </c>
      <c r="E4" s="186" t="s">
        <v>60</v>
      </c>
      <c r="F4" s="186" t="s">
        <v>90</v>
      </c>
      <c r="G4" s="186" t="s">
        <v>89</v>
      </c>
      <c r="H4" s="186" t="s">
        <v>38</v>
      </c>
      <c r="I4" s="186" t="s">
        <v>39</v>
      </c>
      <c r="J4" s="186" t="s">
        <v>40</v>
      </c>
      <c r="K4" s="186" t="s">
        <v>118</v>
      </c>
      <c r="L4" s="186" t="s">
        <v>43</v>
      </c>
      <c r="M4" s="186" t="s">
        <v>41</v>
      </c>
      <c r="N4" s="186" t="s">
        <v>119</v>
      </c>
      <c r="O4" s="186" t="s">
        <v>120</v>
      </c>
      <c r="P4" s="186" t="s">
        <v>34</v>
      </c>
      <c r="Q4" s="186" t="s">
        <v>115</v>
      </c>
      <c r="R4" s="186" t="s">
        <v>116</v>
      </c>
      <c r="S4" s="187" t="s">
        <v>121</v>
      </c>
      <c r="T4" s="187" t="s">
        <v>42</v>
      </c>
      <c r="U4" s="187" t="s">
        <v>88</v>
      </c>
      <c r="W4" s="413" t="s">
        <v>88</v>
      </c>
      <c r="X4" s="414"/>
    </row>
    <row r="5" spans="1:24" ht="15.75" thickTop="1">
      <c r="A5" s="10">
        <v>1</v>
      </c>
      <c r="B5" s="10" t="s">
        <v>1291</v>
      </c>
      <c r="C5" s="10">
        <v>1</v>
      </c>
      <c r="D5" s="10" t="s">
        <v>1292</v>
      </c>
      <c r="E5" s="10">
        <v>5013976</v>
      </c>
      <c r="F5" s="10" t="s">
        <v>1293</v>
      </c>
      <c r="G5" s="10">
        <v>100900019032</v>
      </c>
      <c r="H5" s="10">
        <v>31211</v>
      </c>
      <c r="I5" s="10">
        <v>1200041</v>
      </c>
      <c r="J5" s="10">
        <v>3005500</v>
      </c>
      <c r="K5" s="10">
        <v>386</v>
      </c>
      <c r="L5" s="10" t="s">
        <v>1294</v>
      </c>
      <c r="M5" s="10">
        <v>13</v>
      </c>
      <c r="N5" s="10" t="s">
        <v>1295</v>
      </c>
      <c r="O5" s="10">
        <v>0</v>
      </c>
      <c r="P5" s="10" t="s">
        <v>1296</v>
      </c>
      <c r="Q5" s="10">
        <v>70802</v>
      </c>
      <c r="R5" s="10">
        <v>80101</v>
      </c>
      <c r="S5" s="10">
        <v>350001</v>
      </c>
      <c r="T5" s="10" t="s">
        <v>1297</v>
      </c>
      <c r="U5" s="10" t="s">
        <v>1298</v>
      </c>
      <c r="W5" s="185" t="s">
        <v>622</v>
      </c>
      <c r="X5" s="185" t="s">
        <v>600</v>
      </c>
    </row>
    <row r="6" spans="1:24">
      <c r="A6" s="10">
        <v>2</v>
      </c>
      <c r="B6" s="10" t="s">
        <v>1291</v>
      </c>
      <c r="C6" s="10">
        <v>2</v>
      </c>
      <c r="D6" s="10" t="s">
        <v>1292</v>
      </c>
      <c r="E6" s="10">
        <v>5013976</v>
      </c>
      <c r="F6" s="10" t="s">
        <v>1293</v>
      </c>
      <c r="G6" s="10">
        <v>100900019032</v>
      </c>
      <c r="H6" s="10">
        <v>31211</v>
      </c>
      <c r="I6" s="10">
        <v>1200041</v>
      </c>
      <c r="J6" s="10">
        <v>10746200</v>
      </c>
      <c r="K6" s="10">
        <v>437</v>
      </c>
      <c r="L6" s="10" t="s">
        <v>1299</v>
      </c>
      <c r="M6" s="10">
        <v>70</v>
      </c>
      <c r="N6" s="10" t="s">
        <v>1295</v>
      </c>
      <c r="O6" s="10">
        <v>0</v>
      </c>
      <c r="P6" s="10" t="s">
        <v>1296</v>
      </c>
      <c r="Q6" s="10">
        <v>70802</v>
      </c>
      <c r="R6" s="10">
        <v>80103</v>
      </c>
      <c r="S6" s="10">
        <v>350001</v>
      </c>
      <c r="T6" s="10" t="s">
        <v>1297</v>
      </c>
      <c r="U6" s="10" t="s">
        <v>1298</v>
      </c>
      <c r="W6" s="184" t="s">
        <v>623</v>
      </c>
      <c r="X6" s="184" t="s">
        <v>601</v>
      </c>
    </row>
    <row r="7" spans="1:24">
      <c r="A7" s="10">
        <v>3</v>
      </c>
      <c r="B7" s="10" t="s">
        <v>1291</v>
      </c>
      <c r="C7" s="10">
        <v>3</v>
      </c>
      <c r="D7" s="10" t="s">
        <v>1300</v>
      </c>
      <c r="E7" s="10">
        <v>5341469</v>
      </c>
      <c r="F7" s="10" t="s">
        <v>1300</v>
      </c>
      <c r="G7" s="10">
        <v>140800215515</v>
      </c>
      <c r="H7" s="10">
        <v>41311</v>
      </c>
      <c r="I7" s="10">
        <v>31211</v>
      </c>
      <c r="J7" s="10">
        <v>255000</v>
      </c>
      <c r="K7" s="10">
        <v>88</v>
      </c>
      <c r="L7" s="10" t="s">
        <v>1301</v>
      </c>
      <c r="M7" s="10">
        <v>5</v>
      </c>
      <c r="N7" s="10" t="s">
        <v>1295</v>
      </c>
      <c r="O7" s="10">
        <v>0</v>
      </c>
      <c r="P7" s="10" t="s">
        <v>1302</v>
      </c>
      <c r="Q7" s="10">
        <v>70802</v>
      </c>
      <c r="R7" s="10">
        <v>80103</v>
      </c>
      <c r="S7" s="10">
        <v>210103</v>
      </c>
      <c r="T7" s="10" t="s">
        <v>1297</v>
      </c>
      <c r="U7" s="10" t="s">
        <v>1303</v>
      </c>
      <c r="W7" s="184" t="s">
        <v>602</v>
      </c>
      <c r="X7" s="184" t="s">
        <v>604</v>
      </c>
    </row>
    <row r="8" spans="1:24">
      <c r="A8" s="10">
        <v>4</v>
      </c>
      <c r="B8" s="10" t="s">
        <v>1291</v>
      </c>
      <c r="C8" s="10">
        <v>4</v>
      </c>
      <c r="D8" s="10" t="s">
        <v>1300</v>
      </c>
      <c r="E8" s="10">
        <v>5341469</v>
      </c>
      <c r="F8" s="10" t="s">
        <v>1300</v>
      </c>
      <c r="G8" s="10">
        <v>140800215515</v>
      </c>
      <c r="H8" s="10">
        <v>41311</v>
      </c>
      <c r="I8" s="10">
        <v>31211</v>
      </c>
      <c r="J8" s="10">
        <v>7129120</v>
      </c>
      <c r="K8" s="10">
        <v>363</v>
      </c>
      <c r="L8" s="10" t="s">
        <v>1304</v>
      </c>
      <c r="M8" s="10">
        <v>1</v>
      </c>
      <c r="N8" s="10" t="s">
        <v>1295</v>
      </c>
      <c r="O8" s="10">
        <v>0</v>
      </c>
      <c r="P8" s="10" t="s">
        <v>1302</v>
      </c>
      <c r="Q8" s="10">
        <v>70802</v>
      </c>
      <c r="R8" s="10">
        <v>80103</v>
      </c>
      <c r="S8" s="10">
        <v>210101</v>
      </c>
      <c r="T8" s="10" t="s">
        <v>1297</v>
      </c>
      <c r="U8" s="10" t="s">
        <v>1303</v>
      </c>
      <c r="W8" s="184" t="s">
        <v>603</v>
      </c>
      <c r="X8" s="184" t="s">
        <v>605</v>
      </c>
    </row>
    <row r="9" spans="1:24">
      <c r="A9" s="10">
        <v>5</v>
      </c>
      <c r="B9" s="10" t="s">
        <v>1291</v>
      </c>
      <c r="C9" s="10">
        <v>5</v>
      </c>
      <c r="D9" s="10" t="s">
        <v>1305</v>
      </c>
      <c r="E9" s="10">
        <v>100190000901</v>
      </c>
      <c r="F9" s="10" t="s">
        <v>1293</v>
      </c>
      <c r="G9" s="10">
        <v>100190000901</v>
      </c>
      <c r="H9" s="10">
        <v>41313</v>
      </c>
      <c r="I9" s="10">
        <v>31211</v>
      </c>
      <c r="J9" s="10">
        <v>664902</v>
      </c>
      <c r="K9" s="10">
        <v>364</v>
      </c>
      <c r="L9" s="10" t="s">
        <v>1306</v>
      </c>
      <c r="M9" s="10">
        <v>2</v>
      </c>
      <c r="N9" s="10" t="s">
        <v>1295</v>
      </c>
      <c r="O9" s="10">
        <v>0</v>
      </c>
      <c r="P9" s="10" t="s">
        <v>1307</v>
      </c>
      <c r="Q9" s="10">
        <v>70802</v>
      </c>
      <c r="R9" s="10">
        <v>80103</v>
      </c>
      <c r="S9" s="10">
        <v>210101</v>
      </c>
      <c r="T9" s="10" t="s">
        <v>1297</v>
      </c>
      <c r="U9" s="10" t="s">
        <v>1303</v>
      </c>
      <c r="W9" s="184" t="s">
        <v>617</v>
      </c>
      <c r="X9" s="184" t="s">
        <v>606</v>
      </c>
    </row>
    <row r="10" spans="1:24">
      <c r="A10" s="10">
        <v>6</v>
      </c>
      <c r="B10" s="10" t="s">
        <v>1291</v>
      </c>
      <c r="C10" s="10">
        <v>6</v>
      </c>
      <c r="D10" s="10" t="s">
        <v>1308</v>
      </c>
      <c r="E10" s="10">
        <v>100190090000</v>
      </c>
      <c r="F10" s="10" t="s">
        <v>1293</v>
      </c>
      <c r="G10" s="10">
        <v>100190090000</v>
      </c>
      <c r="H10" s="10">
        <v>41312</v>
      </c>
      <c r="I10" s="10">
        <v>31211</v>
      </c>
      <c r="J10" s="10">
        <v>14009</v>
      </c>
      <c r="K10" s="10">
        <v>366</v>
      </c>
      <c r="L10" s="10" t="s">
        <v>1309</v>
      </c>
      <c r="M10" s="10">
        <v>100</v>
      </c>
      <c r="N10" s="10" t="s">
        <v>1295</v>
      </c>
      <c r="O10" s="10">
        <v>0</v>
      </c>
      <c r="P10" s="10" t="s">
        <v>1310</v>
      </c>
      <c r="Q10" s="10">
        <v>70802</v>
      </c>
      <c r="R10" s="10">
        <v>80103</v>
      </c>
      <c r="S10" s="10">
        <v>210204</v>
      </c>
      <c r="T10" s="10" t="s">
        <v>1297</v>
      </c>
      <c r="U10" s="10" t="s">
        <v>1303</v>
      </c>
      <c r="W10" s="184" t="s">
        <v>618</v>
      </c>
      <c r="X10" s="184" t="s">
        <v>607</v>
      </c>
    </row>
    <row r="11" spans="1:24">
      <c r="A11" s="10">
        <v>7</v>
      </c>
      <c r="B11" s="10" t="s">
        <v>1291</v>
      </c>
      <c r="C11" s="10">
        <v>6</v>
      </c>
      <c r="D11" s="10" t="s">
        <v>1308</v>
      </c>
      <c r="E11" s="10">
        <v>100190090000</v>
      </c>
      <c r="F11" s="10" t="s">
        <v>1293</v>
      </c>
      <c r="G11" s="10">
        <v>100190090000</v>
      </c>
      <c r="H11" s="10">
        <v>41312</v>
      </c>
      <c r="I11" s="10">
        <v>31211</v>
      </c>
      <c r="J11" s="10">
        <v>71177</v>
      </c>
      <c r="K11" s="10">
        <v>388</v>
      </c>
      <c r="L11" s="10" t="s">
        <v>1311</v>
      </c>
      <c r="M11" s="10">
        <v>2</v>
      </c>
      <c r="N11" s="10" t="s">
        <v>1295</v>
      </c>
      <c r="O11" s="10">
        <v>0</v>
      </c>
      <c r="P11" s="10" t="s">
        <v>1310</v>
      </c>
      <c r="Q11" s="10">
        <v>70802</v>
      </c>
      <c r="R11" s="10">
        <v>80103</v>
      </c>
      <c r="S11" s="10">
        <v>210202</v>
      </c>
      <c r="T11" s="10" t="s">
        <v>1297</v>
      </c>
      <c r="U11" s="10" t="s">
        <v>1303</v>
      </c>
      <c r="W11" s="184" t="s">
        <v>619</v>
      </c>
      <c r="X11" s="184" t="s">
        <v>608</v>
      </c>
    </row>
    <row r="12" spans="1:24">
      <c r="A12" s="10">
        <v>8</v>
      </c>
      <c r="B12" s="10" t="s">
        <v>1291</v>
      </c>
      <c r="C12" s="10">
        <v>6</v>
      </c>
      <c r="D12" s="10" t="s">
        <v>1308</v>
      </c>
      <c r="E12" s="10">
        <v>100190090000</v>
      </c>
      <c r="F12" s="10" t="s">
        <v>1293</v>
      </c>
      <c r="G12" s="10">
        <v>100190090000</v>
      </c>
      <c r="H12" s="10">
        <v>41312</v>
      </c>
      <c r="I12" s="10">
        <v>31211</v>
      </c>
      <c r="J12" s="10">
        <v>88971</v>
      </c>
      <c r="K12" s="10">
        <v>365</v>
      </c>
      <c r="L12" s="10" t="s">
        <v>1312</v>
      </c>
      <c r="M12" s="10">
        <v>100</v>
      </c>
      <c r="N12" s="10" t="s">
        <v>1295</v>
      </c>
      <c r="O12" s="10">
        <v>0</v>
      </c>
      <c r="P12" s="10" t="s">
        <v>1310</v>
      </c>
      <c r="Q12" s="10">
        <v>70802</v>
      </c>
      <c r="R12" s="10">
        <v>80103</v>
      </c>
      <c r="S12" s="10">
        <v>210203</v>
      </c>
      <c r="T12" s="10" t="s">
        <v>1297</v>
      </c>
      <c r="U12" s="10" t="s">
        <v>1303</v>
      </c>
      <c r="W12" s="184" t="s">
        <v>620</v>
      </c>
      <c r="X12" s="184" t="s">
        <v>122</v>
      </c>
    </row>
    <row r="13" spans="1:24">
      <c r="A13" s="10">
        <v>9</v>
      </c>
      <c r="B13" s="10" t="s">
        <v>1291</v>
      </c>
      <c r="C13" s="10">
        <v>6</v>
      </c>
      <c r="D13" s="10" t="s">
        <v>1308</v>
      </c>
      <c r="E13" s="10">
        <v>100190090000</v>
      </c>
      <c r="F13" s="10" t="s">
        <v>1293</v>
      </c>
      <c r="G13" s="10">
        <v>100190090000</v>
      </c>
      <c r="H13" s="10">
        <v>41312</v>
      </c>
      <c r="I13" s="10">
        <v>31211</v>
      </c>
      <c r="J13" s="10">
        <v>140095</v>
      </c>
      <c r="K13" s="10">
        <v>367</v>
      </c>
      <c r="L13" s="10" t="s">
        <v>1313</v>
      </c>
      <c r="M13" s="10">
        <v>57</v>
      </c>
      <c r="N13" s="10" t="s">
        <v>1295</v>
      </c>
      <c r="O13" s="10">
        <v>0</v>
      </c>
      <c r="P13" s="10" t="s">
        <v>1310</v>
      </c>
      <c r="Q13" s="10">
        <v>70802</v>
      </c>
      <c r="R13" s="10">
        <v>80103</v>
      </c>
      <c r="S13" s="10">
        <v>210205</v>
      </c>
      <c r="T13" s="10" t="s">
        <v>1297</v>
      </c>
      <c r="U13" s="10" t="s">
        <v>1303</v>
      </c>
      <c r="W13" s="184" t="s">
        <v>621</v>
      </c>
      <c r="X13" s="184" t="s">
        <v>625</v>
      </c>
    </row>
    <row r="14" spans="1:24">
      <c r="A14" s="10">
        <v>10</v>
      </c>
      <c r="B14" s="10" t="s">
        <v>1291</v>
      </c>
      <c r="C14" s="10">
        <v>6</v>
      </c>
      <c r="D14" s="10" t="s">
        <v>1308</v>
      </c>
      <c r="E14" s="10">
        <v>100190090000</v>
      </c>
      <c r="F14" s="10" t="s">
        <v>1293</v>
      </c>
      <c r="G14" s="10">
        <v>100190090000</v>
      </c>
      <c r="H14" s="10">
        <v>41312</v>
      </c>
      <c r="I14" s="10">
        <v>31211</v>
      </c>
      <c r="J14" s="10">
        <v>622797</v>
      </c>
      <c r="K14" s="10">
        <v>386</v>
      </c>
      <c r="L14" s="10" t="s">
        <v>1294</v>
      </c>
      <c r="M14" s="10">
        <v>12</v>
      </c>
      <c r="N14" s="10" t="s">
        <v>1295</v>
      </c>
      <c r="O14" s="10">
        <v>0</v>
      </c>
      <c r="P14" s="10" t="s">
        <v>1310</v>
      </c>
      <c r="Q14" s="10">
        <v>70802</v>
      </c>
      <c r="R14" s="10">
        <v>80103</v>
      </c>
      <c r="S14" s="10">
        <v>210201</v>
      </c>
      <c r="T14" s="10" t="s">
        <v>1297</v>
      </c>
      <c r="U14" s="10" t="s">
        <v>1303</v>
      </c>
      <c r="W14" s="184" t="s">
        <v>609</v>
      </c>
      <c r="X14" s="184" t="s">
        <v>610</v>
      </c>
    </row>
    <row r="15" spans="1:24">
      <c r="A15" s="10">
        <v>11</v>
      </c>
      <c r="B15" s="10" t="s">
        <v>1291</v>
      </c>
      <c r="C15" s="10">
        <v>6</v>
      </c>
      <c r="D15" s="10" t="s">
        <v>1308</v>
      </c>
      <c r="E15" s="10">
        <v>100190090000</v>
      </c>
      <c r="F15" s="10" t="s">
        <v>1293</v>
      </c>
      <c r="G15" s="10">
        <v>100190090000</v>
      </c>
      <c r="H15" s="10">
        <v>41312</v>
      </c>
      <c r="I15" s="10">
        <v>31211</v>
      </c>
      <c r="J15" s="10">
        <v>848078</v>
      </c>
      <c r="K15" s="10">
        <v>387</v>
      </c>
      <c r="L15" s="10" t="s">
        <v>1314</v>
      </c>
      <c r="M15" s="10">
        <v>2</v>
      </c>
      <c r="N15" s="10" t="s">
        <v>1295</v>
      </c>
      <c r="O15" s="10">
        <v>0</v>
      </c>
      <c r="P15" s="10" t="s">
        <v>1310</v>
      </c>
      <c r="Q15" s="10">
        <v>70802</v>
      </c>
      <c r="R15" s="10">
        <v>80103</v>
      </c>
      <c r="S15" s="10">
        <v>210101</v>
      </c>
      <c r="T15" s="10" t="s">
        <v>1297</v>
      </c>
      <c r="U15" s="10" t="s">
        <v>1303</v>
      </c>
      <c r="W15" s="184" t="s">
        <v>616</v>
      </c>
      <c r="X15" s="184" t="s">
        <v>100</v>
      </c>
    </row>
    <row r="16" spans="1:24">
      <c r="A16" s="10">
        <v>12</v>
      </c>
      <c r="B16" s="10" t="s">
        <v>1291</v>
      </c>
      <c r="C16" s="10">
        <v>7</v>
      </c>
      <c r="D16" s="10" t="s">
        <v>1315</v>
      </c>
      <c r="E16" s="10">
        <v>2073943</v>
      </c>
      <c r="F16" s="10" t="s">
        <v>1316</v>
      </c>
      <c r="G16" s="10">
        <v>5045002567</v>
      </c>
      <c r="H16" s="10">
        <v>41361</v>
      </c>
      <c r="I16" s="10">
        <v>31211</v>
      </c>
      <c r="J16" s="10">
        <v>95945</v>
      </c>
      <c r="K16" s="10">
        <v>386</v>
      </c>
      <c r="L16" s="10" t="s">
        <v>1294</v>
      </c>
      <c r="M16" s="10">
        <v>13</v>
      </c>
      <c r="N16" s="10" t="s">
        <v>1295</v>
      </c>
      <c r="O16" s="10">
        <v>0</v>
      </c>
      <c r="P16" s="10" t="s">
        <v>1317</v>
      </c>
      <c r="Q16" s="10">
        <v>70802</v>
      </c>
      <c r="R16" s="10">
        <v>80103</v>
      </c>
      <c r="S16" s="10">
        <v>210403</v>
      </c>
      <c r="T16" s="10" t="s">
        <v>1297</v>
      </c>
      <c r="U16" s="10" t="s">
        <v>1303</v>
      </c>
      <c r="W16" s="184" t="s">
        <v>611</v>
      </c>
      <c r="X16" s="184" t="s">
        <v>615</v>
      </c>
    </row>
    <row r="17" spans="1:24">
      <c r="A17" s="10">
        <v>13</v>
      </c>
      <c r="B17" s="10" t="s">
        <v>1291</v>
      </c>
      <c r="C17" s="10">
        <v>7</v>
      </c>
      <c r="D17" s="10" t="s">
        <v>1315</v>
      </c>
      <c r="E17" s="10">
        <v>2073943</v>
      </c>
      <c r="H17" s="10">
        <v>210403</v>
      </c>
      <c r="I17" s="10">
        <v>41361</v>
      </c>
      <c r="J17" s="10">
        <v>95945</v>
      </c>
      <c r="K17" s="10">
        <v>443</v>
      </c>
      <c r="L17" s="10" t="s">
        <v>1318</v>
      </c>
      <c r="M17" s="10">
        <v>1</v>
      </c>
      <c r="N17" s="10" t="s">
        <v>1295</v>
      </c>
      <c r="P17" s="10" t="s">
        <v>1317</v>
      </c>
      <c r="T17" s="10" t="s">
        <v>1297</v>
      </c>
      <c r="U17" s="10" t="s">
        <v>1319</v>
      </c>
      <c r="W17" s="184" t="s">
        <v>612</v>
      </c>
      <c r="X17" s="184" t="s">
        <v>614</v>
      </c>
    </row>
    <row r="18" spans="1:24">
      <c r="A18" s="10">
        <v>14</v>
      </c>
      <c r="B18" s="10" t="s">
        <v>1291</v>
      </c>
      <c r="C18" s="10">
        <v>8</v>
      </c>
      <c r="D18" s="10" t="s">
        <v>1320</v>
      </c>
      <c r="E18" s="10">
        <v>2075261</v>
      </c>
      <c r="F18" s="10" t="s">
        <v>1316</v>
      </c>
      <c r="G18" s="10">
        <v>5108168773</v>
      </c>
      <c r="H18" s="10">
        <v>41361</v>
      </c>
      <c r="I18" s="10">
        <v>31211</v>
      </c>
      <c r="J18" s="10">
        <v>262300</v>
      </c>
      <c r="K18" s="10">
        <v>386</v>
      </c>
      <c r="L18" s="10" t="s">
        <v>1294</v>
      </c>
      <c r="M18" s="10">
        <v>10</v>
      </c>
      <c r="N18" s="10" t="s">
        <v>1295</v>
      </c>
      <c r="O18" s="10">
        <v>0</v>
      </c>
      <c r="P18" s="10" t="s">
        <v>1321</v>
      </c>
      <c r="Q18" s="10">
        <v>70802</v>
      </c>
      <c r="R18" s="10">
        <v>80103</v>
      </c>
      <c r="S18" s="10">
        <v>210402</v>
      </c>
      <c r="T18" s="10" t="s">
        <v>1297</v>
      </c>
      <c r="U18" s="10" t="s">
        <v>1303</v>
      </c>
      <c r="W18" s="184" t="s">
        <v>624</v>
      </c>
      <c r="X18" s="184" t="s">
        <v>613</v>
      </c>
    </row>
    <row r="19" spans="1:24">
      <c r="A19" s="10">
        <v>15</v>
      </c>
      <c r="B19" s="10" t="s">
        <v>1322</v>
      </c>
      <c r="C19" s="10">
        <v>1</v>
      </c>
      <c r="D19" s="10" t="s">
        <v>1320</v>
      </c>
      <c r="E19" s="10">
        <v>2075261</v>
      </c>
      <c r="H19" s="10">
        <v>35440</v>
      </c>
      <c r="I19" s="10">
        <v>41361</v>
      </c>
      <c r="J19" s="10">
        <v>2300</v>
      </c>
      <c r="K19" s="10">
        <v>363</v>
      </c>
      <c r="L19" s="10" t="s">
        <v>1304</v>
      </c>
      <c r="M19" s="10">
        <v>1</v>
      </c>
      <c r="N19" s="10" t="s">
        <v>1295</v>
      </c>
      <c r="O19" s="10">
        <v>0</v>
      </c>
      <c r="P19" s="10" t="s">
        <v>1304</v>
      </c>
      <c r="Q19" s="10">
        <v>70802</v>
      </c>
      <c r="R19" s="10">
        <v>80103</v>
      </c>
      <c r="S19" s="10">
        <v>210101</v>
      </c>
      <c r="T19" s="10" t="s">
        <v>1297</v>
      </c>
      <c r="U19" s="10" t="s">
        <v>1323</v>
      </c>
    </row>
    <row r="20" spans="1:24">
      <c r="A20" s="10">
        <v>16</v>
      </c>
      <c r="B20" s="10" t="s">
        <v>1322</v>
      </c>
      <c r="C20" s="10">
        <v>1</v>
      </c>
      <c r="D20" s="10" t="s">
        <v>1320</v>
      </c>
      <c r="E20" s="10">
        <v>2075261</v>
      </c>
      <c r="H20" s="10">
        <v>35440</v>
      </c>
      <c r="I20" s="10">
        <v>41361</v>
      </c>
      <c r="J20" s="10">
        <v>260000</v>
      </c>
      <c r="K20" s="10">
        <v>386</v>
      </c>
      <c r="L20" s="10" t="s">
        <v>1294</v>
      </c>
      <c r="M20" s="10">
        <v>13</v>
      </c>
      <c r="N20" s="10" t="s">
        <v>1295</v>
      </c>
      <c r="O20" s="10">
        <v>0</v>
      </c>
      <c r="P20" s="10" t="s">
        <v>1294</v>
      </c>
      <c r="Q20" s="10">
        <v>70802</v>
      </c>
      <c r="R20" s="10">
        <v>80101</v>
      </c>
      <c r="S20" s="10">
        <v>350001</v>
      </c>
      <c r="T20" s="10" t="s">
        <v>1297</v>
      </c>
      <c r="U20" s="10" t="s">
        <v>1323</v>
      </c>
    </row>
    <row r="21" spans="1:24">
      <c r="A21" s="10">
        <v>17</v>
      </c>
      <c r="B21" s="10" t="s">
        <v>1322</v>
      </c>
      <c r="C21" s="10">
        <v>1</v>
      </c>
      <c r="D21" s="10" t="s">
        <v>1290</v>
      </c>
      <c r="E21" s="10">
        <v>5013976</v>
      </c>
      <c r="H21" s="10">
        <v>210402</v>
      </c>
      <c r="I21" s="10">
        <v>35440</v>
      </c>
      <c r="J21" s="10">
        <v>200000</v>
      </c>
      <c r="K21" s="10">
        <v>45</v>
      </c>
      <c r="L21" s="10" t="s">
        <v>1324</v>
      </c>
      <c r="M21" s="10">
        <v>25</v>
      </c>
      <c r="N21" s="10" t="s">
        <v>1295</v>
      </c>
      <c r="P21" s="10" t="s">
        <v>1294</v>
      </c>
      <c r="T21" s="10" t="s">
        <v>1297</v>
      </c>
      <c r="U21" s="10" t="s">
        <v>1325</v>
      </c>
    </row>
    <row r="22" spans="1:24">
      <c r="A22" s="10">
        <v>18</v>
      </c>
      <c r="B22" s="10" t="s">
        <v>1322</v>
      </c>
      <c r="C22" s="10">
        <v>9</v>
      </c>
      <c r="D22" s="10" t="s">
        <v>1326</v>
      </c>
      <c r="E22" s="10" t="s">
        <v>1327</v>
      </c>
      <c r="F22" s="10" t="s">
        <v>1300</v>
      </c>
      <c r="G22" s="10">
        <v>140000340182</v>
      </c>
      <c r="H22" s="10">
        <v>41362</v>
      </c>
      <c r="I22" s="10">
        <v>31211</v>
      </c>
      <c r="J22" s="10">
        <v>98000</v>
      </c>
      <c r="K22" s="10">
        <v>389</v>
      </c>
      <c r="L22" s="10" t="s">
        <v>1328</v>
      </c>
      <c r="M22" s="10">
        <v>1</v>
      </c>
      <c r="N22" s="10" t="s">
        <v>1295</v>
      </c>
      <c r="O22" s="10">
        <v>0</v>
      </c>
      <c r="P22" s="10" t="s">
        <v>1329</v>
      </c>
      <c r="Q22" s="10">
        <v>70802</v>
      </c>
      <c r="R22" s="10">
        <v>80103</v>
      </c>
      <c r="S22" s="10">
        <v>210702</v>
      </c>
      <c r="T22" s="10" t="s">
        <v>1297</v>
      </c>
      <c r="U22" s="10" t="s">
        <v>1303</v>
      </c>
    </row>
    <row r="23" spans="1:24">
      <c r="A23" s="10">
        <v>19</v>
      </c>
      <c r="B23" s="10" t="s">
        <v>1322</v>
      </c>
      <c r="C23" s="10">
        <v>9</v>
      </c>
      <c r="D23" s="10" t="s">
        <v>1326</v>
      </c>
      <c r="E23" s="10" t="s">
        <v>1327</v>
      </c>
      <c r="H23" s="10">
        <v>210702</v>
      </c>
      <c r="I23" s="10">
        <v>41362</v>
      </c>
      <c r="J23" s="10">
        <v>98000</v>
      </c>
      <c r="K23" s="10">
        <v>442</v>
      </c>
      <c r="L23" s="10" t="s">
        <v>1330</v>
      </c>
      <c r="M23" s="10">
        <v>4</v>
      </c>
      <c r="N23" s="10" t="s">
        <v>1295</v>
      </c>
      <c r="P23" s="10" t="s">
        <v>1329</v>
      </c>
      <c r="T23" s="10" t="s">
        <v>1297</v>
      </c>
      <c r="U23" s="10" t="s">
        <v>1319</v>
      </c>
    </row>
    <row r="24" spans="1:24">
      <c r="A24" s="10">
        <v>20</v>
      </c>
      <c r="B24" s="10" t="s">
        <v>1331</v>
      </c>
      <c r="C24" s="10">
        <v>2</v>
      </c>
      <c r="D24" s="10" t="s">
        <v>1290</v>
      </c>
      <c r="E24" s="10">
        <v>5013976</v>
      </c>
      <c r="H24" s="10">
        <v>210402</v>
      </c>
      <c r="I24" s="10">
        <v>35440</v>
      </c>
      <c r="J24" s="10">
        <v>2300</v>
      </c>
      <c r="K24" s="10">
        <v>386</v>
      </c>
      <c r="L24" s="10" t="s">
        <v>1294</v>
      </c>
      <c r="M24" s="10">
        <v>13</v>
      </c>
      <c r="N24" s="10" t="s">
        <v>1295</v>
      </c>
      <c r="P24" s="10" t="s">
        <v>1304</v>
      </c>
      <c r="T24" s="10" t="s">
        <v>1297</v>
      </c>
      <c r="U24" s="10" t="s">
        <v>1325</v>
      </c>
    </row>
    <row r="25" spans="1:24">
      <c r="A25" s="10">
        <v>21</v>
      </c>
      <c r="B25" s="10" t="s">
        <v>1331</v>
      </c>
      <c r="C25" s="10">
        <v>2</v>
      </c>
      <c r="D25" s="10" t="s">
        <v>1290</v>
      </c>
      <c r="E25" s="10">
        <v>5013976</v>
      </c>
      <c r="H25" s="10">
        <v>210402</v>
      </c>
      <c r="I25" s="10">
        <v>35440</v>
      </c>
      <c r="J25" s="10">
        <v>60000</v>
      </c>
      <c r="K25" s="10">
        <v>392</v>
      </c>
      <c r="L25" s="10" t="s">
        <v>1332</v>
      </c>
      <c r="M25" s="10">
        <v>1</v>
      </c>
      <c r="N25" s="10" t="s">
        <v>1295</v>
      </c>
      <c r="P25" s="10" t="s">
        <v>1294</v>
      </c>
      <c r="T25" s="10" t="s">
        <v>1297</v>
      </c>
      <c r="U25" s="10" t="s">
        <v>1325</v>
      </c>
    </row>
    <row r="26" spans="1:24">
      <c r="A26" s="10">
        <v>22</v>
      </c>
      <c r="B26" s="10" t="s">
        <v>1333</v>
      </c>
      <c r="C26" s="10">
        <v>10</v>
      </c>
      <c r="D26" s="10" t="s">
        <v>1290</v>
      </c>
      <c r="E26" s="10">
        <v>5013976</v>
      </c>
      <c r="H26" s="10">
        <v>210101</v>
      </c>
      <c r="I26" s="10">
        <v>41313</v>
      </c>
      <c r="J26" s="10">
        <v>6</v>
      </c>
      <c r="U26" s="10" t="s">
        <v>1319</v>
      </c>
    </row>
    <row r="27" spans="1:24">
      <c r="A27" s="10">
        <v>23</v>
      </c>
      <c r="B27" s="10" t="s">
        <v>1333</v>
      </c>
      <c r="C27" s="10" t="s">
        <v>1334</v>
      </c>
      <c r="D27" s="10" t="s">
        <v>1290</v>
      </c>
      <c r="E27" s="10">
        <v>5013976</v>
      </c>
      <c r="H27" s="10">
        <v>210101</v>
      </c>
      <c r="I27" s="10">
        <v>41311</v>
      </c>
      <c r="J27" s="10">
        <v>8672100</v>
      </c>
      <c r="P27" s="10" t="s">
        <v>1335</v>
      </c>
      <c r="U27" s="10" t="s">
        <v>1319</v>
      </c>
    </row>
    <row r="28" spans="1:24">
      <c r="A28" s="10">
        <v>24</v>
      </c>
      <c r="B28" s="10" t="s">
        <v>1333</v>
      </c>
      <c r="C28" s="10" t="s">
        <v>1336</v>
      </c>
      <c r="D28" s="10" t="s">
        <v>1300</v>
      </c>
      <c r="E28" s="10">
        <v>5341469</v>
      </c>
      <c r="H28" s="10">
        <v>41311</v>
      </c>
      <c r="I28" s="10">
        <v>41312</v>
      </c>
      <c r="J28" s="10">
        <v>848078.08</v>
      </c>
      <c r="P28" s="10" t="s">
        <v>1337</v>
      </c>
      <c r="U28" s="10" t="s">
        <v>1319</v>
      </c>
    </row>
    <row r="29" spans="1:24">
      <c r="A29" s="10">
        <v>25</v>
      </c>
      <c r="B29" s="10" t="s">
        <v>1333</v>
      </c>
      <c r="C29" s="10" t="s">
        <v>1338</v>
      </c>
      <c r="D29" s="10" t="s">
        <v>1290</v>
      </c>
      <c r="E29" s="10">
        <v>5013976</v>
      </c>
      <c r="H29" s="10">
        <v>210201</v>
      </c>
      <c r="I29" s="10">
        <v>41312</v>
      </c>
      <c r="J29" s="10">
        <v>622797</v>
      </c>
      <c r="P29" s="10" t="s">
        <v>1339</v>
      </c>
      <c r="U29" s="10" t="s">
        <v>1319</v>
      </c>
    </row>
    <row r="30" spans="1:24">
      <c r="A30" s="10">
        <v>26</v>
      </c>
      <c r="B30" s="10" t="s">
        <v>1333</v>
      </c>
      <c r="C30" s="10" t="s">
        <v>1340</v>
      </c>
      <c r="D30" s="10" t="s">
        <v>1290</v>
      </c>
      <c r="E30" s="10">
        <v>5013976</v>
      </c>
      <c r="H30" s="10">
        <v>210202</v>
      </c>
      <c r="I30" s="10">
        <v>41312</v>
      </c>
      <c r="J30" s="10">
        <v>71176.800000000003</v>
      </c>
      <c r="P30" s="10" t="s">
        <v>1341</v>
      </c>
      <c r="U30" s="10" t="s">
        <v>1319</v>
      </c>
    </row>
    <row r="31" spans="1:24">
      <c r="A31" s="10">
        <v>27</v>
      </c>
      <c r="B31" s="10" t="s">
        <v>1333</v>
      </c>
      <c r="C31" s="10" t="s">
        <v>1342</v>
      </c>
      <c r="D31" s="10" t="s">
        <v>1290</v>
      </c>
      <c r="E31" s="10">
        <v>5013976</v>
      </c>
      <c r="H31" s="10">
        <v>210205</v>
      </c>
      <c r="I31" s="10">
        <v>41312</v>
      </c>
      <c r="J31" s="10">
        <v>140094.79999999999</v>
      </c>
      <c r="P31" s="10" t="s">
        <v>1343</v>
      </c>
      <c r="U31" s="10" t="s">
        <v>1319</v>
      </c>
    </row>
    <row r="32" spans="1:24">
      <c r="A32" s="10">
        <v>28</v>
      </c>
      <c r="B32" s="10" t="s">
        <v>1333</v>
      </c>
      <c r="C32" s="10" t="s">
        <v>1344</v>
      </c>
      <c r="D32" s="10" t="s">
        <v>1290</v>
      </c>
      <c r="E32" s="10">
        <v>5013976</v>
      </c>
      <c r="H32" s="10">
        <v>210204</v>
      </c>
      <c r="I32" s="10">
        <v>41312</v>
      </c>
      <c r="J32" s="10">
        <v>14009.48</v>
      </c>
      <c r="P32" s="10" t="s">
        <v>1345</v>
      </c>
      <c r="U32" s="10" t="s">
        <v>1319</v>
      </c>
    </row>
    <row r="33" spans="1:21">
      <c r="A33" s="10">
        <v>29</v>
      </c>
      <c r="B33" s="10" t="s">
        <v>1333</v>
      </c>
      <c r="C33" s="10" t="s">
        <v>1346</v>
      </c>
      <c r="D33" s="10" t="s">
        <v>1290</v>
      </c>
      <c r="E33" s="10">
        <v>5013976</v>
      </c>
      <c r="H33" s="10">
        <v>210203</v>
      </c>
      <c r="I33" s="10">
        <v>41312</v>
      </c>
      <c r="J33" s="10">
        <v>88971</v>
      </c>
      <c r="P33" s="10" t="s">
        <v>1347</v>
      </c>
      <c r="U33" s="10" t="s">
        <v>1319</v>
      </c>
    </row>
    <row r="34" spans="1:21">
      <c r="A34" s="10">
        <v>30</v>
      </c>
      <c r="B34" s="10" t="s">
        <v>1333</v>
      </c>
      <c r="C34" s="10" t="s">
        <v>1348</v>
      </c>
      <c r="D34" s="10" t="s">
        <v>1300</v>
      </c>
      <c r="E34" s="10">
        <v>5341469</v>
      </c>
      <c r="H34" s="10">
        <v>41311</v>
      </c>
      <c r="I34" s="10">
        <v>41313</v>
      </c>
      <c r="J34" s="10">
        <v>664902.19200000004</v>
      </c>
      <c r="P34" s="10" t="s">
        <v>1349</v>
      </c>
      <c r="U34" s="10" t="s">
        <v>1319</v>
      </c>
    </row>
    <row r="35" spans="1:21">
      <c r="A35" s="10">
        <v>31</v>
      </c>
      <c r="B35" s="10" t="s">
        <v>1333</v>
      </c>
      <c r="C35" s="10" t="s">
        <v>1350</v>
      </c>
      <c r="D35" s="10" t="s">
        <v>1300</v>
      </c>
      <c r="E35" s="10">
        <v>5341469</v>
      </c>
      <c r="H35" s="10">
        <v>210101</v>
      </c>
      <c r="I35" s="10">
        <v>41311</v>
      </c>
      <c r="J35" s="10">
        <v>225000</v>
      </c>
      <c r="P35" s="10" t="s">
        <v>1351</v>
      </c>
      <c r="U35" s="10" t="s">
        <v>1319</v>
      </c>
    </row>
    <row r="36" spans="1:21">
      <c r="A36" s="10">
        <v>32</v>
      </c>
      <c r="B36" s="10" t="s">
        <v>1333</v>
      </c>
      <c r="C36" s="10" t="s">
        <v>1352</v>
      </c>
      <c r="D36" s="10" t="s">
        <v>1290</v>
      </c>
      <c r="E36" s="10">
        <v>5013976</v>
      </c>
      <c r="H36" s="10">
        <v>210903</v>
      </c>
      <c r="I36" s="10">
        <v>39202</v>
      </c>
      <c r="J36" s="10">
        <v>16842807.68</v>
      </c>
      <c r="P36" s="10" t="s">
        <v>1353</v>
      </c>
      <c r="U36" s="10" t="s">
        <v>1354</v>
      </c>
    </row>
    <row r="37" spans="1:21">
      <c r="A37" s="10">
        <v>33</v>
      </c>
      <c r="B37" s="10" t="s">
        <v>1333</v>
      </c>
      <c r="C37" s="10" t="s">
        <v>1352</v>
      </c>
      <c r="D37" s="10" t="s">
        <v>1290</v>
      </c>
      <c r="E37" s="10">
        <v>5013976</v>
      </c>
      <c r="H37" s="10">
        <v>210903</v>
      </c>
      <c r="I37" s="10">
        <v>39206</v>
      </c>
      <c r="J37" s="10">
        <v>45594116.920000002</v>
      </c>
      <c r="P37" s="10" t="s">
        <v>1353</v>
      </c>
      <c r="U37" s="10" t="s">
        <v>1354</v>
      </c>
    </row>
    <row r="38" spans="1:21">
      <c r="A38" s="10">
        <v>34</v>
      </c>
      <c r="B38" s="10" t="s">
        <v>1333</v>
      </c>
      <c r="C38" s="10" t="s">
        <v>1352</v>
      </c>
      <c r="D38" s="10" t="s">
        <v>1290</v>
      </c>
      <c r="E38" s="10">
        <v>5013976</v>
      </c>
      <c r="H38" s="10">
        <v>210903</v>
      </c>
      <c r="I38" s="10">
        <v>39210</v>
      </c>
      <c r="J38" s="10">
        <v>321654.27</v>
      </c>
      <c r="P38" s="10" t="s">
        <v>1353</v>
      </c>
      <c r="U38" s="10" t="s">
        <v>1354</v>
      </c>
    </row>
    <row r="39" spans="1:21">
      <c r="A39" s="10">
        <v>35</v>
      </c>
      <c r="B39" s="10" t="s">
        <v>1333</v>
      </c>
      <c r="C39" s="10" t="s">
        <v>1352</v>
      </c>
      <c r="D39" s="10" t="s">
        <v>1290</v>
      </c>
      <c r="E39" s="10">
        <v>5013976</v>
      </c>
      <c r="H39" s="10">
        <v>210903</v>
      </c>
      <c r="I39" s="10">
        <v>39208</v>
      </c>
      <c r="J39" s="10">
        <v>109568.01</v>
      </c>
      <c r="P39" s="10" t="s">
        <v>1353</v>
      </c>
      <c r="U39" s="10" t="s">
        <v>1354</v>
      </c>
    </row>
    <row r="40" spans="1:21">
      <c r="A40" s="10">
        <v>36</v>
      </c>
      <c r="B40" s="10" t="s">
        <v>1355</v>
      </c>
      <c r="C40" s="10">
        <v>1</v>
      </c>
      <c r="D40" s="10" t="s">
        <v>1292</v>
      </c>
      <c r="E40" s="10">
        <v>5013976</v>
      </c>
      <c r="F40" s="10" t="s">
        <v>1293</v>
      </c>
      <c r="G40" s="10">
        <v>100900019032</v>
      </c>
      <c r="H40" s="10">
        <v>31211</v>
      </c>
      <c r="I40" s="10">
        <v>1200041</v>
      </c>
      <c r="J40" s="10">
        <v>10856000</v>
      </c>
      <c r="K40" s="10">
        <v>377</v>
      </c>
      <c r="L40" s="10" t="s">
        <v>1356</v>
      </c>
      <c r="M40" s="10">
        <v>2</v>
      </c>
      <c r="N40" s="10" t="s">
        <v>1295</v>
      </c>
      <c r="O40" s="10">
        <v>0</v>
      </c>
      <c r="P40" s="10" t="s">
        <v>1296</v>
      </c>
      <c r="Q40" s="10">
        <v>70802</v>
      </c>
      <c r="R40" s="10">
        <v>80103</v>
      </c>
      <c r="S40" s="10">
        <v>350001</v>
      </c>
      <c r="T40" s="10" t="s">
        <v>1297</v>
      </c>
      <c r="U40" s="10" t="s">
        <v>1298</v>
      </c>
    </row>
    <row r="41" spans="1:21">
      <c r="A41" s="10">
        <v>37</v>
      </c>
      <c r="B41" s="10" t="s">
        <v>1357</v>
      </c>
      <c r="C41" s="10">
        <v>2</v>
      </c>
      <c r="D41" s="10" t="s">
        <v>1315</v>
      </c>
      <c r="E41" s="10">
        <v>2073943</v>
      </c>
      <c r="F41" s="10" t="s">
        <v>1316</v>
      </c>
      <c r="G41" s="10">
        <v>5045002567</v>
      </c>
      <c r="H41" s="10">
        <v>41361</v>
      </c>
      <c r="I41" s="10">
        <v>31211</v>
      </c>
      <c r="J41" s="10">
        <v>90980</v>
      </c>
      <c r="K41" s="10">
        <v>378</v>
      </c>
      <c r="L41" s="10" t="s">
        <v>1358</v>
      </c>
      <c r="M41" s="10">
        <v>2</v>
      </c>
      <c r="N41" s="10" t="s">
        <v>1295</v>
      </c>
      <c r="O41" s="10">
        <v>0</v>
      </c>
      <c r="P41" s="10" t="s">
        <v>1317</v>
      </c>
      <c r="Q41" s="10">
        <v>70802</v>
      </c>
      <c r="R41" s="10">
        <v>80103</v>
      </c>
      <c r="S41" s="10">
        <v>210403</v>
      </c>
      <c r="T41" s="10" t="s">
        <v>1297</v>
      </c>
      <c r="U41" s="10" t="s">
        <v>1303</v>
      </c>
    </row>
    <row r="42" spans="1:21">
      <c r="A42" s="10">
        <v>38</v>
      </c>
      <c r="B42" s="10" t="s">
        <v>1357</v>
      </c>
      <c r="C42" s="10">
        <v>2</v>
      </c>
      <c r="D42" s="10" t="s">
        <v>1315</v>
      </c>
      <c r="E42" s="10">
        <v>2073943</v>
      </c>
      <c r="H42" s="10">
        <v>210403</v>
      </c>
      <c r="I42" s="10">
        <v>41361</v>
      </c>
      <c r="J42" s="10">
        <v>90980</v>
      </c>
      <c r="K42" s="10">
        <v>386</v>
      </c>
      <c r="L42" s="10" t="s">
        <v>1294</v>
      </c>
      <c r="M42" s="10">
        <v>11</v>
      </c>
      <c r="N42" s="10" t="s">
        <v>1295</v>
      </c>
      <c r="P42" s="10" t="s">
        <v>1317</v>
      </c>
      <c r="T42" s="10" t="s">
        <v>1297</v>
      </c>
      <c r="U42" s="10" t="s">
        <v>1319</v>
      </c>
    </row>
    <row r="43" spans="1:21">
      <c r="A43" s="10">
        <v>39</v>
      </c>
      <c r="B43" s="10" t="s">
        <v>1357</v>
      </c>
      <c r="C43" s="10">
        <v>2</v>
      </c>
      <c r="D43" s="10" t="s">
        <v>1359</v>
      </c>
      <c r="E43" s="10">
        <v>4250265</v>
      </c>
      <c r="H43" s="10">
        <v>35410</v>
      </c>
      <c r="I43" s="10">
        <v>41361</v>
      </c>
      <c r="J43" s="10">
        <v>130000</v>
      </c>
      <c r="K43" s="10">
        <v>364</v>
      </c>
      <c r="L43" s="10" t="s">
        <v>1306</v>
      </c>
      <c r="M43" s="10">
        <v>2</v>
      </c>
      <c r="N43" s="10" t="s">
        <v>1295</v>
      </c>
      <c r="O43" s="10">
        <v>0</v>
      </c>
      <c r="P43" s="10" t="s">
        <v>1306</v>
      </c>
      <c r="Q43" s="10">
        <v>70802</v>
      </c>
      <c r="R43" s="10">
        <v>80103</v>
      </c>
      <c r="S43" s="10">
        <v>210101</v>
      </c>
      <c r="T43" s="10" t="s">
        <v>1297</v>
      </c>
      <c r="U43" s="10" t="s">
        <v>1323</v>
      </c>
    </row>
    <row r="44" spans="1:21">
      <c r="A44" s="10">
        <v>40</v>
      </c>
      <c r="B44" s="10" t="s">
        <v>1357</v>
      </c>
      <c r="C44" s="10">
        <v>3</v>
      </c>
      <c r="D44" s="10" t="s">
        <v>1320</v>
      </c>
      <c r="E44" s="10">
        <v>2075261</v>
      </c>
      <c r="F44" s="10" t="s">
        <v>1316</v>
      </c>
      <c r="G44" s="10">
        <v>5108168773</v>
      </c>
      <c r="H44" s="10">
        <v>41361</v>
      </c>
      <c r="I44" s="10">
        <v>31211</v>
      </c>
      <c r="J44" s="10">
        <v>262000</v>
      </c>
      <c r="K44" s="10">
        <v>379</v>
      </c>
      <c r="L44" s="10" t="s">
        <v>1360</v>
      </c>
      <c r="M44" s="10">
        <v>2</v>
      </c>
      <c r="N44" s="10" t="s">
        <v>1295</v>
      </c>
      <c r="O44" s="10">
        <v>0</v>
      </c>
      <c r="P44" s="10" t="s">
        <v>1321</v>
      </c>
      <c r="Q44" s="10">
        <v>70802</v>
      </c>
      <c r="R44" s="10">
        <v>80103</v>
      </c>
      <c r="S44" s="10">
        <v>210402</v>
      </c>
      <c r="T44" s="10" t="s">
        <v>1297</v>
      </c>
      <c r="U44" s="10" t="s">
        <v>1303</v>
      </c>
    </row>
    <row r="45" spans="1:21">
      <c r="A45" s="10">
        <v>41</v>
      </c>
      <c r="B45" s="10" t="s">
        <v>1357</v>
      </c>
      <c r="C45" s="10">
        <v>3</v>
      </c>
      <c r="D45" s="10" t="s">
        <v>1320</v>
      </c>
      <c r="E45" s="10">
        <v>2075261</v>
      </c>
      <c r="H45" s="10">
        <v>35440</v>
      </c>
      <c r="I45" s="10">
        <v>41361</v>
      </c>
      <c r="J45" s="10">
        <v>2000</v>
      </c>
      <c r="K45" s="10">
        <v>388</v>
      </c>
      <c r="L45" s="10" t="s">
        <v>1311</v>
      </c>
      <c r="M45" s="10">
        <v>2</v>
      </c>
      <c r="N45" s="10" t="s">
        <v>1295</v>
      </c>
      <c r="O45" s="10">
        <v>0</v>
      </c>
      <c r="P45" s="10" t="s">
        <v>1311</v>
      </c>
      <c r="Q45" s="10">
        <v>70802</v>
      </c>
      <c r="R45" s="10">
        <v>80103</v>
      </c>
      <c r="S45" s="10">
        <v>210202</v>
      </c>
      <c r="T45" s="10" t="s">
        <v>1297</v>
      </c>
      <c r="U45" s="10" t="s">
        <v>1323</v>
      </c>
    </row>
    <row r="46" spans="1:21">
      <c r="A46" s="10">
        <v>42</v>
      </c>
      <c r="B46" s="10" t="s">
        <v>1357</v>
      </c>
      <c r="C46" s="10">
        <v>3</v>
      </c>
      <c r="D46" s="10" t="s">
        <v>1320</v>
      </c>
      <c r="E46" s="10">
        <v>2075261</v>
      </c>
      <c r="H46" s="10">
        <v>35440</v>
      </c>
      <c r="I46" s="10">
        <v>41361</v>
      </c>
      <c r="J46" s="10">
        <v>20000</v>
      </c>
      <c r="K46" s="10">
        <v>387</v>
      </c>
      <c r="L46" s="10" t="s">
        <v>1314</v>
      </c>
      <c r="M46" s="10">
        <v>2</v>
      </c>
      <c r="N46" s="10" t="s">
        <v>1295</v>
      </c>
      <c r="O46" s="10">
        <v>0</v>
      </c>
      <c r="P46" s="10" t="s">
        <v>1314</v>
      </c>
      <c r="Q46" s="10">
        <v>70802</v>
      </c>
      <c r="R46" s="10">
        <v>80103</v>
      </c>
      <c r="S46" s="10">
        <v>210101</v>
      </c>
      <c r="T46" s="10" t="s">
        <v>1297</v>
      </c>
      <c r="U46" s="10" t="s">
        <v>1323</v>
      </c>
    </row>
    <row r="47" spans="1:21">
      <c r="A47" s="10">
        <v>43</v>
      </c>
      <c r="B47" s="10" t="s">
        <v>1357</v>
      </c>
      <c r="C47" s="10">
        <v>3</v>
      </c>
      <c r="D47" s="10" t="s">
        <v>1320</v>
      </c>
      <c r="E47" s="10">
        <v>2075261</v>
      </c>
      <c r="H47" s="10">
        <v>35440</v>
      </c>
      <c r="I47" s="10">
        <v>41361</v>
      </c>
      <c r="J47" s="10">
        <v>240000</v>
      </c>
      <c r="K47" s="10">
        <v>386</v>
      </c>
      <c r="L47" s="10" t="s">
        <v>1294</v>
      </c>
      <c r="M47" s="10">
        <v>12</v>
      </c>
      <c r="N47" s="10" t="s">
        <v>1295</v>
      </c>
      <c r="O47" s="10">
        <v>0</v>
      </c>
      <c r="P47" s="10" t="s">
        <v>1294</v>
      </c>
      <c r="Q47" s="10">
        <v>70802</v>
      </c>
      <c r="R47" s="10">
        <v>80103</v>
      </c>
      <c r="S47" s="10">
        <v>210201</v>
      </c>
      <c r="T47" s="10" t="s">
        <v>1297</v>
      </c>
      <c r="U47" s="10" t="s">
        <v>1323</v>
      </c>
    </row>
    <row r="48" spans="1:21">
      <c r="A48" s="10">
        <v>44</v>
      </c>
      <c r="B48" s="10" t="s">
        <v>1357</v>
      </c>
      <c r="C48" s="10">
        <v>4</v>
      </c>
      <c r="D48" s="10" t="s">
        <v>1361</v>
      </c>
      <c r="E48" s="10">
        <v>2775409</v>
      </c>
      <c r="F48" s="10" t="s">
        <v>1300</v>
      </c>
      <c r="G48" s="10">
        <v>140000021863</v>
      </c>
      <c r="H48" s="10">
        <v>41361</v>
      </c>
      <c r="I48" s="10">
        <v>31211</v>
      </c>
      <c r="J48" s="10">
        <v>57100</v>
      </c>
      <c r="K48" s="10">
        <v>380</v>
      </c>
      <c r="L48" s="10" t="s">
        <v>1362</v>
      </c>
      <c r="M48" s="10">
        <v>3</v>
      </c>
      <c r="N48" s="10" t="s">
        <v>1295</v>
      </c>
      <c r="O48" s="10">
        <v>0</v>
      </c>
      <c r="P48" s="10" t="s">
        <v>565</v>
      </c>
      <c r="Q48" s="10">
        <v>70802</v>
      </c>
      <c r="R48" s="10">
        <v>80103</v>
      </c>
      <c r="S48" s="10">
        <v>210401</v>
      </c>
      <c r="T48" s="10" t="s">
        <v>1297</v>
      </c>
      <c r="U48" s="10" t="s">
        <v>1303</v>
      </c>
    </row>
    <row r="49" spans="1:21">
      <c r="A49" s="10">
        <v>45</v>
      </c>
      <c r="B49" s="10" t="s">
        <v>1357</v>
      </c>
      <c r="C49" s="10">
        <v>4</v>
      </c>
      <c r="D49" s="10" t="s">
        <v>1361</v>
      </c>
      <c r="E49" s="10">
        <v>2775409</v>
      </c>
      <c r="H49" s="10">
        <v>35410</v>
      </c>
      <c r="I49" s="10">
        <v>41361</v>
      </c>
      <c r="J49" s="10">
        <v>25000</v>
      </c>
      <c r="K49" s="10">
        <v>365</v>
      </c>
      <c r="L49" s="10" t="s">
        <v>1312</v>
      </c>
      <c r="M49" s="10">
        <v>100</v>
      </c>
      <c r="N49" s="10" t="s">
        <v>1295</v>
      </c>
      <c r="O49" s="10">
        <v>0</v>
      </c>
      <c r="P49" s="10" t="s">
        <v>1312</v>
      </c>
      <c r="Q49" s="10">
        <v>70802</v>
      </c>
      <c r="R49" s="10">
        <v>80103</v>
      </c>
      <c r="S49" s="10">
        <v>210203</v>
      </c>
      <c r="T49" s="10" t="s">
        <v>1297</v>
      </c>
      <c r="U49" s="10" t="s">
        <v>1323</v>
      </c>
    </row>
    <row r="50" spans="1:21">
      <c r="A50" s="10">
        <v>46</v>
      </c>
      <c r="B50" s="10" t="s">
        <v>1357</v>
      </c>
      <c r="C50" s="10">
        <v>4</v>
      </c>
      <c r="D50" s="10" t="s">
        <v>1361</v>
      </c>
      <c r="E50" s="10">
        <v>2775409</v>
      </c>
      <c r="H50" s="10">
        <v>35410</v>
      </c>
      <c r="I50" s="10">
        <v>41361</v>
      </c>
      <c r="J50" s="10">
        <v>15000</v>
      </c>
      <c r="K50" s="10">
        <v>366</v>
      </c>
      <c r="L50" s="10" t="s">
        <v>1309</v>
      </c>
      <c r="M50" s="10">
        <v>100</v>
      </c>
      <c r="N50" s="10" t="s">
        <v>1295</v>
      </c>
      <c r="O50" s="10">
        <v>0</v>
      </c>
      <c r="P50" s="10" t="s">
        <v>1309</v>
      </c>
      <c r="Q50" s="10">
        <v>70802</v>
      </c>
      <c r="R50" s="10">
        <v>80103</v>
      </c>
      <c r="S50" s="10">
        <v>210204</v>
      </c>
      <c r="T50" s="10" t="s">
        <v>1297</v>
      </c>
      <c r="U50" s="10" t="s">
        <v>1323</v>
      </c>
    </row>
    <row r="51" spans="1:21">
      <c r="A51" s="10">
        <v>47</v>
      </c>
      <c r="B51" s="10" t="s">
        <v>1357</v>
      </c>
      <c r="C51" s="10">
        <v>4</v>
      </c>
      <c r="D51" s="10" t="s">
        <v>1361</v>
      </c>
      <c r="E51" s="10">
        <v>2775409</v>
      </c>
      <c r="H51" s="10">
        <v>35410</v>
      </c>
      <c r="I51" s="10">
        <v>41361</v>
      </c>
      <c r="J51" s="10">
        <v>17100</v>
      </c>
      <c r="K51" s="10">
        <v>367</v>
      </c>
      <c r="L51" s="10" t="s">
        <v>1313</v>
      </c>
      <c r="M51" s="10">
        <v>57</v>
      </c>
      <c r="N51" s="10" t="s">
        <v>1295</v>
      </c>
      <c r="O51" s="10">
        <v>0</v>
      </c>
      <c r="P51" s="10" t="s">
        <v>1313</v>
      </c>
      <c r="Q51" s="10">
        <v>70802</v>
      </c>
      <c r="R51" s="10">
        <v>80103</v>
      </c>
      <c r="S51" s="10">
        <v>210205</v>
      </c>
      <c r="T51" s="10" t="s">
        <v>1297</v>
      </c>
      <c r="U51" s="10" t="s">
        <v>1323</v>
      </c>
    </row>
    <row r="52" spans="1:21">
      <c r="A52" s="10">
        <v>48</v>
      </c>
      <c r="B52" s="10" t="s">
        <v>1357</v>
      </c>
      <c r="C52" s="10">
        <v>4</v>
      </c>
      <c r="D52" s="10" t="s">
        <v>1363</v>
      </c>
      <c r="E52" s="10" t="s">
        <v>1364</v>
      </c>
      <c r="H52" s="10">
        <v>210402</v>
      </c>
      <c r="I52" s="10">
        <v>35440</v>
      </c>
      <c r="J52" s="10">
        <v>100000</v>
      </c>
      <c r="K52" s="10">
        <v>367</v>
      </c>
      <c r="L52" s="10" t="s">
        <v>1313</v>
      </c>
      <c r="M52" s="10">
        <v>57</v>
      </c>
      <c r="N52" s="10" t="s">
        <v>1295</v>
      </c>
      <c r="O52" s="10">
        <v>0</v>
      </c>
      <c r="P52" s="10" t="s">
        <v>1294</v>
      </c>
      <c r="Q52" s="10">
        <v>70802</v>
      </c>
      <c r="R52" s="10">
        <v>80103</v>
      </c>
      <c r="S52" s="10">
        <v>210205</v>
      </c>
      <c r="T52" s="10" t="s">
        <v>1297</v>
      </c>
      <c r="U52" s="10" t="s">
        <v>1325</v>
      </c>
    </row>
    <row r="53" spans="1:21">
      <c r="A53" s="10">
        <v>49</v>
      </c>
      <c r="B53" s="10" t="s">
        <v>1357</v>
      </c>
      <c r="C53" s="10">
        <v>5</v>
      </c>
      <c r="D53" s="10" t="s">
        <v>1359</v>
      </c>
      <c r="E53" s="10">
        <v>4250265</v>
      </c>
      <c r="F53" s="10" t="s">
        <v>1365</v>
      </c>
      <c r="G53" s="10">
        <v>403102143</v>
      </c>
      <c r="H53" s="10">
        <v>41361</v>
      </c>
      <c r="I53" s="10">
        <v>31211</v>
      </c>
      <c r="J53" s="10">
        <v>130000</v>
      </c>
      <c r="K53" s="10">
        <v>381</v>
      </c>
      <c r="L53" s="10" t="s">
        <v>1366</v>
      </c>
      <c r="M53" s="10">
        <v>10</v>
      </c>
      <c r="N53" s="10" t="s">
        <v>1367</v>
      </c>
      <c r="O53" s="10">
        <v>0</v>
      </c>
      <c r="P53" s="10" t="s">
        <v>1368</v>
      </c>
      <c r="Q53" s="10">
        <v>70802</v>
      </c>
      <c r="R53" s="10">
        <v>80103</v>
      </c>
      <c r="S53" s="10">
        <v>210401</v>
      </c>
      <c r="T53" s="10" t="s">
        <v>1297</v>
      </c>
      <c r="U53" s="10" t="s">
        <v>1303</v>
      </c>
    </row>
    <row r="54" spans="1:21">
      <c r="A54" s="10">
        <v>50</v>
      </c>
      <c r="B54" s="10" t="s">
        <v>1357</v>
      </c>
      <c r="C54" s="10">
        <v>5</v>
      </c>
      <c r="D54" s="10" t="s">
        <v>1363</v>
      </c>
      <c r="E54" s="10" t="s">
        <v>1364</v>
      </c>
      <c r="H54" s="10">
        <v>210402</v>
      </c>
      <c r="I54" s="10">
        <v>35440</v>
      </c>
      <c r="J54" s="10">
        <v>40000</v>
      </c>
      <c r="K54" s="10">
        <v>389</v>
      </c>
      <c r="L54" s="10" t="s">
        <v>1328</v>
      </c>
      <c r="M54" s="10">
        <v>1</v>
      </c>
      <c r="N54" s="10" t="s">
        <v>1295</v>
      </c>
      <c r="O54" s="10">
        <v>0</v>
      </c>
      <c r="P54" s="10" t="s">
        <v>1294</v>
      </c>
      <c r="Q54" s="10">
        <v>70802</v>
      </c>
      <c r="R54" s="10">
        <v>80103</v>
      </c>
      <c r="S54" s="10">
        <v>210702</v>
      </c>
      <c r="T54" s="10" t="s">
        <v>1297</v>
      </c>
      <c r="U54" s="10" t="s">
        <v>1325</v>
      </c>
    </row>
    <row r="55" spans="1:21">
      <c r="A55" s="10">
        <v>51</v>
      </c>
      <c r="B55" s="10" t="s">
        <v>1357</v>
      </c>
      <c r="C55" s="10">
        <v>6</v>
      </c>
      <c r="D55" s="10" t="s">
        <v>1300</v>
      </c>
      <c r="E55" s="10">
        <v>5341469</v>
      </c>
      <c r="F55" s="10" t="s">
        <v>1300</v>
      </c>
      <c r="G55" s="10">
        <v>140800215515</v>
      </c>
      <c r="H55" s="10">
        <v>41311</v>
      </c>
      <c r="I55" s="10">
        <v>31211</v>
      </c>
      <c r="J55" s="10">
        <v>7355293</v>
      </c>
      <c r="K55" s="10">
        <v>382</v>
      </c>
      <c r="L55" s="10" t="s">
        <v>1369</v>
      </c>
      <c r="M55" s="10">
        <v>4</v>
      </c>
      <c r="N55" s="10" t="s">
        <v>1367</v>
      </c>
      <c r="O55" s="10">
        <v>0</v>
      </c>
      <c r="P55" s="10" t="s">
        <v>1370</v>
      </c>
      <c r="Q55" s="10">
        <v>70802</v>
      </c>
      <c r="R55" s="10">
        <v>80103</v>
      </c>
      <c r="S55" s="10">
        <v>210101</v>
      </c>
      <c r="T55" s="10" t="s">
        <v>1297</v>
      </c>
      <c r="U55" s="10" t="s">
        <v>1303</v>
      </c>
    </row>
    <row r="56" spans="1:21">
      <c r="A56" s="10">
        <v>52</v>
      </c>
      <c r="B56" s="10" t="s">
        <v>1357</v>
      </c>
      <c r="C56" s="10">
        <v>7</v>
      </c>
      <c r="D56" s="10" t="s">
        <v>1308</v>
      </c>
      <c r="E56" s="10">
        <v>100190090000</v>
      </c>
      <c r="F56" s="10" t="s">
        <v>1293</v>
      </c>
      <c r="G56" s="10">
        <v>100190090000</v>
      </c>
      <c r="H56" s="10">
        <v>41312</v>
      </c>
      <c r="I56" s="10">
        <v>31211</v>
      </c>
      <c r="J56" s="10">
        <v>13980</v>
      </c>
      <c r="K56" s="10">
        <v>427</v>
      </c>
      <c r="L56" s="10" t="s">
        <v>1371</v>
      </c>
      <c r="M56" s="10">
        <v>1</v>
      </c>
      <c r="N56" s="10" t="s">
        <v>1295</v>
      </c>
      <c r="O56" s="10">
        <v>0</v>
      </c>
      <c r="P56" s="10" t="s">
        <v>1310</v>
      </c>
      <c r="Q56" s="10">
        <v>70802</v>
      </c>
      <c r="R56" s="10">
        <v>80103</v>
      </c>
      <c r="S56" s="10">
        <v>210204</v>
      </c>
      <c r="T56" s="10" t="s">
        <v>1297</v>
      </c>
      <c r="U56" s="10" t="s">
        <v>1303</v>
      </c>
    </row>
    <row r="57" spans="1:21">
      <c r="A57" s="10">
        <v>53</v>
      </c>
      <c r="B57" s="10" t="s">
        <v>1357</v>
      </c>
      <c r="C57" s="10">
        <v>7</v>
      </c>
      <c r="D57" s="10" t="s">
        <v>1308</v>
      </c>
      <c r="E57" s="10">
        <v>100190090000</v>
      </c>
      <c r="F57" s="10" t="s">
        <v>1293</v>
      </c>
      <c r="G57" s="10">
        <v>100190090000</v>
      </c>
      <c r="H57" s="10">
        <v>41312</v>
      </c>
      <c r="I57" s="10">
        <v>31211</v>
      </c>
      <c r="J57" s="10">
        <v>70913</v>
      </c>
      <c r="K57" s="10">
        <v>426</v>
      </c>
      <c r="L57" s="10" t="s">
        <v>1372</v>
      </c>
      <c r="M57" s="10">
        <v>1</v>
      </c>
      <c r="N57" s="10" t="s">
        <v>1295</v>
      </c>
      <c r="O57" s="10">
        <v>0</v>
      </c>
      <c r="P57" s="10" t="s">
        <v>1310</v>
      </c>
      <c r="Q57" s="10">
        <v>70802</v>
      </c>
      <c r="R57" s="10">
        <v>80103</v>
      </c>
      <c r="S57" s="10">
        <v>210202</v>
      </c>
      <c r="T57" s="10" t="s">
        <v>1297</v>
      </c>
      <c r="U57" s="10" t="s">
        <v>1303</v>
      </c>
    </row>
    <row r="58" spans="1:21">
      <c r="A58" s="10">
        <v>54</v>
      </c>
      <c r="B58" s="10" t="s">
        <v>1357</v>
      </c>
      <c r="C58" s="10">
        <v>7</v>
      </c>
      <c r="D58" s="10" t="s">
        <v>1308</v>
      </c>
      <c r="E58" s="10">
        <v>100190090000</v>
      </c>
      <c r="F58" s="10" t="s">
        <v>1293</v>
      </c>
      <c r="G58" s="10">
        <v>100190090000</v>
      </c>
      <c r="H58" s="10">
        <v>41312</v>
      </c>
      <c r="I58" s="10">
        <v>31211</v>
      </c>
      <c r="J58" s="10">
        <v>88641</v>
      </c>
      <c r="K58" s="10">
        <v>428</v>
      </c>
      <c r="L58" s="10" t="s">
        <v>1373</v>
      </c>
      <c r="M58" s="10">
        <v>1</v>
      </c>
      <c r="N58" s="10" t="s">
        <v>1295</v>
      </c>
      <c r="O58" s="10">
        <v>0</v>
      </c>
      <c r="P58" s="10" t="s">
        <v>1310</v>
      </c>
      <c r="Q58" s="10">
        <v>70802</v>
      </c>
      <c r="R58" s="10">
        <v>80103</v>
      </c>
      <c r="S58" s="10">
        <v>210203</v>
      </c>
      <c r="T58" s="10" t="s">
        <v>1297</v>
      </c>
      <c r="U58" s="10" t="s">
        <v>1303</v>
      </c>
    </row>
    <row r="59" spans="1:21">
      <c r="A59" s="10">
        <v>55</v>
      </c>
      <c r="B59" s="10" t="s">
        <v>1357</v>
      </c>
      <c r="C59" s="10">
        <v>7</v>
      </c>
      <c r="D59" s="10" t="s">
        <v>1308</v>
      </c>
      <c r="E59" s="10">
        <v>100190090000</v>
      </c>
      <c r="F59" s="10" t="s">
        <v>1293</v>
      </c>
      <c r="G59" s="10">
        <v>100190090000</v>
      </c>
      <c r="H59" s="10">
        <v>41312</v>
      </c>
      <c r="I59" s="10">
        <v>31211</v>
      </c>
      <c r="J59" s="10">
        <v>139794</v>
      </c>
      <c r="K59" s="10">
        <v>429</v>
      </c>
      <c r="L59" s="10" t="s">
        <v>1374</v>
      </c>
      <c r="M59" s="10">
        <v>1</v>
      </c>
      <c r="N59" s="10" t="s">
        <v>1295</v>
      </c>
      <c r="O59" s="10">
        <v>0</v>
      </c>
      <c r="P59" s="10" t="s">
        <v>1310</v>
      </c>
      <c r="Q59" s="10">
        <v>70802</v>
      </c>
      <c r="R59" s="10">
        <v>80103</v>
      </c>
      <c r="S59" s="10">
        <v>210205</v>
      </c>
      <c r="T59" s="10" t="s">
        <v>1297</v>
      </c>
      <c r="U59" s="10" t="s">
        <v>1303</v>
      </c>
    </row>
    <row r="60" spans="1:21">
      <c r="A60" s="10">
        <v>56</v>
      </c>
      <c r="B60" s="10" t="s">
        <v>1357</v>
      </c>
      <c r="C60" s="10">
        <v>7</v>
      </c>
      <c r="D60" s="10" t="s">
        <v>1308</v>
      </c>
      <c r="E60" s="10">
        <v>100190090000</v>
      </c>
      <c r="F60" s="10" t="s">
        <v>1293</v>
      </c>
      <c r="G60" s="10">
        <v>100190090000</v>
      </c>
      <c r="H60" s="10">
        <v>41312</v>
      </c>
      <c r="I60" s="10">
        <v>31211</v>
      </c>
      <c r="J60" s="10">
        <v>620487</v>
      </c>
      <c r="K60" s="10">
        <v>384</v>
      </c>
      <c r="L60" s="10" t="s">
        <v>1375</v>
      </c>
      <c r="M60" s="10">
        <v>2</v>
      </c>
      <c r="N60" s="10" t="s">
        <v>1295</v>
      </c>
      <c r="O60" s="10">
        <v>0</v>
      </c>
      <c r="P60" s="10" t="s">
        <v>1310</v>
      </c>
      <c r="Q60" s="10">
        <v>70802</v>
      </c>
      <c r="R60" s="10">
        <v>80103</v>
      </c>
      <c r="S60" s="10">
        <v>210201</v>
      </c>
      <c r="T60" s="10" t="s">
        <v>1297</v>
      </c>
      <c r="U60" s="10" t="s">
        <v>1303</v>
      </c>
    </row>
    <row r="61" spans="1:21">
      <c r="A61" s="10">
        <v>57</v>
      </c>
      <c r="B61" s="10" t="s">
        <v>1357</v>
      </c>
      <c r="C61" s="10">
        <v>7</v>
      </c>
      <c r="D61" s="10" t="s">
        <v>1308</v>
      </c>
      <c r="E61" s="10">
        <v>100190090000</v>
      </c>
      <c r="F61" s="10" t="s">
        <v>1293</v>
      </c>
      <c r="G61" s="10">
        <v>100190090000</v>
      </c>
      <c r="H61" s="10">
        <v>41312</v>
      </c>
      <c r="I61" s="10">
        <v>31211</v>
      </c>
      <c r="J61" s="10">
        <v>845174</v>
      </c>
      <c r="K61" s="10">
        <v>383</v>
      </c>
      <c r="L61" s="10" t="s">
        <v>1376</v>
      </c>
      <c r="M61" s="10">
        <v>2</v>
      </c>
      <c r="N61" s="10" t="s">
        <v>1295</v>
      </c>
      <c r="O61" s="10">
        <v>0</v>
      </c>
      <c r="P61" s="10" t="s">
        <v>1310</v>
      </c>
      <c r="Q61" s="10">
        <v>70802</v>
      </c>
      <c r="R61" s="10">
        <v>80103</v>
      </c>
      <c r="S61" s="10">
        <v>210101</v>
      </c>
      <c r="T61" s="10" t="s">
        <v>1297</v>
      </c>
      <c r="U61" s="10" t="s">
        <v>1303</v>
      </c>
    </row>
    <row r="62" spans="1:21">
      <c r="A62" s="10">
        <v>58</v>
      </c>
      <c r="B62" s="10" t="s">
        <v>1357</v>
      </c>
      <c r="C62" s="10">
        <v>8</v>
      </c>
      <c r="D62" s="10" t="s">
        <v>1305</v>
      </c>
      <c r="E62" s="10">
        <v>100190000901</v>
      </c>
      <c r="F62" s="10" t="s">
        <v>1293</v>
      </c>
      <c r="G62" s="10">
        <v>100190000901</v>
      </c>
      <c r="H62" s="10">
        <v>41313</v>
      </c>
      <c r="I62" s="10">
        <v>31211</v>
      </c>
      <c r="J62" s="10">
        <v>663633</v>
      </c>
      <c r="K62" s="10">
        <v>393</v>
      </c>
      <c r="L62" s="10" t="s">
        <v>1377</v>
      </c>
      <c r="M62" s="10">
        <v>1</v>
      </c>
      <c r="N62" s="10" t="s">
        <v>1295</v>
      </c>
      <c r="O62" s="10">
        <v>0</v>
      </c>
      <c r="P62" s="10" t="s">
        <v>1307</v>
      </c>
      <c r="Q62" s="10">
        <v>70802</v>
      </c>
      <c r="R62" s="10">
        <v>80103</v>
      </c>
      <c r="S62" s="10">
        <v>210101</v>
      </c>
      <c r="T62" s="10" t="s">
        <v>1297</v>
      </c>
      <c r="U62" s="10" t="s">
        <v>1303</v>
      </c>
    </row>
    <row r="63" spans="1:21">
      <c r="A63" s="10">
        <v>59</v>
      </c>
      <c r="B63" s="10" t="s">
        <v>1357</v>
      </c>
      <c r="C63" s="10">
        <v>9</v>
      </c>
      <c r="D63" s="10" t="s">
        <v>1378</v>
      </c>
      <c r="E63" s="10" t="s">
        <v>1379</v>
      </c>
      <c r="F63" s="10" t="s">
        <v>1300</v>
      </c>
      <c r="G63" s="10">
        <v>140300075464</v>
      </c>
      <c r="H63" s="10">
        <v>41362</v>
      </c>
      <c r="I63" s="10">
        <v>31211</v>
      </c>
      <c r="J63" s="10">
        <v>58000</v>
      </c>
      <c r="K63" s="10">
        <v>394</v>
      </c>
      <c r="L63" s="10" t="s">
        <v>1380</v>
      </c>
      <c r="M63" s="10">
        <v>1</v>
      </c>
      <c r="N63" s="10" t="s">
        <v>1295</v>
      </c>
      <c r="O63" s="10">
        <v>0</v>
      </c>
      <c r="P63" s="10" t="s">
        <v>1329</v>
      </c>
      <c r="Q63" s="10">
        <v>70802</v>
      </c>
      <c r="R63" s="10">
        <v>80103</v>
      </c>
      <c r="S63" s="10">
        <v>210702</v>
      </c>
      <c r="T63" s="10" t="s">
        <v>1297</v>
      </c>
      <c r="U63" s="10" t="s">
        <v>1303</v>
      </c>
    </row>
    <row r="64" spans="1:21">
      <c r="A64" s="10">
        <v>60</v>
      </c>
      <c r="B64" s="10" t="s">
        <v>1357</v>
      </c>
      <c r="C64" s="10">
        <v>9</v>
      </c>
      <c r="D64" s="10" t="s">
        <v>1378</v>
      </c>
      <c r="E64" s="10" t="s">
        <v>1379</v>
      </c>
      <c r="H64" s="10">
        <v>210702</v>
      </c>
      <c r="I64" s="10">
        <v>41362</v>
      </c>
      <c r="J64" s="10">
        <v>58000</v>
      </c>
      <c r="K64" s="10">
        <v>418</v>
      </c>
      <c r="L64" s="10" t="s">
        <v>1381</v>
      </c>
      <c r="M64" s="10">
        <v>2</v>
      </c>
      <c r="N64" s="10" t="s">
        <v>1295</v>
      </c>
      <c r="P64" s="10" t="s">
        <v>1329</v>
      </c>
      <c r="T64" s="10" t="s">
        <v>1297</v>
      </c>
      <c r="U64" s="10" t="s">
        <v>1319</v>
      </c>
    </row>
    <row r="65" spans="1:21">
      <c r="A65" s="10">
        <v>61</v>
      </c>
      <c r="B65" s="10" t="s">
        <v>1382</v>
      </c>
      <c r="C65" s="10">
        <v>2</v>
      </c>
      <c r="D65" s="10" t="s">
        <v>1326</v>
      </c>
      <c r="E65" s="10" t="s">
        <v>1327</v>
      </c>
      <c r="H65" s="10">
        <v>210401</v>
      </c>
      <c r="I65" s="10">
        <v>35410</v>
      </c>
      <c r="J65" s="10">
        <v>65000</v>
      </c>
      <c r="K65" s="10">
        <v>388</v>
      </c>
      <c r="L65" s="10" t="s">
        <v>1311</v>
      </c>
      <c r="M65" s="10">
        <v>2</v>
      </c>
      <c r="N65" s="10" t="s">
        <v>1295</v>
      </c>
      <c r="O65" s="10">
        <v>0</v>
      </c>
      <c r="P65" s="10" t="s">
        <v>1306</v>
      </c>
      <c r="Q65" s="10">
        <v>70802</v>
      </c>
      <c r="R65" s="10">
        <v>80103</v>
      </c>
      <c r="S65" s="10">
        <v>210202</v>
      </c>
      <c r="T65" s="10" t="s">
        <v>1297</v>
      </c>
      <c r="U65" s="10" t="s">
        <v>1325</v>
      </c>
    </row>
    <row r="66" spans="1:21">
      <c r="A66" s="10">
        <v>62</v>
      </c>
      <c r="B66" s="10" t="s">
        <v>1383</v>
      </c>
      <c r="C66" s="10">
        <v>3</v>
      </c>
      <c r="D66" s="10" t="s">
        <v>1378</v>
      </c>
      <c r="E66" s="10" t="s">
        <v>1379</v>
      </c>
      <c r="H66" s="10">
        <v>210401</v>
      </c>
      <c r="I66" s="10">
        <v>35410</v>
      </c>
      <c r="J66" s="10">
        <v>65000</v>
      </c>
      <c r="K66" s="10">
        <v>365</v>
      </c>
      <c r="L66" s="10" t="s">
        <v>1312</v>
      </c>
      <c r="M66" s="10">
        <v>100</v>
      </c>
      <c r="N66" s="10" t="s">
        <v>1295</v>
      </c>
      <c r="O66" s="10">
        <v>0</v>
      </c>
      <c r="P66" s="10" t="s">
        <v>1306</v>
      </c>
      <c r="Q66" s="10">
        <v>70802</v>
      </c>
      <c r="R66" s="10">
        <v>80103</v>
      </c>
      <c r="S66" s="10">
        <v>210203</v>
      </c>
      <c r="T66" s="10" t="s">
        <v>1297</v>
      </c>
      <c r="U66" s="10" t="s">
        <v>1325</v>
      </c>
    </row>
    <row r="67" spans="1:21">
      <c r="A67" s="10">
        <v>63</v>
      </c>
      <c r="B67" s="10" t="s">
        <v>1383</v>
      </c>
      <c r="C67" s="10">
        <v>6</v>
      </c>
      <c r="D67" s="10" t="s">
        <v>1363</v>
      </c>
      <c r="E67" s="10" t="s">
        <v>1364</v>
      </c>
      <c r="H67" s="10">
        <v>210402</v>
      </c>
      <c r="I67" s="10">
        <v>35440</v>
      </c>
      <c r="J67" s="10">
        <v>2000</v>
      </c>
      <c r="K67" s="10">
        <v>368</v>
      </c>
      <c r="L67" s="10" t="s">
        <v>1384</v>
      </c>
      <c r="M67" s="10">
        <v>1</v>
      </c>
      <c r="N67" s="10" t="s">
        <v>1295</v>
      </c>
      <c r="P67" s="10" t="s">
        <v>1311</v>
      </c>
      <c r="T67" s="10" t="s">
        <v>1297</v>
      </c>
      <c r="U67" s="10" t="s">
        <v>1325</v>
      </c>
    </row>
    <row r="68" spans="1:21">
      <c r="A68" s="10">
        <v>64</v>
      </c>
      <c r="B68" s="10" t="s">
        <v>1383</v>
      </c>
      <c r="C68" s="10">
        <v>6</v>
      </c>
      <c r="D68" s="10" t="s">
        <v>1363</v>
      </c>
      <c r="E68" s="10" t="s">
        <v>1364</v>
      </c>
      <c r="H68" s="10">
        <v>210402</v>
      </c>
      <c r="I68" s="10">
        <v>35440</v>
      </c>
      <c r="J68" s="10">
        <v>100000</v>
      </c>
      <c r="K68" s="10">
        <v>88</v>
      </c>
      <c r="L68" s="10" t="s">
        <v>1301</v>
      </c>
      <c r="M68" s="10">
        <v>5</v>
      </c>
      <c r="N68" s="10" t="s">
        <v>1295</v>
      </c>
      <c r="O68" s="10">
        <v>0</v>
      </c>
      <c r="P68" s="10" t="s">
        <v>1294</v>
      </c>
      <c r="Q68" s="10">
        <v>70802</v>
      </c>
      <c r="R68" s="10">
        <v>80103</v>
      </c>
      <c r="S68" s="10">
        <v>210103</v>
      </c>
      <c r="T68" s="10" t="s">
        <v>1297</v>
      </c>
      <c r="U68" s="10" t="s">
        <v>1325</v>
      </c>
    </row>
    <row r="69" spans="1:21">
      <c r="A69" s="10">
        <v>65</v>
      </c>
      <c r="B69" s="10" t="s">
        <v>1383</v>
      </c>
      <c r="C69" s="10">
        <v>7</v>
      </c>
      <c r="D69" s="10" t="s">
        <v>1385</v>
      </c>
      <c r="E69" s="10" t="s">
        <v>1327</v>
      </c>
      <c r="H69" s="10">
        <v>210402</v>
      </c>
      <c r="I69" s="10">
        <v>35440</v>
      </c>
      <c r="J69" s="10">
        <v>20000</v>
      </c>
      <c r="K69" s="10">
        <v>369</v>
      </c>
      <c r="L69" s="10" t="s">
        <v>1386</v>
      </c>
      <c r="M69" s="10">
        <v>1</v>
      </c>
      <c r="N69" s="10" t="s">
        <v>1295</v>
      </c>
      <c r="P69" s="10" t="s">
        <v>1314</v>
      </c>
      <c r="T69" s="10" t="s">
        <v>1297</v>
      </c>
      <c r="U69" s="10" t="s">
        <v>1325</v>
      </c>
    </row>
    <row r="70" spans="1:21">
      <c r="A70" s="10">
        <v>66</v>
      </c>
      <c r="B70" s="10" t="s">
        <v>1383</v>
      </c>
      <c r="C70" s="10">
        <v>8</v>
      </c>
      <c r="D70" s="10" t="s">
        <v>1387</v>
      </c>
      <c r="E70" s="10" t="s">
        <v>1388</v>
      </c>
      <c r="H70" s="10">
        <v>210401</v>
      </c>
      <c r="I70" s="10">
        <v>35410</v>
      </c>
      <c r="J70" s="10">
        <v>25000</v>
      </c>
      <c r="K70" s="10">
        <v>53</v>
      </c>
      <c r="L70" s="10" t="s">
        <v>1389</v>
      </c>
      <c r="M70" s="10">
        <v>1</v>
      </c>
      <c r="N70" s="10" t="s">
        <v>1295</v>
      </c>
      <c r="P70" s="10" t="s">
        <v>1312</v>
      </c>
      <c r="T70" s="10" t="s">
        <v>1297</v>
      </c>
      <c r="U70" s="10" t="s">
        <v>1325</v>
      </c>
    </row>
    <row r="71" spans="1:21">
      <c r="A71" s="10">
        <v>67</v>
      </c>
      <c r="B71" s="10" t="s">
        <v>1383</v>
      </c>
      <c r="C71" s="10">
        <v>8</v>
      </c>
      <c r="D71" s="10" t="s">
        <v>1387</v>
      </c>
      <c r="E71" s="10" t="s">
        <v>1388</v>
      </c>
      <c r="H71" s="10">
        <v>210401</v>
      </c>
      <c r="I71" s="10">
        <v>35410</v>
      </c>
      <c r="J71" s="10">
        <v>15000</v>
      </c>
      <c r="K71" s="10">
        <v>370</v>
      </c>
      <c r="L71" s="10" t="s">
        <v>1390</v>
      </c>
      <c r="M71" s="10">
        <v>1</v>
      </c>
      <c r="N71" s="10" t="s">
        <v>1295</v>
      </c>
      <c r="P71" s="10" t="s">
        <v>1309</v>
      </c>
      <c r="T71" s="10" t="s">
        <v>1297</v>
      </c>
      <c r="U71" s="10" t="s">
        <v>1325</v>
      </c>
    </row>
    <row r="72" spans="1:21">
      <c r="A72" s="10">
        <v>68</v>
      </c>
      <c r="B72" s="10" t="s">
        <v>1383</v>
      </c>
      <c r="C72" s="10">
        <v>8</v>
      </c>
      <c r="D72" s="10" t="s">
        <v>1387</v>
      </c>
      <c r="E72" s="10" t="s">
        <v>1388</v>
      </c>
      <c r="H72" s="10">
        <v>210401</v>
      </c>
      <c r="I72" s="10">
        <v>35410</v>
      </c>
      <c r="J72" s="10">
        <v>17100</v>
      </c>
      <c r="K72" s="10">
        <v>371</v>
      </c>
      <c r="L72" s="10" t="s">
        <v>1391</v>
      </c>
      <c r="M72" s="10">
        <v>1</v>
      </c>
      <c r="N72" s="10" t="s">
        <v>1295</v>
      </c>
      <c r="P72" s="10" t="s">
        <v>1313</v>
      </c>
      <c r="T72" s="10" t="s">
        <v>1297</v>
      </c>
      <c r="U72" s="10" t="s">
        <v>1325</v>
      </c>
    </row>
    <row r="73" spans="1:21">
      <c r="A73" s="10">
        <v>69</v>
      </c>
      <c r="B73" s="10" t="s">
        <v>1392</v>
      </c>
      <c r="C73" s="10" t="s">
        <v>1334</v>
      </c>
      <c r="D73" s="10" t="s">
        <v>1290</v>
      </c>
      <c r="E73" s="10">
        <v>5013976</v>
      </c>
      <c r="H73" s="10">
        <v>210101</v>
      </c>
      <c r="I73" s="10">
        <v>41311</v>
      </c>
      <c r="J73" s="10">
        <v>8672100</v>
      </c>
      <c r="P73" s="10" t="s">
        <v>1393</v>
      </c>
      <c r="U73" s="10" t="s">
        <v>1319</v>
      </c>
    </row>
    <row r="74" spans="1:21">
      <c r="A74" s="10">
        <v>70</v>
      </c>
      <c r="B74" s="10" t="s">
        <v>1392</v>
      </c>
      <c r="C74" s="10" t="s">
        <v>1336</v>
      </c>
      <c r="D74" s="10" t="s">
        <v>1300</v>
      </c>
      <c r="E74" s="10">
        <v>5341469</v>
      </c>
      <c r="H74" s="10">
        <v>41311</v>
      </c>
      <c r="I74" s="10">
        <v>41312</v>
      </c>
      <c r="J74" s="10">
        <v>845174</v>
      </c>
      <c r="P74" s="10" t="s">
        <v>1394</v>
      </c>
      <c r="U74" s="10" t="s">
        <v>1319</v>
      </c>
    </row>
    <row r="75" spans="1:21">
      <c r="A75" s="10">
        <v>71</v>
      </c>
      <c r="B75" s="10" t="s">
        <v>1392</v>
      </c>
      <c r="C75" s="10" t="s">
        <v>1338</v>
      </c>
      <c r="D75" s="10" t="s">
        <v>1290</v>
      </c>
      <c r="E75" s="10">
        <v>5013976</v>
      </c>
      <c r="H75" s="10">
        <v>210201</v>
      </c>
      <c r="I75" s="10">
        <v>41312</v>
      </c>
      <c r="J75" s="10">
        <v>620487</v>
      </c>
      <c r="P75" s="10" t="s">
        <v>1395</v>
      </c>
      <c r="U75" s="10" t="s">
        <v>1319</v>
      </c>
    </row>
    <row r="76" spans="1:21">
      <c r="A76" s="10">
        <v>72</v>
      </c>
      <c r="B76" s="10" t="s">
        <v>1392</v>
      </c>
      <c r="C76" s="10" t="s">
        <v>1340</v>
      </c>
      <c r="D76" s="10" t="s">
        <v>1290</v>
      </c>
      <c r="E76" s="10">
        <v>5013976</v>
      </c>
      <c r="H76" s="10">
        <v>210202</v>
      </c>
      <c r="I76" s="10">
        <v>41312</v>
      </c>
      <c r="J76" s="10">
        <v>70912.800000000003</v>
      </c>
      <c r="P76" s="10" t="s">
        <v>1396</v>
      </c>
      <c r="U76" s="10" t="s">
        <v>1319</v>
      </c>
    </row>
    <row r="77" spans="1:21">
      <c r="A77" s="10">
        <v>73</v>
      </c>
      <c r="B77" s="10" t="s">
        <v>1392</v>
      </c>
      <c r="C77" s="10" t="s">
        <v>1342</v>
      </c>
      <c r="D77" s="10" t="s">
        <v>1290</v>
      </c>
      <c r="E77" s="10">
        <v>5013976</v>
      </c>
      <c r="H77" s="10">
        <v>210205</v>
      </c>
      <c r="I77" s="10">
        <v>41312</v>
      </c>
      <c r="J77" s="10">
        <v>139794.79999999999</v>
      </c>
      <c r="P77" s="10" t="s">
        <v>1397</v>
      </c>
      <c r="U77" s="10" t="s">
        <v>1319</v>
      </c>
    </row>
    <row r="78" spans="1:21">
      <c r="A78" s="10">
        <v>74</v>
      </c>
      <c r="B78" s="10" t="s">
        <v>1392</v>
      </c>
      <c r="C78" s="10" t="s">
        <v>1344</v>
      </c>
      <c r="D78" s="10" t="s">
        <v>1290</v>
      </c>
      <c r="E78" s="10">
        <v>5013976</v>
      </c>
      <c r="H78" s="10">
        <v>210204</v>
      </c>
      <c r="I78" s="10">
        <v>41312</v>
      </c>
      <c r="J78" s="10">
        <v>13979.48</v>
      </c>
      <c r="P78" s="10" t="s">
        <v>1398</v>
      </c>
      <c r="U78" s="10" t="s">
        <v>1319</v>
      </c>
    </row>
    <row r="79" spans="1:21">
      <c r="A79" s="10">
        <v>75</v>
      </c>
      <c r="B79" s="10" t="s">
        <v>1392</v>
      </c>
      <c r="C79" s="10" t="s">
        <v>1346</v>
      </c>
      <c r="D79" s="10" t="s">
        <v>1290</v>
      </c>
      <c r="E79" s="10">
        <v>5013976</v>
      </c>
      <c r="H79" s="10">
        <v>210203</v>
      </c>
      <c r="I79" s="10">
        <v>41312</v>
      </c>
      <c r="J79" s="10">
        <v>88641</v>
      </c>
      <c r="P79" s="10" t="s">
        <v>1399</v>
      </c>
      <c r="U79" s="10" t="s">
        <v>1319</v>
      </c>
    </row>
    <row r="80" spans="1:21">
      <c r="A80" s="10">
        <v>76</v>
      </c>
      <c r="B80" s="10" t="s">
        <v>1392</v>
      </c>
      <c r="C80" s="10" t="s">
        <v>1348</v>
      </c>
      <c r="D80" s="10" t="s">
        <v>1300</v>
      </c>
      <c r="E80" s="10">
        <v>5341469</v>
      </c>
      <c r="H80" s="10">
        <v>41311</v>
      </c>
      <c r="I80" s="10">
        <v>41313</v>
      </c>
      <c r="J80" s="10">
        <v>663633</v>
      </c>
      <c r="P80" s="10" t="s">
        <v>1400</v>
      </c>
      <c r="U80" s="10" t="s">
        <v>1319</v>
      </c>
    </row>
    <row r="81" spans="1:21">
      <c r="A81" s="10">
        <v>77</v>
      </c>
      <c r="B81" s="10" t="s">
        <v>1392</v>
      </c>
      <c r="C81" s="10" t="s">
        <v>1350</v>
      </c>
      <c r="D81" s="10" t="s">
        <v>1300</v>
      </c>
      <c r="E81" s="10">
        <v>5341469</v>
      </c>
      <c r="H81" s="10">
        <v>210101</v>
      </c>
      <c r="I81" s="10">
        <v>41311</v>
      </c>
      <c r="J81" s="10">
        <v>192000</v>
      </c>
      <c r="P81" s="10" t="s">
        <v>1401</v>
      </c>
      <c r="U81" s="10" t="s">
        <v>1319</v>
      </c>
    </row>
    <row r="82" spans="1:21">
      <c r="A82" s="10">
        <v>78</v>
      </c>
      <c r="B82" s="10" t="s">
        <v>1392</v>
      </c>
      <c r="C82" s="10" t="s">
        <v>1352</v>
      </c>
      <c r="D82" s="10" t="s">
        <v>1290</v>
      </c>
      <c r="E82" s="10">
        <v>5013976</v>
      </c>
      <c r="H82" s="10">
        <v>210903</v>
      </c>
      <c r="I82" s="10">
        <v>39202</v>
      </c>
      <c r="J82" s="10">
        <v>16842807.68</v>
      </c>
      <c r="P82" s="10" t="s">
        <v>1353</v>
      </c>
      <c r="U82" s="10" t="s">
        <v>1354</v>
      </c>
    </row>
    <row r="83" spans="1:21">
      <c r="A83" s="10">
        <v>79</v>
      </c>
      <c r="B83" s="10" t="s">
        <v>1392</v>
      </c>
      <c r="C83" s="10" t="s">
        <v>1352</v>
      </c>
      <c r="D83" s="10" t="s">
        <v>1290</v>
      </c>
      <c r="E83" s="10">
        <v>5013976</v>
      </c>
      <c r="H83" s="10">
        <v>210903</v>
      </c>
      <c r="I83" s="10">
        <v>39206</v>
      </c>
      <c r="J83" s="10">
        <v>45594116.920000002</v>
      </c>
      <c r="P83" s="10" t="s">
        <v>1353</v>
      </c>
      <c r="U83" s="10" t="s">
        <v>1354</v>
      </c>
    </row>
    <row r="84" spans="1:21">
      <c r="A84" s="10">
        <v>80</v>
      </c>
      <c r="B84" s="10" t="s">
        <v>1392</v>
      </c>
      <c r="C84" s="10" t="s">
        <v>1352</v>
      </c>
      <c r="D84" s="10" t="s">
        <v>1290</v>
      </c>
      <c r="E84" s="10">
        <v>5013976</v>
      </c>
      <c r="H84" s="10">
        <v>210903</v>
      </c>
      <c r="I84" s="10">
        <v>39210</v>
      </c>
      <c r="J84" s="10">
        <v>321654.27</v>
      </c>
      <c r="P84" s="10" t="s">
        <v>1353</v>
      </c>
      <c r="U84" s="10" t="s">
        <v>1354</v>
      </c>
    </row>
    <row r="85" spans="1:21">
      <c r="A85" s="10">
        <v>81</v>
      </c>
      <c r="B85" s="10" t="s">
        <v>1392</v>
      </c>
      <c r="C85" s="10" t="s">
        <v>1352</v>
      </c>
      <c r="D85" s="10" t="s">
        <v>1290</v>
      </c>
      <c r="E85" s="10">
        <v>5013976</v>
      </c>
      <c r="H85" s="10">
        <v>210903</v>
      </c>
      <c r="I85" s="10">
        <v>39208</v>
      </c>
      <c r="J85" s="10">
        <v>109568.01</v>
      </c>
      <c r="P85" s="10" t="s">
        <v>1353</v>
      </c>
      <c r="U85" s="10" t="s">
        <v>1354</v>
      </c>
    </row>
    <row r="86" spans="1:21">
      <c r="A86" s="10">
        <v>82</v>
      </c>
      <c r="B86" s="10" t="s">
        <v>1402</v>
      </c>
      <c r="C86" s="10">
        <v>1</v>
      </c>
      <c r="D86" s="10" t="s">
        <v>1292</v>
      </c>
      <c r="E86" s="10">
        <v>5013976</v>
      </c>
      <c r="F86" s="10" t="s">
        <v>1293</v>
      </c>
      <c r="G86" s="10">
        <v>100900019032</v>
      </c>
      <c r="H86" s="10">
        <v>31211</v>
      </c>
      <c r="I86" s="10">
        <v>1200041</v>
      </c>
      <c r="J86" s="10">
        <v>10532000</v>
      </c>
      <c r="K86" s="10">
        <v>387</v>
      </c>
      <c r="L86" s="10" t="s">
        <v>1314</v>
      </c>
      <c r="M86" s="10">
        <v>26</v>
      </c>
      <c r="N86" s="10" t="s">
        <v>1295</v>
      </c>
      <c r="O86" s="10">
        <v>0</v>
      </c>
      <c r="P86" s="10" t="s">
        <v>1296</v>
      </c>
      <c r="Q86" s="10">
        <v>70802</v>
      </c>
      <c r="R86" s="10">
        <v>80103</v>
      </c>
      <c r="S86" s="10">
        <v>350001</v>
      </c>
      <c r="T86" s="10" t="s">
        <v>1297</v>
      </c>
      <c r="U86" s="10" t="s">
        <v>1298</v>
      </c>
    </row>
    <row r="87" spans="1:21">
      <c r="A87" s="10">
        <v>83</v>
      </c>
      <c r="B87" s="10" t="s">
        <v>1402</v>
      </c>
      <c r="C87" s="10">
        <v>2</v>
      </c>
      <c r="D87" s="10" t="s">
        <v>1315</v>
      </c>
      <c r="E87" s="10">
        <v>2073943</v>
      </c>
      <c r="F87" s="10" t="s">
        <v>1316</v>
      </c>
      <c r="G87" s="10">
        <v>5045002567</v>
      </c>
      <c r="H87" s="10">
        <v>41361</v>
      </c>
      <c r="I87" s="10">
        <v>31211</v>
      </c>
      <c r="J87" s="10">
        <v>125675</v>
      </c>
      <c r="K87" s="10">
        <v>405</v>
      </c>
      <c r="L87" s="10" t="s">
        <v>1403</v>
      </c>
      <c r="M87" s="10">
        <v>2</v>
      </c>
      <c r="N87" s="10" t="s">
        <v>1295</v>
      </c>
      <c r="O87" s="10">
        <v>0</v>
      </c>
      <c r="P87" s="10" t="s">
        <v>1317</v>
      </c>
      <c r="Q87" s="10">
        <v>70802</v>
      </c>
      <c r="R87" s="10">
        <v>80103</v>
      </c>
      <c r="S87" s="10">
        <v>210403</v>
      </c>
      <c r="T87" s="10" t="s">
        <v>1297</v>
      </c>
      <c r="U87" s="10" t="s">
        <v>1303</v>
      </c>
    </row>
    <row r="88" spans="1:21">
      <c r="A88" s="10">
        <v>84</v>
      </c>
      <c r="B88" s="10" t="s">
        <v>1402</v>
      </c>
      <c r="C88" s="10">
        <v>2</v>
      </c>
      <c r="D88" s="10" t="s">
        <v>1315</v>
      </c>
      <c r="E88" s="10">
        <v>2073943</v>
      </c>
      <c r="H88" s="10">
        <v>210403</v>
      </c>
      <c r="I88" s="10">
        <v>41361</v>
      </c>
      <c r="J88" s="10">
        <v>125675</v>
      </c>
      <c r="K88" s="10">
        <v>419</v>
      </c>
      <c r="L88" s="10" t="s">
        <v>1404</v>
      </c>
      <c r="M88" s="10">
        <v>1</v>
      </c>
      <c r="N88" s="10" t="s">
        <v>1295</v>
      </c>
      <c r="P88" s="10" t="s">
        <v>1317</v>
      </c>
      <c r="T88" s="10" t="s">
        <v>1297</v>
      </c>
      <c r="U88" s="10" t="s">
        <v>1319</v>
      </c>
    </row>
    <row r="89" spans="1:21">
      <c r="A89" s="10">
        <v>85</v>
      </c>
      <c r="B89" s="10" t="s">
        <v>1402</v>
      </c>
      <c r="C89" s="10">
        <v>3</v>
      </c>
      <c r="D89" s="10" t="s">
        <v>1300</v>
      </c>
      <c r="E89" s="10">
        <v>5341469</v>
      </c>
      <c r="F89" s="10" t="s">
        <v>1300</v>
      </c>
      <c r="G89" s="10">
        <v>140800215515</v>
      </c>
      <c r="H89" s="10">
        <v>41311</v>
      </c>
      <c r="I89" s="10">
        <v>31211</v>
      </c>
      <c r="J89" s="10">
        <v>402000</v>
      </c>
      <c r="K89" s="10">
        <v>407</v>
      </c>
      <c r="L89" s="10" t="s">
        <v>1405</v>
      </c>
      <c r="M89" s="10">
        <v>2</v>
      </c>
      <c r="N89" s="10" t="s">
        <v>1295</v>
      </c>
      <c r="O89" s="10">
        <v>0</v>
      </c>
      <c r="P89" s="10" t="s">
        <v>1406</v>
      </c>
      <c r="Q89" s="10">
        <v>70802</v>
      </c>
      <c r="R89" s="10">
        <v>80103</v>
      </c>
      <c r="S89" s="10">
        <v>210103</v>
      </c>
      <c r="T89" s="10" t="s">
        <v>1297</v>
      </c>
      <c r="U89" s="10" t="s">
        <v>1303</v>
      </c>
    </row>
    <row r="90" spans="1:21">
      <c r="A90" s="10">
        <v>86</v>
      </c>
      <c r="B90" s="10" t="s">
        <v>1402</v>
      </c>
      <c r="C90" s="10">
        <v>3</v>
      </c>
      <c r="D90" s="10" t="s">
        <v>1300</v>
      </c>
      <c r="E90" s="10">
        <v>5341469</v>
      </c>
      <c r="F90" s="10" t="s">
        <v>1300</v>
      </c>
      <c r="G90" s="10">
        <v>140800215515</v>
      </c>
      <c r="H90" s="10">
        <v>41311</v>
      </c>
      <c r="I90" s="10">
        <v>31211</v>
      </c>
      <c r="J90" s="10">
        <v>7351122</v>
      </c>
      <c r="K90" s="10">
        <v>406</v>
      </c>
      <c r="L90" s="10" t="s">
        <v>1407</v>
      </c>
      <c r="M90" s="10">
        <v>2</v>
      </c>
      <c r="N90" s="10" t="s">
        <v>1295</v>
      </c>
      <c r="O90" s="10">
        <v>0</v>
      </c>
      <c r="P90" s="10" t="s">
        <v>1406</v>
      </c>
      <c r="Q90" s="10">
        <v>70802</v>
      </c>
      <c r="R90" s="10">
        <v>80103</v>
      </c>
      <c r="S90" s="10">
        <v>210101</v>
      </c>
      <c r="T90" s="10" t="s">
        <v>1297</v>
      </c>
      <c r="U90" s="10" t="s">
        <v>1303</v>
      </c>
    </row>
    <row r="91" spans="1:21">
      <c r="A91" s="10">
        <v>87</v>
      </c>
      <c r="B91" s="10" t="s">
        <v>1402</v>
      </c>
      <c r="C91" s="10">
        <v>4</v>
      </c>
      <c r="D91" s="10" t="s">
        <v>1308</v>
      </c>
      <c r="E91" s="10">
        <v>100190090000</v>
      </c>
      <c r="F91" s="10" t="s">
        <v>1293</v>
      </c>
      <c r="G91" s="10">
        <v>100190090000</v>
      </c>
      <c r="H91" s="10">
        <v>41312</v>
      </c>
      <c r="I91" s="10">
        <v>31211</v>
      </c>
      <c r="J91" s="10">
        <v>14938</v>
      </c>
      <c r="K91" s="10">
        <v>423</v>
      </c>
      <c r="L91" s="10" t="s">
        <v>1408</v>
      </c>
      <c r="M91" s="10">
        <v>3</v>
      </c>
      <c r="N91" s="10" t="s">
        <v>1295</v>
      </c>
      <c r="O91" s="10">
        <v>0</v>
      </c>
      <c r="P91" s="10" t="s">
        <v>1310</v>
      </c>
      <c r="Q91" s="10">
        <v>70802</v>
      </c>
      <c r="R91" s="10">
        <v>80103</v>
      </c>
      <c r="S91" s="10">
        <v>210204</v>
      </c>
      <c r="T91" s="10" t="s">
        <v>1297</v>
      </c>
      <c r="U91" s="10" t="s">
        <v>1303</v>
      </c>
    </row>
    <row r="92" spans="1:21">
      <c r="A92" s="10">
        <v>88</v>
      </c>
      <c r="B92" s="10" t="s">
        <v>1402</v>
      </c>
      <c r="C92" s="10">
        <v>4</v>
      </c>
      <c r="D92" s="10" t="s">
        <v>1308</v>
      </c>
      <c r="E92" s="10">
        <v>100190090000</v>
      </c>
      <c r="F92" s="10" t="s">
        <v>1293</v>
      </c>
      <c r="G92" s="10">
        <v>100190090000</v>
      </c>
      <c r="H92" s="10">
        <v>41312</v>
      </c>
      <c r="I92" s="10">
        <v>31211</v>
      </c>
      <c r="J92" s="10">
        <v>74841</v>
      </c>
      <c r="K92" s="10">
        <v>422</v>
      </c>
      <c r="L92" s="10" t="s">
        <v>1409</v>
      </c>
      <c r="M92" s="10">
        <v>3</v>
      </c>
      <c r="N92" s="10" t="s">
        <v>1295</v>
      </c>
      <c r="O92" s="10">
        <v>0</v>
      </c>
      <c r="P92" s="10" t="s">
        <v>1310</v>
      </c>
      <c r="Q92" s="10">
        <v>70802</v>
      </c>
      <c r="R92" s="10">
        <v>80103</v>
      </c>
      <c r="S92" s="10">
        <v>210202</v>
      </c>
      <c r="T92" s="10" t="s">
        <v>1297</v>
      </c>
      <c r="U92" s="10" t="s">
        <v>1303</v>
      </c>
    </row>
    <row r="93" spans="1:21">
      <c r="A93" s="10">
        <v>89</v>
      </c>
      <c r="B93" s="10" t="s">
        <v>1402</v>
      </c>
      <c r="C93" s="10">
        <v>4</v>
      </c>
      <c r="D93" s="10" t="s">
        <v>1308</v>
      </c>
      <c r="E93" s="10">
        <v>100190090000</v>
      </c>
      <c r="F93" s="10" t="s">
        <v>1293</v>
      </c>
      <c r="G93" s="10">
        <v>100190090000</v>
      </c>
      <c r="H93" s="10">
        <v>41312</v>
      </c>
      <c r="I93" s="10">
        <v>31211</v>
      </c>
      <c r="J93" s="10">
        <v>93551</v>
      </c>
      <c r="K93" s="10">
        <v>424</v>
      </c>
      <c r="L93" s="10" t="s">
        <v>1410</v>
      </c>
      <c r="M93" s="10">
        <v>3</v>
      </c>
      <c r="N93" s="10" t="s">
        <v>1295</v>
      </c>
      <c r="O93" s="10">
        <v>0</v>
      </c>
      <c r="P93" s="10" t="s">
        <v>1310</v>
      </c>
      <c r="Q93" s="10">
        <v>70802</v>
      </c>
      <c r="R93" s="10">
        <v>80103</v>
      </c>
      <c r="S93" s="10">
        <v>210203</v>
      </c>
      <c r="T93" s="10" t="s">
        <v>1297</v>
      </c>
      <c r="U93" s="10" t="s">
        <v>1303</v>
      </c>
    </row>
    <row r="94" spans="1:21">
      <c r="A94" s="10">
        <v>90</v>
      </c>
      <c r="B94" s="10" t="s">
        <v>1402</v>
      </c>
      <c r="C94" s="10">
        <v>4</v>
      </c>
      <c r="D94" s="10" t="s">
        <v>1308</v>
      </c>
      <c r="E94" s="10">
        <v>100190090000</v>
      </c>
      <c r="F94" s="10" t="s">
        <v>1293</v>
      </c>
      <c r="G94" s="10">
        <v>100190090000</v>
      </c>
      <c r="H94" s="10">
        <v>41312</v>
      </c>
      <c r="I94" s="10">
        <v>31211</v>
      </c>
      <c r="J94" s="10">
        <v>149376</v>
      </c>
      <c r="K94" s="10">
        <v>425</v>
      </c>
      <c r="L94" s="10" t="s">
        <v>1411</v>
      </c>
      <c r="M94" s="10">
        <v>5</v>
      </c>
      <c r="N94" s="10" t="s">
        <v>1295</v>
      </c>
      <c r="O94" s="10">
        <v>0</v>
      </c>
      <c r="P94" s="10" t="s">
        <v>1310</v>
      </c>
      <c r="Q94" s="10">
        <v>70802</v>
      </c>
      <c r="R94" s="10">
        <v>80103</v>
      </c>
      <c r="S94" s="10">
        <v>210205</v>
      </c>
      <c r="T94" s="10" t="s">
        <v>1297</v>
      </c>
      <c r="U94" s="10" t="s">
        <v>1303</v>
      </c>
    </row>
    <row r="95" spans="1:21">
      <c r="A95" s="10">
        <v>91</v>
      </c>
      <c r="B95" s="10" t="s">
        <v>1402</v>
      </c>
      <c r="C95" s="10">
        <v>4</v>
      </c>
      <c r="D95" s="10" t="s">
        <v>1308</v>
      </c>
      <c r="E95" s="10">
        <v>100190090000</v>
      </c>
      <c r="F95" s="10" t="s">
        <v>1293</v>
      </c>
      <c r="G95" s="10">
        <v>100190090000</v>
      </c>
      <c r="H95" s="10">
        <v>41312</v>
      </c>
      <c r="I95" s="10">
        <v>31211</v>
      </c>
      <c r="J95" s="10">
        <v>561308</v>
      </c>
      <c r="K95" s="10">
        <v>409</v>
      </c>
      <c r="L95" s="10" t="s">
        <v>1412</v>
      </c>
      <c r="M95" s="10">
        <v>2</v>
      </c>
      <c r="N95" s="10" t="s">
        <v>1413</v>
      </c>
      <c r="O95" s="10">
        <v>0</v>
      </c>
      <c r="P95" s="10" t="s">
        <v>1310</v>
      </c>
      <c r="Q95" s="10">
        <v>70802</v>
      </c>
      <c r="R95" s="10">
        <v>80103</v>
      </c>
      <c r="S95" s="10">
        <v>210201</v>
      </c>
      <c r="T95" s="10" t="s">
        <v>1297</v>
      </c>
      <c r="U95" s="10" t="s">
        <v>1303</v>
      </c>
    </row>
    <row r="96" spans="1:21">
      <c r="A96" s="10">
        <v>92</v>
      </c>
      <c r="B96" s="10" t="s">
        <v>1402</v>
      </c>
      <c r="C96" s="10">
        <v>4</v>
      </c>
      <c r="D96" s="10" t="s">
        <v>1308</v>
      </c>
      <c r="E96" s="10">
        <v>100190090000</v>
      </c>
      <c r="F96" s="10" t="s">
        <v>1293</v>
      </c>
      <c r="G96" s="10">
        <v>100190090000</v>
      </c>
      <c r="H96" s="10">
        <v>41312</v>
      </c>
      <c r="I96" s="10">
        <v>31211</v>
      </c>
      <c r="J96" s="10">
        <v>987566</v>
      </c>
      <c r="K96" s="10">
        <v>408</v>
      </c>
      <c r="L96" s="10" t="s">
        <v>1414</v>
      </c>
      <c r="M96" s="10">
        <v>2</v>
      </c>
      <c r="N96" s="10" t="s">
        <v>1295</v>
      </c>
      <c r="O96" s="10">
        <v>0</v>
      </c>
      <c r="P96" s="10" t="s">
        <v>1310</v>
      </c>
      <c r="Q96" s="10">
        <v>70802</v>
      </c>
      <c r="R96" s="10">
        <v>80103</v>
      </c>
      <c r="S96" s="10">
        <v>210101</v>
      </c>
      <c r="T96" s="10" t="s">
        <v>1297</v>
      </c>
      <c r="U96" s="10" t="s">
        <v>1303</v>
      </c>
    </row>
    <row r="97" spans="1:21">
      <c r="A97" s="10">
        <v>93</v>
      </c>
      <c r="B97" s="10" t="s">
        <v>1402</v>
      </c>
      <c r="C97" s="10">
        <v>6</v>
      </c>
      <c r="D97" s="10" t="s">
        <v>1320</v>
      </c>
      <c r="E97" s="10">
        <v>2075261</v>
      </c>
      <c r="F97" s="10" t="s">
        <v>1316</v>
      </c>
      <c r="G97" s="10">
        <v>5108168773</v>
      </c>
      <c r="H97" s="10">
        <v>41361</v>
      </c>
      <c r="I97" s="10">
        <v>31211</v>
      </c>
      <c r="J97" s="10">
        <v>260000</v>
      </c>
      <c r="K97" s="10">
        <v>411</v>
      </c>
      <c r="L97" s="10" t="s">
        <v>1415</v>
      </c>
      <c r="M97" s="10">
        <v>1</v>
      </c>
      <c r="N97" s="10" t="s">
        <v>1295</v>
      </c>
      <c r="O97" s="10">
        <v>0</v>
      </c>
      <c r="P97" s="10" t="s">
        <v>1321</v>
      </c>
      <c r="Q97" s="10">
        <v>70802</v>
      </c>
      <c r="R97" s="10">
        <v>80103</v>
      </c>
      <c r="S97" s="10">
        <v>210402</v>
      </c>
      <c r="T97" s="10" t="s">
        <v>1297</v>
      </c>
      <c r="U97" s="10" t="s">
        <v>1303</v>
      </c>
    </row>
    <row r="98" spans="1:21">
      <c r="A98" s="10">
        <v>94</v>
      </c>
      <c r="B98" s="10" t="s">
        <v>1402</v>
      </c>
      <c r="C98" s="10">
        <v>7</v>
      </c>
      <c r="D98" s="10" t="s">
        <v>1326</v>
      </c>
      <c r="E98" s="10" t="s">
        <v>1327</v>
      </c>
      <c r="F98" s="10" t="s">
        <v>1300</v>
      </c>
      <c r="G98" s="10">
        <v>140000340182</v>
      </c>
      <c r="H98" s="10">
        <v>41362</v>
      </c>
      <c r="I98" s="10">
        <v>31211</v>
      </c>
      <c r="J98" s="10">
        <v>144300</v>
      </c>
      <c r="K98" s="10">
        <v>412</v>
      </c>
      <c r="L98" s="10" t="s">
        <v>1416</v>
      </c>
      <c r="M98" s="10">
        <v>1</v>
      </c>
      <c r="N98" s="10" t="s">
        <v>1295</v>
      </c>
      <c r="O98" s="10">
        <v>0</v>
      </c>
      <c r="P98" s="10" t="s">
        <v>1329</v>
      </c>
      <c r="Q98" s="10">
        <v>70802</v>
      </c>
      <c r="R98" s="10">
        <v>80103</v>
      </c>
      <c r="S98" s="10">
        <v>210702</v>
      </c>
      <c r="T98" s="10" t="s">
        <v>1297</v>
      </c>
      <c r="U98" s="10" t="s">
        <v>1303</v>
      </c>
    </row>
    <row r="99" spans="1:21">
      <c r="A99" s="10">
        <v>95</v>
      </c>
      <c r="B99" s="10" t="s">
        <v>1402</v>
      </c>
      <c r="C99" s="10">
        <v>7</v>
      </c>
      <c r="D99" s="10" t="s">
        <v>1326</v>
      </c>
      <c r="E99" s="10" t="s">
        <v>1327</v>
      </c>
      <c r="H99" s="10">
        <v>210702</v>
      </c>
      <c r="I99" s="10">
        <v>41362</v>
      </c>
      <c r="J99" s="10">
        <v>144300</v>
      </c>
      <c r="K99" s="10">
        <v>421</v>
      </c>
      <c r="L99" s="10" t="s">
        <v>1417</v>
      </c>
      <c r="M99" s="10">
        <v>2</v>
      </c>
      <c r="N99" s="10" t="s">
        <v>1295</v>
      </c>
      <c r="P99" s="10" t="s">
        <v>1329</v>
      </c>
      <c r="T99" s="10" t="s">
        <v>1297</v>
      </c>
      <c r="U99" s="10" t="s">
        <v>1319</v>
      </c>
    </row>
    <row r="100" spans="1:21">
      <c r="A100" s="10">
        <v>96</v>
      </c>
      <c r="B100" s="10" t="s">
        <v>1418</v>
      </c>
      <c r="C100" s="10">
        <v>5</v>
      </c>
      <c r="D100" s="10" t="s">
        <v>1320</v>
      </c>
      <c r="E100" s="10">
        <v>2075261</v>
      </c>
      <c r="H100" s="10">
        <v>35440</v>
      </c>
      <c r="I100" s="10">
        <v>41361</v>
      </c>
      <c r="J100" s="10">
        <v>260000</v>
      </c>
      <c r="K100" s="10">
        <v>386</v>
      </c>
      <c r="L100" s="10" t="s">
        <v>1294</v>
      </c>
      <c r="M100" s="10">
        <v>13</v>
      </c>
      <c r="N100" s="10" t="s">
        <v>1295</v>
      </c>
      <c r="O100" s="10">
        <v>0</v>
      </c>
      <c r="P100" s="10" t="s">
        <v>1294</v>
      </c>
      <c r="Q100" s="10">
        <v>70802</v>
      </c>
      <c r="R100" s="10">
        <v>80103</v>
      </c>
      <c r="S100" s="10">
        <v>210403</v>
      </c>
      <c r="T100" s="10" t="s">
        <v>1297</v>
      </c>
      <c r="U100" s="10" t="s">
        <v>1323</v>
      </c>
    </row>
    <row r="101" spans="1:21">
      <c r="A101" s="10">
        <v>97</v>
      </c>
      <c r="B101" s="10" t="s">
        <v>1419</v>
      </c>
      <c r="C101" s="10">
        <v>9</v>
      </c>
      <c r="D101" s="10" t="s">
        <v>1363</v>
      </c>
      <c r="E101" s="10" t="s">
        <v>1364</v>
      </c>
      <c r="H101" s="10">
        <v>210402</v>
      </c>
      <c r="I101" s="10">
        <v>35440</v>
      </c>
      <c r="J101" s="10">
        <v>160000</v>
      </c>
      <c r="K101" s="10">
        <v>372</v>
      </c>
      <c r="L101" s="10" t="s">
        <v>1420</v>
      </c>
      <c r="M101" s="10">
        <v>1</v>
      </c>
      <c r="N101" s="10" t="s">
        <v>1295</v>
      </c>
      <c r="P101" s="10" t="s">
        <v>1294</v>
      </c>
      <c r="T101" s="10" t="s">
        <v>1297</v>
      </c>
      <c r="U101" s="10" t="s">
        <v>1325</v>
      </c>
    </row>
    <row r="102" spans="1:21">
      <c r="A102" s="10">
        <v>98</v>
      </c>
      <c r="B102" s="10" t="s">
        <v>1421</v>
      </c>
      <c r="C102" s="10">
        <v>10</v>
      </c>
      <c r="D102" s="10" t="s">
        <v>1387</v>
      </c>
      <c r="E102" s="10" t="s">
        <v>1388</v>
      </c>
      <c r="H102" s="10">
        <v>210402</v>
      </c>
      <c r="I102" s="10">
        <v>35440</v>
      </c>
      <c r="J102" s="10">
        <v>40000</v>
      </c>
      <c r="K102" s="10">
        <v>373</v>
      </c>
      <c r="L102" s="10" t="s">
        <v>1422</v>
      </c>
      <c r="M102" s="10">
        <v>1</v>
      </c>
      <c r="N102" s="10" t="s">
        <v>1295</v>
      </c>
      <c r="P102" s="10" t="s">
        <v>1294</v>
      </c>
      <c r="T102" s="10" t="s">
        <v>1297</v>
      </c>
      <c r="U102" s="10" t="s">
        <v>1325</v>
      </c>
    </row>
    <row r="103" spans="1:21">
      <c r="A103" s="10">
        <v>99</v>
      </c>
      <c r="B103" s="10" t="s">
        <v>1421</v>
      </c>
      <c r="C103" s="10">
        <v>11</v>
      </c>
      <c r="D103" s="10" t="s">
        <v>1363</v>
      </c>
      <c r="E103" s="10" t="s">
        <v>1364</v>
      </c>
      <c r="H103" s="10">
        <v>210402</v>
      </c>
      <c r="I103" s="10">
        <v>35440</v>
      </c>
      <c r="J103" s="10">
        <v>60000</v>
      </c>
      <c r="K103" s="10">
        <v>374</v>
      </c>
      <c r="L103" s="10" t="s">
        <v>1423</v>
      </c>
      <c r="M103" s="10">
        <v>1</v>
      </c>
      <c r="N103" s="10" t="s">
        <v>1295</v>
      </c>
      <c r="P103" s="10" t="s">
        <v>1294</v>
      </c>
      <c r="T103" s="10" t="s">
        <v>1297</v>
      </c>
      <c r="U103" s="10" t="s">
        <v>1325</v>
      </c>
    </row>
    <row r="104" spans="1:21">
      <c r="A104" s="10">
        <v>100</v>
      </c>
      <c r="B104" s="10" t="s">
        <v>1424</v>
      </c>
      <c r="C104" s="10">
        <v>5</v>
      </c>
      <c r="D104" s="10" t="s">
        <v>1305</v>
      </c>
      <c r="E104" s="10">
        <v>100190000901</v>
      </c>
      <c r="F104" s="10" t="s">
        <v>1293</v>
      </c>
      <c r="G104" s="10">
        <v>100190000901</v>
      </c>
      <c r="H104" s="10">
        <v>41313</v>
      </c>
      <c r="I104" s="10">
        <v>31211</v>
      </c>
      <c r="J104" s="10">
        <v>702112</v>
      </c>
      <c r="K104" s="10">
        <v>410</v>
      </c>
      <c r="L104" s="10" t="s">
        <v>1425</v>
      </c>
      <c r="M104" s="10">
        <v>4</v>
      </c>
      <c r="N104" s="10" t="s">
        <v>1295</v>
      </c>
      <c r="O104" s="10">
        <v>0</v>
      </c>
      <c r="P104" s="10" t="s">
        <v>1307</v>
      </c>
      <c r="Q104" s="10">
        <v>70802</v>
      </c>
      <c r="R104" s="10">
        <v>80103</v>
      </c>
      <c r="S104" s="10">
        <v>210101</v>
      </c>
      <c r="T104" s="10" t="s">
        <v>1297</v>
      </c>
      <c r="U104" s="10" t="s">
        <v>1303</v>
      </c>
    </row>
    <row r="105" spans="1:21">
      <c r="A105" s="10">
        <v>101</v>
      </c>
      <c r="B105" s="10" t="s">
        <v>1424</v>
      </c>
      <c r="C105" s="10" t="s">
        <v>1334</v>
      </c>
      <c r="D105" s="10" t="s">
        <v>1290</v>
      </c>
      <c r="E105" s="10">
        <v>5013976</v>
      </c>
      <c r="H105" s="10">
        <v>210101</v>
      </c>
      <c r="I105" s="10">
        <v>41311</v>
      </c>
      <c r="J105" s="10">
        <v>9145143</v>
      </c>
      <c r="P105" s="10" t="s">
        <v>1426</v>
      </c>
      <c r="U105" s="10" t="s">
        <v>1319</v>
      </c>
    </row>
    <row r="106" spans="1:21">
      <c r="A106" s="10">
        <v>102</v>
      </c>
      <c r="B106" s="10" t="s">
        <v>1424</v>
      </c>
      <c r="C106" s="10" t="s">
        <v>1336</v>
      </c>
      <c r="D106" s="10" t="s">
        <v>1300</v>
      </c>
      <c r="E106" s="10">
        <v>5341469</v>
      </c>
      <c r="H106" s="10">
        <v>41311</v>
      </c>
      <c r="I106" s="10">
        <v>41312</v>
      </c>
      <c r="J106" s="10">
        <v>894015</v>
      </c>
      <c r="P106" s="10" t="s">
        <v>1427</v>
      </c>
      <c r="U106" s="10" t="s">
        <v>1319</v>
      </c>
    </row>
    <row r="107" spans="1:21">
      <c r="A107" s="10">
        <v>103</v>
      </c>
      <c r="B107" s="10" t="s">
        <v>1424</v>
      </c>
      <c r="C107" s="10" t="s">
        <v>1338</v>
      </c>
      <c r="D107" s="10" t="s">
        <v>1290</v>
      </c>
      <c r="E107" s="10">
        <v>5013976</v>
      </c>
      <c r="H107" s="10">
        <v>210201</v>
      </c>
      <c r="I107" s="10">
        <v>41312</v>
      </c>
      <c r="J107" s="10">
        <v>654860.01</v>
      </c>
      <c r="P107" s="10" t="s">
        <v>1428</v>
      </c>
      <c r="U107" s="10" t="s">
        <v>1319</v>
      </c>
    </row>
    <row r="108" spans="1:21">
      <c r="A108" s="10">
        <v>104</v>
      </c>
      <c r="B108" s="10" t="s">
        <v>1424</v>
      </c>
      <c r="C108" s="10" t="s">
        <v>1340</v>
      </c>
      <c r="D108" s="10" t="s">
        <v>1290</v>
      </c>
      <c r="E108" s="10">
        <v>5013976</v>
      </c>
      <c r="H108" s="10">
        <v>210202</v>
      </c>
      <c r="I108" s="10">
        <v>41312</v>
      </c>
      <c r="J108" s="10">
        <v>74841.144</v>
      </c>
      <c r="P108" s="10" t="s">
        <v>1429</v>
      </c>
      <c r="U108" s="10" t="s">
        <v>1319</v>
      </c>
    </row>
    <row r="109" spans="1:21">
      <c r="A109" s="10">
        <v>105</v>
      </c>
      <c r="B109" s="10" t="s">
        <v>1424</v>
      </c>
      <c r="C109" s="10" t="s">
        <v>1342</v>
      </c>
      <c r="D109" s="10" t="s">
        <v>1290</v>
      </c>
      <c r="E109" s="10">
        <v>5013976</v>
      </c>
      <c r="H109" s="10">
        <v>210205</v>
      </c>
      <c r="I109" s="10">
        <v>41312</v>
      </c>
      <c r="J109" s="10">
        <v>149375.66</v>
      </c>
      <c r="P109" s="10" t="s">
        <v>1430</v>
      </c>
      <c r="U109" s="10" t="s">
        <v>1319</v>
      </c>
    </row>
    <row r="110" spans="1:21">
      <c r="A110" s="10">
        <v>106</v>
      </c>
      <c r="B110" s="10" t="s">
        <v>1424</v>
      </c>
      <c r="C110" s="10" t="s">
        <v>1344</v>
      </c>
      <c r="D110" s="10" t="s">
        <v>1290</v>
      </c>
      <c r="E110" s="10">
        <v>5013976</v>
      </c>
      <c r="H110" s="10">
        <v>210204</v>
      </c>
      <c r="I110" s="10">
        <v>41312</v>
      </c>
      <c r="J110" s="10">
        <v>14937.566000000001</v>
      </c>
      <c r="P110" s="10" t="s">
        <v>1431</v>
      </c>
      <c r="U110" s="10" t="s">
        <v>1319</v>
      </c>
    </row>
    <row r="111" spans="1:21">
      <c r="A111" s="10">
        <v>107</v>
      </c>
      <c r="B111" s="10" t="s">
        <v>1424</v>
      </c>
      <c r="C111" s="10" t="s">
        <v>1346</v>
      </c>
      <c r="D111" s="10" t="s">
        <v>1290</v>
      </c>
      <c r="E111" s="10">
        <v>5013976</v>
      </c>
      <c r="H111" s="10">
        <v>210203</v>
      </c>
      <c r="I111" s="10">
        <v>41312</v>
      </c>
      <c r="J111" s="10">
        <v>93551.43</v>
      </c>
      <c r="P111" s="10" t="s">
        <v>1432</v>
      </c>
      <c r="U111" s="10" t="s">
        <v>1319</v>
      </c>
    </row>
    <row r="112" spans="1:21">
      <c r="A112" s="10">
        <v>108</v>
      </c>
      <c r="B112" s="10" t="s">
        <v>1424</v>
      </c>
      <c r="C112" s="10" t="s">
        <v>1348</v>
      </c>
      <c r="D112" s="10" t="s">
        <v>1300</v>
      </c>
      <c r="E112" s="10">
        <v>5341469</v>
      </c>
      <c r="H112" s="10">
        <v>41311</v>
      </c>
      <c r="I112" s="10">
        <v>41313</v>
      </c>
      <c r="J112" s="10">
        <v>708006</v>
      </c>
      <c r="P112" s="10" t="s">
        <v>1433</v>
      </c>
      <c r="U112" s="10" t="s">
        <v>1319</v>
      </c>
    </row>
    <row r="113" spans="1:21">
      <c r="A113" s="10">
        <v>109</v>
      </c>
      <c r="B113" s="10" t="s">
        <v>1424</v>
      </c>
      <c r="C113" s="10" t="s">
        <v>1350</v>
      </c>
      <c r="D113" s="10" t="s">
        <v>1300</v>
      </c>
      <c r="E113" s="10">
        <v>5341469</v>
      </c>
      <c r="H113" s="10">
        <v>210101</v>
      </c>
      <c r="I113" s="10">
        <v>41311</v>
      </c>
      <c r="J113" s="10">
        <v>210000</v>
      </c>
      <c r="P113" s="10" t="s">
        <v>1434</v>
      </c>
      <c r="U113" s="10" t="s">
        <v>1319</v>
      </c>
    </row>
    <row r="114" spans="1:21">
      <c r="A114" s="10">
        <v>110</v>
      </c>
      <c r="B114" s="10" t="s">
        <v>1424</v>
      </c>
      <c r="C114" s="10" t="s">
        <v>1352</v>
      </c>
      <c r="D114" s="10" t="s">
        <v>1290</v>
      </c>
      <c r="E114" s="10">
        <v>5013976</v>
      </c>
      <c r="H114" s="10">
        <v>210903</v>
      </c>
      <c r="I114" s="10">
        <v>39202</v>
      </c>
      <c r="J114" s="10">
        <v>16842807.68</v>
      </c>
      <c r="P114" s="10" t="s">
        <v>1353</v>
      </c>
      <c r="U114" s="10" t="s">
        <v>1354</v>
      </c>
    </row>
    <row r="115" spans="1:21">
      <c r="A115" s="10">
        <v>111</v>
      </c>
      <c r="B115" s="10" t="s">
        <v>1424</v>
      </c>
      <c r="C115" s="10" t="s">
        <v>1352</v>
      </c>
      <c r="D115" s="10" t="s">
        <v>1290</v>
      </c>
      <c r="E115" s="10">
        <v>5013976</v>
      </c>
      <c r="H115" s="10">
        <v>210903</v>
      </c>
      <c r="I115" s="10">
        <v>39206</v>
      </c>
      <c r="J115" s="10">
        <v>45594116.920000002</v>
      </c>
      <c r="P115" s="10" t="s">
        <v>1353</v>
      </c>
      <c r="U115" s="10" t="s">
        <v>1354</v>
      </c>
    </row>
    <row r="116" spans="1:21">
      <c r="A116" s="10">
        <v>112</v>
      </c>
      <c r="B116" s="10" t="s">
        <v>1424</v>
      </c>
      <c r="C116" s="10" t="s">
        <v>1352</v>
      </c>
      <c r="D116" s="10" t="s">
        <v>1290</v>
      </c>
      <c r="E116" s="10">
        <v>5013976</v>
      </c>
      <c r="H116" s="10">
        <v>210903</v>
      </c>
      <c r="I116" s="10">
        <v>39210</v>
      </c>
      <c r="J116" s="10">
        <v>321654.27</v>
      </c>
      <c r="P116" s="10" t="s">
        <v>1353</v>
      </c>
      <c r="U116" s="10" t="s">
        <v>1354</v>
      </c>
    </row>
    <row r="117" spans="1:21">
      <c r="A117" s="10">
        <v>113</v>
      </c>
      <c r="B117" s="10" t="s">
        <v>1424</v>
      </c>
      <c r="C117" s="10" t="s">
        <v>1352</v>
      </c>
      <c r="D117" s="10" t="s">
        <v>1290</v>
      </c>
      <c r="E117" s="10">
        <v>5013976</v>
      </c>
      <c r="H117" s="10">
        <v>210903</v>
      </c>
      <c r="I117" s="10">
        <v>39208</v>
      </c>
      <c r="J117" s="10">
        <v>109568.01</v>
      </c>
      <c r="P117" s="10" t="s">
        <v>1353</v>
      </c>
      <c r="U117" s="10" t="s">
        <v>1354</v>
      </c>
    </row>
    <row r="118" spans="1:21">
      <c r="A118" s="10">
        <v>114</v>
      </c>
      <c r="B118" s="10" t="s">
        <v>1435</v>
      </c>
      <c r="C118" s="10">
        <v>1</v>
      </c>
      <c r="D118" s="10" t="s">
        <v>1436</v>
      </c>
      <c r="E118" s="10">
        <v>2611016821</v>
      </c>
      <c r="F118" s="10" t="s">
        <v>1437</v>
      </c>
      <c r="G118" s="10">
        <v>11111111</v>
      </c>
      <c r="H118" s="10">
        <v>41361</v>
      </c>
      <c r="I118" s="10">
        <v>31211</v>
      </c>
      <c r="J118" s="10">
        <v>158400</v>
      </c>
      <c r="K118" s="10">
        <v>93</v>
      </c>
      <c r="L118" s="10" t="s">
        <v>1438</v>
      </c>
      <c r="M118" s="10">
        <v>1</v>
      </c>
      <c r="N118" s="10" t="s">
        <v>1295</v>
      </c>
      <c r="O118" s="10">
        <v>0</v>
      </c>
      <c r="P118" s="10" t="s">
        <v>1439</v>
      </c>
      <c r="Q118" s="10">
        <v>70802</v>
      </c>
      <c r="R118" s="10">
        <v>80101</v>
      </c>
      <c r="S118" s="10">
        <v>210804</v>
      </c>
      <c r="T118" s="10" t="s">
        <v>1297</v>
      </c>
      <c r="U118" s="10" t="s">
        <v>1303</v>
      </c>
    </row>
    <row r="119" spans="1:21">
      <c r="A119" s="10">
        <v>115</v>
      </c>
      <c r="B119" s="10" t="s">
        <v>1435</v>
      </c>
      <c r="C119" s="10">
        <v>1</v>
      </c>
      <c r="D119" s="10" t="s">
        <v>1436</v>
      </c>
      <c r="E119" s="10">
        <v>2611016821</v>
      </c>
      <c r="H119" s="10">
        <v>210804</v>
      </c>
      <c r="I119" s="10">
        <v>41361</v>
      </c>
      <c r="J119" s="10">
        <v>158400</v>
      </c>
      <c r="P119" s="10" t="s">
        <v>1439</v>
      </c>
      <c r="U119" s="10" t="s">
        <v>1319</v>
      </c>
    </row>
    <row r="120" spans="1:21">
      <c r="A120" s="10">
        <v>116</v>
      </c>
      <c r="B120" s="10" t="s">
        <v>1435</v>
      </c>
      <c r="C120" s="10">
        <v>10</v>
      </c>
      <c r="D120" s="10" t="s">
        <v>1308</v>
      </c>
      <c r="E120" s="10">
        <v>100190090000</v>
      </c>
      <c r="H120" s="10">
        <v>41312</v>
      </c>
      <c r="I120" s="10">
        <v>132007</v>
      </c>
      <c r="J120" s="10">
        <v>522700</v>
      </c>
      <c r="P120" s="10" t="s">
        <v>1440</v>
      </c>
      <c r="U120" s="10" t="s">
        <v>1319</v>
      </c>
    </row>
    <row r="121" spans="1:21">
      <c r="A121" s="10">
        <v>117</v>
      </c>
      <c r="B121" s="10" t="s">
        <v>1435</v>
      </c>
      <c r="C121" s="10">
        <v>10</v>
      </c>
      <c r="D121" s="10" t="s">
        <v>1300</v>
      </c>
      <c r="E121" s="10">
        <v>5341469</v>
      </c>
      <c r="H121" s="10">
        <v>41313</v>
      </c>
      <c r="I121" s="10">
        <v>132007</v>
      </c>
      <c r="J121" s="10">
        <v>490230</v>
      </c>
      <c r="P121" s="10" t="s">
        <v>1441</v>
      </c>
      <c r="U121" s="10" t="s">
        <v>1319</v>
      </c>
    </row>
    <row r="122" spans="1:21">
      <c r="A122" s="10">
        <v>118</v>
      </c>
      <c r="B122" s="10" t="s">
        <v>1435</v>
      </c>
      <c r="C122" s="10">
        <v>10</v>
      </c>
      <c r="D122" s="10" t="s">
        <v>1300</v>
      </c>
      <c r="E122" s="10">
        <v>5341469</v>
      </c>
      <c r="H122" s="10">
        <v>41311</v>
      </c>
      <c r="I122" s="10">
        <v>210201</v>
      </c>
      <c r="J122" s="10">
        <v>1950</v>
      </c>
      <c r="P122" s="10" t="s">
        <v>1442</v>
      </c>
      <c r="U122" s="10" t="s">
        <v>1319</v>
      </c>
    </row>
    <row r="123" spans="1:21">
      <c r="A123" s="10">
        <v>119</v>
      </c>
      <c r="B123" s="10" t="s">
        <v>1435</v>
      </c>
      <c r="C123" s="10">
        <v>2</v>
      </c>
      <c r="D123" s="10" t="s">
        <v>1436</v>
      </c>
      <c r="E123" s="10">
        <v>2611168592</v>
      </c>
      <c r="F123" s="10" t="s">
        <v>1437</v>
      </c>
      <c r="G123" s="10">
        <v>1111222</v>
      </c>
      <c r="H123" s="10">
        <v>41361</v>
      </c>
      <c r="I123" s="10">
        <v>31211</v>
      </c>
      <c r="J123" s="10">
        <v>7500</v>
      </c>
      <c r="K123" s="10">
        <v>451</v>
      </c>
      <c r="L123" s="10" t="s">
        <v>1443</v>
      </c>
      <c r="M123" s="10">
        <v>1</v>
      </c>
      <c r="N123" s="10" t="s">
        <v>1295</v>
      </c>
      <c r="O123" s="10">
        <v>0</v>
      </c>
      <c r="P123" s="10" t="s">
        <v>1444</v>
      </c>
      <c r="Q123" s="10">
        <v>70802</v>
      </c>
      <c r="R123" s="10">
        <v>80101</v>
      </c>
      <c r="S123" s="10">
        <v>210804</v>
      </c>
      <c r="T123" s="10" t="s">
        <v>1297</v>
      </c>
      <c r="U123" s="10" t="s">
        <v>1303</v>
      </c>
    </row>
    <row r="124" spans="1:21">
      <c r="A124" s="10">
        <v>120</v>
      </c>
      <c r="B124" s="10" t="s">
        <v>1435</v>
      </c>
      <c r="C124" s="10">
        <v>2</v>
      </c>
      <c r="D124" s="10" t="s">
        <v>1436</v>
      </c>
      <c r="E124" s="10">
        <v>2611168592</v>
      </c>
      <c r="H124" s="10">
        <v>210804</v>
      </c>
      <c r="I124" s="10">
        <v>41361</v>
      </c>
      <c r="J124" s="10">
        <v>7500</v>
      </c>
      <c r="P124" s="10" t="s">
        <v>1445</v>
      </c>
      <c r="U124" s="10" t="s">
        <v>1319</v>
      </c>
    </row>
    <row r="125" spans="1:21">
      <c r="A125" s="10">
        <v>121</v>
      </c>
      <c r="B125" s="10" t="s">
        <v>1446</v>
      </c>
      <c r="C125" s="10">
        <v>13</v>
      </c>
      <c r="D125" s="10" t="s">
        <v>1292</v>
      </c>
      <c r="E125" s="10">
        <v>5013976</v>
      </c>
      <c r="F125" s="10" t="s">
        <v>1293</v>
      </c>
      <c r="G125" s="10">
        <v>100900019032</v>
      </c>
      <c r="H125" s="10">
        <v>31211</v>
      </c>
      <c r="I125" s="10">
        <v>120009</v>
      </c>
      <c r="J125" s="10">
        <v>7500</v>
      </c>
      <c r="K125" s="10">
        <v>453</v>
      </c>
      <c r="L125" s="10" t="s">
        <v>1447</v>
      </c>
      <c r="M125" s="10">
        <v>1</v>
      </c>
      <c r="N125" s="10" t="s">
        <v>1295</v>
      </c>
      <c r="O125" s="10">
        <v>0</v>
      </c>
      <c r="P125" s="10" t="s">
        <v>1448</v>
      </c>
      <c r="Q125" s="10">
        <v>0</v>
      </c>
      <c r="R125" s="10">
        <v>0</v>
      </c>
      <c r="S125" s="10">
        <v>300001</v>
      </c>
      <c r="T125" s="10" t="s">
        <v>1297</v>
      </c>
      <c r="U125" s="10" t="s">
        <v>1298</v>
      </c>
    </row>
    <row r="126" spans="1:21">
      <c r="A126" s="10">
        <v>122</v>
      </c>
      <c r="B126" s="10" t="s">
        <v>1446</v>
      </c>
      <c r="C126" s="10">
        <v>14</v>
      </c>
      <c r="D126" s="10" t="s">
        <v>1292</v>
      </c>
      <c r="E126" s="10">
        <v>5013976</v>
      </c>
      <c r="F126" s="10" t="s">
        <v>1293</v>
      </c>
      <c r="G126" s="10">
        <v>100900019032</v>
      </c>
      <c r="H126" s="10">
        <v>31211</v>
      </c>
      <c r="I126" s="10">
        <v>120009</v>
      </c>
      <c r="J126" s="10">
        <v>158400</v>
      </c>
      <c r="K126" s="10">
        <v>454</v>
      </c>
      <c r="L126" s="10" t="s">
        <v>1449</v>
      </c>
      <c r="M126" s="10">
        <v>1</v>
      </c>
      <c r="N126" s="10" t="s">
        <v>1295</v>
      </c>
      <c r="O126" s="10">
        <v>0</v>
      </c>
      <c r="P126" s="10" t="s">
        <v>1448</v>
      </c>
      <c r="Q126" s="10">
        <v>0</v>
      </c>
      <c r="R126" s="10">
        <v>0</v>
      </c>
      <c r="S126" s="10">
        <v>300001</v>
      </c>
      <c r="T126" s="10" t="s">
        <v>1297</v>
      </c>
      <c r="U126" s="10" t="s">
        <v>1298</v>
      </c>
    </row>
    <row r="127" spans="1:21">
      <c r="A127" s="10">
        <v>123</v>
      </c>
      <c r="B127" s="10" t="s">
        <v>1450</v>
      </c>
      <c r="C127" s="10">
        <v>3</v>
      </c>
      <c r="D127" s="10" t="s">
        <v>1292</v>
      </c>
      <c r="E127" s="10">
        <v>5013976</v>
      </c>
      <c r="F127" s="10" t="s">
        <v>1293</v>
      </c>
      <c r="G127" s="10">
        <v>100900019032</v>
      </c>
      <c r="H127" s="10">
        <v>31211</v>
      </c>
      <c r="I127" s="10">
        <v>1200041</v>
      </c>
      <c r="J127" s="10">
        <v>12225600</v>
      </c>
      <c r="K127" s="10">
        <v>336</v>
      </c>
      <c r="L127" s="10" t="s">
        <v>1451</v>
      </c>
      <c r="M127" s="10">
        <v>1</v>
      </c>
      <c r="O127" s="10">
        <v>0</v>
      </c>
      <c r="P127" s="10" t="s">
        <v>1296</v>
      </c>
      <c r="Q127" s="10">
        <v>70802</v>
      </c>
      <c r="R127" s="10">
        <v>80103</v>
      </c>
      <c r="S127" s="10">
        <v>350001</v>
      </c>
      <c r="T127" s="10" t="s">
        <v>1452</v>
      </c>
      <c r="U127" s="10" t="s">
        <v>1298</v>
      </c>
    </row>
    <row r="128" spans="1:21">
      <c r="A128" s="10">
        <v>124</v>
      </c>
      <c r="B128" s="10" t="s">
        <v>1453</v>
      </c>
      <c r="C128" s="10">
        <v>4</v>
      </c>
      <c r="D128" s="10" t="s">
        <v>1300</v>
      </c>
      <c r="E128" s="10">
        <v>5341469</v>
      </c>
      <c r="F128" s="10" t="s">
        <v>1300</v>
      </c>
      <c r="G128" s="10">
        <v>140800215515</v>
      </c>
      <c r="H128" s="10">
        <v>41311</v>
      </c>
      <c r="I128" s="10">
        <v>31211</v>
      </c>
      <c r="J128" s="10">
        <v>210000</v>
      </c>
      <c r="K128" s="10">
        <v>387</v>
      </c>
      <c r="L128" s="10" t="s">
        <v>1314</v>
      </c>
      <c r="M128" s="10">
        <v>15</v>
      </c>
      <c r="O128" s="10">
        <v>0</v>
      </c>
      <c r="P128" s="10" t="s">
        <v>1454</v>
      </c>
      <c r="Q128" s="10">
        <v>70802</v>
      </c>
      <c r="R128" s="10">
        <v>80103</v>
      </c>
      <c r="S128" s="10">
        <v>210103</v>
      </c>
      <c r="T128" s="10" t="s">
        <v>1455</v>
      </c>
      <c r="U128" s="10" t="s">
        <v>1303</v>
      </c>
    </row>
    <row r="129" spans="1:21">
      <c r="A129" s="10">
        <v>125</v>
      </c>
      <c r="B129" s="10" t="s">
        <v>1453</v>
      </c>
      <c r="C129" s="10">
        <v>4</v>
      </c>
      <c r="D129" s="10" t="s">
        <v>1300</v>
      </c>
      <c r="E129" s="10">
        <v>5341469</v>
      </c>
      <c r="F129" s="10" t="s">
        <v>1300</v>
      </c>
      <c r="G129" s="10">
        <v>140800215515</v>
      </c>
      <c r="H129" s="10">
        <v>41311</v>
      </c>
      <c r="I129" s="10">
        <v>31211</v>
      </c>
      <c r="J129" s="10">
        <v>7090734</v>
      </c>
      <c r="K129" s="10">
        <v>386</v>
      </c>
      <c r="L129" s="10" t="s">
        <v>1294</v>
      </c>
      <c r="M129" s="10">
        <v>13</v>
      </c>
      <c r="O129" s="10">
        <v>0</v>
      </c>
      <c r="P129" s="10" t="s">
        <v>1454</v>
      </c>
      <c r="Q129" s="10">
        <v>70802</v>
      </c>
      <c r="R129" s="10">
        <v>80103</v>
      </c>
      <c r="S129" s="10">
        <v>210101</v>
      </c>
      <c r="T129" s="10" t="s">
        <v>1455</v>
      </c>
      <c r="U129" s="10" t="s">
        <v>1303</v>
      </c>
    </row>
    <row r="130" spans="1:21">
      <c r="A130" s="10">
        <v>126</v>
      </c>
      <c r="B130" s="10" t="s">
        <v>1453</v>
      </c>
      <c r="C130" s="10">
        <v>5</v>
      </c>
      <c r="D130" s="10" t="s">
        <v>1320</v>
      </c>
      <c r="E130" s="10">
        <v>2075261</v>
      </c>
      <c r="F130" s="10" t="s">
        <v>1316</v>
      </c>
      <c r="G130" s="10">
        <v>5108168773</v>
      </c>
      <c r="H130" s="10">
        <v>41361</v>
      </c>
      <c r="I130" s="10">
        <v>31211</v>
      </c>
      <c r="J130" s="10">
        <v>345000</v>
      </c>
      <c r="K130" s="10">
        <v>387</v>
      </c>
      <c r="L130" s="10" t="s">
        <v>1314</v>
      </c>
      <c r="M130" s="10">
        <v>11</v>
      </c>
      <c r="O130" s="10">
        <v>0</v>
      </c>
      <c r="P130" s="10" t="s">
        <v>1321</v>
      </c>
      <c r="Q130" s="10">
        <v>70802</v>
      </c>
      <c r="R130" s="10">
        <v>80103</v>
      </c>
      <c r="S130" s="10">
        <v>210402</v>
      </c>
      <c r="T130" s="10" t="s">
        <v>1455</v>
      </c>
      <c r="U130" s="10" t="s">
        <v>1303</v>
      </c>
    </row>
    <row r="131" spans="1:21">
      <c r="A131" s="10">
        <v>127</v>
      </c>
      <c r="B131" s="10" t="s">
        <v>1456</v>
      </c>
      <c r="C131" s="10">
        <v>6</v>
      </c>
      <c r="D131" s="10" t="s">
        <v>1320</v>
      </c>
      <c r="E131" s="10">
        <v>2075261</v>
      </c>
      <c r="H131" s="10">
        <v>35440</v>
      </c>
      <c r="I131" s="10">
        <v>41361</v>
      </c>
      <c r="J131" s="10">
        <v>5000</v>
      </c>
      <c r="K131" s="10">
        <v>389</v>
      </c>
      <c r="L131" s="10" t="s">
        <v>1328</v>
      </c>
      <c r="M131" s="10">
        <v>1</v>
      </c>
      <c r="N131" s="10" t="s">
        <v>1295</v>
      </c>
      <c r="O131" s="10">
        <v>0</v>
      </c>
      <c r="P131" s="10" t="s">
        <v>1328</v>
      </c>
      <c r="Q131" s="10">
        <v>70802</v>
      </c>
      <c r="R131" s="10">
        <v>80103</v>
      </c>
      <c r="S131" s="10">
        <v>210702</v>
      </c>
      <c r="T131" s="10" t="s">
        <v>1297</v>
      </c>
      <c r="U131" s="10" t="s">
        <v>1323</v>
      </c>
    </row>
    <row r="132" spans="1:21">
      <c r="A132" s="10">
        <v>128</v>
      </c>
      <c r="B132" s="10" t="s">
        <v>1456</v>
      </c>
      <c r="C132" s="10">
        <v>6</v>
      </c>
      <c r="D132" s="10" t="s">
        <v>1320</v>
      </c>
      <c r="E132" s="10">
        <v>2075261</v>
      </c>
      <c r="H132" s="10">
        <v>35440</v>
      </c>
      <c r="I132" s="10">
        <v>41361</v>
      </c>
      <c r="J132" s="10">
        <v>140000</v>
      </c>
      <c r="K132" s="10">
        <v>387</v>
      </c>
      <c r="L132" s="10" t="s">
        <v>1314</v>
      </c>
      <c r="M132" s="10">
        <v>14</v>
      </c>
      <c r="N132" s="10" t="s">
        <v>1295</v>
      </c>
      <c r="P132" s="10" t="s">
        <v>1314</v>
      </c>
      <c r="T132" s="10" t="s">
        <v>1297</v>
      </c>
      <c r="U132" s="10" t="s">
        <v>1323</v>
      </c>
    </row>
    <row r="133" spans="1:21">
      <c r="A133" s="10">
        <v>129</v>
      </c>
      <c r="B133" s="10" t="s">
        <v>1456</v>
      </c>
      <c r="C133" s="10">
        <v>6</v>
      </c>
      <c r="D133" s="10" t="s">
        <v>1320</v>
      </c>
      <c r="E133" s="10">
        <v>2075261</v>
      </c>
      <c r="H133" s="10">
        <v>35440</v>
      </c>
      <c r="I133" s="10">
        <v>41361</v>
      </c>
      <c r="J133" s="10">
        <v>200000</v>
      </c>
      <c r="K133" s="10">
        <v>386</v>
      </c>
      <c r="L133" s="10" t="s">
        <v>1294</v>
      </c>
      <c r="M133" s="10">
        <v>10</v>
      </c>
      <c r="N133" s="10" t="s">
        <v>1295</v>
      </c>
      <c r="O133" s="10">
        <v>0</v>
      </c>
      <c r="P133" s="10" t="s">
        <v>1294</v>
      </c>
      <c r="Q133" s="10">
        <v>70802</v>
      </c>
      <c r="R133" s="10">
        <v>80103</v>
      </c>
      <c r="S133" s="10">
        <v>210402</v>
      </c>
      <c r="T133" s="10" t="s">
        <v>1297</v>
      </c>
      <c r="U133" s="10" t="s">
        <v>1323</v>
      </c>
    </row>
    <row r="134" spans="1:21">
      <c r="A134" s="10">
        <v>130</v>
      </c>
      <c r="B134" s="10" t="s">
        <v>1457</v>
      </c>
      <c r="C134" s="10">
        <v>12</v>
      </c>
      <c r="D134" s="10" t="s">
        <v>1363</v>
      </c>
      <c r="E134" s="10" t="s">
        <v>1364</v>
      </c>
      <c r="H134" s="10">
        <v>210402</v>
      </c>
      <c r="I134" s="10">
        <v>35440</v>
      </c>
      <c r="J134" s="10">
        <v>200000</v>
      </c>
      <c r="K134" s="10">
        <v>386</v>
      </c>
      <c r="L134" s="10" t="s">
        <v>1294</v>
      </c>
      <c r="M134" s="10">
        <v>5</v>
      </c>
      <c r="N134" s="10" t="s">
        <v>1295</v>
      </c>
      <c r="P134" s="10" t="s">
        <v>1294</v>
      </c>
      <c r="T134" s="10" t="s">
        <v>1297</v>
      </c>
      <c r="U134" s="10" t="s">
        <v>1325</v>
      </c>
    </row>
    <row r="135" spans="1:21">
      <c r="A135" s="10">
        <v>131</v>
      </c>
      <c r="B135" s="10" t="s">
        <v>1458</v>
      </c>
      <c r="C135" s="10">
        <v>10</v>
      </c>
      <c r="D135" s="10" t="s">
        <v>1459</v>
      </c>
      <c r="E135" s="10">
        <v>8231203</v>
      </c>
      <c r="F135" s="10" t="s">
        <v>1316</v>
      </c>
      <c r="G135" s="10">
        <v>5046481446</v>
      </c>
      <c r="H135" s="10">
        <v>41361</v>
      </c>
      <c r="I135" s="10">
        <v>31211</v>
      </c>
      <c r="J135" s="10">
        <v>15000</v>
      </c>
      <c r="K135" s="10">
        <v>421</v>
      </c>
      <c r="L135" s="10" t="s">
        <v>1417</v>
      </c>
      <c r="M135" s="10">
        <v>2</v>
      </c>
      <c r="O135" s="10">
        <v>0</v>
      </c>
      <c r="P135" s="10" t="s">
        <v>1460</v>
      </c>
      <c r="Q135" s="10">
        <v>70802</v>
      </c>
      <c r="R135" s="10">
        <v>80103</v>
      </c>
      <c r="S135" s="10">
        <v>210801</v>
      </c>
      <c r="T135" s="10" t="s">
        <v>1455</v>
      </c>
      <c r="U135" s="10" t="s">
        <v>1303</v>
      </c>
    </row>
    <row r="136" spans="1:21">
      <c r="A136" s="10">
        <v>132</v>
      </c>
      <c r="B136" s="10" t="s">
        <v>1458</v>
      </c>
      <c r="C136" s="10">
        <v>10</v>
      </c>
      <c r="D136" s="10" t="s">
        <v>1459</v>
      </c>
      <c r="E136" s="10">
        <v>8231203</v>
      </c>
      <c r="H136" s="10">
        <v>210801</v>
      </c>
      <c r="I136" s="10">
        <v>41361</v>
      </c>
      <c r="J136" s="10">
        <v>15000</v>
      </c>
      <c r="P136" s="10" t="s">
        <v>1460</v>
      </c>
      <c r="U136" s="10" t="s">
        <v>1319</v>
      </c>
    </row>
    <row r="137" spans="1:21">
      <c r="A137" s="10">
        <v>133</v>
      </c>
      <c r="B137" s="10" t="s">
        <v>1458</v>
      </c>
      <c r="C137" s="10">
        <v>11</v>
      </c>
      <c r="D137" s="10" t="s">
        <v>1315</v>
      </c>
      <c r="E137" s="10">
        <v>2073943</v>
      </c>
      <c r="F137" s="10" t="s">
        <v>1316</v>
      </c>
      <c r="G137" s="10">
        <v>5045002567</v>
      </c>
      <c r="H137" s="10">
        <v>41361</v>
      </c>
      <c r="I137" s="10">
        <v>31211</v>
      </c>
      <c r="J137" s="10">
        <v>104000</v>
      </c>
      <c r="K137" s="10">
        <v>422</v>
      </c>
      <c r="L137" s="10" t="s">
        <v>1409</v>
      </c>
      <c r="M137" s="10">
        <v>1</v>
      </c>
      <c r="O137" s="10">
        <v>0</v>
      </c>
      <c r="P137" s="10" t="s">
        <v>1317</v>
      </c>
      <c r="Q137" s="10">
        <v>70802</v>
      </c>
      <c r="R137" s="10">
        <v>80103</v>
      </c>
      <c r="S137" s="10">
        <v>210403</v>
      </c>
      <c r="T137" s="10" t="s">
        <v>1455</v>
      </c>
      <c r="U137" s="10" t="s">
        <v>1303</v>
      </c>
    </row>
    <row r="138" spans="1:21">
      <c r="A138" s="10">
        <v>134</v>
      </c>
      <c r="B138" s="10" t="s">
        <v>1458</v>
      </c>
      <c r="C138" s="10">
        <v>11</v>
      </c>
      <c r="D138" s="10" t="s">
        <v>1315</v>
      </c>
      <c r="E138" s="10">
        <v>2073943</v>
      </c>
      <c r="H138" s="10">
        <v>210403</v>
      </c>
      <c r="I138" s="10">
        <v>41361</v>
      </c>
      <c r="J138" s="10">
        <v>104000</v>
      </c>
      <c r="K138" s="10">
        <v>433</v>
      </c>
      <c r="L138" s="10" t="s">
        <v>1461</v>
      </c>
      <c r="M138" s="10">
        <v>1</v>
      </c>
      <c r="P138" s="10" t="s">
        <v>1317</v>
      </c>
      <c r="T138" s="10" t="s">
        <v>1455</v>
      </c>
      <c r="U138" s="10" t="s">
        <v>1319</v>
      </c>
    </row>
    <row r="139" spans="1:21">
      <c r="A139" s="10">
        <v>135</v>
      </c>
      <c r="B139" s="10" t="s">
        <v>1458</v>
      </c>
      <c r="C139" s="10">
        <v>12</v>
      </c>
      <c r="D139" s="10" t="s">
        <v>1462</v>
      </c>
      <c r="E139" s="10">
        <v>5324165</v>
      </c>
      <c r="F139" s="10" t="s">
        <v>1300</v>
      </c>
      <c r="G139" s="10">
        <v>340202233470</v>
      </c>
      <c r="H139" s="10">
        <v>41361</v>
      </c>
      <c r="I139" s="10">
        <v>31211</v>
      </c>
      <c r="J139" s="10">
        <v>22000</v>
      </c>
      <c r="K139" s="10">
        <v>423</v>
      </c>
      <c r="L139" s="10" t="s">
        <v>1409</v>
      </c>
      <c r="M139" s="10">
        <v>1</v>
      </c>
      <c r="O139" s="10">
        <v>0</v>
      </c>
      <c r="P139" s="10" t="s">
        <v>1463</v>
      </c>
      <c r="Q139" s="10">
        <v>70802</v>
      </c>
      <c r="R139" s="10">
        <v>80103</v>
      </c>
      <c r="S139" s="10">
        <v>210801</v>
      </c>
      <c r="T139" s="10" t="s">
        <v>1455</v>
      </c>
      <c r="U139" s="10" t="s">
        <v>1303</v>
      </c>
    </row>
    <row r="140" spans="1:21">
      <c r="A140" s="10">
        <v>136</v>
      </c>
      <c r="B140" s="10" t="s">
        <v>1458</v>
      </c>
      <c r="C140" s="10">
        <v>12</v>
      </c>
      <c r="D140" s="10" t="s">
        <v>1462</v>
      </c>
      <c r="E140" s="10">
        <v>5324165</v>
      </c>
      <c r="H140" s="10">
        <v>210801</v>
      </c>
      <c r="I140" s="10">
        <v>41361</v>
      </c>
      <c r="J140" s="10">
        <v>22000</v>
      </c>
      <c r="P140" s="10" t="s">
        <v>1463</v>
      </c>
      <c r="U140" s="10" t="s">
        <v>1319</v>
      </c>
    </row>
    <row r="141" spans="1:21">
      <c r="A141" s="10">
        <v>137</v>
      </c>
      <c r="B141" s="10" t="s">
        <v>1458</v>
      </c>
      <c r="C141" s="10">
        <v>13</v>
      </c>
      <c r="D141" s="10" t="s">
        <v>1387</v>
      </c>
      <c r="E141" s="10" t="s">
        <v>1388</v>
      </c>
      <c r="H141" s="10">
        <v>210402</v>
      </c>
      <c r="I141" s="10">
        <v>35440</v>
      </c>
      <c r="J141" s="10">
        <v>60000</v>
      </c>
      <c r="K141" s="10">
        <v>375</v>
      </c>
      <c r="L141" s="10" t="s">
        <v>1464</v>
      </c>
      <c r="M141" s="10">
        <v>18</v>
      </c>
      <c r="N141" s="10" t="s">
        <v>1295</v>
      </c>
      <c r="P141" s="10" t="s">
        <v>1314</v>
      </c>
      <c r="T141" s="10" t="s">
        <v>1297</v>
      </c>
      <c r="U141" s="10" t="s">
        <v>1325</v>
      </c>
    </row>
    <row r="142" spans="1:21">
      <c r="A142" s="10">
        <v>138</v>
      </c>
      <c r="B142" s="10" t="s">
        <v>1458</v>
      </c>
      <c r="C142" s="10">
        <v>14</v>
      </c>
      <c r="D142" s="10" t="s">
        <v>1363</v>
      </c>
      <c r="E142" s="10" t="s">
        <v>1364</v>
      </c>
      <c r="H142" s="10">
        <v>210402</v>
      </c>
      <c r="I142" s="10">
        <v>35440</v>
      </c>
      <c r="J142" s="10">
        <v>50000</v>
      </c>
      <c r="K142" s="10">
        <v>376</v>
      </c>
      <c r="L142" s="10" t="s">
        <v>1465</v>
      </c>
      <c r="M142" s="10">
        <v>2</v>
      </c>
      <c r="N142" s="10" t="s">
        <v>1295</v>
      </c>
      <c r="P142" s="10" t="s">
        <v>1314</v>
      </c>
      <c r="T142" s="10" t="s">
        <v>1297</v>
      </c>
      <c r="U142" s="10" t="s">
        <v>1325</v>
      </c>
    </row>
    <row r="143" spans="1:21">
      <c r="A143" s="10">
        <v>139</v>
      </c>
      <c r="B143" s="10" t="s">
        <v>1458</v>
      </c>
      <c r="C143" s="10">
        <v>6</v>
      </c>
      <c r="D143" s="10" t="s">
        <v>1305</v>
      </c>
      <c r="E143" s="10">
        <v>100190000901</v>
      </c>
      <c r="F143" s="10" t="s">
        <v>1293</v>
      </c>
      <c r="G143" s="10">
        <v>100190000901</v>
      </c>
      <c r="H143" s="10">
        <v>41313</v>
      </c>
      <c r="I143" s="10">
        <v>31211</v>
      </c>
      <c r="J143" s="10">
        <v>663646</v>
      </c>
      <c r="K143" s="10">
        <v>387</v>
      </c>
      <c r="L143" s="10" t="s">
        <v>1314</v>
      </c>
      <c r="M143" s="10">
        <v>15</v>
      </c>
      <c r="O143" s="10">
        <v>0</v>
      </c>
      <c r="P143" s="10" t="s">
        <v>1307</v>
      </c>
      <c r="Q143" s="10">
        <v>70802</v>
      </c>
      <c r="R143" s="10">
        <v>80103</v>
      </c>
      <c r="S143" s="10">
        <v>210101</v>
      </c>
      <c r="T143" s="10" t="s">
        <v>1455</v>
      </c>
      <c r="U143" s="10" t="s">
        <v>1303</v>
      </c>
    </row>
    <row r="144" spans="1:21">
      <c r="A144" s="10">
        <v>140</v>
      </c>
      <c r="B144" s="10" t="s">
        <v>1458</v>
      </c>
      <c r="C144" s="10">
        <v>7</v>
      </c>
      <c r="D144" s="10" t="s">
        <v>1308</v>
      </c>
      <c r="E144" s="10">
        <v>100190090000</v>
      </c>
      <c r="F144" s="10" t="s">
        <v>1293</v>
      </c>
      <c r="G144" s="10">
        <v>100190090000</v>
      </c>
      <c r="H144" s="10">
        <v>41312</v>
      </c>
      <c r="I144" s="10">
        <v>31211</v>
      </c>
      <c r="J144" s="10">
        <v>13827</v>
      </c>
      <c r="K144" s="10">
        <v>432</v>
      </c>
      <c r="L144" s="10" t="s">
        <v>1466</v>
      </c>
      <c r="M144" s="10">
        <v>4</v>
      </c>
      <c r="N144" s="10" t="s">
        <v>1295</v>
      </c>
      <c r="O144" s="10">
        <v>0</v>
      </c>
      <c r="P144" s="10" t="s">
        <v>1310</v>
      </c>
      <c r="Q144" s="10">
        <v>70802</v>
      </c>
      <c r="R144" s="10">
        <v>80103</v>
      </c>
      <c r="S144" s="10">
        <v>210204</v>
      </c>
      <c r="T144" s="10" t="s">
        <v>1297</v>
      </c>
      <c r="U144" s="10" t="s">
        <v>1303</v>
      </c>
    </row>
    <row r="145" spans="1:21">
      <c r="A145" s="10">
        <v>141</v>
      </c>
      <c r="B145" s="10" t="s">
        <v>1458</v>
      </c>
      <c r="C145" s="10">
        <v>7</v>
      </c>
      <c r="D145" s="10" t="s">
        <v>1308</v>
      </c>
      <c r="E145" s="10">
        <v>100190090000</v>
      </c>
      <c r="F145" s="10" t="s">
        <v>1293</v>
      </c>
      <c r="G145" s="10">
        <v>100190090000</v>
      </c>
      <c r="H145" s="10">
        <v>41312</v>
      </c>
      <c r="I145" s="10">
        <v>31211</v>
      </c>
      <c r="J145" s="10">
        <v>70374</v>
      </c>
      <c r="K145" s="10">
        <v>431</v>
      </c>
      <c r="L145" s="10" t="s">
        <v>1467</v>
      </c>
      <c r="M145" s="10">
        <v>5</v>
      </c>
      <c r="N145" s="10" t="s">
        <v>1295</v>
      </c>
      <c r="O145" s="10">
        <v>0</v>
      </c>
      <c r="P145" s="10" t="s">
        <v>1310</v>
      </c>
      <c r="Q145" s="10">
        <v>70802</v>
      </c>
      <c r="R145" s="10">
        <v>80103</v>
      </c>
      <c r="S145" s="10">
        <v>210202</v>
      </c>
      <c r="T145" s="10" t="s">
        <v>1297</v>
      </c>
      <c r="U145" s="10" t="s">
        <v>1303</v>
      </c>
    </row>
    <row r="146" spans="1:21">
      <c r="A146" s="10">
        <v>142</v>
      </c>
      <c r="B146" s="10" t="s">
        <v>1458</v>
      </c>
      <c r="C146" s="10">
        <v>7</v>
      </c>
      <c r="D146" s="10" t="s">
        <v>1308</v>
      </c>
      <c r="E146" s="10">
        <v>100190090000</v>
      </c>
      <c r="F146" s="10" t="s">
        <v>1293</v>
      </c>
      <c r="G146" s="10">
        <v>100190090000</v>
      </c>
      <c r="H146" s="10">
        <v>41312</v>
      </c>
      <c r="I146" s="10">
        <v>31211</v>
      </c>
      <c r="J146" s="10">
        <v>87967</v>
      </c>
      <c r="K146" s="10">
        <v>433</v>
      </c>
      <c r="L146" s="10" t="s">
        <v>1461</v>
      </c>
      <c r="M146" s="10">
        <v>3</v>
      </c>
      <c r="N146" s="10" t="s">
        <v>1295</v>
      </c>
      <c r="O146" s="10">
        <v>0</v>
      </c>
      <c r="P146" s="10" t="s">
        <v>1310</v>
      </c>
      <c r="Q146" s="10">
        <v>70802</v>
      </c>
      <c r="R146" s="10">
        <v>80103</v>
      </c>
      <c r="S146" s="10">
        <v>210203</v>
      </c>
      <c r="T146" s="10" t="s">
        <v>1297</v>
      </c>
      <c r="U146" s="10" t="s">
        <v>1303</v>
      </c>
    </row>
    <row r="147" spans="1:21">
      <c r="A147" s="10">
        <v>143</v>
      </c>
      <c r="B147" s="10" t="s">
        <v>1458</v>
      </c>
      <c r="C147" s="10">
        <v>7</v>
      </c>
      <c r="D147" s="10" t="s">
        <v>1308</v>
      </c>
      <c r="E147" s="10">
        <v>100190090000</v>
      </c>
      <c r="F147" s="10" t="s">
        <v>1293</v>
      </c>
      <c r="G147" s="10">
        <v>100190090000</v>
      </c>
      <c r="H147" s="10">
        <v>41312</v>
      </c>
      <c r="I147" s="10">
        <v>31211</v>
      </c>
      <c r="J147" s="10">
        <v>138267</v>
      </c>
      <c r="K147" s="10">
        <v>434</v>
      </c>
      <c r="L147" s="10" t="s">
        <v>1468</v>
      </c>
      <c r="M147" s="10">
        <v>7</v>
      </c>
      <c r="N147" s="10" t="s">
        <v>1295</v>
      </c>
      <c r="O147" s="10">
        <v>0</v>
      </c>
      <c r="P147" s="10" t="s">
        <v>1310</v>
      </c>
      <c r="Q147" s="10">
        <v>70802</v>
      </c>
      <c r="R147" s="10">
        <v>80103</v>
      </c>
      <c r="S147" s="10">
        <v>210205</v>
      </c>
      <c r="T147" s="10" t="s">
        <v>1297</v>
      </c>
      <c r="U147" s="10" t="s">
        <v>1303</v>
      </c>
    </row>
    <row r="148" spans="1:21">
      <c r="A148" s="10">
        <v>144</v>
      </c>
      <c r="B148" s="10" t="s">
        <v>1458</v>
      </c>
      <c r="C148" s="10">
        <v>7</v>
      </c>
      <c r="D148" s="10" t="s">
        <v>1308</v>
      </c>
      <c r="E148" s="10">
        <v>100190090000</v>
      </c>
      <c r="F148" s="10" t="s">
        <v>1293</v>
      </c>
      <c r="G148" s="10">
        <v>100190090000</v>
      </c>
      <c r="H148" s="10">
        <v>41312</v>
      </c>
      <c r="I148" s="10">
        <v>31211</v>
      </c>
      <c r="J148" s="10">
        <v>615770</v>
      </c>
      <c r="K148" s="10">
        <v>88</v>
      </c>
      <c r="L148" s="10" t="s">
        <v>1301</v>
      </c>
      <c r="M148" s="10">
        <v>5</v>
      </c>
      <c r="N148" s="10" t="s">
        <v>1295</v>
      </c>
      <c r="O148" s="10">
        <v>0</v>
      </c>
      <c r="P148" s="10" t="s">
        <v>1310</v>
      </c>
      <c r="Q148" s="10">
        <v>70802</v>
      </c>
      <c r="R148" s="10">
        <v>80103</v>
      </c>
      <c r="S148" s="10">
        <v>210201</v>
      </c>
      <c r="T148" s="10" t="s">
        <v>1297</v>
      </c>
      <c r="U148" s="10" t="s">
        <v>1303</v>
      </c>
    </row>
    <row r="149" spans="1:21">
      <c r="A149" s="10">
        <v>145</v>
      </c>
      <c r="B149" s="10" t="s">
        <v>1458</v>
      </c>
      <c r="C149" s="10">
        <v>7</v>
      </c>
      <c r="D149" s="10" t="s">
        <v>1308</v>
      </c>
      <c r="E149" s="10">
        <v>100190090000</v>
      </c>
      <c r="F149" s="10" t="s">
        <v>1293</v>
      </c>
      <c r="G149" s="10">
        <v>100190090000</v>
      </c>
      <c r="H149" s="10">
        <v>41312</v>
      </c>
      <c r="I149" s="10">
        <v>31211</v>
      </c>
      <c r="J149" s="10">
        <v>838238</v>
      </c>
      <c r="K149" s="10">
        <v>386</v>
      </c>
      <c r="L149" s="10" t="s">
        <v>1294</v>
      </c>
      <c r="M149" s="10">
        <v>5</v>
      </c>
      <c r="O149" s="10">
        <v>0</v>
      </c>
      <c r="P149" s="10" t="s">
        <v>1310</v>
      </c>
      <c r="Q149" s="10">
        <v>70802</v>
      </c>
      <c r="R149" s="10">
        <v>80103</v>
      </c>
      <c r="S149" s="10">
        <v>210101</v>
      </c>
      <c r="T149" s="10" t="s">
        <v>1455</v>
      </c>
      <c r="U149" s="10" t="s">
        <v>1303</v>
      </c>
    </row>
    <row r="150" spans="1:21">
      <c r="A150" s="10">
        <v>146</v>
      </c>
      <c r="B150" s="10" t="s">
        <v>1458</v>
      </c>
      <c r="C150" s="10">
        <v>8</v>
      </c>
      <c r="D150" s="10" t="s">
        <v>1361</v>
      </c>
      <c r="E150" s="10">
        <v>2775409</v>
      </c>
      <c r="F150" s="10" t="s">
        <v>1300</v>
      </c>
      <c r="G150" s="10">
        <v>140000021863</v>
      </c>
      <c r="H150" s="10">
        <v>41361</v>
      </c>
      <c r="I150" s="10">
        <v>31211</v>
      </c>
      <c r="J150" s="10">
        <v>117800</v>
      </c>
      <c r="K150" s="10">
        <v>435</v>
      </c>
      <c r="L150" s="10" t="s">
        <v>1469</v>
      </c>
      <c r="M150" s="10">
        <v>1</v>
      </c>
      <c r="N150" s="10" t="s">
        <v>1295</v>
      </c>
      <c r="O150" s="10">
        <v>0</v>
      </c>
      <c r="P150" s="10" t="s">
        <v>565</v>
      </c>
      <c r="Q150" s="10">
        <v>70802</v>
      </c>
      <c r="R150" s="10">
        <v>80103</v>
      </c>
      <c r="S150" s="10">
        <v>210401</v>
      </c>
      <c r="T150" s="10" t="s">
        <v>1297</v>
      </c>
      <c r="U150" s="10" t="s">
        <v>1303</v>
      </c>
    </row>
    <row r="151" spans="1:21">
      <c r="A151" s="10">
        <v>147</v>
      </c>
      <c r="B151" s="10" t="s">
        <v>1458</v>
      </c>
      <c r="C151" s="10">
        <v>9</v>
      </c>
      <c r="D151" s="10" t="s">
        <v>1470</v>
      </c>
      <c r="E151" s="10" t="s">
        <v>1471</v>
      </c>
      <c r="F151" s="10" t="s">
        <v>1300</v>
      </c>
      <c r="G151" s="10">
        <v>240200688605</v>
      </c>
      <c r="H151" s="10">
        <v>41361</v>
      </c>
      <c r="I151" s="10">
        <v>31211</v>
      </c>
      <c r="J151" s="10">
        <v>52500</v>
      </c>
      <c r="K151" s="10">
        <v>436</v>
      </c>
      <c r="L151" s="10" t="s">
        <v>1472</v>
      </c>
      <c r="M151" s="10">
        <v>1</v>
      </c>
      <c r="N151" s="10" t="s">
        <v>1295</v>
      </c>
      <c r="O151" s="10">
        <v>0</v>
      </c>
      <c r="P151" s="10" t="s">
        <v>565</v>
      </c>
      <c r="Q151" s="10">
        <v>70802</v>
      </c>
      <c r="R151" s="10">
        <v>80103</v>
      </c>
      <c r="S151" s="10">
        <v>210401</v>
      </c>
      <c r="T151" s="10" t="s">
        <v>1297</v>
      </c>
      <c r="U151" s="10" t="s">
        <v>1303</v>
      </c>
    </row>
    <row r="152" spans="1:21">
      <c r="A152" s="10">
        <v>148</v>
      </c>
      <c r="B152" s="10" t="s">
        <v>1473</v>
      </c>
      <c r="C152" s="10">
        <v>7</v>
      </c>
      <c r="D152" s="10" t="s">
        <v>1470</v>
      </c>
      <c r="E152" s="10" t="s">
        <v>1471</v>
      </c>
      <c r="H152" s="10">
        <v>35410</v>
      </c>
      <c r="I152" s="10">
        <v>41361</v>
      </c>
      <c r="J152" s="10">
        <v>52500</v>
      </c>
      <c r="K152" s="10">
        <v>88</v>
      </c>
      <c r="L152" s="10" t="s">
        <v>1301</v>
      </c>
      <c r="M152" s="10">
        <v>5</v>
      </c>
      <c r="N152" s="10" t="s">
        <v>1295</v>
      </c>
      <c r="O152" s="10">
        <v>0</v>
      </c>
      <c r="P152" s="10" t="s">
        <v>1301</v>
      </c>
      <c r="Q152" s="10">
        <v>70802</v>
      </c>
      <c r="R152" s="10">
        <v>80103</v>
      </c>
      <c r="S152" s="10">
        <v>210103</v>
      </c>
      <c r="T152" s="10" t="s">
        <v>1297</v>
      </c>
      <c r="U152" s="10" t="s">
        <v>1323</v>
      </c>
    </row>
    <row r="153" spans="1:21">
      <c r="A153" s="10">
        <v>149</v>
      </c>
      <c r="B153" s="10" t="s">
        <v>1473</v>
      </c>
      <c r="C153" s="10">
        <v>8</v>
      </c>
      <c r="D153" s="10" t="s">
        <v>1361</v>
      </c>
      <c r="E153" s="10">
        <v>2775409</v>
      </c>
      <c r="H153" s="10">
        <v>35410</v>
      </c>
      <c r="I153" s="10">
        <v>41361</v>
      </c>
      <c r="J153" s="10">
        <v>45000</v>
      </c>
      <c r="K153" s="10">
        <v>368</v>
      </c>
      <c r="L153" s="10" t="s">
        <v>1384</v>
      </c>
      <c r="M153" s="10">
        <v>1</v>
      </c>
      <c r="N153" s="10" t="s">
        <v>1295</v>
      </c>
      <c r="P153" s="10" t="s">
        <v>1384</v>
      </c>
      <c r="T153" s="10" t="s">
        <v>1297</v>
      </c>
      <c r="U153" s="10" t="s">
        <v>1323</v>
      </c>
    </row>
    <row r="154" spans="1:21">
      <c r="A154" s="10">
        <v>150</v>
      </c>
      <c r="B154" s="10" t="s">
        <v>1473</v>
      </c>
      <c r="C154" s="10">
        <v>8</v>
      </c>
      <c r="D154" s="10" t="s">
        <v>1361</v>
      </c>
      <c r="E154" s="10">
        <v>2775409</v>
      </c>
      <c r="H154" s="10">
        <v>35410</v>
      </c>
      <c r="I154" s="10">
        <v>41361</v>
      </c>
      <c r="J154" s="10">
        <v>6500</v>
      </c>
      <c r="K154" s="10">
        <v>369</v>
      </c>
      <c r="L154" s="10" t="s">
        <v>1386</v>
      </c>
      <c r="M154" s="10">
        <v>1</v>
      </c>
      <c r="N154" s="10" t="s">
        <v>1295</v>
      </c>
      <c r="P154" s="10" t="s">
        <v>1386</v>
      </c>
      <c r="T154" s="10" t="s">
        <v>1297</v>
      </c>
      <c r="U154" s="10" t="s">
        <v>1323</v>
      </c>
    </row>
    <row r="155" spans="1:21">
      <c r="A155" s="10">
        <v>151</v>
      </c>
      <c r="B155" s="10" t="s">
        <v>1473</v>
      </c>
      <c r="C155" s="10">
        <v>8</v>
      </c>
      <c r="D155" s="10" t="s">
        <v>1361</v>
      </c>
      <c r="E155" s="10">
        <v>2775409</v>
      </c>
      <c r="H155" s="10">
        <v>35410</v>
      </c>
      <c r="I155" s="10">
        <v>41361</v>
      </c>
      <c r="J155" s="10">
        <v>41300</v>
      </c>
      <c r="K155" s="10">
        <v>374</v>
      </c>
      <c r="L155" s="10" t="s">
        <v>1423</v>
      </c>
      <c r="M155" s="10">
        <v>1</v>
      </c>
      <c r="N155" s="10" t="s">
        <v>1295</v>
      </c>
      <c r="P155" s="10" t="s">
        <v>1423</v>
      </c>
      <c r="T155" s="10" t="s">
        <v>1297</v>
      </c>
      <c r="U155" s="10" t="s">
        <v>1323</v>
      </c>
    </row>
    <row r="156" spans="1:21">
      <c r="A156" s="10">
        <v>152</v>
      </c>
      <c r="B156" s="10" t="s">
        <v>1473</v>
      </c>
      <c r="C156" s="10">
        <v>8</v>
      </c>
      <c r="D156" s="10" t="s">
        <v>1361</v>
      </c>
      <c r="E156" s="10">
        <v>2775409</v>
      </c>
      <c r="H156" s="10">
        <v>35410</v>
      </c>
      <c r="I156" s="10">
        <v>41361</v>
      </c>
      <c r="J156" s="10">
        <v>5000</v>
      </c>
      <c r="K156" s="10">
        <v>371</v>
      </c>
      <c r="L156" s="10" t="s">
        <v>1391</v>
      </c>
      <c r="M156" s="10">
        <v>1</v>
      </c>
      <c r="N156" s="10" t="s">
        <v>1295</v>
      </c>
      <c r="P156" s="10" t="s">
        <v>1391</v>
      </c>
      <c r="T156" s="10" t="s">
        <v>1297</v>
      </c>
      <c r="U156" s="10" t="s">
        <v>1323</v>
      </c>
    </row>
    <row r="157" spans="1:21">
      <c r="A157" s="10">
        <v>153</v>
      </c>
      <c r="B157" s="10" t="s">
        <v>1473</v>
      </c>
      <c r="C157" s="10">
        <v>8</v>
      </c>
      <c r="D157" s="10" t="s">
        <v>1361</v>
      </c>
      <c r="E157" s="10">
        <v>2775409</v>
      </c>
      <c r="H157" s="10">
        <v>35410</v>
      </c>
      <c r="I157" s="10">
        <v>41361</v>
      </c>
      <c r="J157" s="10">
        <v>5000</v>
      </c>
      <c r="K157" s="10">
        <v>53</v>
      </c>
      <c r="L157" s="10" t="s">
        <v>1389</v>
      </c>
      <c r="M157" s="10">
        <v>1</v>
      </c>
      <c r="N157" s="10" t="s">
        <v>1295</v>
      </c>
      <c r="P157" s="10" t="s">
        <v>1389</v>
      </c>
      <c r="T157" s="10" t="s">
        <v>1297</v>
      </c>
      <c r="U157" s="10" t="s">
        <v>1323</v>
      </c>
    </row>
    <row r="158" spans="1:21">
      <c r="A158" s="10">
        <v>154</v>
      </c>
      <c r="B158" s="10" t="s">
        <v>1473</v>
      </c>
      <c r="C158" s="10">
        <v>8</v>
      </c>
      <c r="D158" s="10" t="s">
        <v>1361</v>
      </c>
      <c r="E158" s="10">
        <v>2775409</v>
      </c>
      <c r="H158" s="10">
        <v>35410</v>
      </c>
      <c r="I158" s="10">
        <v>41361</v>
      </c>
      <c r="J158" s="10">
        <v>5000</v>
      </c>
      <c r="K158" s="10">
        <v>373</v>
      </c>
      <c r="L158" s="10" t="s">
        <v>1422</v>
      </c>
      <c r="M158" s="10">
        <v>1</v>
      </c>
      <c r="N158" s="10" t="s">
        <v>1295</v>
      </c>
      <c r="P158" s="10" t="s">
        <v>1422</v>
      </c>
      <c r="T158" s="10" t="s">
        <v>1297</v>
      </c>
      <c r="U158" s="10" t="s">
        <v>1323</v>
      </c>
    </row>
    <row r="159" spans="1:21">
      <c r="A159" s="10">
        <v>155</v>
      </c>
      <c r="B159" s="10" t="s">
        <v>1473</v>
      </c>
      <c r="C159" s="10">
        <v>8</v>
      </c>
      <c r="D159" s="10" t="s">
        <v>1361</v>
      </c>
      <c r="E159" s="10">
        <v>2775409</v>
      </c>
      <c r="H159" s="10">
        <v>35410</v>
      </c>
      <c r="I159" s="10">
        <v>41361</v>
      </c>
      <c r="J159" s="10">
        <v>5000</v>
      </c>
      <c r="K159" s="10">
        <v>370</v>
      </c>
      <c r="L159" s="10" t="s">
        <v>1390</v>
      </c>
      <c r="M159" s="10">
        <v>1</v>
      </c>
      <c r="N159" s="10" t="s">
        <v>1295</v>
      </c>
      <c r="P159" s="10" t="s">
        <v>1390</v>
      </c>
      <c r="T159" s="10" t="s">
        <v>1297</v>
      </c>
      <c r="U159" s="10" t="s">
        <v>1323</v>
      </c>
    </row>
    <row r="160" spans="1:21">
      <c r="A160" s="10">
        <v>156</v>
      </c>
      <c r="B160" s="10" t="s">
        <v>1473</v>
      </c>
      <c r="C160" s="10">
        <v>8</v>
      </c>
      <c r="D160" s="10" t="s">
        <v>1361</v>
      </c>
      <c r="E160" s="10">
        <v>2775409</v>
      </c>
      <c r="H160" s="10">
        <v>35410</v>
      </c>
      <c r="I160" s="10">
        <v>41361</v>
      </c>
      <c r="J160" s="10">
        <v>5000</v>
      </c>
      <c r="K160" s="10">
        <v>372</v>
      </c>
      <c r="L160" s="10" t="s">
        <v>1420</v>
      </c>
      <c r="M160" s="10">
        <v>1</v>
      </c>
      <c r="N160" s="10" t="s">
        <v>1295</v>
      </c>
      <c r="P160" s="10" t="s">
        <v>1420</v>
      </c>
      <c r="T160" s="10" t="s">
        <v>1297</v>
      </c>
      <c r="U160" s="10" t="s">
        <v>1323</v>
      </c>
    </row>
    <row r="161" spans="1:21">
      <c r="A161" s="10">
        <v>157</v>
      </c>
      <c r="B161" s="10" t="s">
        <v>1474</v>
      </c>
      <c r="C161" s="10">
        <v>15</v>
      </c>
      <c r="D161" s="10" t="s">
        <v>1363</v>
      </c>
      <c r="E161" s="10" t="s">
        <v>1364</v>
      </c>
      <c r="H161" s="10">
        <v>210402</v>
      </c>
      <c r="I161" s="10">
        <v>35440</v>
      </c>
      <c r="J161" s="10">
        <v>30000</v>
      </c>
      <c r="K161" s="10">
        <v>387</v>
      </c>
      <c r="L161" s="10" t="s">
        <v>1314</v>
      </c>
      <c r="M161" s="10">
        <v>26</v>
      </c>
      <c r="N161" s="10" t="s">
        <v>1295</v>
      </c>
      <c r="P161" s="10" t="s">
        <v>1314</v>
      </c>
      <c r="T161" s="10" t="s">
        <v>1297</v>
      </c>
      <c r="U161" s="10" t="s">
        <v>1325</v>
      </c>
    </row>
    <row r="162" spans="1:21">
      <c r="A162" s="10">
        <v>158</v>
      </c>
      <c r="B162" s="10" t="s">
        <v>1474</v>
      </c>
      <c r="C162" s="10">
        <v>15</v>
      </c>
      <c r="D162" s="10" t="s">
        <v>1363</v>
      </c>
      <c r="E162" s="10" t="s">
        <v>1364</v>
      </c>
      <c r="H162" s="10">
        <v>210402</v>
      </c>
      <c r="I162" s="10">
        <v>35440</v>
      </c>
      <c r="J162" s="10">
        <v>5000</v>
      </c>
      <c r="K162" s="10">
        <v>376</v>
      </c>
      <c r="L162" s="10" t="s">
        <v>1465</v>
      </c>
      <c r="M162" s="10">
        <v>2</v>
      </c>
      <c r="N162" s="10" t="s">
        <v>1295</v>
      </c>
      <c r="P162" s="10" t="s">
        <v>1328</v>
      </c>
      <c r="T162" s="10" t="s">
        <v>1297</v>
      </c>
      <c r="U162" s="10" t="s">
        <v>1325</v>
      </c>
    </row>
    <row r="163" spans="1:21">
      <c r="A163" s="10">
        <v>159</v>
      </c>
      <c r="B163" s="10" t="s">
        <v>1474</v>
      </c>
      <c r="C163" s="10">
        <v>16</v>
      </c>
      <c r="D163" s="10" t="s">
        <v>1385</v>
      </c>
      <c r="E163" s="10" t="s">
        <v>1327</v>
      </c>
      <c r="H163" s="10">
        <v>210401</v>
      </c>
      <c r="I163" s="10">
        <v>35410</v>
      </c>
      <c r="J163" s="10">
        <v>10500</v>
      </c>
      <c r="K163" s="10">
        <v>386</v>
      </c>
      <c r="L163" s="10" t="s">
        <v>1294</v>
      </c>
      <c r="M163" s="10">
        <v>5</v>
      </c>
      <c r="N163" s="10" t="s">
        <v>1295</v>
      </c>
      <c r="P163" s="10" t="s">
        <v>1301</v>
      </c>
      <c r="T163" s="10" t="s">
        <v>1297</v>
      </c>
      <c r="U163" s="10" t="s">
        <v>1325</v>
      </c>
    </row>
    <row r="164" spans="1:21">
      <c r="A164" s="10">
        <v>160</v>
      </c>
      <c r="B164" s="10" t="s">
        <v>1474</v>
      </c>
      <c r="C164" s="10">
        <v>17</v>
      </c>
      <c r="D164" s="10" t="s">
        <v>1387</v>
      </c>
      <c r="E164" s="10" t="s">
        <v>1388</v>
      </c>
      <c r="H164" s="10">
        <v>210401</v>
      </c>
      <c r="I164" s="10">
        <v>35410</v>
      </c>
      <c r="J164" s="10">
        <v>10500</v>
      </c>
      <c r="K164" s="10">
        <v>377</v>
      </c>
      <c r="L164" s="10" t="s">
        <v>1356</v>
      </c>
      <c r="M164" s="10">
        <v>2</v>
      </c>
      <c r="N164" s="10" t="s">
        <v>1295</v>
      </c>
      <c r="O164" s="10">
        <v>0</v>
      </c>
      <c r="P164" s="10" t="s">
        <v>1301</v>
      </c>
      <c r="Q164" s="10">
        <v>70802</v>
      </c>
      <c r="R164" s="10">
        <v>80103</v>
      </c>
      <c r="S164" s="10">
        <v>350001</v>
      </c>
      <c r="T164" s="10" t="s">
        <v>1297</v>
      </c>
      <c r="U164" s="10" t="s">
        <v>1325</v>
      </c>
    </row>
    <row r="165" spans="1:21">
      <c r="A165" s="10">
        <v>161</v>
      </c>
      <c r="B165" s="10" t="s">
        <v>1474</v>
      </c>
      <c r="C165" s="10">
        <v>18</v>
      </c>
      <c r="D165" s="10" t="s">
        <v>1475</v>
      </c>
      <c r="E165" s="10" t="s">
        <v>1476</v>
      </c>
      <c r="H165" s="10">
        <v>210401</v>
      </c>
      <c r="I165" s="10">
        <v>35410</v>
      </c>
      <c r="J165" s="10">
        <v>10500</v>
      </c>
      <c r="K165" s="10">
        <v>378</v>
      </c>
      <c r="L165" s="10" t="s">
        <v>1358</v>
      </c>
      <c r="M165" s="10">
        <v>2</v>
      </c>
      <c r="N165" s="10" t="s">
        <v>1295</v>
      </c>
      <c r="O165" s="10">
        <v>0</v>
      </c>
      <c r="P165" s="10" t="s">
        <v>1301</v>
      </c>
      <c r="Q165" s="10">
        <v>70802</v>
      </c>
      <c r="R165" s="10">
        <v>80103</v>
      </c>
      <c r="S165" s="10">
        <v>210403</v>
      </c>
      <c r="T165" s="10" t="s">
        <v>1297</v>
      </c>
      <c r="U165" s="10" t="s">
        <v>1325</v>
      </c>
    </row>
    <row r="166" spans="1:21">
      <c r="A166" s="10">
        <v>162</v>
      </c>
      <c r="B166" s="10" t="s">
        <v>1474</v>
      </c>
      <c r="C166" s="10">
        <v>19</v>
      </c>
      <c r="D166" s="10" t="s">
        <v>1477</v>
      </c>
      <c r="E166" s="10" t="s">
        <v>1478</v>
      </c>
      <c r="H166" s="10">
        <v>210401</v>
      </c>
      <c r="I166" s="10">
        <v>35410</v>
      </c>
      <c r="J166" s="10">
        <v>45000</v>
      </c>
      <c r="K166" s="10">
        <v>379</v>
      </c>
      <c r="L166" s="10" t="s">
        <v>1360</v>
      </c>
      <c r="M166" s="10">
        <v>2</v>
      </c>
      <c r="N166" s="10" t="s">
        <v>1295</v>
      </c>
      <c r="O166" s="10">
        <v>0</v>
      </c>
      <c r="P166" s="10" t="s">
        <v>1384</v>
      </c>
      <c r="Q166" s="10">
        <v>70802</v>
      </c>
      <c r="R166" s="10">
        <v>80103</v>
      </c>
      <c r="S166" s="10">
        <v>210402</v>
      </c>
      <c r="T166" s="10" t="s">
        <v>1297</v>
      </c>
      <c r="U166" s="10" t="s">
        <v>1325</v>
      </c>
    </row>
    <row r="167" spans="1:21">
      <c r="A167" s="10">
        <v>163</v>
      </c>
      <c r="B167" s="10" t="s">
        <v>1474</v>
      </c>
      <c r="C167" s="10">
        <v>19</v>
      </c>
      <c r="D167" s="10" t="s">
        <v>1477</v>
      </c>
      <c r="E167" s="10" t="s">
        <v>1478</v>
      </c>
      <c r="H167" s="10">
        <v>210401</v>
      </c>
      <c r="I167" s="10">
        <v>35410</v>
      </c>
      <c r="J167" s="10">
        <v>6500</v>
      </c>
      <c r="K167" s="10">
        <v>380</v>
      </c>
      <c r="L167" s="10" t="s">
        <v>1362</v>
      </c>
      <c r="M167" s="10">
        <v>3</v>
      </c>
      <c r="N167" s="10" t="s">
        <v>1295</v>
      </c>
      <c r="O167" s="10">
        <v>0</v>
      </c>
      <c r="P167" s="10" t="s">
        <v>1386</v>
      </c>
      <c r="Q167" s="10">
        <v>70802</v>
      </c>
      <c r="R167" s="10">
        <v>80103</v>
      </c>
      <c r="S167" s="10">
        <v>210401</v>
      </c>
      <c r="T167" s="10" t="s">
        <v>1297</v>
      </c>
      <c r="U167" s="10" t="s">
        <v>1325</v>
      </c>
    </row>
    <row r="168" spans="1:21">
      <c r="A168" s="10">
        <v>164</v>
      </c>
      <c r="B168" s="10" t="s">
        <v>1474</v>
      </c>
      <c r="C168" s="10">
        <v>19</v>
      </c>
      <c r="D168" s="10" t="s">
        <v>1477</v>
      </c>
      <c r="E168" s="10" t="s">
        <v>1478</v>
      </c>
      <c r="H168" s="10">
        <v>210401</v>
      </c>
      <c r="I168" s="10">
        <v>35410</v>
      </c>
      <c r="J168" s="10">
        <v>5000</v>
      </c>
      <c r="K168" s="10">
        <v>382</v>
      </c>
      <c r="L168" s="10" t="s">
        <v>1369</v>
      </c>
      <c r="M168" s="10">
        <v>4</v>
      </c>
      <c r="N168" s="10" t="s">
        <v>1367</v>
      </c>
      <c r="O168" s="10">
        <v>0</v>
      </c>
      <c r="P168" s="10" t="s">
        <v>1391</v>
      </c>
      <c r="Q168" s="10">
        <v>70802</v>
      </c>
      <c r="R168" s="10">
        <v>80103</v>
      </c>
      <c r="S168" s="10">
        <v>210101</v>
      </c>
      <c r="T168" s="10" t="s">
        <v>1297</v>
      </c>
      <c r="U168" s="10" t="s">
        <v>1325</v>
      </c>
    </row>
    <row r="169" spans="1:21">
      <c r="A169" s="10">
        <v>165</v>
      </c>
      <c r="B169" s="10" t="s">
        <v>1474</v>
      </c>
      <c r="C169" s="10">
        <v>19</v>
      </c>
      <c r="D169" s="10" t="s">
        <v>1477</v>
      </c>
      <c r="E169" s="10" t="s">
        <v>1478</v>
      </c>
      <c r="H169" s="10">
        <v>210401</v>
      </c>
      <c r="I169" s="10">
        <v>35410</v>
      </c>
      <c r="J169" s="10">
        <v>5000</v>
      </c>
      <c r="K169" s="10">
        <v>381</v>
      </c>
      <c r="L169" s="10" t="s">
        <v>1366</v>
      </c>
      <c r="M169" s="10">
        <v>10</v>
      </c>
      <c r="N169" s="10" t="s">
        <v>1367</v>
      </c>
      <c r="O169" s="10">
        <v>0</v>
      </c>
      <c r="P169" s="10" t="s">
        <v>1389</v>
      </c>
      <c r="Q169" s="10">
        <v>70802</v>
      </c>
      <c r="R169" s="10">
        <v>80103</v>
      </c>
      <c r="S169" s="10">
        <v>210401</v>
      </c>
      <c r="T169" s="10" t="s">
        <v>1297</v>
      </c>
      <c r="U169" s="10" t="s">
        <v>1325</v>
      </c>
    </row>
    <row r="170" spans="1:21">
      <c r="A170" s="10">
        <v>166</v>
      </c>
      <c r="B170" s="10" t="s">
        <v>1474</v>
      </c>
      <c r="C170" s="10">
        <v>20</v>
      </c>
      <c r="D170" s="10" t="s">
        <v>1387</v>
      </c>
      <c r="E170" s="10" t="s">
        <v>1388</v>
      </c>
      <c r="H170" s="10">
        <v>210401</v>
      </c>
      <c r="I170" s="10">
        <v>35410</v>
      </c>
      <c r="J170" s="10">
        <v>5000</v>
      </c>
      <c r="K170" s="10">
        <v>383</v>
      </c>
      <c r="L170" s="10" t="s">
        <v>1376</v>
      </c>
      <c r="M170" s="10">
        <v>2</v>
      </c>
      <c r="N170" s="10" t="s">
        <v>1295</v>
      </c>
      <c r="O170" s="10">
        <v>0</v>
      </c>
      <c r="P170" s="10" t="s">
        <v>1390</v>
      </c>
      <c r="Q170" s="10">
        <v>70802</v>
      </c>
      <c r="R170" s="10">
        <v>80103</v>
      </c>
      <c r="S170" s="10">
        <v>210101</v>
      </c>
      <c r="T170" s="10" t="s">
        <v>1297</v>
      </c>
      <c r="U170" s="10" t="s">
        <v>1325</v>
      </c>
    </row>
    <row r="171" spans="1:21">
      <c r="A171" s="10">
        <v>167</v>
      </c>
      <c r="B171" s="10" t="s">
        <v>1474</v>
      </c>
      <c r="C171" s="10">
        <v>20</v>
      </c>
      <c r="D171" s="10" t="s">
        <v>1387</v>
      </c>
      <c r="E171" s="10" t="s">
        <v>1388</v>
      </c>
      <c r="H171" s="10">
        <v>210401</v>
      </c>
      <c r="I171" s="10">
        <v>35410</v>
      </c>
      <c r="J171" s="10">
        <v>5000</v>
      </c>
      <c r="K171" s="10">
        <v>384</v>
      </c>
      <c r="L171" s="10" t="s">
        <v>1375</v>
      </c>
      <c r="M171" s="10">
        <v>2</v>
      </c>
      <c r="N171" s="10" t="s">
        <v>1295</v>
      </c>
      <c r="O171" s="10">
        <v>0</v>
      </c>
      <c r="P171" s="10" t="s">
        <v>1420</v>
      </c>
      <c r="Q171" s="10">
        <v>70802</v>
      </c>
      <c r="R171" s="10">
        <v>80103</v>
      </c>
      <c r="S171" s="10">
        <v>210201</v>
      </c>
      <c r="T171" s="10" t="s">
        <v>1297</v>
      </c>
      <c r="U171" s="10" t="s">
        <v>1325</v>
      </c>
    </row>
    <row r="172" spans="1:21">
      <c r="A172" s="10">
        <v>168</v>
      </c>
      <c r="B172" s="10" t="s">
        <v>1474</v>
      </c>
      <c r="C172" s="10">
        <v>20</v>
      </c>
      <c r="D172" s="10" t="s">
        <v>1387</v>
      </c>
      <c r="E172" s="10" t="s">
        <v>1388</v>
      </c>
      <c r="H172" s="10">
        <v>210401</v>
      </c>
      <c r="I172" s="10">
        <v>35410</v>
      </c>
      <c r="J172" s="10">
        <v>5000</v>
      </c>
      <c r="K172" s="10">
        <v>373</v>
      </c>
      <c r="L172" s="10" t="s">
        <v>1422</v>
      </c>
      <c r="M172" s="10">
        <v>1</v>
      </c>
      <c r="P172" s="10" t="s">
        <v>1422</v>
      </c>
      <c r="T172" s="10" t="s">
        <v>1455</v>
      </c>
      <c r="U172" s="10" t="s">
        <v>1325</v>
      </c>
    </row>
    <row r="173" spans="1:21">
      <c r="A173" s="10">
        <v>169</v>
      </c>
      <c r="B173" s="10" t="s">
        <v>1474</v>
      </c>
      <c r="C173" s="10">
        <v>21</v>
      </c>
      <c r="D173" s="10" t="s">
        <v>1385</v>
      </c>
      <c r="E173" s="10" t="s">
        <v>1327</v>
      </c>
      <c r="H173" s="10">
        <v>210401</v>
      </c>
      <c r="I173" s="10">
        <v>35410</v>
      </c>
      <c r="J173" s="10">
        <v>41300</v>
      </c>
      <c r="K173" s="10">
        <v>71</v>
      </c>
      <c r="L173" s="10" t="s">
        <v>1479</v>
      </c>
      <c r="M173" s="10">
        <v>30</v>
      </c>
      <c r="N173" s="10" t="s">
        <v>1295</v>
      </c>
      <c r="P173" s="10" t="s">
        <v>1423</v>
      </c>
      <c r="T173" s="10" t="s">
        <v>1297</v>
      </c>
      <c r="U173" s="10" t="s">
        <v>1325</v>
      </c>
    </row>
    <row r="174" spans="1:21">
      <c r="A174" s="10">
        <v>170</v>
      </c>
      <c r="B174" s="10" t="s">
        <v>1480</v>
      </c>
      <c r="C174" s="10" t="s">
        <v>1334</v>
      </c>
      <c r="D174" s="10" t="s">
        <v>1290</v>
      </c>
      <c r="E174" s="10">
        <v>5013976</v>
      </c>
      <c r="H174" s="10">
        <v>210101</v>
      </c>
      <c r="I174" s="10">
        <v>41311</v>
      </c>
      <c r="J174" s="10">
        <v>8586720</v>
      </c>
      <c r="P174" s="10" t="s">
        <v>1481</v>
      </c>
      <c r="U174" s="10" t="s">
        <v>1319</v>
      </c>
    </row>
    <row r="175" spans="1:21">
      <c r="A175" s="10">
        <v>171</v>
      </c>
      <c r="B175" s="10" t="s">
        <v>1480</v>
      </c>
      <c r="C175" s="10" t="s">
        <v>1336</v>
      </c>
      <c r="D175" s="10" t="s">
        <v>1300</v>
      </c>
      <c r="E175" s="10">
        <v>5341469</v>
      </c>
      <c r="H175" s="10">
        <v>41311</v>
      </c>
      <c r="I175" s="10">
        <v>41312</v>
      </c>
      <c r="J175" s="10">
        <v>838238</v>
      </c>
      <c r="P175" s="10" t="s">
        <v>1482</v>
      </c>
      <c r="U175" s="10" t="s">
        <v>1319</v>
      </c>
    </row>
    <row r="176" spans="1:21">
      <c r="A176" s="10">
        <v>172</v>
      </c>
      <c r="B176" s="10" t="s">
        <v>1480</v>
      </c>
      <c r="C176" s="10" t="s">
        <v>1338</v>
      </c>
      <c r="D176" s="10" t="s">
        <v>1290</v>
      </c>
      <c r="E176" s="10">
        <v>5013976</v>
      </c>
      <c r="H176" s="10">
        <v>210201</v>
      </c>
      <c r="I176" s="10">
        <v>41312</v>
      </c>
      <c r="J176" s="10">
        <v>615770.4</v>
      </c>
      <c r="P176" s="10" t="s">
        <v>1483</v>
      </c>
      <c r="U176" s="10" t="s">
        <v>1319</v>
      </c>
    </row>
    <row r="177" spans="1:21">
      <c r="A177" s="10">
        <v>173</v>
      </c>
      <c r="B177" s="10" t="s">
        <v>1480</v>
      </c>
      <c r="C177" s="10" t="s">
        <v>1340</v>
      </c>
      <c r="D177" s="10" t="s">
        <v>1290</v>
      </c>
      <c r="E177" s="10">
        <v>5013976</v>
      </c>
      <c r="H177" s="10">
        <v>210202</v>
      </c>
      <c r="I177" s="10">
        <v>41312</v>
      </c>
      <c r="J177" s="10">
        <v>70373.759999999995</v>
      </c>
      <c r="P177" s="10" t="s">
        <v>1484</v>
      </c>
      <c r="U177" s="10" t="s">
        <v>1319</v>
      </c>
    </row>
    <row r="178" spans="1:21">
      <c r="A178" s="10">
        <v>174</v>
      </c>
      <c r="B178" s="10" t="s">
        <v>1480</v>
      </c>
      <c r="C178" s="10" t="s">
        <v>1342</v>
      </c>
      <c r="D178" s="10" t="s">
        <v>1290</v>
      </c>
      <c r="E178" s="10">
        <v>5013976</v>
      </c>
      <c r="H178" s="10">
        <v>210205</v>
      </c>
      <c r="I178" s="10">
        <v>41312</v>
      </c>
      <c r="J178" s="10">
        <v>138267.20000000001</v>
      </c>
      <c r="P178" s="10" t="s">
        <v>1485</v>
      </c>
      <c r="U178" s="10" t="s">
        <v>1319</v>
      </c>
    </row>
    <row r="179" spans="1:21">
      <c r="A179" s="10">
        <v>175</v>
      </c>
      <c r="B179" s="10" t="s">
        <v>1480</v>
      </c>
      <c r="C179" s="10" t="s">
        <v>1344</v>
      </c>
      <c r="D179" s="10" t="s">
        <v>1290</v>
      </c>
      <c r="E179" s="10">
        <v>5013976</v>
      </c>
      <c r="H179" s="10">
        <v>210204</v>
      </c>
      <c r="I179" s="10">
        <v>41312</v>
      </c>
      <c r="J179" s="10">
        <v>13826.72</v>
      </c>
      <c r="P179" s="10" t="s">
        <v>1486</v>
      </c>
      <c r="U179" s="10" t="s">
        <v>1319</v>
      </c>
    </row>
    <row r="180" spans="1:21">
      <c r="A180" s="10">
        <v>176</v>
      </c>
      <c r="B180" s="10" t="s">
        <v>1480</v>
      </c>
      <c r="C180" s="10" t="s">
        <v>1346</v>
      </c>
      <c r="D180" s="10" t="s">
        <v>1290</v>
      </c>
      <c r="E180" s="10">
        <v>5013976</v>
      </c>
      <c r="H180" s="10">
        <v>210203</v>
      </c>
      <c r="I180" s="10">
        <v>41312</v>
      </c>
      <c r="J180" s="10">
        <v>87967.2</v>
      </c>
      <c r="P180" s="10" t="s">
        <v>1487</v>
      </c>
      <c r="U180" s="10" t="s">
        <v>1319</v>
      </c>
    </row>
    <row r="181" spans="1:21">
      <c r="A181" s="10">
        <v>177</v>
      </c>
      <c r="B181" s="10" t="s">
        <v>1480</v>
      </c>
      <c r="C181" s="10" t="s">
        <v>1348</v>
      </c>
      <c r="D181" s="10" t="s">
        <v>1300</v>
      </c>
      <c r="E181" s="10">
        <v>5341469</v>
      </c>
      <c r="H181" s="10">
        <v>41311</v>
      </c>
      <c r="I181" s="10">
        <v>41313</v>
      </c>
      <c r="J181" s="10">
        <v>657748</v>
      </c>
      <c r="P181" s="10" t="s">
        <v>1488</v>
      </c>
      <c r="U181" s="10" t="s">
        <v>1319</v>
      </c>
    </row>
    <row r="182" spans="1:21">
      <c r="A182" s="10">
        <v>178</v>
      </c>
      <c r="B182" s="10" t="s">
        <v>1480</v>
      </c>
      <c r="C182" s="10" t="s">
        <v>1350</v>
      </c>
      <c r="D182" s="10" t="s">
        <v>1300</v>
      </c>
      <c r="E182" s="10">
        <v>5341469</v>
      </c>
      <c r="H182" s="10">
        <v>210101</v>
      </c>
      <c r="I182" s="10">
        <v>41311</v>
      </c>
      <c r="J182" s="10">
        <v>210000</v>
      </c>
      <c r="P182" s="10" t="s">
        <v>1489</v>
      </c>
      <c r="U182" s="10" t="s">
        <v>1319</v>
      </c>
    </row>
    <row r="183" spans="1:21">
      <c r="A183" s="10">
        <v>179</v>
      </c>
      <c r="B183" s="10" t="s">
        <v>1480</v>
      </c>
      <c r="C183" s="10" t="s">
        <v>1352</v>
      </c>
      <c r="D183" s="10" t="s">
        <v>1290</v>
      </c>
      <c r="E183" s="10">
        <v>5013976</v>
      </c>
      <c r="H183" s="10">
        <v>210903</v>
      </c>
      <c r="I183" s="10">
        <v>39202</v>
      </c>
      <c r="J183" s="10">
        <v>16842807.68</v>
      </c>
      <c r="P183" s="10" t="s">
        <v>1353</v>
      </c>
      <c r="U183" s="10" t="s">
        <v>1354</v>
      </c>
    </row>
    <row r="184" spans="1:21">
      <c r="A184" s="10">
        <v>180</v>
      </c>
      <c r="B184" s="10" t="s">
        <v>1480</v>
      </c>
      <c r="C184" s="10" t="s">
        <v>1352</v>
      </c>
      <c r="D184" s="10" t="s">
        <v>1290</v>
      </c>
      <c r="E184" s="10">
        <v>5013976</v>
      </c>
      <c r="H184" s="10">
        <v>210903</v>
      </c>
      <c r="I184" s="10">
        <v>39206</v>
      </c>
      <c r="J184" s="10">
        <v>45594116.920000002</v>
      </c>
      <c r="P184" s="10" t="s">
        <v>1353</v>
      </c>
      <c r="U184" s="10" t="s">
        <v>1354</v>
      </c>
    </row>
    <row r="185" spans="1:21">
      <c r="A185" s="10">
        <v>181</v>
      </c>
      <c r="B185" s="10" t="s">
        <v>1480</v>
      </c>
      <c r="C185" s="10" t="s">
        <v>1352</v>
      </c>
      <c r="D185" s="10" t="s">
        <v>1290</v>
      </c>
      <c r="E185" s="10">
        <v>5013976</v>
      </c>
      <c r="H185" s="10">
        <v>210903</v>
      </c>
      <c r="I185" s="10">
        <v>39210</v>
      </c>
      <c r="J185" s="10">
        <v>321654.27</v>
      </c>
      <c r="P185" s="10" t="s">
        <v>1353</v>
      </c>
      <c r="U185" s="10" t="s">
        <v>1354</v>
      </c>
    </row>
    <row r="186" spans="1:21">
      <c r="A186" s="10">
        <v>182</v>
      </c>
      <c r="B186" s="10" t="s">
        <v>1480</v>
      </c>
      <c r="C186" s="10" t="s">
        <v>1352</v>
      </c>
      <c r="D186" s="10" t="s">
        <v>1290</v>
      </c>
      <c r="E186" s="10">
        <v>5013976</v>
      </c>
      <c r="H186" s="10">
        <v>210903</v>
      </c>
      <c r="I186" s="10">
        <v>39208</v>
      </c>
      <c r="J186" s="10">
        <v>109568.01</v>
      </c>
      <c r="P186" s="10" t="s">
        <v>1353</v>
      </c>
      <c r="U186" s="10" t="s">
        <v>1354</v>
      </c>
    </row>
    <row r="187" spans="1:21">
      <c r="A187" s="10">
        <v>183</v>
      </c>
      <c r="B187" s="10" t="s">
        <v>1490</v>
      </c>
      <c r="C187" s="10">
        <v>1</v>
      </c>
      <c r="D187" s="10" t="s">
        <v>1292</v>
      </c>
      <c r="E187" s="10">
        <v>5013976</v>
      </c>
      <c r="F187" s="10" t="s">
        <v>1293</v>
      </c>
      <c r="G187" s="10">
        <v>100900019032</v>
      </c>
      <c r="H187" s="10">
        <v>31211</v>
      </c>
      <c r="I187" s="10">
        <v>1200041</v>
      </c>
      <c r="J187" s="10">
        <v>12225600</v>
      </c>
      <c r="K187" s="10">
        <v>445</v>
      </c>
      <c r="L187" s="10" t="s">
        <v>1491</v>
      </c>
      <c r="M187" s="10">
        <v>2</v>
      </c>
      <c r="N187" s="10" t="s">
        <v>1295</v>
      </c>
      <c r="O187" s="10">
        <v>0</v>
      </c>
      <c r="P187" s="10" t="s">
        <v>1296</v>
      </c>
      <c r="Q187" s="10">
        <v>70802</v>
      </c>
      <c r="R187" s="10">
        <v>80103</v>
      </c>
      <c r="S187" s="10">
        <v>350001</v>
      </c>
      <c r="T187" s="10" t="s">
        <v>1297</v>
      </c>
      <c r="U187" s="10" t="s">
        <v>1298</v>
      </c>
    </row>
    <row r="188" spans="1:21">
      <c r="A188" s="10">
        <v>184</v>
      </c>
      <c r="B188" s="10" t="s">
        <v>1490</v>
      </c>
      <c r="C188" s="10">
        <v>2</v>
      </c>
      <c r="D188" s="10" t="s">
        <v>1300</v>
      </c>
      <c r="E188" s="10">
        <v>5341469</v>
      </c>
      <c r="F188" s="10" t="s">
        <v>1300</v>
      </c>
      <c r="G188" s="10">
        <v>140800215515</v>
      </c>
      <c r="H188" s="10">
        <v>41311</v>
      </c>
      <c r="I188" s="10">
        <v>31211</v>
      </c>
      <c r="J188" s="10">
        <v>231000</v>
      </c>
      <c r="K188" s="10">
        <v>430</v>
      </c>
      <c r="L188" s="10" t="s">
        <v>1492</v>
      </c>
      <c r="M188" s="10">
        <v>1</v>
      </c>
      <c r="O188" s="10">
        <v>0</v>
      </c>
      <c r="P188" s="10" t="s">
        <v>1493</v>
      </c>
      <c r="Q188" s="10">
        <v>70802</v>
      </c>
      <c r="R188" s="10">
        <v>80103</v>
      </c>
      <c r="S188" s="10">
        <v>210103</v>
      </c>
      <c r="T188" s="10" t="s">
        <v>1455</v>
      </c>
      <c r="U188" s="10" t="s">
        <v>1303</v>
      </c>
    </row>
    <row r="189" spans="1:21">
      <c r="A189" s="10">
        <v>185</v>
      </c>
      <c r="B189" s="10" t="s">
        <v>1490</v>
      </c>
      <c r="C189" s="10">
        <v>2</v>
      </c>
      <c r="D189" s="10" t="s">
        <v>1300</v>
      </c>
      <c r="E189" s="10">
        <v>5341469</v>
      </c>
      <c r="F189" s="10" t="s">
        <v>1300</v>
      </c>
      <c r="G189" s="10">
        <v>140800215515</v>
      </c>
      <c r="H189" s="10">
        <v>41311</v>
      </c>
      <c r="I189" s="10">
        <v>31211</v>
      </c>
      <c r="J189" s="10">
        <v>7086798</v>
      </c>
      <c r="K189" s="10">
        <v>446</v>
      </c>
      <c r="L189" s="10" t="s">
        <v>1494</v>
      </c>
      <c r="M189" s="10">
        <v>20</v>
      </c>
      <c r="N189" s="10" t="s">
        <v>1495</v>
      </c>
      <c r="O189" s="10">
        <v>0</v>
      </c>
      <c r="P189" s="10" t="s">
        <v>1493</v>
      </c>
      <c r="Q189" s="10">
        <v>70802</v>
      </c>
      <c r="R189" s="10">
        <v>80103</v>
      </c>
      <c r="S189" s="10">
        <v>210101</v>
      </c>
      <c r="T189" s="10" t="s">
        <v>1297</v>
      </c>
      <c r="U189" s="10" t="s">
        <v>1303</v>
      </c>
    </row>
    <row r="190" spans="1:21">
      <c r="A190" s="10">
        <v>186</v>
      </c>
      <c r="B190" s="10" t="s">
        <v>1496</v>
      </c>
      <c r="C190" s="10">
        <v>10</v>
      </c>
      <c r="D190" s="10" t="s">
        <v>1387</v>
      </c>
      <c r="E190" s="10" t="s">
        <v>1388</v>
      </c>
      <c r="F190" s="10" t="s">
        <v>1300</v>
      </c>
      <c r="G190" s="10">
        <v>140800233842</v>
      </c>
      <c r="H190" s="10">
        <v>41362</v>
      </c>
      <c r="I190" s="10">
        <v>31211</v>
      </c>
      <c r="J190" s="10">
        <v>117000</v>
      </c>
      <c r="K190" s="10">
        <v>387</v>
      </c>
      <c r="L190" s="10" t="s">
        <v>1314</v>
      </c>
      <c r="M190" s="10">
        <v>20</v>
      </c>
      <c r="N190" s="10" t="s">
        <v>1295</v>
      </c>
      <c r="O190" s="10">
        <v>0</v>
      </c>
      <c r="P190" s="10" t="s">
        <v>1329</v>
      </c>
      <c r="Q190" s="10">
        <v>70802</v>
      </c>
      <c r="R190" s="10">
        <v>80103</v>
      </c>
      <c r="S190" s="10">
        <v>210702</v>
      </c>
      <c r="T190" s="10" t="s">
        <v>1297</v>
      </c>
      <c r="U190" s="10" t="s">
        <v>1303</v>
      </c>
    </row>
    <row r="191" spans="1:21">
      <c r="A191" s="10">
        <v>187</v>
      </c>
      <c r="B191" s="10" t="s">
        <v>1496</v>
      </c>
      <c r="C191" s="10">
        <v>10</v>
      </c>
      <c r="D191" s="10" t="s">
        <v>1387</v>
      </c>
      <c r="E191" s="10" t="s">
        <v>1388</v>
      </c>
      <c r="H191" s="10">
        <v>210702</v>
      </c>
      <c r="I191" s="10">
        <v>41362</v>
      </c>
      <c r="J191" s="10">
        <v>117000</v>
      </c>
      <c r="K191" s="10">
        <v>397</v>
      </c>
      <c r="L191" s="10" t="s">
        <v>1497</v>
      </c>
      <c r="M191" s="10">
        <v>2</v>
      </c>
      <c r="P191" s="10" t="s">
        <v>1329</v>
      </c>
      <c r="T191" s="10" t="s">
        <v>1455</v>
      </c>
      <c r="U191" s="10" t="s">
        <v>1319</v>
      </c>
    </row>
    <row r="192" spans="1:21">
      <c r="A192" s="10">
        <v>188</v>
      </c>
      <c r="B192" s="10" t="s">
        <v>1496</v>
      </c>
      <c r="C192" s="10">
        <v>11</v>
      </c>
      <c r="D192" s="10" t="s">
        <v>1326</v>
      </c>
      <c r="E192" s="10" t="s">
        <v>1327</v>
      </c>
      <c r="F192" s="10" t="s">
        <v>1300</v>
      </c>
      <c r="G192" s="10">
        <v>140000340182</v>
      </c>
      <c r="H192" s="10">
        <v>41362</v>
      </c>
      <c r="I192" s="10">
        <v>31211</v>
      </c>
      <c r="J192" s="10">
        <v>168200</v>
      </c>
      <c r="K192" s="10">
        <v>448</v>
      </c>
      <c r="L192" s="10" t="s">
        <v>1498</v>
      </c>
      <c r="M192" s="10">
        <v>4</v>
      </c>
      <c r="N192" s="10" t="s">
        <v>1295</v>
      </c>
      <c r="O192" s="10">
        <v>0</v>
      </c>
      <c r="P192" s="10" t="s">
        <v>1329</v>
      </c>
      <c r="Q192" s="10">
        <v>70802</v>
      </c>
      <c r="R192" s="10">
        <v>80103</v>
      </c>
      <c r="S192" s="10">
        <v>210702</v>
      </c>
      <c r="T192" s="10" t="s">
        <v>1297</v>
      </c>
      <c r="U192" s="10" t="s">
        <v>1303</v>
      </c>
    </row>
    <row r="193" spans="1:21">
      <c r="A193" s="10">
        <v>189</v>
      </c>
      <c r="B193" s="10" t="s">
        <v>1496</v>
      </c>
      <c r="C193" s="10">
        <v>11</v>
      </c>
      <c r="D193" s="10" t="s">
        <v>1326</v>
      </c>
      <c r="E193" s="10" t="s">
        <v>1327</v>
      </c>
      <c r="H193" s="10">
        <v>210702</v>
      </c>
      <c r="I193" s="10">
        <v>41362</v>
      </c>
      <c r="J193" s="10">
        <v>168200</v>
      </c>
      <c r="K193" s="10">
        <v>434</v>
      </c>
      <c r="L193" s="10" t="s">
        <v>1468</v>
      </c>
      <c r="M193" s="10">
        <v>2</v>
      </c>
      <c r="P193" s="10" t="s">
        <v>1329</v>
      </c>
      <c r="T193" s="10" t="s">
        <v>1455</v>
      </c>
      <c r="U193" s="10" t="s">
        <v>1319</v>
      </c>
    </row>
    <row r="194" spans="1:21">
      <c r="A194" s="10">
        <v>190</v>
      </c>
      <c r="B194" s="10" t="s">
        <v>1496</v>
      </c>
      <c r="C194" s="10">
        <v>3</v>
      </c>
      <c r="D194" s="10" t="s">
        <v>1308</v>
      </c>
      <c r="E194" s="10">
        <v>100190090000</v>
      </c>
      <c r="F194" s="10" t="s">
        <v>1293</v>
      </c>
      <c r="G194" s="10">
        <v>100190090000</v>
      </c>
      <c r="H194" s="10">
        <v>41312</v>
      </c>
      <c r="I194" s="10">
        <v>31211</v>
      </c>
      <c r="J194" s="10">
        <v>13845</v>
      </c>
      <c r="O194" s="10">
        <v>0</v>
      </c>
      <c r="P194" s="10" t="s">
        <v>1310</v>
      </c>
      <c r="Q194" s="10">
        <v>70802</v>
      </c>
      <c r="R194" s="10">
        <v>80103</v>
      </c>
      <c r="S194" s="10">
        <v>210204</v>
      </c>
      <c r="U194" s="10" t="s">
        <v>1303</v>
      </c>
    </row>
    <row r="195" spans="1:21">
      <c r="A195" s="10">
        <v>191</v>
      </c>
      <c r="B195" s="10" t="s">
        <v>1496</v>
      </c>
      <c r="C195" s="10">
        <v>3</v>
      </c>
      <c r="D195" s="10" t="s">
        <v>1308</v>
      </c>
      <c r="E195" s="10">
        <v>100190090000</v>
      </c>
      <c r="F195" s="10" t="s">
        <v>1293</v>
      </c>
      <c r="G195" s="10">
        <v>100190090000</v>
      </c>
      <c r="H195" s="10">
        <v>41312</v>
      </c>
      <c r="I195" s="10">
        <v>31211</v>
      </c>
      <c r="J195" s="10">
        <v>70542</v>
      </c>
      <c r="K195" s="10">
        <v>387</v>
      </c>
      <c r="L195" s="10" t="s">
        <v>1314</v>
      </c>
      <c r="M195" s="10">
        <v>11</v>
      </c>
      <c r="N195" s="10" t="s">
        <v>1295</v>
      </c>
      <c r="O195" s="10">
        <v>0</v>
      </c>
      <c r="P195" s="10" t="s">
        <v>1310</v>
      </c>
      <c r="Q195" s="10">
        <v>70802</v>
      </c>
      <c r="R195" s="10">
        <v>80103</v>
      </c>
      <c r="S195" s="10">
        <v>210202</v>
      </c>
      <c r="T195" s="10" t="s">
        <v>1297</v>
      </c>
      <c r="U195" s="10" t="s">
        <v>1303</v>
      </c>
    </row>
    <row r="196" spans="1:21">
      <c r="A196" s="10">
        <v>192</v>
      </c>
      <c r="B196" s="10" t="s">
        <v>1496</v>
      </c>
      <c r="C196" s="10">
        <v>3</v>
      </c>
      <c r="D196" s="10" t="s">
        <v>1308</v>
      </c>
      <c r="E196" s="10">
        <v>100190090000</v>
      </c>
      <c r="F196" s="10" t="s">
        <v>1293</v>
      </c>
      <c r="G196" s="10">
        <v>100190090000</v>
      </c>
      <c r="H196" s="10">
        <v>41312</v>
      </c>
      <c r="I196" s="10">
        <v>31211</v>
      </c>
      <c r="J196" s="10">
        <v>88177</v>
      </c>
      <c r="K196" s="10">
        <v>439</v>
      </c>
      <c r="L196" s="10" t="s">
        <v>1499</v>
      </c>
      <c r="M196" s="10">
        <v>80</v>
      </c>
      <c r="O196" s="10">
        <v>0</v>
      </c>
      <c r="P196" s="10" t="s">
        <v>1310</v>
      </c>
      <c r="Q196" s="10">
        <v>70802</v>
      </c>
      <c r="R196" s="10">
        <v>80103</v>
      </c>
      <c r="S196" s="10">
        <v>210203</v>
      </c>
      <c r="T196" s="10" t="s">
        <v>1455</v>
      </c>
      <c r="U196" s="10" t="s">
        <v>1303</v>
      </c>
    </row>
    <row r="197" spans="1:21">
      <c r="A197" s="10">
        <v>193</v>
      </c>
      <c r="B197" s="10" t="s">
        <v>1496</v>
      </c>
      <c r="C197" s="10">
        <v>3</v>
      </c>
      <c r="D197" s="10" t="s">
        <v>1308</v>
      </c>
      <c r="E197" s="10">
        <v>100190090000</v>
      </c>
      <c r="F197" s="10" t="s">
        <v>1293</v>
      </c>
      <c r="G197" s="10">
        <v>100190090000</v>
      </c>
      <c r="H197" s="10">
        <v>41312</v>
      </c>
      <c r="I197" s="10">
        <v>31211</v>
      </c>
      <c r="J197" s="10">
        <v>138447</v>
      </c>
      <c r="O197" s="10">
        <v>0</v>
      </c>
      <c r="P197" s="10" t="s">
        <v>1310</v>
      </c>
      <c r="Q197" s="10">
        <v>70802</v>
      </c>
      <c r="R197" s="10">
        <v>80103</v>
      </c>
      <c r="S197" s="10">
        <v>210205</v>
      </c>
      <c r="U197" s="10" t="s">
        <v>1303</v>
      </c>
    </row>
    <row r="198" spans="1:21">
      <c r="A198" s="10">
        <v>194</v>
      </c>
      <c r="B198" s="10" t="s">
        <v>1496</v>
      </c>
      <c r="C198" s="10">
        <v>3</v>
      </c>
      <c r="D198" s="10" t="s">
        <v>1308</v>
      </c>
      <c r="E198" s="10">
        <v>100190090000</v>
      </c>
      <c r="F198" s="10" t="s">
        <v>1293</v>
      </c>
      <c r="G198" s="10">
        <v>100190090000</v>
      </c>
      <c r="H198" s="10">
        <v>41312</v>
      </c>
      <c r="I198" s="10">
        <v>31211</v>
      </c>
      <c r="J198" s="10">
        <v>617240</v>
      </c>
      <c r="K198" s="10">
        <v>424</v>
      </c>
      <c r="L198" s="10" t="s">
        <v>1410</v>
      </c>
      <c r="M198" s="10">
        <v>1</v>
      </c>
      <c r="O198" s="10">
        <v>0</v>
      </c>
      <c r="P198" s="10" t="s">
        <v>1310</v>
      </c>
      <c r="Q198" s="10">
        <v>70802</v>
      </c>
      <c r="R198" s="10">
        <v>80103</v>
      </c>
      <c r="S198" s="10">
        <v>210201</v>
      </c>
      <c r="T198" s="10" t="s">
        <v>1455</v>
      </c>
      <c r="U198" s="10" t="s">
        <v>1303</v>
      </c>
    </row>
    <row r="199" spans="1:21">
      <c r="A199" s="10">
        <v>195</v>
      </c>
      <c r="B199" s="10" t="s">
        <v>1496</v>
      </c>
      <c r="C199" s="10">
        <v>3</v>
      </c>
      <c r="D199" s="10" t="s">
        <v>1308</v>
      </c>
      <c r="E199" s="10">
        <v>100190090000</v>
      </c>
      <c r="F199" s="10" t="s">
        <v>1293</v>
      </c>
      <c r="G199" s="10">
        <v>100190090000</v>
      </c>
      <c r="H199" s="10">
        <v>41312</v>
      </c>
      <c r="I199" s="10">
        <v>31211</v>
      </c>
      <c r="J199" s="10">
        <v>840074</v>
      </c>
      <c r="K199" s="10">
        <v>425</v>
      </c>
      <c r="L199" s="10" t="s">
        <v>1411</v>
      </c>
      <c r="M199" s="10">
        <v>1</v>
      </c>
      <c r="O199" s="10">
        <v>0</v>
      </c>
      <c r="P199" s="10" t="s">
        <v>1310</v>
      </c>
      <c r="Q199" s="10">
        <v>70802</v>
      </c>
      <c r="R199" s="10">
        <v>80103</v>
      </c>
      <c r="S199" s="10">
        <v>210101</v>
      </c>
      <c r="T199" s="10" t="s">
        <v>1455</v>
      </c>
      <c r="U199" s="10" t="s">
        <v>1303</v>
      </c>
    </row>
    <row r="200" spans="1:21">
      <c r="A200" s="10">
        <v>196</v>
      </c>
      <c r="B200" s="10" t="s">
        <v>1496</v>
      </c>
      <c r="C200" s="10">
        <v>4</v>
      </c>
      <c r="D200" s="10" t="s">
        <v>1305</v>
      </c>
      <c r="E200" s="10">
        <v>100190000901</v>
      </c>
      <c r="F200" s="10" t="s">
        <v>1293</v>
      </c>
      <c r="G200" s="10">
        <v>100190000901</v>
      </c>
      <c r="H200" s="10">
        <v>41313</v>
      </c>
      <c r="I200" s="10">
        <v>31211</v>
      </c>
      <c r="J200" s="10">
        <v>659848</v>
      </c>
      <c r="K200" s="10">
        <v>447</v>
      </c>
      <c r="L200" s="10" t="s">
        <v>1500</v>
      </c>
      <c r="M200" s="10">
        <v>40</v>
      </c>
      <c r="N200" s="10" t="s">
        <v>1367</v>
      </c>
      <c r="O200" s="10">
        <v>0</v>
      </c>
      <c r="P200" s="10" t="s">
        <v>1307</v>
      </c>
      <c r="Q200" s="10">
        <v>70802</v>
      </c>
      <c r="R200" s="10">
        <v>80103</v>
      </c>
      <c r="S200" s="10">
        <v>210101</v>
      </c>
      <c r="T200" s="10" t="s">
        <v>1297</v>
      </c>
      <c r="U200" s="10" t="s">
        <v>1303</v>
      </c>
    </row>
    <row r="201" spans="1:21">
      <c r="A201" s="10">
        <v>197</v>
      </c>
      <c r="B201" s="10" t="s">
        <v>1496</v>
      </c>
      <c r="C201" s="10">
        <v>5</v>
      </c>
      <c r="D201" s="10" t="s">
        <v>1315</v>
      </c>
      <c r="E201" s="10">
        <v>2073943</v>
      </c>
      <c r="F201" s="10" t="s">
        <v>1316</v>
      </c>
      <c r="G201" s="10">
        <v>5045002567</v>
      </c>
      <c r="H201" s="10">
        <v>41361</v>
      </c>
      <c r="I201" s="10">
        <v>31211</v>
      </c>
      <c r="J201" s="10">
        <v>104000</v>
      </c>
      <c r="K201" s="10">
        <v>386</v>
      </c>
      <c r="L201" s="10" t="s">
        <v>1294</v>
      </c>
      <c r="M201" s="10">
        <v>15</v>
      </c>
      <c r="N201" s="10" t="s">
        <v>1295</v>
      </c>
      <c r="O201" s="10">
        <v>0</v>
      </c>
      <c r="P201" s="10" t="s">
        <v>1317</v>
      </c>
      <c r="Q201" s="10">
        <v>70802</v>
      </c>
      <c r="R201" s="10">
        <v>80103</v>
      </c>
      <c r="S201" s="10">
        <v>210403</v>
      </c>
      <c r="T201" s="10" t="s">
        <v>1297</v>
      </c>
      <c r="U201" s="10" t="s">
        <v>1303</v>
      </c>
    </row>
    <row r="202" spans="1:21">
      <c r="A202" s="10">
        <v>198</v>
      </c>
      <c r="B202" s="10" t="s">
        <v>1496</v>
      </c>
      <c r="C202" s="10">
        <v>5</v>
      </c>
      <c r="D202" s="10" t="s">
        <v>1315</v>
      </c>
      <c r="E202" s="10">
        <v>2073943</v>
      </c>
      <c r="H202" s="10">
        <v>210403</v>
      </c>
      <c r="I202" s="10">
        <v>41361</v>
      </c>
      <c r="J202" s="10">
        <v>104000</v>
      </c>
      <c r="K202" s="10">
        <v>434</v>
      </c>
      <c r="L202" s="10" t="s">
        <v>1468</v>
      </c>
      <c r="M202" s="10">
        <v>1</v>
      </c>
      <c r="P202" s="10" t="s">
        <v>1317</v>
      </c>
      <c r="T202" s="10" t="s">
        <v>1455</v>
      </c>
      <c r="U202" s="10" t="s">
        <v>1319</v>
      </c>
    </row>
    <row r="203" spans="1:21">
      <c r="A203" s="10">
        <v>199</v>
      </c>
      <c r="B203" s="10" t="s">
        <v>1496</v>
      </c>
      <c r="C203" s="10">
        <v>7</v>
      </c>
      <c r="D203" s="10" t="s">
        <v>1320</v>
      </c>
      <c r="E203" s="10">
        <v>2075261</v>
      </c>
      <c r="F203" s="10" t="s">
        <v>1316</v>
      </c>
      <c r="G203" s="10">
        <v>5108168773</v>
      </c>
      <c r="H203" s="10">
        <v>41361</v>
      </c>
      <c r="I203" s="10">
        <v>31211</v>
      </c>
      <c r="J203" s="10">
        <v>200000</v>
      </c>
      <c r="K203" s="10">
        <v>448</v>
      </c>
      <c r="L203" s="10" t="s">
        <v>1498</v>
      </c>
      <c r="M203" s="10">
        <v>3</v>
      </c>
      <c r="N203" s="10" t="s">
        <v>1295</v>
      </c>
      <c r="O203" s="10">
        <v>0</v>
      </c>
      <c r="P203" s="10" t="s">
        <v>1321</v>
      </c>
      <c r="Q203" s="10">
        <v>70802</v>
      </c>
      <c r="R203" s="10">
        <v>80103</v>
      </c>
      <c r="S203" s="10">
        <v>210402</v>
      </c>
      <c r="T203" s="10" t="s">
        <v>1297</v>
      </c>
      <c r="U203" s="10" t="s">
        <v>1303</v>
      </c>
    </row>
    <row r="204" spans="1:21">
      <c r="A204" s="10">
        <v>200</v>
      </c>
      <c r="B204" s="10" t="s">
        <v>1496</v>
      </c>
      <c r="C204" s="10">
        <v>8</v>
      </c>
      <c r="D204" s="10" t="s">
        <v>1501</v>
      </c>
      <c r="E204" s="10">
        <v>2559226</v>
      </c>
      <c r="F204" s="10" t="s">
        <v>1316</v>
      </c>
      <c r="G204" s="10">
        <v>5045003956</v>
      </c>
      <c r="H204" s="10">
        <v>41361</v>
      </c>
      <c r="I204" s="10">
        <v>31211</v>
      </c>
      <c r="J204" s="10">
        <v>15000</v>
      </c>
      <c r="K204" s="10">
        <v>377</v>
      </c>
      <c r="L204" s="10" t="s">
        <v>1502</v>
      </c>
      <c r="M204" s="10">
        <v>1</v>
      </c>
      <c r="N204" s="10" t="s">
        <v>1295</v>
      </c>
      <c r="O204" s="10">
        <v>0</v>
      </c>
      <c r="P204" s="10" t="s">
        <v>1503</v>
      </c>
      <c r="Q204" s="10">
        <v>70802</v>
      </c>
      <c r="R204" s="10">
        <v>80103</v>
      </c>
      <c r="S204" s="10">
        <v>210406</v>
      </c>
      <c r="T204" s="10" t="s">
        <v>1297</v>
      </c>
      <c r="U204" s="10" t="s">
        <v>1303</v>
      </c>
    </row>
    <row r="205" spans="1:21">
      <c r="A205" s="10">
        <v>201</v>
      </c>
      <c r="B205" s="10" t="s">
        <v>1496</v>
      </c>
      <c r="C205" s="10">
        <v>9</v>
      </c>
      <c r="D205" s="10" t="s">
        <v>1475</v>
      </c>
      <c r="E205" s="10" t="s">
        <v>1476</v>
      </c>
      <c r="F205" s="10" t="s">
        <v>1300</v>
      </c>
      <c r="G205" s="10">
        <v>140000433061</v>
      </c>
      <c r="H205" s="10">
        <v>41362</v>
      </c>
      <c r="I205" s="10">
        <v>31211</v>
      </c>
      <c r="J205" s="10">
        <v>117000</v>
      </c>
      <c r="K205" s="10">
        <v>386</v>
      </c>
      <c r="L205" s="10" t="s">
        <v>1294</v>
      </c>
      <c r="M205" s="10">
        <v>10</v>
      </c>
      <c r="N205" s="10" t="s">
        <v>1295</v>
      </c>
      <c r="O205" s="10">
        <v>0</v>
      </c>
      <c r="P205" s="10" t="s">
        <v>1329</v>
      </c>
      <c r="Q205" s="10">
        <v>70802</v>
      </c>
      <c r="R205" s="10">
        <v>80103</v>
      </c>
      <c r="S205" s="10">
        <v>210702</v>
      </c>
      <c r="T205" s="10" t="s">
        <v>1297</v>
      </c>
      <c r="U205" s="10" t="s">
        <v>1303</v>
      </c>
    </row>
    <row r="206" spans="1:21">
      <c r="A206" s="10">
        <v>202</v>
      </c>
      <c r="B206" s="10" t="s">
        <v>1496</v>
      </c>
      <c r="C206" s="10">
        <v>9</v>
      </c>
      <c r="D206" s="10" t="s">
        <v>1475</v>
      </c>
      <c r="E206" s="10" t="s">
        <v>1476</v>
      </c>
      <c r="H206" s="10">
        <v>210702</v>
      </c>
      <c r="I206" s="10">
        <v>41362</v>
      </c>
      <c r="J206" s="10">
        <v>117000</v>
      </c>
      <c r="K206" s="10">
        <v>88</v>
      </c>
      <c r="L206" s="10" t="s">
        <v>1301</v>
      </c>
      <c r="M206" s="10">
        <v>1</v>
      </c>
      <c r="P206" s="10" t="s">
        <v>1329</v>
      </c>
      <c r="T206" s="10" t="s">
        <v>1455</v>
      </c>
      <c r="U206" s="10" t="s">
        <v>1319</v>
      </c>
    </row>
    <row r="207" spans="1:21">
      <c r="A207" s="10">
        <v>203</v>
      </c>
      <c r="B207" s="10" t="s">
        <v>1504</v>
      </c>
      <c r="C207" s="10">
        <v>9</v>
      </c>
      <c r="D207" s="10" t="s">
        <v>1320</v>
      </c>
      <c r="E207" s="10">
        <v>2075261</v>
      </c>
      <c r="H207" s="10">
        <v>35440</v>
      </c>
      <c r="I207" s="10">
        <v>41361</v>
      </c>
      <c r="J207" s="10">
        <v>138600</v>
      </c>
      <c r="K207" s="10">
        <v>375</v>
      </c>
      <c r="L207" s="10" t="s">
        <v>1464</v>
      </c>
      <c r="M207" s="10">
        <v>18</v>
      </c>
      <c r="N207" s="10" t="s">
        <v>1295</v>
      </c>
      <c r="P207" s="10" t="s">
        <v>1464</v>
      </c>
      <c r="T207" s="10" t="s">
        <v>1297</v>
      </c>
      <c r="U207" s="10" t="s">
        <v>1323</v>
      </c>
    </row>
    <row r="208" spans="1:21">
      <c r="A208" s="10">
        <v>204</v>
      </c>
      <c r="B208" s="10" t="s">
        <v>1504</v>
      </c>
      <c r="C208" s="10">
        <v>9</v>
      </c>
      <c r="D208" s="10" t="s">
        <v>1320</v>
      </c>
      <c r="E208" s="10">
        <v>2075261</v>
      </c>
      <c r="H208" s="10">
        <v>35440</v>
      </c>
      <c r="I208" s="10">
        <v>41361</v>
      </c>
      <c r="J208" s="10">
        <v>100000</v>
      </c>
      <c r="K208" s="10">
        <v>387</v>
      </c>
      <c r="L208" s="10" t="s">
        <v>1314</v>
      </c>
      <c r="M208" s="10">
        <v>10</v>
      </c>
      <c r="N208" s="10" t="s">
        <v>1295</v>
      </c>
      <c r="P208" s="10" t="s">
        <v>1314</v>
      </c>
      <c r="T208" s="10" t="s">
        <v>1297</v>
      </c>
      <c r="U208" s="10" t="s">
        <v>1323</v>
      </c>
    </row>
    <row r="209" spans="1:21">
      <c r="A209" s="10">
        <v>205</v>
      </c>
      <c r="B209" s="10" t="s">
        <v>1504</v>
      </c>
      <c r="C209" s="10">
        <v>9</v>
      </c>
      <c r="D209" s="10" t="s">
        <v>1320</v>
      </c>
      <c r="E209" s="10">
        <v>2075261</v>
      </c>
      <c r="H209" s="10">
        <v>35440</v>
      </c>
      <c r="I209" s="10">
        <v>41361</v>
      </c>
      <c r="J209" s="10">
        <v>100000</v>
      </c>
      <c r="K209" s="10">
        <v>386</v>
      </c>
      <c r="L209" s="10" t="s">
        <v>1294</v>
      </c>
      <c r="M209" s="10">
        <v>5</v>
      </c>
      <c r="N209" s="10" t="s">
        <v>1295</v>
      </c>
      <c r="P209" s="10" t="s">
        <v>1294</v>
      </c>
      <c r="T209" s="10" t="s">
        <v>1297</v>
      </c>
      <c r="U209" s="10" t="s">
        <v>1323</v>
      </c>
    </row>
    <row r="210" spans="1:21">
      <c r="A210" s="10">
        <v>206</v>
      </c>
      <c r="B210" s="10" t="s">
        <v>1505</v>
      </c>
      <c r="C210" s="10">
        <v>10</v>
      </c>
      <c r="D210" s="10" t="s">
        <v>1501</v>
      </c>
      <c r="E210" s="10">
        <v>2559226</v>
      </c>
      <c r="H210" s="10">
        <v>35420</v>
      </c>
      <c r="I210" s="10">
        <v>41361</v>
      </c>
      <c r="J210" s="10">
        <v>7000</v>
      </c>
      <c r="K210" s="10">
        <v>376</v>
      </c>
      <c r="L210" s="10" t="s">
        <v>1465</v>
      </c>
      <c r="M210" s="10">
        <v>2</v>
      </c>
      <c r="N210" s="10" t="s">
        <v>1295</v>
      </c>
      <c r="P210" s="10" t="s">
        <v>1465</v>
      </c>
      <c r="T210" s="10" t="s">
        <v>1297</v>
      </c>
      <c r="U210" s="10" t="s">
        <v>1323</v>
      </c>
    </row>
    <row r="211" spans="1:21">
      <c r="A211" s="10">
        <v>207</v>
      </c>
      <c r="B211" s="10" t="s">
        <v>1505</v>
      </c>
      <c r="C211" s="10">
        <v>10</v>
      </c>
      <c r="D211" s="10" t="s">
        <v>1501</v>
      </c>
      <c r="E211" s="10">
        <v>2559226</v>
      </c>
      <c r="H211" s="10">
        <v>35420</v>
      </c>
      <c r="I211" s="10">
        <v>41361</v>
      </c>
      <c r="J211" s="10">
        <v>8000</v>
      </c>
      <c r="K211" s="10">
        <v>376</v>
      </c>
      <c r="L211" s="10" t="s">
        <v>1465</v>
      </c>
      <c r="M211" s="10">
        <v>2</v>
      </c>
      <c r="N211" s="10" t="s">
        <v>1295</v>
      </c>
      <c r="P211" s="10" t="s">
        <v>1465</v>
      </c>
      <c r="T211" s="10" t="s">
        <v>1297</v>
      </c>
      <c r="U211" s="10" t="s">
        <v>1323</v>
      </c>
    </row>
    <row r="212" spans="1:21">
      <c r="A212" s="10">
        <v>208</v>
      </c>
      <c r="B212" s="10" t="s">
        <v>1505</v>
      </c>
      <c r="C212" s="10">
        <v>22</v>
      </c>
      <c r="D212" s="10" t="s">
        <v>1363</v>
      </c>
      <c r="E212" s="10" t="s">
        <v>1364</v>
      </c>
      <c r="H212" s="10">
        <v>210402</v>
      </c>
      <c r="I212" s="10">
        <v>35440</v>
      </c>
      <c r="J212" s="10">
        <v>50000</v>
      </c>
      <c r="K212" s="10">
        <v>92</v>
      </c>
      <c r="L212" s="10" t="s">
        <v>1506</v>
      </c>
      <c r="M212" s="10">
        <v>4</v>
      </c>
      <c r="N212" s="10" t="s">
        <v>1295</v>
      </c>
      <c r="P212" s="10" t="s">
        <v>1314</v>
      </c>
      <c r="T212" s="10" t="s">
        <v>1297</v>
      </c>
      <c r="U212" s="10" t="s">
        <v>1325</v>
      </c>
    </row>
    <row r="213" spans="1:21">
      <c r="A213" s="10">
        <v>209</v>
      </c>
      <c r="B213" s="10" t="s">
        <v>1505</v>
      </c>
      <c r="C213" s="10">
        <v>22</v>
      </c>
      <c r="D213" s="10" t="s">
        <v>1363</v>
      </c>
      <c r="E213" s="10" t="s">
        <v>1364</v>
      </c>
      <c r="H213" s="10">
        <v>210402</v>
      </c>
      <c r="I213" s="10">
        <v>35440</v>
      </c>
      <c r="J213" s="10">
        <v>100000</v>
      </c>
      <c r="K213" s="10">
        <v>386</v>
      </c>
      <c r="L213" s="10" t="s">
        <v>1294</v>
      </c>
      <c r="M213" s="10">
        <v>5</v>
      </c>
      <c r="P213" s="10" t="s">
        <v>1294</v>
      </c>
      <c r="T213" s="10" t="s">
        <v>1455</v>
      </c>
      <c r="U213" s="10" t="s">
        <v>1325</v>
      </c>
    </row>
    <row r="214" spans="1:21">
      <c r="A214" s="10">
        <v>210</v>
      </c>
      <c r="B214" s="10" t="s">
        <v>1507</v>
      </c>
      <c r="C214" s="10">
        <v>10</v>
      </c>
      <c r="D214" s="10" t="s">
        <v>1508</v>
      </c>
      <c r="E214" s="10">
        <v>4257626</v>
      </c>
      <c r="F214" s="10" t="s">
        <v>1300</v>
      </c>
      <c r="G214" s="10">
        <v>140800147139</v>
      </c>
      <c r="H214" s="10">
        <v>41361</v>
      </c>
      <c r="I214" s="10">
        <v>31211</v>
      </c>
      <c r="J214" s="10">
        <v>10000</v>
      </c>
      <c r="K214" s="10">
        <v>322</v>
      </c>
      <c r="L214" s="10" t="s">
        <v>1509</v>
      </c>
      <c r="M214" s="10">
        <v>50</v>
      </c>
      <c r="N214" s="10" t="s">
        <v>1510</v>
      </c>
      <c r="O214" s="10">
        <v>0</v>
      </c>
      <c r="P214" s="10" t="s">
        <v>1511</v>
      </c>
      <c r="Q214" s="10">
        <v>70802</v>
      </c>
      <c r="R214" s="10">
        <v>80103</v>
      </c>
      <c r="S214" s="10">
        <v>210801</v>
      </c>
      <c r="T214" s="10" t="s">
        <v>1297</v>
      </c>
      <c r="U214" s="10" t="s">
        <v>1303</v>
      </c>
    </row>
    <row r="215" spans="1:21">
      <c r="A215" s="10">
        <v>211</v>
      </c>
      <c r="B215" s="10" t="s">
        <v>1507</v>
      </c>
      <c r="C215" s="10">
        <v>10</v>
      </c>
      <c r="D215" s="10" t="s">
        <v>1508</v>
      </c>
      <c r="E215" s="10">
        <v>4257626</v>
      </c>
      <c r="H215" s="10">
        <v>210801</v>
      </c>
      <c r="I215" s="10">
        <v>41361</v>
      </c>
      <c r="J215" s="10">
        <v>10000</v>
      </c>
      <c r="P215" s="10" t="s">
        <v>1511</v>
      </c>
      <c r="U215" s="10" t="s">
        <v>1319</v>
      </c>
    </row>
    <row r="216" spans="1:21">
      <c r="A216" s="10">
        <v>212</v>
      </c>
      <c r="B216" s="10" t="s">
        <v>1507</v>
      </c>
      <c r="C216" s="10">
        <v>23</v>
      </c>
      <c r="D216" s="10" t="s">
        <v>1363</v>
      </c>
      <c r="E216" s="10" t="s">
        <v>1364</v>
      </c>
      <c r="H216" s="10">
        <v>210402</v>
      </c>
      <c r="I216" s="10">
        <v>35440</v>
      </c>
      <c r="J216" s="10">
        <v>50000</v>
      </c>
      <c r="K216" s="10">
        <v>393</v>
      </c>
      <c r="L216" s="10" t="s">
        <v>1377</v>
      </c>
      <c r="M216" s="10">
        <v>1</v>
      </c>
      <c r="N216" s="10" t="s">
        <v>1295</v>
      </c>
      <c r="O216" s="10">
        <v>0</v>
      </c>
      <c r="P216" s="10" t="s">
        <v>1314</v>
      </c>
      <c r="Q216" s="10">
        <v>70802</v>
      </c>
      <c r="R216" s="10">
        <v>80103</v>
      </c>
      <c r="S216" s="10">
        <v>210101</v>
      </c>
      <c r="T216" s="10" t="s">
        <v>1297</v>
      </c>
      <c r="U216" s="10" t="s">
        <v>1325</v>
      </c>
    </row>
    <row r="217" spans="1:21">
      <c r="A217" s="10">
        <v>213</v>
      </c>
      <c r="B217" s="10" t="s">
        <v>1507</v>
      </c>
      <c r="C217" s="10">
        <v>24</v>
      </c>
      <c r="D217" s="10" t="s">
        <v>1477</v>
      </c>
      <c r="E217" s="10" t="s">
        <v>1478</v>
      </c>
      <c r="H217" s="10">
        <v>210406</v>
      </c>
      <c r="I217" s="10">
        <v>35420</v>
      </c>
      <c r="J217" s="10">
        <v>7000</v>
      </c>
      <c r="K217" s="10">
        <v>395</v>
      </c>
      <c r="L217" s="10" t="s">
        <v>1512</v>
      </c>
      <c r="M217" s="10">
        <v>1</v>
      </c>
      <c r="N217" s="10" t="s">
        <v>1295</v>
      </c>
      <c r="P217" s="10" t="s">
        <v>1465</v>
      </c>
      <c r="T217" s="10" t="s">
        <v>1297</v>
      </c>
      <c r="U217" s="10" t="s">
        <v>1325</v>
      </c>
    </row>
    <row r="218" spans="1:21">
      <c r="A218" s="10">
        <v>214</v>
      </c>
      <c r="B218" s="10" t="s">
        <v>1507</v>
      </c>
      <c r="C218" s="10">
        <v>24</v>
      </c>
      <c r="D218" s="10" t="s">
        <v>1477</v>
      </c>
      <c r="E218" s="10" t="s">
        <v>1478</v>
      </c>
      <c r="H218" s="10">
        <v>210406</v>
      </c>
      <c r="I218" s="10">
        <v>35420</v>
      </c>
      <c r="J218" s="10">
        <v>8000</v>
      </c>
      <c r="K218" s="10">
        <v>394</v>
      </c>
      <c r="L218" s="10" t="s">
        <v>1380</v>
      </c>
      <c r="M218" s="10">
        <v>1</v>
      </c>
      <c r="N218" s="10" t="s">
        <v>1295</v>
      </c>
      <c r="O218" s="10">
        <v>0</v>
      </c>
      <c r="P218" s="10" t="s">
        <v>1465</v>
      </c>
      <c r="Q218" s="10">
        <v>70802</v>
      </c>
      <c r="R218" s="10">
        <v>80103</v>
      </c>
      <c r="S218" s="10">
        <v>210702</v>
      </c>
      <c r="T218" s="10" t="s">
        <v>1297</v>
      </c>
      <c r="U218" s="10" t="s">
        <v>1325</v>
      </c>
    </row>
    <row r="219" spans="1:21">
      <c r="A219" s="10">
        <v>215</v>
      </c>
      <c r="B219" s="10" t="s">
        <v>1513</v>
      </c>
      <c r="C219" s="10">
        <v>25</v>
      </c>
      <c r="D219" s="10" t="s">
        <v>1514</v>
      </c>
      <c r="E219" s="10" t="s">
        <v>1515</v>
      </c>
      <c r="H219" s="10">
        <v>210402</v>
      </c>
      <c r="I219" s="10">
        <v>35440</v>
      </c>
      <c r="J219" s="10">
        <v>138600</v>
      </c>
      <c r="K219" s="10">
        <v>396</v>
      </c>
      <c r="L219" s="10" t="s">
        <v>1516</v>
      </c>
      <c r="M219" s="10">
        <v>30</v>
      </c>
      <c r="N219" s="10" t="s">
        <v>1295</v>
      </c>
      <c r="P219" s="10" t="s">
        <v>1464</v>
      </c>
      <c r="T219" s="10" t="s">
        <v>1297</v>
      </c>
      <c r="U219" s="10" t="s">
        <v>1325</v>
      </c>
    </row>
    <row r="220" spans="1:21">
      <c r="A220" s="10">
        <v>216</v>
      </c>
      <c r="B220" s="10" t="s">
        <v>1513</v>
      </c>
      <c r="C220" s="10">
        <v>6</v>
      </c>
      <c r="D220" s="10" t="s">
        <v>1320</v>
      </c>
      <c r="E220" s="10">
        <v>2075261</v>
      </c>
      <c r="F220" s="10" t="s">
        <v>1316</v>
      </c>
      <c r="G220" s="10">
        <v>5108168773</v>
      </c>
      <c r="H220" s="10">
        <v>41361</v>
      </c>
      <c r="I220" s="10">
        <v>31211</v>
      </c>
      <c r="J220" s="10">
        <v>138600</v>
      </c>
      <c r="K220" s="10">
        <v>105</v>
      </c>
      <c r="L220" s="10" t="s">
        <v>1517</v>
      </c>
      <c r="M220" s="10">
        <v>2</v>
      </c>
      <c r="N220" s="10" t="s">
        <v>1295</v>
      </c>
      <c r="O220" s="10">
        <v>0</v>
      </c>
      <c r="P220" s="10" t="s">
        <v>1518</v>
      </c>
      <c r="Q220" s="10">
        <v>70802</v>
      </c>
      <c r="R220" s="10">
        <v>80103</v>
      </c>
      <c r="S220" s="10">
        <v>210402</v>
      </c>
      <c r="T220" s="10" t="s">
        <v>1297</v>
      </c>
      <c r="U220" s="10" t="s">
        <v>1303</v>
      </c>
    </row>
    <row r="221" spans="1:21">
      <c r="A221" s="10">
        <v>217</v>
      </c>
      <c r="B221" s="10" t="s">
        <v>1519</v>
      </c>
      <c r="C221" s="10" t="s">
        <v>1334</v>
      </c>
      <c r="D221" s="10" t="s">
        <v>1290</v>
      </c>
      <c r="E221" s="10">
        <v>5013976</v>
      </c>
      <c r="H221" s="10">
        <v>210101</v>
      </c>
      <c r="I221" s="10">
        <v>41311</v>
      </c>
      <c r="J221" s="10">
        <v>8586720</v>
      </c>
      <c r="P221" s="10" t="s">
        <v>1520</v>
      </c>
      <c r="U221" s="10" t="s">
        <v>1319</v>
      </c>
    </row>
    <row r="222" spans="1:21">
      <c r="A222" s="10">
        <v>218</v>
      </c>
      <c r="B222" s="10" t="s">
        <v>1519</v>
      </c>
      <c r="C222" s="10" t="s">
        <v>1336</v>
      </c>
      <c r="D222" s="10" t="s">
        <v>1300</v>
      </c>
      <c r="E222" s="10">
        <v>5341469</v>
      </c>
      <c r="H222" s="10">
        <v>41311</v>
      </c>
      <c r="I222" s="10">
        <v>41312</v>
      </c>
      <c r="J222" s="10">
        <v>840074</v>
      </c>
      <c r="P222" s="10" t="s">
        <v>1521</v>
      </c>
      <c r="U222" s="10" t="s">
        <v>1319</v>
      </c>
    </row>
    <row r="223" spans="1:21">
      <c r="A223" s="10">
        <v>219</v>
      </c>
      <c r="B223" s="10" t="s">
        <v>1519</v>
      </c>
      <c r="C223" s="10" t="s">
        <v>1338</v>
      </c>
      <c r="D223" s="10" t="s">
        <v>1290</v>
      </c>
      <c r="E223" s="10">
        <v>5013976</v>
      </c>
      <c r="H223" s="10">
        <v>210201</v>
      </c>
      <c r="I223" s="10">
        <v>41312</v>
      </c>
      <c r="J223" s="10">
        <v>617240.4</v>
      </c>
      <c r="P223" s="10" t="s">
        <v>1522</v>
      </c>
      <c r="U223" s="10" t="s">
        <v>1319</v>
      </c>
    </row>
    <row r="224" spans="1:21">
      <c r="A224" s="10">
        <v>220</v>
      </c>
      <c r="B224" s="10" t="s">
        <v>1519</v>
      </c>
      <c r="C224" s="10" t="s">
        <v>1340</v>
      </c>
      <c r="D224" s="10" t="s">
        <v>1290</v>
      </c>
      <c r="E224" s="10">
        <v>5013976</v>
      </c>
      <c r="H224" s="10">
        <v>210202</v>
      </c>
      <c r="I224" s="10">
        <v>41312</v>
      </c>
      <c r="J224" s="10">
        <v>70541.759999999995</v>
      </c>
      <c r="P224" s="10" t="s">
        <v>1523</v>
      </c>
      <c r="U224" s="10" t="s">
        <v>1319</v>
      </c>
    </row>
    <row r="225" spans="1:21">
      <c r="A225" s="10">
        <v>221</v>
      </c>
      <c r="B225" s="10" t="s">
        <v>1519</v>
      </c>
      <c r="C225" s="10" t="s">
        <v>1342</v>
      </c>
      <c r="D225" s="10" t="s">
        <v>1290</v>
      </c>
      <c r="E225" s="10">
        <v>5013976</v>
      </c>
      <c r="H225" s="10">
        <v>210205</v>
      </c>
      <c r="I225" s="10">
        <v>41312</v>
      </c>
      <c r="J225" s="10">
        <v>138447.20000000001</v>
      </c>
      <c r="P225" s="10" t="s">
        <v>1524</v>
      </c>
      <c r="U225" s="10" t="s">
        <v>1319</v>
      </c>
    </row>
    <row r="226" spans="1:21">
      <c r="A226" s="10">
        <v>222</v>
      </c>
      <c r="B226" s="10" t="s">
        <v>1519</v>
      </c>
      <c r="C226" s="10" t="s">
        <v>1344</v>
      </c>
      <c r="D226" s="10" t="s">
        <v>1290</v>
      </c>
      <c r="E226" s="10">
        <v>5013976</v>
      </c>
      <c r="H226" s="10">
        <v>210204</v>
      </c>
      <c r="I226" s="10">
        <v>41312</v>
      </c>
      <c r="J226" s="10">
        <v>13844.72</v>
      </c>
      <c r="P226" s="10" t="s">
        <v>1525</v>
      </c>
      <c r="U226" s="10" t="s">
        <v>1319</v>
      </c>
    </row>
    <row r="227" spans="1:21">
      <c r="A227" s="10">
        <v>223</v>
      </c>
      <c r="B227" s="10" t="s">
        <v>1519</v>
      </c>
      <c r="C227" s="10" t="s">
        <v>1346</v>
      </c>
      <c r="D227" s="10" t="s">
        <v>1290</v>
      </c>
      <c r="E227" s="10">
        <v>5013976</v>
      </c>
      <c r="H227" s="10">
        <v>210203</v>
      </c>
      <c r="I227" s="10">
        <v>41312</v>
      </c>
      <c r="J227" s="10">
        <v>88177.2</v>
      </c>
      <c r="P227" s="10" t="s">
        <v>1526</v>
      </c>
      <c r="U227" s="10" t="s">
        <v>1319</v>
      </c>
    </row>
    <row r="228" spans="1:21">
      <c r="A228" s="10">
        <v>224</v>
      </c>
      <c r="B228" s="10" t="s">
        <v>1519</v>
      </c>
      <c r="C228" s="10" t="s">
        <v>1348</v>
      </c>
      <c r="D228" s="10" t="s">
        <v>1300</v>
      </c>
      <c r="E228" s="10">
        <v>5341469</v>
      </c>
      <c r="H228" s="10">
        <v>41311</v>
      </c>
      <c r="I228" s="10">
        <v>41313</v>
      </c>
      <c r="J228" s="10">
        <v>659848</v>
      </c>
      <c r="P228" s="10" t="s">
        <v>1527</v>
      </c>
      <c r="U228" s="10" t="s">
        <v>1319</v>
      </c>
    </row>
    <row r="229" spans="1:21">
      <c r="A229" s="10">
        <v>225</v>
      </c>
      <c r="B229" s="10" t="s">
        <v>1519</v>
      </c>
      <c r="C229" s="10" t="s">
        <v>1350</v>
      </c>
      <c r="D229" s="10" t="s">
        <v>1300</v>
      </c>
      <c r="E229" s="10">
        <v>5341469</v>
      </c>
      <c r="H229" s="10">
        <v>210101</v>
      </c>
      <c r="I229" s="10">
        <v>41311</v>
      </c>
      <c r="J229" s="10">
        <v>231000</v>
      </c>
      <c r="P229" s="10" t="s">
        <v>1528</v>
      </c>
      <c r="U229" s="10" t="s">
        <v>1319</v>
      </c>
    </row>
    <row r="230" spans="1:21">
      <c r="A230" s="10">
        <v>226</v>
      </c>
      <c r="B230" s="10" t="s">
        <v>1519</v>
      </c>
      <c r="C230" s="10" t="s">
        <v>1352</v>
      </c>
      <c r="D230" s="10" t="s">
        <v>1290</v>
      </c>
      <c r="E230" s="10">
        <v>5013976</v>
      </c>
      <c r="H230" s="10">
        <v>210903</v>
      </c>
      <c r="I230" s="10">
        <v>39202</v>
      </c>
      <c r="J230" s="10">
        <v>16842807.68</v>
      </c>
      <c r="P230" s="10" t="s">
        <v>1353</v>
      </c>
      <c r="U230" s="10" t="s">
        <v>1354</v>
      </c>
    </row>
    <row r="231" spans="1:21">
      <c r="A231" s="10">
        <v>227</v>
      </c>
      <c r="B231" s="10" t="s">
        <v>1519</v>
      </c>
      <c r="C231" s="10" t="s">
        <v>1352</v>
      </c>
      <c r="D231" s="10" t="s">
        <v>1290</v>
      </c>
      <c r="E231" s="10">
        <v>5013976</v>
      </c>
      <c r="H231" s="10">
        <v>210903</v>
      </c>
      <c r="I231" s="10">
        <v>39206</v>
      </c>
      <c r="J231" s="10">
        <v>45594116.920000002</v>
      </c>
      <c r="P231" s="10" t="s">
        <v>1353</v>
      </c>
      <c r="U231" s="10" t="s">
        <v>1354</v>
      </c>
    </row>
    <row r="232" spans="1:21">
      <c r="A232" s="10">
        <v>228</v>
      </c>
      <c r="B232" s="10" t="s">
        <v>1519</v>
      </c>
      <c r="C232" s="10" t="s">
        <v>1352</v>
      </c>
      <c r="D232" s="10" t="s">
        <v>1290</v>
      </c>
      <c r="E232" s="10">
        <v>5013976</v>
      </c>
      <c r="H232" s="10">
        <v>210903</v>
      </c>
      <c r="I232" s="10">
        <v>39210</v>
      </c>
      <c r="J232" s="10">
        <v>321654.27</v>
      </c>
      <c r="P232" s="10" t="s">
        <v>1353</v>
      </c>
      <c r="U232" s="10" t="s">
        <v>1354</v>
      </c>
    </row>
    <row r="233" spans="1:21">
      <c r="A233" s="10">
        <v>229</v>
      </c>
      <c r="B233" s="10" t="s">
        <v>1519</v>
      </c>
      <c r="C233" s="10" t="s">
        <v>1352</v>
      </c>
      <c r="D233" s="10" t="s">
        <v>1290</v>
      </c>
      <c r="E233" s="10">
        <v>5013976</v>
      </c>
      <c r="H233" s="10">
        <v>210903</v>
      </c>
      <c r="I233" s="10">
        <v>39208</v>
      </c>
      <c r="J233" s="10">
        <v>109568.01</v>
      </c>
      <c r="P233" s="10" t="s">
        <v>1353</v>
      </c>
      <c r="U233" s="10" t="s">
        <v>1354</v>
      </c>
    </row>
    <row r="234" spans="1:21">
      <c r="A234" s="10">
        <v>230</v>
      </c>
      <c r="B234" s="10" t="s">
        <v>1529</v>
      </c>
      <c r="C234" s="10">
        <v>26</v>
      </c>
      <c r="D234" s="10" t="s">
        <v>1387</v>
      </c>
      <c r="E234" s="10" t="s">
        <v>1388</v>
      </c>
      <c r="H234" s="10">
        <v>210401</v>
      </c>
      <c r="I234" s="10">
        <v>35410</v>
      </c>
      <c r="J234" s="10">
        <v>10500</v>
      </c>
      <c r="K234" s="10">
        <v>387</v>
      </c>
      <c r="L234" s="10" t="s">
        <v>1314</v>
      </c>
      <c r="M234" s="10">
        <v>26</v>
      </c>
      <c r="N234" s="10" t="s">
        <v>1295</v>
      </c>
      <c r="O234" s="10">
        <v>0</v>
      </c>
      <c r="P234" s="10" t="s">
        <v>1301</v>
      </c>
      <c r="Q234" s="10">
        <v>70802</v>
      </c>
      <c r="R234" s="10">
        <v>80103</v>
      </c>
      <c r="S234" s="10">
        <v>350001</v>
      </c>
      <c r="T234" s="10" t="s">
        <v>1297</v>
      </c>
      <c r="U234" s="10" t="s">
        <v>1325</v>
      </c>
    </row>
    <row r="235" spans="1:21">
      <c r="A235" s="10">
        <v>231</v>
      </c>
      <c r="B235" s="10" t="s">
        <v>1529</v>
      </c>
      <c r="C235" s="10">
        <v>27</v>
      </c>
      <c r="D235" s="10" t="s">
        <v>1385</v>
      </c>
      <c r="E235" s="10" t="s">
        <v>1327</v>
      </c>
      <c r="H235" s="10">
        <v>210401</v>
      </c>
      <c r="I235" s="10">
        <v>35410</v>
      </c>
      <c r="J235" s="10">
        <v>10500</v>
      </c>
      <c r="K235" s="10">
        <v>397</v>
      </c>
      <c r="L235" s="10" t="s">
        <v>1497</v>
      </c>
      <c r="M235" s="10">
        <v>2</v>
      </c>
      <c r="N235" s="10" t="s">
        <v>1295</v>
      </c>
      <c r="P235" s="10" t="s">
        <v>1301</v>
      </c>
      <c r="T235" s="10" t="s">
        <v>1297</v>
      </c>
      <c r="U235" s="10" t="s">
        <v>1325</v>
      </c>
    </row>
    <row r="236" spans="1:21">
      <c r="A236" s="10">
        <v>232</v>
      </c>
      <c r="B236" s="10" t="s">
        <v>1530</v>
      </c>
      <c r="C236" s="10">
        <v>1</v>
      </c>
      <c r="D236" s="10" t="s">
        <v>1292</v>
      </c>
      <c r="E236" s="10">
        <v>5013976</v>
      </c>
      <c r="F236" s="10" t="s">
        <v>1293</v>
      </c>
      <c r="G236" s="10">
        <v>100900019032</v>
      </c>
      <c r="H236" s="10">
        <v>31211</v>
      </c>
      <c r="I236" s="10">
        <v>1200041</v>
      </c>
      <c r="J236" s="10">
        <v>12016300</v>
      </c>
      <c r="O236" s="10">
        <v>0</v>
      </c>
      <c r="P236" s="10" t="s">
        <v>1296</v>
      </c>
      <c r="Q236" s="10">
        <v>70802</v>
      </c>
      <c r="R236" s="10">
        <v>80103</v>
      </c>
      <c r="S236" s="10">
        <v>350001</v>
      </c>
      <c r="U236" s="10" t="s">
        <v>1298</v>
      </c>
    </row>
    <row r="237" spans="1:21">
      <c r="A237" s="10">
        <v>233</v>
      </c>
      <c r="B237" s="10" t="s">
        <v>1530</v>
      </c>
      <c r="C237" s="10">
        <v>2</v>
      </c>
      <c r="D237" s="10" t="s">
        <v>1300</v>
      </c>
      <c r="E237" s="10">
        <v>5341469</v>
      </c>
      <c r="F237" s="10" t="s">
        <v>1300</v>
      </c>
      <c r="G237" s="10">
        <v>140800215515</v>
      </c>
      <c r="H237" s="10">
        <v>41311</v>
      </c>
      <c r="I237" s="10">
        <v>31211</v>
      </c>
      <c r="J237" s="10">
        <v>7493170</v>
      </c>
      <c r="O237" s="10">
        <v>0</v>
      </c>
      <c r="P237" s="10" t="s">
        <v>1531</v>
      </c>
      <c r="Q237" s="10">
        <v>70802</v>
      </c>
      <c r="R237" s="10">
        <v>80103</v>
      </c>
      <c r="S237" s="10">
        <v>210101</v>
      </c>
      <c r="U237" s="10" t="s">
        <v>1303</v>
      </c>
    </row>
    <row r="238" spans="1:21">
      <c r="A238" s="10">
        <v>234</v>
      </c>
      <c r="B238" s="10" t="s">
        <v>1530</v>
      </c>
      <c r="C238" s="10">
        <v>2</v>
      </c>
      <c r="D238" s="10" t="s">
        <v>1300</v>
      </c>
      <c r="E238" s="10">
        <v>5341469</v>
      </c>
      <c r="F238" s="10" t="s">
        <v>1300</v>
      </c>
      <c r="G238" s="10">
        <v>140800215515</v>
      </c>
      <c r="H238" s="10">
        <v>41311</v>
      </c>
      <c r="I238" s="10">
        <v>31211</v>
      </c>
      <c r="J238" s="10">
        <v>210000</v>
      </c>
      <c r="K238" s="10">
        <v>386</v>
      </c>
      <c r="L238" s="10" t="s">
        <v>1294</v>
      </c>
      <c r="M238" s="10">
        <v>26</v>
      </c>
      <c r="N238" s="10" t="s">
        <v>1295</v>
      </c>
      <c r="O238" s="10">
        <v>0</v>
      </c>
      <c r="P238" s="10" t="s">
        <v>1532</v>
      </c>
      <c r="Q238" s="10">
        <v>70802</v>
      </c>
      <c r="R238" s="10">
        <v>80103</v>
      </c>
      <c r="S238" s="10">
        <v>210103</v>
      </c>
      <c r="T238" s="10" t="s">
        <v>1297</v>
      </c>
      <c r="U238" s="10" t="s">
        <v>1303</v>
      </c>
    </row>
    <row r="239" spans="1:21">
      <c r="A239" s="10">
        <v>235</v>
      </c>
      <c r="B239" s="10" t="s">
        <v>1530</v>
      </c>
      <c r="C239" s="10">
        <v>3</v>
      </c>
      <c r="D239" s="10" t="s">
        <v>1308</v>
      </c>
      <c r="E239" s="10">
        <v>100190090000</v>
      </c>
      <c r="F239" s="10" t="s">
        <v>1293</v>
      </c>
      <c r="G239" s="10">
        <v>100190090000</v>
      </c>
      <c r="H239" s="10">
        <v>41312</v>
      </c>
      <c r="I239" s="10">
        <v>31211</v>
      </c>
      <c r="J239" s="10">
        <v>792874</v>
      </c>
      <c r="K239" s="10">
        <v>456</v>
      </c>
      <c r="L239" s="10" t="s">
        <v>1533</v>
      </c>
      <c r="M239" s="10">
        <v>1</v>
      </c>
      <c r="N239" s="10" t="s">
        <v>1295</v>
      </c>
      <c r="O239" s="10">
        <v>0</v>
      </c>
      <c r="P239" s="10" t="s">
        <v>1310</v>
      </c>
      <c r="Q239" s="10">
        <v>70802</v>
      </c>
      <c r="R239" s="10">
        <v>80103</v>
      </c>
      <c r="S239" s="10">
        <v>210101</v>
      </c>
      <c r="T239" s="10" t="s">
        <v>1534</v>
      </c>
      <c r="U239" s="10" t="s">
        <v>1303</v>
      </c>
    </row>
    <row r="240" spans="1:21">
      <c r="A240" s="10">
        <v>236</v>
      </c>
      <c r="B240" s="10" t="s">
        <v>1530</v>
      </c>
      <c r="C240" s="10">
        <v>3</v>
      </c>
      <c r="D240" s="10" t="s">
        <v>1308</v>
      </c>
      <c r="E240" s="10">
        <v>100190090000</v>
      </c>
      <c r="F240" s="10" t="s">
        <v>1293</v>
      </c>
      <c r="G240" s="10">
        <v>100190090000</v>
      </c>
      <c r="H240" s="10">
        <v>41312</v>
      </c>
      <c r="I240" s="10">
        <v>31211</v>
      </c>
      <c r="J240" s="10">
        <v>14695</v>
      </c>
      <c r="O240" s="10">
        <v>0</v>
      </c>
      <c r="P240" s="10" t="s">
        <v>1310</v>
      </c>
      <c r="Q240" s="10">
        <v>70802</v>
      </c>
      <c r="R240" s="10">
        <v>80103</v>
      </c>
      <c r="S240" s="10">
        <v>210204</v>
      </c>
      <c r="U240" s="10" t="s">
        <v>1303</v>
      </c>
    </row>
    <row r="241" spans="1:21">
      <c r="A241" s="10">
        <v>237</v>
      </c>
      <c r="B241" s="10" t="s">
        <v>1530</v>
      </c>
      <c r="C241" s="10">
        <v>3</v>
      </c>
      <c r="D241" s="10" t="s">
        <v>1308</v>
      </c>
      <c r="E241" s="10">
        <v>100190090000</v>
      </c>
      <c r="F241" s="10" t="s">
        <v>1293</v>
      </c>
      <c r="G241" s="10">
        <v>100190090000</v>
      </c>
      <c r="H241" s="10">
        <v>41312</v>
      </c>
      <c r="I241" s="10">
        <v>31211</v>
      </c>
      <c r="J241" s="10">
        <v>74337</v>
      </c>
      <c r="O241" s="10">
        <v>0</v>
      </c>
      <c r="P241" s="10" t="s">
        <v>1310</v>
      </c>
      <c r="Q241" s="10">
        <v>70802</v>
      </c>
      <c r="R241" s="10">
        <v>80103</v>
      </c>
      <c r="S241" s="10">
        <v>210202</v>
      </c>
      <c r="U241" s="10" t="s">
        <v>1303</v>
      </c>
    </row>
    <row r="242" spans="1:21">
      <c r="A242" s="10">
        <v>238</v>
      </c>
      <c r="B242" s="10" t="s">
        <v>1530</v>
      </c>
      <c r="C242" s="10">
        <v>3</v>
      </c>
      <c r="D242" s="10" t="s">
        <v>1308</v>
      </c>
      <c r="E242" s="10">
        <v>100190090000</v>
      </c>
      <c r="F242" s="10" t="s">
        <v>1293</v>
      </c>
      <c r="G242" s="10">
        <v>100190090000</v>
      </c>
      <c r="H242" s="10">
        <v>41312</v>
      </c>
      <c r="I242" s="10">
        <v>31211</v>
      </c>
      <c r="J242" s="10">
        <v>92921</v>
      </c>
      <c r="O242" s="10">
        <v>0</v>
      </c>
      <c r="P242" s="10" t="s">
        <v>1310</v>
      </c>
      <c r="Q242" s="10">
        <v>70802</v>
      </c>
      <c r="R242" s="10">
        <v>80103</v>
      </c>
      <c r="S242" s="10">
        <v>210203</v>
      </c>
      <c r="U242" s="10" t="s">
        <v>1303</v>
      </c>
    </row>
    <row r="243" spans="1:21">
      <c r="A243" s="10">
        <v>239</v>
      </c>
      <c r="B243" s="10" t="s">
        <v>1530</v>
      </c>
      <c r="C243" s="10">
        <v>3</v>
      </c>
      <c r="D243" s="10" t="s">
        <v>1308</v>
      </c>
      <c r="E243" s="10">
        <v>100190090000</v>
      </c>
      <c r="F243" s="10" t="s">
        <v>1293</v>
      </c>
      <c r="G243" s="10">
        <v>100190090000</v>
      </c>
      <c r="H243" s="10">
        <v>41312</v>
      </c>
      <c r="I243" s="10">
        <v>31211</v>
      </c>
      <c r="J243" s="10">
        <v>146950</v>
      </c>
      <c r="O243" s="10">
        <v>0</v>
      </c>
      <c r="P243" s="10" t="s">
        <v>1310</v>
      </c>
      <c r="Q243" s="10">
        <v>70802</v>
      </c>
      <c r="R243" s="10">
        <v>80103</v>
      </c>
      <c r="S243" s="10">
        <v>210205</v>
      </c>
      <c r="U243" s="10" t="s">
        <v>1303</v>
      </c>
    </row>
    <row r="244" spans="1:21">
      <c r="A244" s="10">
        <v>240</v>
      </c>
      <c r="B244" s="10" t="s">
        <v>1530</v>
      </c>
      <c r="C244" s="10">
        <v>3</v>
      </c>
      <c r="D244" s="10" t="s">
        <v>1308</v>
      </c>
      <c r="E244" s="10">
        <v>100190090000</v>
      </c>
      <c r="F244" s="10" t="s">
        <v>1293</v>
      </c>
      <c r="G244" s="10">
        <v>100190090000</v>
      </c>
      <c r="H244" s="10">
        <v>41312</v>
      </c>
      <c r="I244" s="10">
        <v>31211</v>
      </c>
      <c r="J244" s="10">
        <v>743996</v>
      </c>
      <c r="K244" s="10">
        <v>422</v>
      </c>
      <c r="L244" s="10" t="s">
        <v>1409</v>
      </c>
      <c r="M244" s="10">
        <v>2</v>
      </c>
      <c r="O244" s="10">
        <v>0</v>
      </c>
      <c r="P244" s="10" t="s">
        <v>1310</v>
      </c>
      <c r="Q244" s="10">
        <v>70802</v>
      </c>
      <c r="R244" s="10">
        <v>80103</v>
      </c>
      <c r="S244" s="10">
        <v>210201</v>
      </c>
      <c r="T244" s="10" t="s">
        <v>1455</v>
      </c>
      <c r="U244" s="10" t="s">
        <v>1303</v>
      </c>
    </row>
    <row r="245" spans="1:21">
      <c r="A245" s="10">
        <v>241</v>
      </c>
      <c r="B245" s="10" t="s">
        <v>1530</v>
      </c>
      <c r="C245" s="10">
        <v>4</v>
      </c>
      <c r="D245" s="10" t="s">
        <v>1305</v>
      </c>
      <c r="E245" s="10">
        <v>100190000901</v>
      </c>
      <c r="F245" s="10" t="s">
        <v>1293</v>
      </c>
      <c r="G245" s="10">
        <v>100190000901</v>
      </c>
      <c r="H245" s="10">
        <v>41313</v>
      </c>
      <c r="I245" s="10">
        <v>31211</v>
      </c>
      <c r="J245" s="10">
        <v>702465</v>
      </c>
      <c r="K245" s="10">
        <v>457</v>
      </c>
      <c r="L245" s="10" t="s">
        <v>1535</v>
      </c>
      <c r="M245" s="10">
        <v>1</v>
      </c>
      <c r="N245" s="10" t="s">
        <v>1295</v>
      </c>
      <c r="O245" s="10">
        <v>0</v>
      </c>
      <c r="P245" s="10" t="s">
        <v>1307</v>
      </c>
      <c r="Q245" s="10">
        <v>70802</v>
      </c>
      <c r="R245" s="10">
        <v>80103</v>
      </c>
      <c r="S245" s="10">
        <v>210101</v>
      </c>
      <c r="T245" s="10" t="s">
        <v>1534</v>
      </c>
      <c r="U245" s="10" t="s">
        <v>1303</v>
      </c>
    </row>
    <row r="246" spans="1:21">
      <c r="A246" s="10">
        <v>242</v>
      </c>
      <c r="B246" s="10" t="s">
        <v>1530</v>
      </c>
      <c r="C246" s="10">
        <v>5</v>
      </c>
      <c r="D246" s="10" t="s">
        <v>1315</v>
      </c>
      <c r="E246" s="10">
        <v>2073943</v>
      </c>
      <c r="F246" s="10" t="s">
        <v>1316</v>
      </c>
      <c r="G246" s="10">
        <v>5045002567</v>
      </c>
      <c r="H246" s="10">
        <v>41361</v>
      </c>
      <c r="I246" s="10">
        <v>31211</v>
      </c>
      <c r="J246" s="10">
        <v>104600</v>
      </c>
      <c r="K246" s="10">
        <v>425</v>
      </c>
      <c r="L246" s="10" t="s">
        <v>1411</v>
      </c>
      <c r="M246" s="10">
        <v>3</v>
      </c>
      <c r="O246" s="10">
        <v>0</v>
      </c>
      <c r="P246" s="10" t="s">
        <v>1317</v>
      </c>
      <c r="Q246" s="10">
        <v>70802</v>
      </c>
      <c r="R246" s="10">
        <v>80103</v>
      </c>
      <c r="S246" s="10">
        <v>210403</v>
      </c>
      <c r="T246" s="10" t="s">
        <v>1455</v>
      </c>
      <c r="U246" s="10" t="s">
        <v>1303</v>
      </c>
    </row>
    <row r="247" spans="1:21">
      <c r="A247" s="10">
        <v>243</v>
      </c>
      <c r="B247" s="10" t="s">
        <v>1530</v>
      </c>
      <c r="C247" s="10">
        <v>5</v>
      </c>
      <c r="D247" s="10" t="s">
        <v>1315</v>
      </c>
      <c r="E247" s="10">
        <v>2073943</v>
      </c>
      <c r="H247" s="10">
        <v>210403</v>
      </c>
      <c r="I247" s="10">
        <v>41361</v>
      </c>
      <c r="J247" s="10">
        <v>104600</v>
      </c>
      <c r="K247" s="10">
        <v>400</v>
      </c>
      <c r="L247" s="10" t="s">
        <v>1536</v>
      </c>
      <c r="M247" s="10">
        <v>8</v>
      </c>
      <c r="P247" s="10" t="s">
        <v>1317</v>
      </c>
      <c r="T247" s="10" t="s">
        <v>1455</v>
      </c>
      <c r="U247" s="10" t="s">
        <v>1319</v>
      </c>
    </row>
    <row r="248" spans="1:21">
      <c r="A248" s="10">
        <v>244</v>
      </c>
      <c r="B248" s="10" t="s">
        <v>1530</v>
      </c>
      <c r="C248" s="10">
        <v>6</v>
      </c>
      <c r="D248" s="10" t="s">
        <v>1320</v>
      </c>
      <c r="E248" s="10">
        <v>2075261</v>
      </c>
      <c r="F248" s="10" t="s">
        <v>1316</v>
      </c>
      <c r="G248" s="10">
        <v>5108168773</v>
      </c>
      <c r="H248" s="10">
        <v>41361</v>
      </c>
      <c r="I248" s="10">
        <v>31211</v>
      </c>
      <c r="J248" s="10">
        <v>368000</v>
      </c>
      <c r="O248" s="10">
        <v>0</v>
      </c>
      <c r="P248" s="10" t="s">
        <v>1321</v>
      </c>
      <c r="Q248" s="10">
        <v>70802</v>
      </c>
      <c r="R248" s="10">
        <v>80103</v>
      </c>
      <c r="S248" s="10">
        <v>210402</v>
      </c>
      <c r="U248" s="10" t="s">
        <v>1303</v>
      </c>
    </row>
    <row r="249" spans="1:21">
      <c r="A249" s="10">
        <v>245</v>
      </c>
      <c r="B249" s="10" t="s">
        <v>1530</v>
      </c>
      <c r="C249" s="10">
        <v>7</v>
      </c>
      <c r="D249" s="10" t="s">
        <v>1359</v>
      </c>
      <c r="E249" s="10">
        <v>4250265</v>
      </c>
      <c r="F249" s="10" t="s">
        <v>1365</v>
      </c>
      <c r="G249" s="10">
        <v>403102143</v>
      </c>
      <c r="H249" s="10">
        <v>41361</v>
      </c>
      <c r="I249" s="10">
        <v>31211</v>
      </c>
      <c r="J249" s="10">
        <v>16000</v>
      </c>
      <c r="K249" s="10">
        <v>81</v>
      </c>
      <c r="L249" s="10" t="s">
        <v>1537</v>
      </c>
      <c r="M249" s="10">
        <v>15</v>
      </c>
      <c r="O249" s="10">
        <v>0</v>
      </c>
      <c r="P249" s="10" t="s">
        <v>1538</v>
      </c>
      <c r="Q249" s="10">
        <v>70802</v>
      </c>
      <c r="R249" s="10">
        <v>80103</v>
      </c>
      <c r="S249" s="10">
        <v>210401</v>
      </c>
      <c r="T249" s="10" t="s">
        <v>1455</v>
      </c>
      <c r="U249" s="10" t="s">
        <v>1303</v>
      </c>
    </row>
    <row r="250" spans="1:21">
      <c r="A250" s="10">
        <v>246</v>
      </c>
      <c r="B250" s="10" t="s">
        <v>1530</v>
      </c>
      <c r="C250" s="10">
        <v>8</v>
      </c>
      <c r="D250" s="10" t="s">
        <v>1539</v>
      </c>
      <c r="E250" s="10">
        <v>6167799</v>
      </c>
      <c r="H250" s="10">
        <v>41361</v>
      </c>
      <c r="I250" s="10">
        <v>31211</v>
      </c>
      <c r="J250" s="10">
        <v>214900</v>
      </c>
      <c r="K250" s="10">
        <v>323</v>
      </c>
      <c r="L250" s="10" t="s">
        <v>1540</v>
      </c>
      <c r="M250" s="10">
        <v>1</v>
      </c>
      <c r="O250" s="10">
        <v>0</v>
      </c>
      <c r="P250" s="10" t="s">
        <v>1503</v>
      </c>
      <c r="Q250" s="10">
        <v>70802</v>
      </c>
      <c r="R250" s="10">
        <v>80103</v>
      </c>
      <c r="S250" s="10">
        <v>210406</v>
      </c>
      <c r="T250" s="10" t="s">
        <v>1455</v>
      </c>
      <c r="U250" s="10" t="s">
        <v>1303</v>
      </c>
    </row>
    <row r="251" spans="1:21">
      <c r="A251" s="10">
        <v>247</v>
      </c>
      <c r="B251" s="10" t="s">
        <v>1530</v>
      </c>
      <c r="C251" s="10">
        <v>9</v>
      </c>
      <c r="D251" s="10" t="s">
        <v>1326</v>
      </c>
      <c r="E251" s="10" t="s">
        <v>1327</v>
      </c>
      <c r="F251" s="10" t="s">
        <v>1300</v>
      </c>
      <c r="G251" s="10">
        <v>140000340182</v>
      </c>
      <c r="H251" s="10">
        <v>41362</v>
      </c>
      <c r="I251" s="10">
        <v>31211</v>
      </c>
      <c r="J251" s="10">
        <v>127000</v>
      </c>
      <c r="K251" s="10">
        <v>318</v>
      </c>
      <c r="L251" s="10" t="s">
        <v>1541</v>
      </c>
      <c r="M251" s="10">
        <v>5</v>
      </c>
      <c r="O251" s="10">
        <v>0</v>
      </c>
      <c r="P251" s="10" t="s">
        <v>1329</v>
      </c>
      <c r="Q251" s="10">
        <v>70802</v>
      </c>
      <c r="R251" s="10">
        <v>80103</v>
      </c>
      <c r="S251" s="10">
        <v>210702</v>
      </c>
      <c r="T251" s="10" t="s">
        <v>1455</v>
      </c>
      <c r="U251" s="10" t="s">
        <v>1303</v>
      </c>
    </row>
    <row r="252" spans="1:21">
      <c r="A252" s="10">
        <v>248</v>
      </c>
      <c r="B252" s="10" t="s">
        <v>1530</v>
      </c>
      <c r="C252" s="10">
        <v>9</v>
      </c>
      <c r="D252" s="10" t="s">
        <v>1326</v>
      </c>
      <c r="E252" s="10" t="s">
        <v>1327</v>
      </c>
      <c r="H252" s="10">
        <v>210702</v>
      </c>
      <c r="I252" s="10">
        <v>41362</v>
      </c>
      <c r="J252" s="10">
        <v>127000</v>
      </c>
      <c r="K252" s="10">
        <v>402</v>
      </c>
      <c r="L252" s="10" t="s">
        <v>1542</v>
      </c>
      <c r="M252" s="10">
        <v>2</v>
      </c>
      <c r="P252" s="10" t="s">
        <v>1329</v>
      </c>
      <c r="T252" s="10" t="s">
        <v>1455</v>
      </c>
      <c r="U252" s="10" t="s">
        <v>1319</v>
      </c>
    </row>
    <row r="253" spans="1:21">
      <c r="A253" s="10">
        <v>249</v>
      </c>
      <c r="B253" s="10" t="s">
        <v>1543</v>
      </c>
      <c r="C253" s="10">
        <v>11</v>
      </c>
      <c r="D253" s="10" t="s">
        <v>1320</v>
      </c>
      <c r="E253" s="10">
        <v>2075261</v>
      </c>
      <c r="H253" s="10">
        <v>35440</v>
      </c>
      <c r="I253" s="10">
        <v>41361</v>
      </c>
      <c r="J253" s="10">
        <v>8000</v>
      </c>
      <c r="K253" s="10">
        <v>388</v>
      </c>
      <c r="L253" s="10" t="s">
        <v>1311</v>
      </c>
      <c r="M253" s="10">
        <v>8</v>
      </c>
      <c r="N253" s="10" t="s">
        <v>1295</v>
      </c>
      <c r="P253" s="10" t="s">
        <v>1311</v>
      </c>
      <c r="T253" s="10" t="s">
        <v>1297</v>
      </c>
      <c r="U253" s="10" t="s">
        <v>1323</v>
      </c>
    </row>
    <row r="254" spans="1:21">
      <c r="A254" s="10">
        <v>250</v>
      </c>
      <c r="B254" s="10" t="s">
        <v>1543</v>
      </c>
      <c r="C254" s="10">
        <v>11</v>
      </c>
      <c r="D254" s="10" t="s">
        <v>1320</v>
      </c>
      <c r="E254" s="10">
        <v>2075261</v>
      </c>
      <c r="H254" s="10">
        <v>35440</v>
      </c>
      <c r="I254" s="10">
        <v>41361</v>
      </c>
      <c r="J254" s="10">
        <v>260000</v>
      </c>
      <c r="K254" s="10">
        <v>387</v>
      </c>
      <c r="L254" s="10" t="s">
        <v>1314</v>
      </c>
      <c r="M254" s="10">
        <v>26</v>
      </c>
      <c r="N254" s="10" t="s">
        <v>1295</v>
      </c>
      <c r="P254" s="10" t="s">
        <v>1314</v>
      </c>
      <c r="T254" s="10" t="s">
        <v>1297</v>
      </c>
      <c r="U254" s="10" t="s">
        <v>1323</v>
      </c>
    </row>
    <row r="255" spans="1:21">
      <c r="A255" s="10">
        <v>251</v>
      </c>
      <c r="B255" s="10" t="s">
        <v>1543</v>
      </c>
      <c r="C255" s="10">
        <v>11</v>
      </c>
      <c r="D255" s="10" t="s">
        <v>1320</v>
      </c>
      <c r="E255" s="10">
        <v>2075261</v>
      </c>
      <c r="H255" s="10">
        <v>35440</v>
      </c>
      <c r="I255" s="10">
        <v>41361</v>
      </c>
      <c r="J255" s="10">
        <v>100000</v>
      </c>
      <c r="K255" s="10">
        <v>386</v>
      </c>
      <c r="L255" s="10" t="s">
        <v>1294</v>
      </c>
      <c r="M255" s="10">
        <v>5</v>
      </c>
      <c r="N255" s="10" t="s">
        <v>1295</v>
      </c>
      <c r="P255" s="10" t="s">
        <v>1294</v>
      </c>
      <c r="T255" s="10" t="s">
        <v>1297</v>
      </c>
      <c r="U255" s="10" t="s">
        <v>1323</v>
      </c>
    </row>
    <row r="256" spans="1:21">
      <c r="A256" s="10">
        <v>252</v>
      </c>
      <c r="B256" s="10" t="s">
        <v>1543</v>
      </c>
      <c r="C256" s="10">
        <v>12</v>
      </c>
      <c r="D256" s="10" t="s">
        <v>1359</v>
      </c>
      <c r="E256" s="10">
        <v>4250265</v>
      </c>
      <c r="H256" s="10">
        <v>35410</v>
      </c>
      <c r="I256" s="10">
        <v>41361</v>
      </c>
      <c r="J256" s="10">
        <v>16000</v>
      </c>
      <c r="K256" s="10">
        <v>377</v>
      </c>
      <c r="L256" s="10" t="s">
        <v>1356</v>
      </c>
      <c r="M256" s="10">
        <v>2</v>
      </c>
      <c r="N256" s="10" t="s">
        <v>1295</v>
      </c>
      <c r="O256" s="10">
        <v>0</v>
      </c>
      <c r="P256" s="10" t="s">
        <v>1356</v>
      </c>
      <c r="Q256" s="10">
        <v>70802</v>
      </c>
      <c r="R256" s="10">
        <v>80103</v>
      </c>
      <c r="S256" s="10">
        <v>350001</v>
      </c>
      <c r="T256" s="10" t="s">
        <v>1297</v>
      </c>
      <c r="U256" s="10" t="s">
        <v>1323</v>
      </c>
    </row>
    <row r="257" spans="1:21">
      <c r="A257" s="10">
        <v>253</v>
      </c>
      <c r="B257" s="10" t="s">
        <v>1543</v>
      </c>
      <c r="C257" s="10">
        <v>13</v>
      </c>
      <c r="D257" s="10" t="s">
        <v>1539</v>
      </c>
      <c r="E257" s="10">
        <v>6167799</v>
      </c>
      <c r="H257" s="10">
        <v>35420</v>
      </c>
      <c r="I257" s="10">
        <v>41361</v>
      </c>
      <c r="J257" s="10">
        <v>2900</v>
      </c>
      <c r="K257" s="10">
        <v>384</v>
      </c>
      <c r="L257" s="10" t="s">
        <v>1375</v>
      </c>
      <c r="M257" s="10">
        <v>2</v>
      </c>
      <c r="N257" s="10" t="s">
        <v>1295</v>
      </c>
      <c r="O257" s="10">
        <v>0</v>
      </c>
      <c r="P257" s="10" t="s">
        <v>1375</v>
      </c>
      <c r="Q257" s="10">
        <v>70802</v>
      </c>
      <c r="R257" s="10">
        <v>80103</v>
      </c>
      <c r="S257" s="10">
        <v>210201</v>
      </c>
      <c r="T257" s="10" t="s">
        <v>1297</v>
      </c>
      <c r="U257" s="10" t="s">
        <v>1323</v>
      </c>
    </row>
    <row r="258" spans="1:21">
      <c r="A258" s="10">
        <v>254</v>
      </c>
      <c r="B258" s="10" t="s">
        <v>1543</v>
      </c>
      <c r="C258" s="10">
        <v>13</v>
      </c>
      <c r="D258" s="10" t="s">
        <v>1539</v>
      </c>
      <c r="E258" s="10">
        <v>6167799</v>
      </c>
      <c r="H258" s="10">
        <v>35420</v>
      </c>
      <c r="I258" s="10">
        <v>41361</v>
      </c>
      <c r="J258" s="10">
        <v>28000</v>
      </c>
      <c r="K258" s="10">
        <v>382</v>
      </c>
      <c r="L258" s="10" t="s">
        <v>1369</v>
      </c>
      <c r="M258" s="10">
        <v>4</v>
      </c>
      <c r="N258" s="10" t="s">
        <v>1367</v>
      </c>
      <c r="O258" s="10">
        <v>0</v>
      </c>
      <c r="P258" s="10" t="s">
        <v>1369</v>
      </c>
      <c r="Q258" s="10">
        <v>70802</v>
      </c>
      <c r="R258" s="10">
        <v>80103</v>
      </c>
      <c r="S258" s="10">
        <v>210101</v>
      </c>
      <c r="T258" s="10" t="s">
        <v>1297</v>
      </c>
      <c r="U258" s="10" t="s">
        <v>1323</v>
      </c>
    </row>
    <row r="259" spans="1:21">
      <c r="A259" s="10">
        <v>255</v>
      </c>
      <c r="B259" s="10" t="s">
        <v>1543</v>
      </c>
      <c r="C259" s="10">
        <v>13</v>
      </c>
      <c r="D259" s="10" t="s">
        <v>1539</v>
      </c>
      <c r="E259" s="10">
        <v>6167799</v>
      </c>
      <c r="H259" s="10">
        <v>35420</v>
      </c>
      <c r="I259" s="10">
        <v>41361</v>
      </c>
      <c r="J259" s="10">
        <v>3000</v>
      </c>
      <c r="K259" s="10">
        <v>383</v>
      </c>
      <c r="L259" s="10" t="s">
        <v>1376</v>
      </c>
      <c r="M259" s="10">
        <v>2</v>
      </c>
      <c r="N259" s="10" t="s">
        <v>1295</v>
      </c>
      <c r="O259" s="10">
        <v>0</v>
      </c>
      <c r="P259" s="10" t="s">
        <v>1376</v>
      </c>
      <c r="Q259" s="10">
        <v>70802</v>
      </c>
      <c r="R259" s="10">
        <v>80103</v>
      </c>
      <c r="S259" s="10">
        <v>210101</v>
      </c>
      <c r="T259" s="10" t="s">
        <v>1297</v>
      </c>
      <c r="U259" s="10" t="s">
        <v>1323</v>
      </c>
    </row>
    <row r="260" spans="1:21">
      <c r="A260" s="10">
        <v>256</v>
      </c>
      <c r="B260" s="10" t="s">
        <v>1543</v>
      </c>
      <c r="C260" s="10">
        <v>13</v>
      </c>
      <c r="D260" s="10" t="s">
        <v>1539</v>
      </c>
      <c r="E260" s="10">
        <v>6167799</v>
      </c>
      <c r="H260" s="10">
        <v>35420</v>
      </c>
      <c r="I260" s="10">
        <v>41361</v>
      </c>
      <c r="J260" s="10">
        <v>35000</v>
      </c>
      <c r="K260" s="10">
        <v>381</v>
      </c>
      <c r="L260" s="10" t="s">
        <v>1366</v>
      </c>
      <c r="M260" s="10">
        <v>10</v>
      </c>
      <c r="N260" s="10" t="s">
        <v>1367</v>
      </c>
      <c r="O260" s="10">
        <v>0</v>
      </c>
      <c r="P260" s="10" t="s">
        <v>1366</v>
      </c>
      <c r="Q260" s="10">
        <v>70802</v>
      </c>
      <c r="R260" s="10">
        <v>80103</v>
      </c>
      <c r="S260" s="10">
        <v>210401</v>
      </c>
      <c r="T260" s="10" t="s">
        <v>1297</v>
      </c>
      <c r="U260" s="10" t="s">
        <v>1323</v>
      </c>
    </row>
    <row r="261" spans="1:21">
      <c r="A261" s="10">
        <v>257</v>
      </c>
      <c r="B261" s="10" t="s">
        <v>1543</v>
      </c>
      <c r="C261" s="10">
        <v>13</v>
      </c>
      <c r="D261" s="10" t="s">
        <v>1539</v>
      </c>
      <c r="E261" s="10">
        <v>6167799</v>
      </c>
      <c r="H261" s="10">
        <v>35420</v>
      </c>
      <c r="I261" s="10">
        <v>41361</v>
      </c>
      <c r="J261" s="10">
        <v>54000</v>
      </c>
      <c r="K261" s="10">
        <v>71</v>
      </c>
      <c r="L261" s="10" t="s">
        <v>1479</v>
      </c>
      <c r="M261" s="10">
        <v>30</v>
      </c>
      <c r="N261" s="10" t="s">
        <v>1295</v>
      </c>
      <c r="P261" s="10" t="s">
        <v>1479</v>
      </c>
      <c r="T261" s="10" t="s">
        <v>1297</v>
      </c>
      <c r="U261" s="10" t="s">
        <v>1323</v>
      </c>
    </row>
    <row r="262" spans="1:21">
      <c r="A262" s="10">
        <v>258</v>
      </c>
      <c r="B262" s="10" t="s">
        <v>1543</v>
      </c>
      <c r="C262" s="10">
        <v>13</v>
      </c>
      <c r="D262" s="10" t="s">
        <v>1539</v>
      </c>
      <c r="E262" s="10">
        <v>6167799</v>
      </c>
      <c r="H262" s="10">
        <v>35470</v>
      </c>
      <c r="I262" s="10">
        <v>41361</v>
      </c>
      <c r="J262" s="10">
        <v>75000</v>
      </c>
      <c r="K262" s="10">
        <v>380</v>
      </c>
      <c r="L262" s="10" t="s">
        <v>1362</v>
      </c>
      <c r="M262" s="10">
        <v>3</v>
      </c>
      <c r="N262" s="10" t="s">
        <v>1295</v>
      </c>
      <c r="O262" s="10">
        <v>0</v>
      </c>
      <c r="P262" s="10" t="s">
        <v>1362</v>
      </c>
      <c r="Q262" s="10">
        <v>70802</v>
      </c>
      <c r="R262" s="10">
        <v>80103</v>
      </c>
      <c r="S262" s="10">
        <v>210401</v>
      </c>
      <c r="T262" s="10" t="s">
        <v>1297</v>
      </c>
      <c r="U262" s="10" t="s">
        <v>1323</v>
      </c>
    </row>
    <row r="263" spans="1:21">
      <c r="A263" s="10">
        <v>259</v>
      </c>
      <c r="B263" s="10" t="s">
        <v>1543</v>
      </c>
      <c r="C263" s="10">
        <v>13</v>
      </c>
      <c r="D263" s="10" t="s">
        <v>1539</v>
      </c>
      <c r="E263" s="10">
        <v>6167799</v>
      </c>
      <c r="H263" s="10">
        <v>35420</v>
      </c>
      <c r="I263" s="10">
        <v>41361</v>
      </c>
      <c r="J263" s="10">
        <v>7000</v>
      </c>
      <c r="K263" s="10">
        <v>379</v>
      </c>
      <c r="L263" s="10" t="s">
        <v>1360</v>
      </c>
      <c r="M263" s="10">
        <v>2</v>
      </c>
      <c r="N263" s="10" t="s">
        <v>1295</v>
      </c>
      <c r="O263" s="10">
        <v>0</v>
      </c>
      <c r="P263" s="10" t="s">
        <v>1360</v>
      </c>
      <c r="Q263" s="10">
        <v>70802</v>
      </c>
      <c r="R263" s="10">
        <v>80103</v>
      </c>
      <c r="S263" s="10">
        <v>210402</v>
      </c>
      <c r="T263" s="10" t="s">
        <v>1297</v>
      </c>
      <c r="U263" s="10" t="s">
        <v>1323</v>
      </c>
    </row>
    <row r="264" spans="1:21">
      <c r="A264" s="10">
        <v>260</v>
      </c>
      <c r="B264" s="10" t="s">
        <v>1543</v>
      </c>
      <c r="C264" s="10">
        <v>13</v>
      </c>
      <c r="D264" s="10" t="s">
        <v>1539</v>
      </c>
      <c r="E264" s="10">
        <v>6167799</v>
      </c>
      <c r="H264" s="10">
        <v>35420</v>
      </c>
      <c r="I264" s="10">
        <v>41361</v>
      </c>
      <c r="J264" s="10">
        <v>10000</v>
      </c>
      <c r="K264" s="10">
        <v>378</v>
      </c>
      <c r="L264" s="10" t="s">
        <v>1358</v>
      </c>
      <c r="M264" s="10">
        <v>2</v>
      </c>
      <c r="N264" s="10" t="s">
        <v>1295</v>
      </c>
      <c r="O264" s="10">
        <v>0</v>
      </c>
      <c r="P264" s="10" t="s">
        <v>1358</v>
      </c>
      <c r="Q264" s="10">
        <v>70802</v>
      </c>
      <c r="R264" s="10">
        <v>80103</v>
      </c>
      <c r="S264" s="10">
        <v>210403</v>
      </c>
      <c r="T264" s="10" t="s">
        <v>1297</v>
      </c>
      <c r="U264" s="10" t="s">
        <v>1323</v>
      </c>
    </row>
    <row r="265" spans="1:21">
      <c r="A265" s="10">
        <v>261</v>
      </c>
      <c r="B265" s="10" t="s">
        <v>1544</v>
      </c>
      <c r="C265" s="10">
        <v>28</v>
      </c>
      <c r="D265" s="10" t="s">
        <v>1475</v>
      </c>
      <c r="E265" s="10" t="s">
        <v>1476</v>
      </c>
      <c r="H265" s="10">
        <v>210402</v>
      </c>
      <c r="I265" s="10">
        <v>35440</v>
      </c>
      <c r="J265" s="10">
        <v>100000</v>
      </c>
      <c r="K265" s="10">
        <v>398</v>
      </c>
      <c r="L265" s="10" t="s">
        <v>1545</v>
      </c>
      <c r="M265" s="10">
        <v>2</v>
      </c>
      <c r="N265" s="10" t="s">
        <v>1295</v>
      </c>
      <c r="P265" s="10" t="s">
        <v>1294</v>
      </c>
      <c r="T265" s="10" t="s">
        <v>1297</v>
      </c>
      <c r="U265" s="10" t="s">
        <v>1325</v>
      </c>
    </row>
    <row r="266" spans="1:21">
      <c r="A266" s="10">
        <v>262</v>
      </c>
      <c r="B266" s="10" t="s">
        <v>1546</v>
      </c>
      <c r="C266" s="10">
        <v>29</v>
      </c>
      <c r="D266" s="10" t="s">
        <v>1514</v>
      </c>
      <c r="E266" s="10" t="s">
        <v>1515</v>
      </c>
      <c r="H266" s="10">
        <v>210402</v>
      </c>
      <c r="I266" s="10">
        <v>35440</v>
      </c>
      <c r="J266" s="10">
        <v>20000</v>
      </c>
      <c r="K266" s="10">
        <v>399</v>
      </c>
      <c r="L266" s="10" t="s">
        <v>1547</v>
      </c>
      <c r="M266" s="10">
        <v>1</v>
      </c>
      <c r="N266" s="10" t="s">
        <v>1295</v>
      </c>
      <c r="P266" s="10" t="s">
        <v>1314</v>
      </c>
      <c r="T266" s="10" t="s">
        <v>1297</v>
      </c>
      <c r="U266" s="10" t="s">
        <v>1325</v>
      </c>
    </row>
    <row r="267" spans="1:21">
      <c r="A267" s="10">
        <v>263</v>
      </c>
      <c r="B267" s="10" t="s">
        <v>1546</v>
      </c>
      <c r="C267" s="10">
        <v>30</v>
      </c>
      <c r="D267" s="10" t="s">
        <v>1363</v>
      </c>
      <c r="E267" s="10" t="s">
        <v>1364</v>
      </c>
      <c r="H267" s="10">
        <v>210402</v>
      </c>
      <c r="I267" s="10">
        <v>35440</v>
      </c>
      <c r="J267" s="10">
        <v>30000</v>
      </c>
      <c r="K267" s="10">
        <v>400</v>
      </c>
      <c r="L267" s="10" t="s">
        <v>1536</v>
      </c>
      <c r="M267" s="10">
        <v>8</v>
      </c>
      <c r="N267" s="10" t="s">
        <v>1295</v>
      </c>
      <c r="P267" s="10" t="s">
        <v>1314</v>
      </c>
      <c r="T267" s="10" t="s">
        <v>1297</v>
      </c>
      <c r="U267" s="10" t="s">
        <v>1325</v>
      </c>
    </row>
    <row r="268" spans="1:21">
      <c r="A268" s="10">
        <v>264</v>
      </c>
      <c r="B268" s="10" t="s">
        <v>1548</v>
      </c>
      <c r="C268" s="10">
        <v>31</v>
      </c>
      <c r="D268" s="10" t="s">
        <v>1363</v>
      </c>
      <c r="E268" s="10" t="s">
        <v>1364</v>
      </c>
      <c r="H268" s="10">
        <v>210402</v>
      </c>
      <c r="I268" s="10">
        <v>35440</v>
      </c>
      <c r="J268" s="10">
        <v>60000</v>
      </c>
      <c r="K268" s="10">
        <v>402</v>
      </c>
      <c r="L268" s="10" t="s">
        <v>1542</v>
      </c>
      <c r="M268" s="10">
        <v>2</v>
      </c>
      <c r="N268" s="10" t="s">
        <v>1295</v>
      </c>
      <c r="P268" s="10" t="s">
        <v>1314</v>
      </c>
      <c r="T268" s="10" t="s">
        <v>1297</v>
      </c>
      <c r="U268" s="10" t="s">
        <v>1325</v>
      </c>
    </row>
    <row r="269" spans="1:21">
      <c r="A269" s="10">
        <v>265</v>
      </c>
      <c r="B269" s="10" t="s">
        <v>1548</v>
      </c>
      <c r="C269" s="10">
        <v>32</v>
      </c>
      <c r="D269" s="10" t="s">
        <v>1385</v>
      </c>
      <c r="E269" s="10" t="s">
        <v>1327</v>
      </c>
      <c r="H269" s="10">
        <v>210401</v>
      </c>
      <c r="I269" s="10">
        <v>35410</v>
      </c>
      <c r="J269" s="10">
        <v>8000</v>
      </c>
      <c r="K269" s="10">
        <v>403</v>
      </c>
      <c r="L269" s="10" t="s">
        <v>1549</v>
      </c>
      <c r="M269" s="10">
        <v>2</v>
      </c>
      <c r="N269" s="10" t="s">
        <v>1295</v>
      </c>
      <c r="P269" s="10" t="s">
        <v>1356</v>
      </c>
      <c r="T269" s="10" t="s">
        <v>1297</v>
      </c>
      <c r="U269" s="10" t="s">
        <v>1325</v>
      </c>
    </row>
    <row r="270" spans="1:21">
      <c r="A270" s="10">
        <v>266</v>
      </c>
      <c r="B270" s="10" t="s">
        <v>1548</v>
      </c>
      <c r="C270" s="10">
        <v>33</v>
      </c>
      <c r="D270" s="10" t="s">
        <v>1387</v>
      </c>
      <c r="E270" s="10" t="s">
        <v>1388</v>
      </c>
      <c r="H270" s="10">
        <v>210401</v>
      </c>
      <c r="I270" s="10">
        <v>35410</v>
      </c>
      <c r="J270" s="10">
        <v>8000</v>
      </c>
      <c r="K270" s="10">
        <v>404</v>
      </c>
      <c r="L270" s="10" t="s">
        <v>1550</v>
      </c>
      <c r="M270" s="10">
        <v>1</v>
      </c>
      <c r="N270" s="10" t="s">
        <v>1295</v>
      </c>
      <c r="P270" s="10" t="s">
        <v>1356</v>
      </c>
      <c r="T270" s="10" t="s">
        <v>1297</v>
      </c>
      <c r="U270" s="10" t="s">
        <v>1325</v>
      </c>
    </row>
    <row r="271" spans="1:21">
      <c r="A271" s="10">
        <v>267</v>
      </c>
      <c r="B271" s="10" t="s">
        <v>1548</v>
      </c>
      <c r="C271" s="10">
        <v>34</v>
      </c>
      <c r="D271" s="10" t="s">
        <v>1551</v>
      </c>
      <c r="E271" s="10" t="s">
        <v>1552</v>
      </c>
      <c r="H271" s="10">
        <v>210406</v>
      </c>
      <c r="I271" s="10">
        <v>35420</v>
      </c>
      <c r="J271" s="10">
        <v>28000</v>
      </c>
      <c r="K271" s="10">
        <v>410</v>
      </c>
      <c r="L271" s="10" t="s">
        <v>1425</v>
      </c>
      <c r="M271" s="10">
        <v>4</v>
      </c>
      <c r="N271" s="10" t="s">
        <v>1295</v>
      </c>
      <c r="O271" s="10">
        <v>0</v>
      </c>
      <c r="P271" s="10" t="s">
        <v>1369</v>
      </c>
      <c r="Q271" s="10">
        <v>70802</v>
      </c>
      <c r="R271" s="10">
        <v>80103</v>
      </c>
      <c r="S271" s="10">
        <v>210101</v>
      </c>
      <c r="T271" s="10" t="s">
        <v>1297</v>
      </c>
      <c r="U271" s="10" t="s">
        <v>1325</v>
      </c>
    </row>
    <row r="272" spans="1:21">
      <c r="A272" s="10">
        <v>268</v>
      </c>
      <c r="B272" s="10" t="s">
        <v>1548</v>
      </c>
      <c r="C272" s="10">
        <v>34</v>
      </c>
      <c r="D272" s="10" t="s">
        <v>1551</v>
      </c>
      <c r="E272" s="10" t="s">
        <v>1552</v>
      </c>
      <c r="H272" s="10">
        <v>210406</v>
      </c>
      <c r="I272" s="10">
        <v>35420</v>
      </c>
      <c r="J272" s="10">
        <v>7000</v>
      </c>
      <c r="K272" s="10">
        <v>408</v>
      </c>
      <c r="L272" s="10" t="s">
        <v>1414</v>
      </c>
      <c r="M272" s="10">
        <v>2</v>
      </c>
      <c r="N272" s="10" t="s">
        <v>1295</v>
      </c>
      <c r="O272" s="10">
        <v>0</v>
      </c>
      <c r="P272" s="10" t="s">
        <v>1360</v>
      </c>
      <c r="Q272" s="10">
        <v>70802</v>
      </c>
      <c r="R272" s="10">
        <v>80103</v>
      </c>
      <c r="S272" s="10">
        <v>210101</v>
      </c>
      <c r="T272" s="10" t="s">
        <v>1297</v>
      </c>
      <c r="U272" s="10" t="s">
        <v>1325</v>
      </c>
    </row>
    <row r="273" spans="1:21">
      <c r="A273" s="10">
        <v>269</v>
      </c>
      <c r="B273" s="10" t="s">
        <v>1548</v>
      </c>
      <c r="C273" s="10">
        <v>34</v>
      </c>
      <c r="D273" s="10" t="s">
        <v>1551</v>
      </c>
      <c r="E273" s="10" t="s">
        <v>1552</v>
      </c>
      <c r="H273" s="10">
        <v>210406</v>
      </c>
      <c r="I273" s="10">
        <v>35420</v>
      </c>
      <c r="J273" s="10">
        <v>10000</v>
      </c>
      <c r="K273" s="10">
        <v>407</v>
      </c>
      <c r="L273" s="10" t="s">
        <v>1405</v>
      </c>
      <c r="M273" s="10">
        <v>2</v>
      </c>
      <c r="N273" s="10" t="s">
        <v>1295</v>
      </c>
      <c r="O273" s="10">
        <v>0</v>
      </c>
      <c r="P273" s="10" t="s">
        <v>1358</v>
      </c>
      <c r="Q273" s="10">
        <v>70802</v>
      </c>
      <c r="R273" s="10">
        <v>80103</v>
      </c>
      <c r="S273" s="10">
        <v>210103</v>
      </c>
      <c r="T273" s="10" t="s">
        <v>1297</v>
      </c>
      <c r="U273" s="10" t="s">
        <v>1325</v>
      </c>
    </row>
    <row r="274" spans="1:21">
      <c r="A274" s="10">
        <v>270</v>
      </c>
      <c r="B274" s="10" t="s">
        <v>1548</v>
      </c>
      <c r="C274" s="10">
        <v>34</v>
      </c>
      <c r="D274" s="10" t="s">
        <v>1551</v>
      </c>
      <c r="E274" s="10" t="s">
        <v>1552</v>
      </c>
      <c r="H274" s="10">
        <v>210406</v>
      </c>
      <c r="I274" s="10">
        <v>35420</v>
      </c>
      <c r="J274" s="10">
        <v>35000</v>
      </c>
      <c r="K274" s="10">
        <v>409</v>
      </c>
      <c r="L274" s="10" t="s">
        <v>1412</v>
      </c>
      <c r="M274" s="10">
        <v>2</v>
      </c>
      <c r="N274" s="10" t="s">
        <v>1413</v>
      </c>
      <c r="O274" s="10">
        <v>0</v>
      </c>
      <c r="P274" s="10" t="s">
        <v>1366</v>
      </c>
      <c r="Q274" s="10">
        <v>70802</v>
      </c>
      <c r="R274" s="10">
        <v>80103</v>
      </c>
      <c r="S274" s="10">
        <v>210201</v>
      </c>
      <c r="T274" s="10" t="s">
        <v>1297</v>
      </c>
      <c r="U274" s="10" t="s">
        <v>1325</v>
      </c>
    </row>
    <row r="275" spans="1:21">
      <c r="A275" s="10">
        <v>271</v>
      </c>
      <c r="B275" s="10" t="s">
        <v>1548</v>
      </c>
      <c r="C275" s="10">
        <v>35</v>
      </c>
      <c r="D275" s="10" t="s">
        <v>1553</v>
      </c>
      <c r="E275" s="10" t="s">
        <v>1554</v>
      </c>
      <c r="H275" s="10">
        <v>210406</v>
      </c>
      <c r="I275" s="10">
        <v>35420</v>
      </c>
      <c r="J275" s="10">
        <v>2900</v>
      </c>
      <c r="K275" s="10">
        <v>412</v>
      </c>
      <c r="L275" s="10" t="s">
        <v>1416</v>
      </c>
      <c r="M275" s="10">
        <v>1</v>
      </c>
      <c r="N275" s="10" t="s">
        <v>1295</v>
      </c>
      <c r="O275" s="10">
        <v>0</v>
      </c>
      <c r="P275" s="10" t="s">
        <v>1375</v>
      </c>
      <c r="Q275" s="10">
        <v>70802</v>
      </c>
      <c r="R275" s="10">
        <v>80103</v>
      </c>
      <c r="S275" s="10">
        <v>210702</v>
      </c>
      <c r="T275" s="10" t="s">
        <v>1297</v>
      </c>
      <c r="U275" s="10" t="s">
        <v>1325</v>
      </c>
    </row>
    <row r="276" spans="1:21">
      <c r="A276" s="10">
        <v>272</v>
      </c>
      <c r="B276" s="10" t="s">
        <v>1548</v>
      </c>
      <c r="C276" s="10">
        <v>35</v>
      </c>
      <c r="D276" s="10" t="s">
        <v>1553</v>
      </c>
      <c r="E276" s="10" t="s">
        <v>1554</v>
      </c>
      <c r="H276" s="10">
        <v>210406</v>
      </c>
      <c r="I276" s="10">
        <v>35420</v>
      </c>
      <c r="J276" s="10">
        <v>3000</v>
      </c>
      <c r="K276" s="10">
        <v>411</v>
      </c>
      <c r="L276" s="10" t="s">
        <v>1415</v>
      </c>
      <c r="M276" s="10">
        <v>1</v>
      </c>
      <c r="N276" s="10" t="s">
        <v>1295</v>
      </c>
      <c r="O276" s="10">
        <v>0</v>
      </c>
      <c r="P276" s="10" t="s">
        <v>1376</v>
      </c>
      <c r="Q276" s="10">
        <v>70802</v>
      </c>
      <c r="R276" s="10">
        <v>80103</v>
      </c>
      <c r="S276" s="10">
        <v>210402</v>
      </c>
      <c r="T276" s="10" t="s">
        <v>1297</v>
      </c>
      <c r="U276" s="10" t="s">
        <v>1325</v>
      </c>
    </row>
    <row r="277" spans="1:21">
      <c r="A277" s="10">
        <v>273</v>
      </c>
      <c r="B277" s="10" t="s">
        <v>1548</v>
      </c>
      <c r="C277" s="10">
        <v>36</v>
      </c>
      <c r="D277" s="10" t="s">
        <v>1514</v>
      </c>
      <c r="E277" s="10" t="s">
        <v>1515</v>
      </c>
      <c r="H277" s="10">
        <v>210406</v>
      </c>
      <c r="I277" s="10">
        <v>35420</v>
      </c>
      <c r="J277" s="10">
        <v>54000</v>
      </c>
      <c r="K277" s="10">
        <v>414</v>
      </c>
      <c r="L277" s="10" t="s">
        <v>1555</v>
      </c>
      <c r="M277" s="10">
        <v>2</v>
      </c>
      <c r="N277" s="10" t="s">
        <v>1295</v>
      </c>
      <c r="P277" s="10" t="s">
        <v>1479</v>
      </c>
      <c r="T277" s="10" t="s">
        <v>1297</v>
      </c>
      <c r="U277" s="10" t="s">
        <v>1325</v>
      </c>
    </row>
    <row r="278" spans="1:21">
      <c r="A278" s="10">
        <v>274</v>
      </c>
      <c r="B278" s="10" t="s">
        <v>1556</v>
      </c>
      <c r="C278" s="10">
        <v>10</v>
      </c>
      <c r="D278" s="10" t="s">
        <v>1557</v>
      </c>
      <c r="E278" s="10">
        <v>2117525</v>
      </c>
      <c r="F278" s="10" t="s">
        <v>1316</v>
      </c>
      <c r="G278" s="10">
        <v>5046018838</v>
      </c>
      <c r="H278" s="10">
        <v>41361</v>
      </c>
      <c r="I278" s="10">
        <v>31211</v>
      </c>
      <c r="J278" s="10">
        <v>118800</v>
      </c>
      <c r="K278" s="10">
        <v>430</v>
      </c>
      <c r="L278" s="10" t="s">
        <v>1492</v>
      </c>
      <c r="M278" s="10">
        <v>1</v>
      </c>
      <c r="O278" s="10">
        <v>0</v>
      </c>
      <c r="P278" s="10" t="s">
        <v>1558</v>
      </c>
      <c r="Q278" s="10">
        <v>70802</v>
      </c>
      <c r="R278" s="10">
        <v>80101</v>
      </c>
      <c r="S278" s="10">
        <v>210803</v>
      </c>
      <c r="T278" s="10" t="s">
        <v>1455</v>
      </c>
      <c r="U278" s="10" t="s">
        <v>1303</v>
      </c>
    </row>
    <row r="279" spans="1:21">
      <c r="A279" s="10">
        <v>275</v>
      </c>
      <c r="B279" s="10" t="s">
        <v>1556</v>
      </c>
      <c r="C279" s="10">
        <v>10</v>
      </c>
      <c r="D279" s="10" t="s">
        <v>1557</v>
      </c>
      <c r="E279" s="10">
        <v>2117525</v>
      </c>
      <c r="H279" s="10">
        <v>210803</v>
      </c>
      <c r="I279" s="10">
        <v>41361</v>
      </c>
      <c r="J279" s="10">
        <v>118800</v>
      </c>
      <c r="K279" s="10">
        <v>403</v>
      </c>
      <c r="L279" s="10" t="s">
        <v>1549</v>
      </c>
      <c r="M279" s="10">
        <v>2</v>
      </c>
      <c r="P279" s="10" t="s">
        <v>1558</v>
      </c>
      <c r="T279" s="10" t="s">
        <v>1455</v>
      </c>
      <c r="U279" s="10" t="s">
        <v>1319</v>
      </c>
    </row>
    <row r="280" spans="1:21">
      <c r="A280" s="10">
        <v>276</v>
      </c>
      <c r="B280" s="10" t="s">
        <v>1556</v>
      </c>
      <c r="C280" s="10">
        <v>11</v>
      </c>
      <c r="D280" s="10" t="s">
        <v>1436</v>
      </c>
      <c r="E280" s="10">
        <v>9082344</v>
      </c>
      <c r="F280" s="10" t="s">
        <v>1437</v>
      </c>
      <c r="G280" s="10">
        <v>2611168592</v>
      </c>
      <c r="H280" s="10">
        <v>120009</v>
      </c>
      <c r="I280" s="10">
        <v>31211</v>
      </c>
      <c r="J280" s="10">
        <v>7500</v>
      </c>
      <c r="K280" s="10">
        <v>45</v>
      </c>
      <c r="L280" s="10" t="s">
        <v>1324</v>
      </c>
      <c r="M280" s="10">
        <v>20</v>
      </c>
      <c r="O280" s="10">
        <v>0</v>
      </c>
      <c r="P280" s="10" t="s">
        <v>1559</v>
      </c>
      <c r="Q280" s="10">
        <v>0</v>
      </c>
      <c r="R280" s="10">
        <v>0</v>
      </c>
      <c r="S280" s="10">
        <v>300001</v>
      </c>
      <c r="T280" s="10" t="s">
        <v>1455</v>
      </c>
      <c r="U280" s="10" t="s">
        <v>1303</v>
      </c>
    </row>
    <row r="281" spans="1:21">
      <c r="A281" s="10">
        <v>277</v>
      </c>
      <c r="B281" s="10" t="s">
        <v>1556</v>
      </c>
      <c r="C281" s="10">
        <v>12</v>
      </c>
      <c r="D281" s="10" t="s">
        <v>1436</v>
      </c>
      <c r="E281" s="10">
        <v>9082344</v>
      </c>
      <c r="F281" s="10" t="s">
        <v>1437</v>
      </c>
      <c r="G281" s="10">
        <v>2611168592</v>
      </c>
      <c r="H281" s="10">
        <v>120009</v>
      </c>
      <c r="I281" s="10">
        <v>31211</v>
      </c>
      <c r="J281" s="10">
        <v>158400</v>
      </c>
      <c r="K281" s="10">
        <v>437</v>
      </c>
      <c r="L281" s="10" t="s">
        <v>1299</v>
      </c>
      <c r="M281" s="10">
        <v>25</v>
      </c>
      <c r="O281" s="10">
        <v>0</v>
      </c>
      <c r="P281" s="10" t="s">
        <v>1560</v>
      </c>
      <c r="Q281" s="10">
        <v>0</v>
      </c>
      <c r="R281" s="10">
        <v>0</v>
      </c>
      <c r="S281" s="10">
        <v>300001</v>
      </c>
      <c r="T281" s="10" t="s">
        <v>1455</v>
      </c>
      <c r="U281" s="10" t="s">
        <v>1303</v>
      </c>
    </row>
    <row r="282" spans="1:21">
      <c r="A282" s="10">
        <v>278</v>
      </c>
      <c r="B282" s="10" t="s">
        <v>1556</v>
      </c>
      <c r="C282" s="10">
        <v>13</v>
      </c>
      <c r="D282" s="10" t="s">
        <v>1539</v>
      </c>
      <c r="E282" s="10">
        <v>6167799</v>
      </c>
      <c r="H282" s="10">
        <v>41361</v>
      </c>
      <c r="I282" s="10">
        <v>31211</v>
      </c>
      <c r="J282" s="10">
        <v>321000</v>
      </c>
      <c r="K282" s="10">
        <v>438</v>
      </c>
      <c r="L282" s="10" t="s">
        <v>1561</v>
      </c>
      <c r="M282" s="10">
        <v>20</v>
      </c>
      <c r="O282" s="10">
        <v>0</v>
      </c>
      <c r="P282" s="10" t="s">
        <v>1562</v>
      </c>
      <c r="Q282" s="10">
        <v>70802</v>
      </c>
      <c r="R282" s="10">
        <v>80103</v>
      </c>
      <c r="S282" s="10">
        <v>210603</v>
      </c>
      <c r="T282" s="10" t="s">
        <v>1455</v>
      </c>
      <c r="U282" s="10" t="s">
        <v>1303</v>
      </c>
    </row>
    <row r="283" spans="1:21">
      <c r="A283" s="10">
        <v>279</v>
      </c>
      <c r="B283" s="10" t="s">
        <v>1556</v>
      </c>
      <c r="C283" s="10">
        <v>14</v>
      </c>
      <c r="D283" s="10" t="s">
        <v>1563</v>
      </c>
      <c r="E283" s="10">
        <v>4255585</v>
      </c>
      <c r="F283" s="10" t="s">
        <v>1316</v>
      </c>
      <c r="G283" s="10">
        <v>5046330371</v>
      </c>
      <c r="H283" s="10">
        <v>41361</v>
      </c>
      <c r="I283" s="10">
        <v>31211</v>
      </c>
      <c r="J283" s="10">
        <v>418000</v>
      </c>
      <c r="K283" s="10">
        <v>88</v>
      </c>
      <c r="L283" s="10" t="s">
        <v>1301</v>
      </c>
      <c r="M283" s="10">
        <v>1</v>
      </c>
      <c r="O283" s="10">
        <v>0</v>
      </c>
      <c r="P283" s="10" t="s">
        <v>1564</v>
      </c>
      <c r="Q283" s="10">
        <v>70802</v>
      </c>
      <c r="R283" s="10">
        <v>80103</v>
      </c>
      <c r="S283" s="10">
        <v>210801</v>
      </c>
      <c r="T283" s="10" t="s">
        <v>1455</v>
      </c>
      <c r="U283" s="10" t="s">
        <v>1303</v>
      </c>
    </row>
    <row r="284" spans="1:21">
      <c r="A284" s="10">
        <v>280</v>
      </c>
      <c r="B284" s="10" t="s">
        <v>1556</v>
      </c>
      <c r="C284" s="10">
        <v>14</v>
      </c>
      <c r="D284" s="10" t="s">
        <v>1539</v>
      </c>
      <c r="E284" s="10">
        <v>6167799</v>
      </c>
      <c r="H284" s="10">
        <v>35470</v>
      </c>
      <c r="I284" s="10">
        <v>41361</v>
      </c>
      <c r="J284" s="10">
        <v>41500</v>
      </c>
      <c r="K284" s="10">
        <v>395</v>
      </c>
      <c r="L284" s="10" t="s">
        <v>1512</v>
      </c>
      <c r="M284" s="10">
        <v>1</v>
      </c>
      <c r="N284" s="10" t="s">
        <v>1295</v>
      </c>
      <c r="P284" s="10" t="s">
        <v>1512</v>
      </c>
      <c r="T284" s="10" t="s">
        <v>1297</v>
      </c>
      <c r="U284" s="10" t="s">
        <v>1323</v>
      </c>
    </row>
    <row r="285" spans="1:21">
      <c r="A285" s="10">
        <v>281</v>
      </c>
      <c r="B285" s="10" t="s">
        <v>1556</v>
      </c>
      <c r="C285" s="10">
        <v>14</v>
      </c>
      <c r="D285" s="10" t="s">
        <v>1539</v>
      </c>
      <c r="E285" s="10">
        <v>6167799</v>
      </c>
      <c r="H285" s="10">
        <v>35470</v>
      </c>
      <c r="I285" s="10">
        <v>41361</v>
      </c>
      <c r="J285" s="10">
        <v>62500</v>
      </c>
      <c r="K285" s="10">
        <v>45</v>
      </c>
      <c r="L285" s="10" t="s">
        <v>1324</v>
      </c>
      <c r="M285" s="10">
        <v>25</v>
      </c>
      <c r="N285" s="10" t="s">
        <v>1295</v>
      </c>
      <c r="P285" s="10" t="s">
        <v>1324</v>
      </c>
      <c r="T285" s="10" t="s">
        <v>1297</v>
      </c>
      <c r="U285" s="10" t="s">
        <v>1323</v>
      </c>
    </row>
    <row r="286" spans="1:21">
      <c r="A286" s="10">
        <v>282</v>
      </c>
      <c r="B286" s="10" t="s">
        <v>1556</v>
      </c>
      <c r="C286" s="10">
        <v>14</v>
      </c>
      <c r="D286" s="10" t="s">
        <v>1539</v>
      </c>
      <c r="E286" s="10">
        <v>6167799</v>
      </c>
      <c r="H286" s="10">
        <v>35470</v>
      </c>
      <c r="I286" s="10">
        <v>41361</v>
      </c>
      <c r="J286" s="10">
        <v>180000</v>
      </c>
      <c r="K286" s="10">
        <v>92</v>
      </c>
      <c r="L286" s="10" t="s">
        <v>1506</v>
      </c>
      <c r="M286" s="10">
        <v>4</v>
      </c>
      <c r="N286" s="10" t="s">
        <v>1295</v>
      </c>
      <c r="P286" s="10" t="s">
        <v>1506</v>
      </c>
      <c r="T286" s="10" t="s">
        <v>1297</v>
      </c>
      <c r="U286" s="10" t="s">
        <v>1323</v>
      </c>
    </row>
    <row r="287" spans="1:21">
      <c r="A287" s="10">
        <v>283</v>
      </c>
      <c r="B287" s="10" t="s">
        <v>1556</v>
      </c>
      <c r="C287" s="10">
        <v>14</v>
      </c>
      <c r="D287" s="10" t="s">
        <v>1539</v>
      </c>
      <c r="E287" s="10">
        <v>6167799</v>
      </c>
      <c r="H287" s="10">
        <v>35470</v>
      </c>
      <c r="I287" s="10">
        <v>41361</v>
      </c>
      <c r="J287" s="10">
        <v>12000</v>
      </c>
      <c r="K287" s="10">
        <v>394</v>
      </c>
      <c r="L287" s="10" t="s">
        <v>1380</v>
      </c>
      <c r="M287" s="10">
        <v>1</v>
      </c>
      <c r="N287" s="10" t="s">
        <v>1295</v>
      </c>
      <c r="O287" s="10">
        <v>0</v>
      </c>
      <c r="P287" s="10" t="s">
        <v>1380</v>
      </c>
      <c r="Q287" s="10">
        <v>70802</v>
      </c>
      <c r="R287" s="10">
        <v>80103</v>
      </c>
      <c r="S287" s="10">
        <v>210702</v>
      </c>
      <c r="T287" s="10" t="s">
        <v>1297</v>
      </c>
      <c r="U287" s="10" t="s">
        <v>1323</v>
      </c>
    </row>
    <row r="288" spans="1:21">
      <c r="A288" s="10">
        <v>284</v>
      </c>
      <c r="B288" s="10" t="s">
        <v>1556</v>
      </c>
      <c r="C288" s="10">
        <v>14</v>
      </c>
      <c r="D288" s="10" t="s">
        <v>1539</v>
      </c>
      <c r="E288" s="10">
        <v>6167799</v>
      </c>
      <c r="H288" s="10">
        <v>35470</v>
      </c>
      <c r="I288" s="10">
        <v>41361</v>
      </c>
      <c r="J288" s="10">
        <v>15000</v>
      </c>
      <c r="K288" s="10">
        <v>396</v>
      </c>
      <c r="L288" s="10" t="s">
        <v>1516</v>
      </c>
      <c r="M288" s="10">
        <v>30</v>
      </c>
      <c r="N288" s="10" t="s">
        <v>1295</v>
      </c>
      <c r="P288" s="10" t="s">
        <v>1516</v>
      </c>
      <c r="T288" s="10" t="s">
        <v>1297</v>
      </c>
      <c r="U288" s="10" t="s">
        <v>1323</v>
      </c>
    </row>
    <row r="289" spans="1:21">
      <c r="A289" s="10">
        <v>285</v>
      </c>
      <c r="B289" s="10" t="s">
        <v>1556</v>
      </c>
      <c r="C289" s="10">
        <v>14</v>
      </c>
      <c r="D289" s="10" t="s">
        <v>1539</v>
      </c>
      <c r="E289" s="10">
        <v>6167799</v>
      </c>
      <c r="H289" s="10">
        <v>35470</v>
      </c>
      <c r="I289" s="10">
        <v>41361</v>
      </c>
      <c r="J289" s="10">
        <v>10000</v>
      </c>
      <c r="K289" s="10">
        <v>393</v>
      </c>
      <c r="L289" s="10" t="s">
        <v>1377</v>
      </c>
      <c r="M289" s="10">
        <v>1</v>
      </c>
      <c r="N289" s="10" t="s">
        <v>1295</v>
      </c>
      <c r="O289" s="10">
        <v>0</v>
      </c>
      <c r="P289" s="10" t="s">
        <v>1377</v>
      </c>
      <c r="Q289" s="10">
        <v>70802</v>
      </c>
      <c r="R289" s="10">
        <v>80103</v>
      </c>
      <c r="S289" s="10">
        <v>210101</v>
      </c>
      <c r="T289" s="10" t="s">
        <v>1297</v>
      </c>
      <c r="U289" s="10" t="s">
        <v>1323</v>
      </c>
    </row>
    <row r="290" spans="1:21">
      <c r="A290" s="10">
        <v>286</v>
      </c>
      <c r="B290" s="10" t="s">
        <v>1556</v>
      </c>
      <c r="C290" s="10">
        <v>15</v>
      </c>
      <c r="D290" s="10" t="s">
        <v>1563</v>
      </c>
      <c r="E290" s="10">
        <v>4255585</v>
      </c>
      <c r="H290" s="10">
        <v>35470</v>
      </c>
      <c r="I290" s="10">
        <v>41361</v>
      </c>
      <c r="J290" s="10">
        <v>418000</v>
      </c>
      <c r="K290" s="10">
        <v>392</v>
      </c>
      <c r="L290" s="10" t="s">
        <v>1332</v>
      </c>
      <c r="M290" s="10">
        <v>1</v>
      </c>
      <c r="N290" s="10" t="s">
        <v>1295</v>
      </c>
      <c r="P290" s="10" t="s">
        <v>1332</v>
      </c>
      <c r="T290" s="10" t="s">
        <v>1297</v>
      </c>
      <c r="U290" s="10" t="s">
        <v>1323</v>
      </c>
    </row>
    <row r="291" spans="1:21">
      <c r="A291" s="10">
        <v>287</v>
      </c>
      <c r="B291" s="10" t="s">
        <v>1565</v>
      </c>
      <c r="C291" s="10">
        <v>37</v>
      </c>
      <c r="D291" s="10" t="s">
        <v>1514</v>
      </c>
      <c r="E291" s="10" t="s">
        <v>1515</v>
      </c>
      <c r="H291" s="10">
        <v>210406</v>
      </c>
      <c r="I291" s="10">
        <v>35470</v>
      </c>
      <c r="J291" s="10">
        <v>75000</v>
      </c>
      <c r="K291" s="10">
        <v>386</v>
      </c>
      <c r="L291" s="10" t="s">
        <v>1294</v>
      </c>
      <c r="M291" s="10">
        <v>11</v>
      </c>
      <c r="N291" s="10" t="s">
        <v>1295</v>
      </c>
      <c r="P291" s="10" t="s">
        <v>1537</v>
      </c>
      <c r="T291" s="10" t="s">
        <v>1297</v>
      </c>
      <c r="U291" s="10" t="s">
        <v>1325</v>
      </c>
    </row>
    <row r="292" spans="1:21">
      <c r="A292" s="10">
        <v>288</v>
      </c>
      <c r="B292" s="10" t="s">
        <v>1565</v>
      </c>
      <c r="C292" s="10">
        <v>37</v>
      </c>
      <c r="D292" s="10" t="s">
        <v>1514</v>
      </c>
      <c r="E292" s="10" t="s">
        <v>1515</v>
      </c>
      <c r="H292" s="10">
        <v>210406</v>
      </c>
      <c r="I292" s="10">
        <v>35470</v>
      </c>
      <c r="J292" s="10">
        <v>50000</v>
      </c>
      <c r="K292" s="10">
        <v>415</v>
      </c>
      <c r="L292" s="10" t="s">
        <v>1566</v>
      </c>
      <c r="M292" s="10">
        <v>3</v>
      </c>
      <c r="N292" s="10" t="s">
        <v>1295</v>
      </c>
      <c r="P292" s="10" t="s">
        <v>1541</v>
      </c>
      <c r="T292" s="10" t="s">
        <v>1297</v>
      </c>
      <c r="U292" s="10" t="s">
        <v>1325</v>
      </c>
    </row>
    <row r="293" spans="1:21">
      <c r="A293" s="10">
        <v>289</v>
      </c>
      <c r="B293" s="10" t="s">
        <v>1565</v>
      </c>
      <c r="C293" s="10">
        <v>37</v>
      </c>
      <c r="D293" s="10" t="s">
        <v>1514</v>
      </c>
      <c r="E293" s="10" t="s">
        <v>1515</v>
      </c>
      <c r="H293" s="10">
        <v>210406</v>
      </c>
      <c r="I293" s="10">
        <v>35470</v>
      </c>
      <c r="J293" s="10">
        <v>80000</v>
      </c>
      <c r="K293" s="10">
        <v>387</v>
      </c>
      <c r="L293" s="10" t="s">
        <v>1314</v>
      </c>
      <c r="M293" s="10">
        <v>30</v>
      </c>
      <c r="N293" s="10" t="s">
        <v>1295</v>
      </c>
      <c r="P293" s="10" t="s">
        <v>1567</v>
      </c>
      <c r="T293" s="10" t="s">
        <v>1297</v>
      </c>
      <c r="U293" s="10" t="s">
        <v>1325</v>
      </c>
    </row>
    <row r="294" spans="1:21">
      <c r="A294" s="10">
        <v>290</v>
      </c>
      <c r="B294" s="10" t="s">
        <v>1565</v>
      </c>
      <c r="C294" s="10">
        <v>38</v>
      </c>
      <c r="D294" s="10" t="s">
        <v>1514</v>
      </c>
      <c r="E294" s="10" t="s">
        <v>1515</v>
      </c>
      <c r="H294" s="10">
        <v>210603</v>
      </c>
      <c r="I294" s="10">
        <v>35470</v>
      </c>
      <c r="J294" s="10">
        <v>30000</v>
      </c>
      <c r="K294" s="10">
        <v>417</v>
      </c>
      <c r="L294" s="10" t="s">
        <v>1568</v>
      </c>
      <c r="M294" s="10">
        <v>1</v>
      </c>
      <c r="N294" s="10" t="s">
        <v>1295</v>
      </c>
      <c r="P294" s="10" t="s">
        <v>1324</v>
      </c>
      <c r="T294" s="10" t="s">
        <v>1297</v>
      </c>
      <c r="U294" s="10" t="s">
        <v>1325</v>
      </c>
    </row>
    <row r="295" spans="1:21">
      <c r="A295" s="10">
        <v>291</v>
      </c>
      <c r="B295" s="10" t="s">
        <v>1565</v>
      </c>
      <c r="C295" s="10">
        <v>38</v>
      </c>
      <c r="D295" s="10" t="s">
        <v>1514</v>
      </c>
      <c r="E295" s="10" t="s">
        <v>1515</v>
      </c>
      <c r="H295" s="10">
        <v>210603</v>
      </c>
      <c r="I295" s="10">
        <v>35470</v>
      </c>
      <c r="J295" s="10">
        <v>7500</v>
      </c>
      <c r="K295" s="10">
        <v>416</v>
      </c>
      <c r="L295" s="10" t="s">
        <v>1569</v>
      </c>
      <c r="M295" s="10">
        <v>1</v>
      </c>
      <c r="N295" s="10" t="s">
        <v>1295</v>
      </c>
      <c r="P295" s="10" t="s">
        <v>1516</v>
      </c>
      <c r="T295" s="10" t="s">
        <v>1297</v>
      </c>
      <c r="U295" s="10" t="s">
        <v>1325</v>
      </c>
    </row>
    <row r="296" spans="1:21">
      <c r="A296" s="10">
        <v>292</v>
      </c>
      <c r="B296" s="10" t="s">
        <v>1565</v>
      </c>
      <c r="C296" s="10">
        <v>39</v>
      </c>
      <c r="D296" s="10" t="s">
        <v>1363</v>
      </c>
      <c r="E296" s="10" t="s">
        <v>1364</v>
      </c>
      <c r="H296" s="10">
        <v>210402</v>
      </c>
      <c r="I296" s="10">
        <v>35440</v>
      </c>
      <c r="J296" s="10">
        <v>8000</v>
      </c>
      <c r="K296" s="10">
        <v>419</v>
      </c>
      <c r="L296" s="10" t="s">
        <v>1404</v>
      </c>
      <c r="M296" s="10">
        <v>1</v>
      </c>
      <c r="N296" s="10" t="s">
        <v>1295</v>
      </c>
      <c r="P296" s="10" t="s">
        <v>1311</v>
      </c>
      <c r="T296" s="10" t="s">
        <v>1297</v>
      </c>
      <c r="U296" s="10" t="s">
        <v>1325</v>
      </c>
    </row>
    <row r="297" spans="1:21">
      <c r="A297" s="10">
        <v>293</v>
      </c>
      <c r="B297" s="10" t="s">
        <v>1565</v>
      </c>
      <c r="C297" s="10">
        <v>39</v>
      </c>
      <c r="D297" s="10" t="s">
        <v>1363</v>
      </c>
      <c r="E297" s="10" t="s">
        <v>1364</v>
      </c>
      <c r="H297" s="10">
        <v>210402</v>
      </c>
      <c r="I297" s="10">
        <v>35440</v>
      </c>
      <c r="J297" s="10">
        <v>150000</v>
      </c>
      <c r="K297" s="10">
        <v>418</v>
      </c>
      <c r="L297" s="10" t="s">
        <v>1381</v>
      </c>
      <c r="M297" s="10">
        <v>2</v>
      </c>
      <c r="N297" s="10" t="s">
        <v>1295</v>
      </c>
      <c r="P297" s="10" t="s">
        <v>1314</v>
      </c>
      <c r="T297" s="10" t="s">
        <v>1297</v>
      </c>
      <c r="U297" s="10" t="s">
        <v>1325</v>
      </c>
    </row>
    <row r="298" spans="1:21">
      <c r="A298" s="10">
        <v>294</v>
      </c>
      <c r="B298" s="10" t="s">
        <v>1565</v>
      </c>
      <c r="C298" s="10">
        <v>40</v>
      </c>
      <c r="D298" s="10" t="s">
        <v>1551</v>
      </c>
      <c r="E298" s="10" t="s">
        <v>1552</v>
      </c>
      <c r="H298" s="10">
        <v>210406</v>
      </c>
      <c r="I298" s="10">
        <v>35470</v>
      </c>
      <c r="J298" s="10">
        <v>82500</v>
      </c>
      <c r="K298" s="10">
        <v>420</v>
      </c>
      <c r="L298" s="10" t="s">
        <v>1570</v>
      </c>
      <c r="M298" s="10">
        <v>2</v>
      </c>
      <c r="N298" s="10" t="s">
        <v>1295</v>
      </c>
      <c r="P298" s="10" t="s">
        <v>1571</v>
      </c>
      <c r="T298" s="10" t="s">
        <v>1297</v>
      </c>
      <c r="U298" s="10" t="s">
        <v>1325</v>
      </c>
    </row>
    <row r="299" spans="1:21">
      <c r="A299" s="10">
        <v>295</v>
      </c>
      <c r="B299" s="10" t="s">
        <v>1572</v>
      </c>
      <c r="C299" s="10">
        <v>18</v>
      </c>
      <c r="D299" s="10" t="s">
        <v>1573</v>
      </c>
      <c r="E299" s="10">
        <v>5013976</v>
      </c>
      <c r="H299" s="10">
        <v>41361</v>
      </c>
      <c r="I299" s="10">
        <v>35302</v>
      </c>
      <c r="J299" s="10">
        <v>285126.71999999997</v>
      </c>
      <c r="K299" s="10">
        <v>426</v>
      </c>
      <c r="L299" s="10" t="s">
        <v>1372</v>
      </c>
      <c r="M299" s="10">
        <v>1</v>
      </c>
      <c r="N299" s="10" t="s">
        <v>1295</v>
      </c>
      <c r="O299" s="10">
        <v>0</v>
      </c>
      <c r="P299" s="10" t="s">
        <v>1574</v>
      </c>
      <c r="Q299" s="10">
        <v>70802</v>
      </c>
      <c r="R299" s="10">
        <v>80103</v>
      </c>
      <c r="S299" s="10">
        <v>210202</v>
      </c>
      <c r="T299" s="10" t="s">
        <v>1297</v>
      </c>
      <c r="U299" s="10" t="s">
        <v>1325</v>
      </c>
    </row>
    <row r="300" spans="1:21">
      <c r="A300" s="10">
        <v>296</v>
      </c>
      <c r="B300" s="10" t="s">
        <v>1572</v>
      </c>
      <c r="C300" s="10">
        <v>18</v>
      </c>
      <c r="D300" s="10" t="s">
        <v>1573</v>
      </c>
      <c r="E300" s="10">
        <v>5013976</v>
      </c>
      <c r="H300" s="10">
        <v>41361</v>
      </c>
      <c r="I300" s="10">
        <v>35302</v>
      </c>
      <c r="J300" s="10">
        <v>25601756.899999999</v>
      </c>
      <c r="K300" s="10">
        <v>429</v>
      </c>
      <c r="L300" s="10" t="s">
        <v>1374</v>
      </c>
      <c r="M300" s="10">
        <v>1</v>
      </c>
      <c r="N300" s="10" t="s">
        <v>1295</v>
      </c>
      <c r="O300" s="10">
        <v>0</v>
      </c>
      <c r="P300" s="10" t="s">
        <v>1575</v>
      </c>
      <c r="Q300" s="10">
        <v>70802</v>
      </c>
      <c r="R300" s="10">
        <v>80103</v>
      </c>
      <c r="S300" s="10">
        <v>210205</v>
      </c>
      <c r="T300" s="10" t="s">
        <v>1297</v>
      </c>
      <c r="U300" s="10" t="s">
        <v>1325</v>
      </c>
    </row>
    <row r="301" spans="1:21">
      <c r="A301" s="10">
        <v>297</v>
      </c>
      <c r="B301" s="10" t="s">
        <v>1572</v>
      </c>
      <c r="C301" s="10">
        <v>18</v>
      </c>
      <c r="D301" s="10" t="s">
        <v>1573</v>
      </c>
      <c r="E301" s="10">
        <v>5013976</v>
      </c>
      <c r="H301" s="10">
        <v>41361</v>
      </c>
      <c r="I301" s="10">
        <v>35302</v>
      </c>
      <c r="J301" s="10">
        <v>182514037.86000001</v>
      </c>
      <c r="K301" s="10">
        <v>424</v>
      </c>
      <c r="L301" s="10" t="s">
        <v>1410</v>
      </c>
      <c r="M301" s="10">
        <v>3</v>
      </c>
      <c r="N301" s="10" t="s">
        <v>1295</v>
      </c>
      <c r="O301" s="10">
        <v>0</v>
      </c>
      <c r="P301" s="10" t="s">
        <v>1576</v>
      </c>
      <c r="Q301" s="10">
        <v>70802</v>
      </c>
      <c r="R301" s="10">
        <v>80103</v>
      </c>
      <c r="S301" s="10">
        <v>210203</v>
      </c>
      <c r="T301" s="10" t="s">
        <v>1297</v>
      </c>
      <c r="U301" s="10" t="s">
        <v>1325</v>
      </c>
    </row>
    <row r="302" spans="1:21">
      <c r="A302" s="10">
        <v>298</v>
      </c>
      <c r="B302" s="10" t="s">
        <v>1572</v>
      </c>
      <c r="C302" s="10">
        <v>18</v>
      </c>
      <c r="D302" s="10" t="s">
        <v>1573</v>
      </c>
      <c r="E302" s="10">
        <v>5013976</v>
      </c>
      <c r="H302" s="10">
        <v>41361</v>
      </c>
      <c r="I302" s="10">
        <v>35302</v>
      </c>
      <c r="J302" s="10">
        <v>1161175.93</v>
      </c>
      <c r="K302" s="10">
        <v>428</v>
      </c>
      <c r="L302" s="10" t="s">
        <v>1373</v>
      </c>
      <c r="M302" s="10">
        <v>1</v>
      </c>
      <c r="N302" s="10" t="s">
        <v>1295</v>
      </c>
      <c r="O302" s="10">
        <v>0</v>
      </c>
      <c r="P302" s="10" t="s">
        <v>1577</v>
      </c>
      <c r="Q302" s="10">
        <v>70802</v>
      </c>
      <c r="R302" s="10">
        <v>80103</v>
      </c>
      <c r="S302" s="10">
        <v>210203</v>
      </c>
      <c r="T302" s="10" t="s">
        <v>1297</v>
      </c>
      <c r="U302" s="10" t="s">
        <v>1325</v>
      </c>
    </row>
    <row r="303" spans="1:21">
      <c r="A303" s="10">
        <v>299</v>
      </c>
      <c r="B303" s="10" t="s">
        <v>1572</v>
      </c>
      <c r="C303" s="10">
        <v>18</v>
      </c>
      <c r="D303" s="10" t="s">
        <v>1573</v>
      </c>
      <c r="E303" s="10">
        <v>5013976</v>
      </c>
      <c r="H303" s="10">
        <v>41361</v>
      </c>
      <c r="I303" s="10">
        <v>35302</v>
      </c>
      <c r="J303" s="10">
        <v>1009533.55</v>
      </c>
      <c r="K303" s="10">
        <v>427</v>
      </c>
      <c r="L303" s="10" t="s">
        <v>1371</v>
      </c>
      <c r="M303" s="10">
        <v>1</v>
      </c>
      <c r="N303" s="10" t="s">
        <v>1295</v>
      </c>
      <c r="O303" s="10">
        <v>0</v>
      </c>
      <c r="P303" s="10" t="s">
        <v>1578</v>
      </c>
      <c r="Q303" s="10">
        <v>70802</v>
      </c>
      <c r="R303" s="10">
        <v>80103</v>
      </c>
      <c r="S303" s="10">
        <v>210204</v>
      </c>
      <c r="T303" s="10" t="s">
        <v>1297</v>
      </c>
      <c r="U303" s="10" t="s">
        <v>1325</v>
      </c>
    </row>
    <row r="304" spans="1:21">
      <c r="A304" s="10">
        <v>300</v>
      </c>
      <c r="B304" s="10" t="s">
        <v>1572</v>
      </c>
      <c r="C304" s="10">
        <v>18</v>
      </c>
      <c r="D304" s="10" t="s">
        <v>1573</v>
      </c>
      <c r="E304" s="10">
        <v>5013976</v>
      </c>
      <c r="H304" s="10">
        <v>41361</v>
      </c>
      <c r="I304" s="10">
        <v>35302</v>
      </c>
      <c r="J304" s="10">
        <v>4081225.6</v>
      </c>
      <c r="K304" s="10">
        <v>423</v>
      </c>
      <c r="L304" s="10" t="s">
        <v>1408</v>
      </c>
      <c r="M304" s="10">
        <v>3</v>
      </c>
      <c r="N304" s="10" t="s">
        <v>1295</v>
      </c>
      <c r="O304" s="10">
        <v>0</v>
      </c>
      <c r="P304" s="10" t="s">
        <v>1579</v>
      </c>
      <c r="Q304" s="10">
        <v>70802</v>
      </c>
      <c r="R304" s="10">
        <v>80103</v>
      </c>
      <c r="S304" s="10">
        <v>210204</v>
      </c>
      <c r="T304" s="10" t="s">
        <v>1297</v>
      </c>
      <c r="U304" s="10" t="s">
        <v>1325</v>
      </c>
    </row>
    <row r="305" spans="1:21">
      <c r="A305" s="10">
        <v>301</v>
      </c>
      <c r="B305" s="10" t="s">
        <v>1572</v>
      </c>
      <c r="C305" s="10">
        <v>18</v>
      </c>
      <c r="D305" s="10" t="s">
        <v>1573</v>
      </c>
      <c r="E305" s="10">
        <v>5013976</v>
      </c>
      <c r="H305" s="10">
        <v>41361</v>
      </c>
      <c r="I305" s="10">
        <v>35302</v>
      </c>
      <c r="J305" s="10">
        <v>190446816.90000001</v>
      </c>
      <c r="K305" s="10">
        <v>425</v>
      </c>
      <c r="L305" s="10" t="s">
        <v>1411</v>
      </c>
      <c r="M305" s="10">
        <v>5</v>
      </c>
      <c r="N305" s="10" t="s">
        <v>1295</v>
      </c>
      <c r="O305" s="10">
        <v>0</v>
      </c>
      <c r="P305" s="10" t="s">
        <v>1580</v>
      </c>
      <c r="Q305" s="10">
        <v>70802</v>
      </c>
      <c r="R305" s="10">
        <v>80103</v>
      </c>
      <c r="S305" s="10">
        <v>210205</v>
      </c>
      <c r="T305" s="10" t="s">
        <v>1297</v>
      </c>
      <c r="U305" s="10" t="s">
        <v>1325</v>
      </c>
    </row>
    <row r="306" spans="1:21">
      <c r="A306" s="10">
        <v>302</v>
      </c>
      <c r="B306" s="10" t="s">
        <v>1572</v>
      </c>
      <c r="C306" s="10">
        <v>18</v>
      </c>
      <c r="D306" s="10" t="s">
        <v>1573</v>
      </c>
      <c r="E306" s="10">
        <v>5013976</v>
      </c>
      <c r="H306" s="10">
        <v>41361</v>
      </c>
      <c r="I306" s="10">
        <v>35303</v>
      </c>
      <c r="J306" s="10">
        <v>3252150</v>
      </c>
      <c r="K306" s="10">
        <v>364</v>
      </c>
      <c r="L306" s="10" t="s">
        <v>1306</v>
      </c>
      <c r="M306" s="10">
        <v>1</v>
      </c>
      <c r="N306" s="10" t="s">
        <v>1295</v>
      </c>
      <c r="P306" s="10" t="s">
        <v>1581</v>
      </c>
      <c r="T306" s="10" t="s">
        <v>1297</v>
      </c>
      <c r="U306" s="10" t="s">
        <v>1325</v>
      </c>
    </row>
    <row r="307" spans="1:21">
      <c r="A307" s="10">
        <v>303</v>
      </c>
      <c r="B307" s="10" t="s">
        <v>1572</v>
      </c>
      <c r="C307" s="10">
        <v>18</v>
      </c>
      <c r="D307" s="10" t="s">
        <v>1573</v>
      </c>
      <c r="E307" s="10">
        <v>5013976</v>
      </c>
      <c r="H307" s="10">
        <v>41361</v>
      </c>
      <c r="I307" s="10">
        <v>35303</v>
      </c>
      <c r="J307" s="10">
        <v>9086919</v>
      </c>
      <c r="K307" s="10">
        <v>430</v>
      </c>
      <c r="L307" s="10" t="s">
        <v>1492</v>
      </c>
      <c r="M307" s="10">
        <v>3</v>
      </c>
      <c r="N307" s="10" t="s">
        <v>1295</v>
      </c>
      <c r="P307" s="10" t="s">
        <v>1582</v>
      </c>
      <c r="T307" s="10" t="s">
        <v>1297</v>
      </c>
      <c r="U307" s="10" t="s">
        <v>1325</v>
      </c>
    </row>
    <row r="308" spans="1:21">
      <c r="A308" s="10">
        <v>304</v>
      </c>
      <c r="B308" s="10" t="s">
        <v>1572</v>
      </c>
      <c r="C308" s="10">
        <v>18</v>
      </c>
      <c r="D308" s="10" t="s">
        <v>1573</v>
      </c>
      <c r="E308" s="10">
        <v>5013976</v>
      </c>
      <c r="H308" s="10">
        <v>41361</v>
      </c>
      <c r="I308" s="10">
        <v>35303</v>
      </c>
      <c r="J308" s="10">
        <v>3217500</v>
      </c>
      <c r="K308" s="10">
        <v>333</v>
      </c>
      <c r="L308" s="10" t="s">
        <v>1583</v>
      </c>
      <c r="M308" s="10">
        <v>1</v>
      </c>
      <c r="P308" s="10" t="s">
        <v>1583</v>
      </c>
      <c r="T308" s="10" t="s">
        <v>1452</v>
      </c>
      <c r="U308" s="10" t="s">
        <v>1325</v>
      </c>
    </row>
    <row r="309" spans="1:21">
      <c r="A309" s="10">
        <v>305</v>
      </c>
      <c r="B309" s="10" t="s">
        <v>1572</v>
      </c>
      <c r="C309" s="10">
        <v>18</v>
      </c>
      <c r="D309" s="10" t="s">
        <v>1573</v>
      </c>
      <c r="E309" s="10">
        <v>5013976</v>
      </c>
      <c r="H309" s="10">
        <v>41361</v>
      </c>
      <c r="I309" s="10">
        <v>35303</v>
      </c>
      <c r="J309" s="10">
        <v>3018818.18</v>
      </c>
      <c r="K309" s="10">
        <v>336</v>
      </c>
      <c r="L309" s="10" t="s">
        <v>1451</v>
      </c>
      <c r="M309" s="10">
        <v>1</v>
      </c>
      <c r="O309" s="10">
        <v>0</v>
      </c>
      <c r="P309" s="10" t="s">
        <v>1451</v>
      </c>
      <c r="Q309" s="10">
        <v>70802</v>
      </c>
      <c r="R309" s="10">
        <v>80103</v>
      </c>
      <c r="S309" s="10">
        <v>350001</v>
      </c>
      <c r="T309" s="10" t="s">
        <v>1452</v>
      </c>
      <c r="U309" s="10" t="s">
        <v>1325</v>
      </c>
    </row>
    <row r="310" spans="1:21">
      <c r="A310" s="10">
        <v>306</v>
      </c>
      <c r="B310" s="10" t="s">
        <v>1572</v>
      </c>
      <c r="C310" s="10">
        <v>41</v>
      </c>
      <c r="D310" s="10" t="s">
        <v>1584</v>
      </c>
      <c r="E310" s="10">
        <v>2680106</v>
      </c>
      <c r="H310" s="10">
        <v>41361</v>
      </c>
      <c r="I310" s="10">
        <v>35301</v>
      </c>
      <c r="J310" s="10">
        <v>10032000</v>
      </c>
      <c r="K310" s="10">
        <v>421</v>
      </c>
      <c r="L310" s="10" t="s">
        <v>1417</v>
      </c>
      <c r="M310" s="10">
        <v>2</v>
      </c>
      <c r="N310" s="10" t="s">
        <v>1295</v>
      </c>
      <c r="P310" s="10" t="s">
        <v>1585</v>
      </c>
      <c r="T310" s="10" t="s">
        <v>1297</v>
      </c>
      <c r="U310" s="10" t="s">
        <v>1325</v>
      </c>
    </row>
    <row r="311" spans="1:21">
      <c r="A311" s="10">
        <v>307</v>
      </c>
      <c r="B311" s="10" t="s">
        <v>1572</v>
      </c>
      <c r="C311" s="10">
        <v>41</v>
      </c>
      <c r="D311" s="10" t="s">
        <v>1584</v>
      </c>
      <c r="E311" s="10">
        <v>2680106</v>
      </c>
      <c r="H311" s="10">
        <v>41361</v>
      </c>
      <c r="I311" s="10">
        <v>35301</v>
      </c>
      <c r="J311" s="10">
        <v>600000</v>
      </c>
      <c r="K311" s="10">
        <v>422</v>
      </c>
      <c r="L311" s="10" t="s">
        <v>1409</v>
      </c>
      <c r="M311" s="10">
        <v>3</v>
      </c>
      <c r="N311" s="10" t="s">
        <v>1295</v>
      </c>
      <c r="O311" s="10">
        <v>0</v>
      </c>
      <c r="P311" s="10" t="s">
        <v>1586</v>
      </c>
      <c r="Q311" s="10">
        <v>70802</v>
      </c>
      <c r="R311" s="10">
        <v>80103</v>
      </c>
      <c r="S311" s="10">
        <v>210202</v>
      </c>
      <c r="T311" s="10" t="s">
        <v>1297</v>
      </c>
      <c r="U311" s="10" t="s">
        <v>1325</v>
      </c>
    </row>
    <row r="312" spans="1:21">
      <c r="A312" s="10">
        <v>308</v>
      </c>
      <c r="B312" s="10" t="s">
        <v>1572</v>
      </c>
      <c r="C312" s="10" t="s">
        <v>1334</v>
      </c>
      <c r="D312" s="10" t="s">
        <v>1290</v>
      </c>
      <c r="E312" s="10">
        <v>5013976</v>
      </c>
      <c r="H312" s="10">
        <v>210101</v>
      </c>
      <c r="I312" s="10">
        <v>41311</v>
      </c>
      <c r="J312" s="10">
        <v>9082062</v>
      </c>
      <c r="P312" s="10" t="s">
        <v>1587</v>
      </c>
      <c r="U312" s="10" t="s">
        <v>1319</v>
      </c>
    </row>
    <row r="313" spans="1:21">
      <c r="A313" s="10">
        <v>309</v>
      </c>
      <c r="B313" s="10" t="s">
        <v>1572</v>
      </c>
      <c r="C313" s="10" t="s">
        <v>1336</v>
      </c>
      <c r="D313" s="10" t="s">
        <v>1300</v>
      </c>
      <c r="E313" s="10">
        <v>5341469</v>
      </c>
      <c r="H313" s="10">
        <v>41311</v>
      </c>
      <c r="I313" s="10">
        <v>41312</v>
      </c>
      <c r="J313" s="10">
        <v>886427</v>
      </c>
      <c r="P313" s="10" t="s">
        <v>1588</v>
      </c>
      <c r="U313" s="10" t="s">
        <v>1319</v>
      </c>
    </row>
    <row r="314" spans="1:21">
      <c r="A314" s="10">
        <v>310</v>
      </c>
      <c r="B314" s="10" t="s">
        <v>1572</v>
      </c>
      <c r="C314" s="10" t="s">
        <v>1338</v>
      </c>
      <c r="D314" s="10" t="s">
        <v>1290</v>
      </c>
      <c r="E314" s="10">
        <v>5013976</v>
      </c>
      <c r="H314" s="10">
        <v>210201</v>
      </c>
      <c r="I314" s="10">
        <v>41312</v>
      </c>
      <c r="J314" s="10">
        <v>650444.34</v>
      </c>
      <c r="P314" s="10" t="s">
        <v>1589</v>
      </c>
      <c r="U314" s="10" t="s">
        <v>1319</v>
      </c>
    </row>
    <row r="315" spans="1:21">
      <c r="A315" s="10">
        <v>311</v>
      </c>
      <c r="B315" s="10" t="s">
        <v>1572</v>
      </c>
      <c r="C315" s="10" t="s">
        <v>1340</v>
      </c>
      <c r="D315" s="10" t="s">
        <v>1290</v>
      </c>
      <c r="E315" s="10">
        <v>5013976</v>
      </c>
      <c r="H315" s="10">
        <v>210202</v>
      </c>
      <c r="I315" s="10">
        <v>41312</v>
      </c>
      <c r="J315" s="10">
        <v>74336.495999999999</v>
      </c>
      <c r="P315" s="10" t="s">
        <v>1590</v>
      </c>
      <c r="U315" s="10" t="s">
        <v>1319</v>
      </c>
    </row>
    <row r="316" spans="1:21">
      <c r="A316" s="10">
        <v>312</v>
      </c>
      <c r="B316" s="10" t="s">
        <v>1572</v>
      </c>
      <c r="C316" s="10" t="s">
        <v>1342</v>
      </c>
      <c r="D316" s="10" t="s">
        <v>1290</v>
      </c>
      <c r="E316" s="10">
        <v>5013976</v>
      </c>
      <c r="H316" s="10">
        <v>210205</v>
      </c>
      <c r="I316" s="10">
        <v>41312</v>
      </c>
      <c r="J316" s="10">
        <v>146950.5</v>
      </c>
      <c r="P316" s="10" t="s">
        <v>1591</v>
      </c>
      <c r="U316" s="10" t="s">
        <v>1319</v>
      </c>
    </row>
    <row r="317" spans="1:21">
      <c r="A317" s="10">
        <v>313</v>
      </c>
      <c r="B317" s="10" t="s">
        <v>1572</v>
      </c>
      <c r="C317" s="10" t="s">
        <v>1344</v>
      </c>
      <c r="D317" s="10" t="s">
        <v>1290</v>
      </c>
      <c r="E317" s="10">
        <v>5013976</v>
      </c>
      <c r="H317" s="10">
        <v>210204</v>
      </c>
      <c r="I317" s="10">
        <v>41312</v>
      </c>
      <c r="J317" s="10">
        <v>14695.05</v>
      </c>
      <c r="P317" s="10" t="s">
        <v>1592</v>
      </c>
      <c r="U317" s="10" t="s">
        <v>1319</v>
      </c>
    </row>
    <row r="318" spans="1:21">
      <c r="A318" s="10">
        <v>314</v>
      </c>
      <c r="B318" s="10" t="s">
        <v>1572</v>
      </c>
      <c r="C318" s="10" t="s">
        <v>1346</v>
      </c>
      <c r="D318" s="10" t="s">
        <v>1290</v>
      </c>
      <c r="E318" s="10">
        <v>5013976</v>
      </c>
      <c r="H318" s="10">
        <v>210203</v>
      </c>
      <c r="I318" s="10">
        <v>41312</v>
      </c>
      <c r="J318" s="10">
        <v>92918.080000000002</v>
      </c>
      <c r="P318" s="10" t="s">
        <v>1593</v>
      </c>
      <c r="U318" s="10" t="s">
        <v>1319</v>
      </c>
    </row>
    <row r="319" spans="1:21">
      <c r="A319" s="10">
        <v>315</v>
      </c>
      <c r="B319" s="10" t="s">
        <v>1572</v>
      </c>
      <c r="C319" s="10" t="s">
        <v>1348</v>
      </c>
      <c r="D319" s="10" t="s">
        <v>1300</v>
      </c>
      <c r="E319" s="10">
        <v>5341469</v>
      </c>
      <c r="H319" s="10">
        <v>41311</v>
      </c>
      <c r="I319" s="10">
        <v>41313</v>
      </c>
      <c r="J319" s="10">
        <v>702465</v>
      </c>
      <c r="P319" s="10" t="s">
        <v>1594</v>
      </c>
      <c r="U319" s="10" t="s">
        <v>1319</v>
      </c>
    </row>
    <row r="320" spans="1:21">
      <c r="A320" s="10">
        <v>316</v>
      </c>
      <c r="B320" s="10" t="s">
        <v>1572</v>
      </c>
      <c r="C320" s="10" t="s">
        <v>1350</v>
      </c>
      <c r="D320" s="10" t="s">
        <v>1300</v>
      </c>
      <c r="E320" s="10">
        <v>5341469</v>
      </c>
      <c r="H320" s="10">
        <v>210101</v>
      </c>
      <c r="I320" s="10">
        <v>41311</v>
      </c>
      <c r="J320" s="10">
        <v>210000</v>
      </c>
      <c r="P320" s="10" t="s">
        <v>1595</v>
      </c>
      <c r="U320" s="10" t="s">
        <v>1319</v>
      </c>
    </row>
    <row r="321" spans="1:21">
      <c r="A321" s="10">
        <v>317</v>
      </c>
      <c r="B321" s="10" t="s">
        <v>1572</v>
      </c>
      <c r="C321" s="10" t="s">
        <v>1352</v>
      </c>
      <c r="D321" s="10" t="s">
        <v>1290</v>
      </c>
      <c r="E321" s="10">
        <v>5013976</v>
      </c>
      <c r="H321" s="10">
        <v>210903</v>
      </c>
      <c r="I321" s="10">
        <v>39202</v>
      </c>
      <c r="J321" s="10">
        <v>16842807.68</v>
      </c>
      <c r="P321" s="10" t="s">
        <v>1353</v>
      </c>
      <c r="U321" s="10" t="s">
        <v>1354</v>
      </c>
    </row>
    <row r="322" spans="1:21">
      <c r="A322" s="10">
        <v>318</v>
      </c>
      <c r="B322" s="10" t="s">
        <v>1572</v>
      </c>
      <c r="C322" s="10" t="s">
        <v>1352</v>
      </c>
      <c r="D322" s="10" t="s">
        <v>1290</v>
      </c>
      <c r="E322" s="10">
        <v>5013976</v>
      </c>
      <c r="H322" s="10">
        <v>210903</v>
      </c>
      <c r="I322" s="10">
        <v>39206</v>
      </c>
      <c r="J322" s="10">
        <v>45594116.920000002</v>
      </c>
      <c r="P322" s="10" t="s">
        <v>1353</v>
      </c>
      <c r="U322" s="10" t="s">
        <v>1354</v>
      </c>
    </row>
    <row r="323" spans="1:21">
      <c r="A323" s="10">
        <v>319</v>
      </c>
      <c r="B323" s="10" t="s">
        <v>1572</v>
      </c>
      <c r="C323" s="10" t="s">
        <v>1352</v>
      </c>
      <c r="D323" s="10" t="s">
        <v>1290</v>
      </c>
      <c r="E323" s="10">
        <v>5013976</v>
      </c>
      <c r="H323" s="10">
        <v>210903</v>
      </c>
      <c r="I323" s="10">
        <v>39210</v>
      </c>
      <c r="J323" s="10">
        <v>321654.27</v>
      </c>
      <c r="P323" s="10" t="s">
        <v>1353</v>
      </c>
      <c r="U323" s="10" t="s">
        <v>1354</v>
      </c>
    </row>
    <row r="324" spans="1:21">
      <c r="A324" s="10">
        <v>320</v>
      </c>
      <c r="B324" s="10" t="s">
        <v>1572</v>
      </c>
      <c r="C324" s="10" t="s">
        <v>1352</v>
      </c>
      <c r="D324" s="10" t="s">
        <v>1290</v>
      </c>
      <c r="E324" s="10">
        <v>5013976</v>
      </c>
      <c r="H324" s="10">
        <v>210903</v>
      </c>
      <c r="I324" s="10">
        <v>39208</v>
      </c>
      <c r="J324" s="10">
        <v>109568.01</v>
      </c>
      <c r="P324" s="10" t="s">
        <v>1353</v>
      </c>
      <c r="U324" s="10" t="s">
        <v>1354</v>
      </c>
    </row>
    <row r="325" spans="1:21">
      <c r="A325" s="10">
        <v>321</v>
      </c>
      <c r="B325" s="10" t="s">
        <v>1596</v>
      </c>
      <c r="C325" s="10">
        <v>1</v>
      </c>
      <c r="D325" s="10" t="s">
        <v>1597</v>
      </c>
      <c r="E325" s="10">
        <v>5013976</v>
      </c>
      <c r="H325" s="10">
        <v>39204</v>
      </c>
      <c r="I325" s="10">
        <v>39203</v>
      </c>
      <c r="J325" s="10">
        <v>140000000</v>
      </c>
      <c r="K325" s="10">
        <v>20057000</v>
      </c>
      <c r="L325" s="10" t="s">
        <v>1598</v>
      </c>
      <c r="M325" s="10">
        <v>1</v>
      </c>
      <c r="P325" s="10" t="s">
        <v>1598</v>
      </c>
      <c r="T325" s="10" t="s">
        <v>1599</v>
      </c>
      <c r="U325" s="10" t="s">
        <v>1325</v>
      </c>
    </row>
    <row r="326" spans="1:21">
      <c r="A326" s="10">
        <v>322</v>
      </c>
      <c r="B326" s="10" t="s">
        <v>1596</v>
      </c>
      <c r="C326" s="10">
        <v>1</v>
      </c>
      <c r="D326" s="10" t="s">
        <v>1292</v>
      </c>
      <c r="E326" s="10">
        <v>5013976</v>
      </c>
      <c r="H326" s="10">
        <v>39203</v>
      </c>
      <c r="I326" s="10">
        <v>1200045</v>
      </c>
      <c r="J326" s="10">
        <v>81896617</v>
      </c>
      <c r="K326" s="10">
        <v>456</v>
      </c>
      <c r="L326" s="10" t="s">
        <v>1533</v>
      </c>
      <c r="M326" s="10">
        <v>1</v>
      </c>
      <c r="N326" s="10" t="s">
        <v>1295</v>
      </c>
      <c r="O326" s="10">
        <v>0</v>
      </c>
      <c r="P326" s="10" t="s">
        <v>1533</v>
      </c>
      <c r="Q326" s="10">
        <v>70802</v>
      </c>
      <c r="R326" s="10">
        <v>80103</v>
      </c>
      <c r="S326" s="10">
        <v>210101</v>
      </c>
      <c r="T326" s="10" t="s">
        <v>1534</v>
      </c>
      <c r="U326" s="10" t="s">
        <v>1323</v>
      </c>
    </row>
    <row r="327" spans="1:21">
      <c r="A327" s="10">
        <v>323</v>
      </c>
      <c r="B327" s="10" t="s">
        <v>1600</v>
      </c>
      <c r="C327" s="10">
        <v>1</v>
      </c>
      <c r="D327" s="10" t="s">
        <v>1292</v>
      </c>
      <c r="E327" s="10">
        <v>5013976</v>
      </c>
      <c r="F327" s="10" t="s">
        <v>1293</v>
      </c>
      <c r="G327" s="10">
        <v>100900019032</v>
      </c>
      <c r="H327" s="10">
        <v>31211</v>
      </c>
      <c r="I327" s="10">
        <v>1200041</v>
      </c>
      <c r="J327" s="10">
        <v>19268800</v>
      </c>
      <c r="O327" s="10">
        <v>0</v>
      </c>
      <c r="P327" s="10" t="s">
        <v>1296</v>
      </c>
      <c r="Q327" s="10">
        <v>70802</v>
      </c>
      <c r="R327" s="10">
        <v>80103</v>
      </c>
      <c r="S327" s="10">
        <v>350001</v>
      </c>
      <c r="U327" s="10" t="s">
        <v>1298</v>
      </c>
    </row>
    <row r="328" spans="1:21">
      <c r="A328" s="10">
        <v>324</v>
      </c>
      <c r="B328" s="10" t="s">
        <v>1600</v>
      </c>
      <c r="C328" s="10">
        <v>10</v>
      </c>
      <c r="D328" s="10" t="s">
        <v>1601</v>
      </c>
      <c r="E328" s="10">
        <v>5635691</v>
      </c>
      <c r="F328" s="10" t="s">
        <v>1602</v>
      </c>
      <c r="G328" s="10">
        <v>473003593</v>
      </c>
      <c r="H328" s="10">
        <v>41361</v>
      </c>
      <c r="I328" s="10">
        <v>31211</v>
      </c>
      <c r="J328" s="10">
        <v>520000</v>
      </c>
      <c r="O328" s="10">
        <v>0</v>
      </c>
      <c r="P328" s="10" t="s">
        <v>1603</v>
      </c>
      <c r="Q328" s="10">
        <v>70802</v>
      </c>
      <c r="R328" s="10">
        <v>80103</v>
      </c>
      <c r="S328" s="10">
        <v>210604</v>
      </c>
      <c r="U328" s="10" t="s">
        <v>1303</v>
      </c>
    </row>
    <row r="329" spans="1:21">
      <c r="A329" s="10">
        <v>325</v>
      </c>
      <c r="B329" s="10" t="s">
        <v>1600</v>
      </c>
      <c r="C329" s="10">
        <v>16</v>
      </c>
      <c r="D329" s="10" t="s">
        <v>1320</v>
      </c>
      <c r="E329" s="10">
        <v>2075261</v>
      </c>
      <c r="H329" s="10">
        <v>35440</v>
      </c>
      <c r="I329" s="10">
        <v>41361</v>
      </c>
      <c r="J329" s="10">
        <v>260000</v>
      </c>
      <c r="K329" s="10">
        <v>387</v>
      </c>
      <c r="L329" s="10" t="s">
        <v>1314</v>
      </c>
      <c r="M329" s="10">
        <v>26</v>
      </c>
      <c r="N329" s="10" t="s">
        <v>1295</v>
      </c>
      <c r="O329" s="10">
        <v>0</v>
      </c>
      <c r="P329" s="10" t="s">
        <v>1314</v>
      </c>
      <c r="Q329" s="10">
        <v>70802</v>
      </c>
      <c r="R329" s="10">
        <v>80103</v>
      </c>
      <c r="S329" s="10">
        <v>350001</v>
      </c>
      <c r="T329" s="10" t="s">
        <v>1297</v>
      </c>
      <c r="U329" s="10" t="s">
        <v>1323</v>
      </c>
    </row>
    <row r="330" spans="1:21">
      <c r="A330" s="10">
        <v>326</v>
      </c>
      <c r="B330" s="10" t="s">
        <v>1600</v>
      </c>
      <c r="C330" s="10">
        <v>16</v>
      </c>
      <c r="D330" s="10" t="s">
        <v>1320</v>
      </c>
      <c r="E330" s="10">
        <v>2075261</v>
      </c>
      <c r="H330" s="10">
        <v>35440</v>
      </c>
      <c r="I330" s="10">
        <v>41361</v>
      </c>
      <c r="J330" s="10">
        <v>260000</v>
      </c>
      <c r="K330" s="10">
        <v>386</v>
      </c>
      <c r="L330" s="10" t="s">
        <v>1294</v>
      </c>
      <c r="M330" s="10">
        <v>13</v>
      </c>
      <c r="N330" s="10" t="s">
        <v>1295</v>
      </c>
      <c r="P330" s="10" t="s">
        <v>1294</v>
      </c>
      <c r="T330" s="10" t="s">
        <v>1297</v>
      </c>
      <c r="U330" s="10" t="s">
        <v>1323</v>
      </c>
    </row>
    <row r="331" spans="1:21">
      <c r="A331" s="10">
        <v>327</v>
      </c>
      <c r="B331" s="10" t="s">
        <v>1600</v>
      </c>
      <c r="C331" s="10">
        <v>2</v>
      </c>
      <c r="D331" s="10" t="s">
        <v>1300</v>
      </c>
      <c r="E331" s="10">
        <v>5341469</v>
      </c>
      <c r="F331" s="10" t="s">
        <v>1300</v>
      </c>
      <c r="G331" s="10">
        <v>140800215515</v>
      </c>
      <c r="H331" s="10">
        <v>41311</v>
      </c>
      <c r="I331" s="10">
        <v>31211</v>
      </c>
      <c r="J331" s="10">
        <v>7876969</v>
      </c>
      <c r="O331" s="10">
        <v>0</v>
      </c>
      <c r="P331" s="10" t="s">
        <v>1604</v>
      </c>
      <c r="Q331" s="10">
        <v>70802</v>
      </c>
      <c r="R331" s="10">
        <v>80103</v>
      </c>
      <c r="S331" s="10">
        <v>210101</v>
      </c>
      <c r="U331" s="10" t="s">
        <v>1303</v>
      </c>
    </row>
    <row r="332" spans="1:21">
      <c r="A332" s="10">
        <v>328</v>
      </c>
      <c r="B332" s="10" t="s">
        <v>1600</v>
      </c>
      <c r="C332" s="10">
        <v>2</v>
      </c>
      <c r="D332" s="10" t="s">
        <v>1300</v>
      </c>
      <c r="E332" s="10">
        <v>5341469</v>
      </c>
      <c r="F332" s="10" t="s">
        <v>1300</v>
      </c>
      <c r="G332" s="10">
        <v>140800215515</v>
      </c>
      <c r="H332" s="10">
        <v>41311</v>
      </c>
      <c r="I332" s="10">
        <v>31211</v>
      </c>
      <c r="J332" s="10">
        <v>159000</v>
      </c>
      <c r="O332" s="10">
        <v>0</v>
      </c>
      <c r="P332" s="10" t="s">
        <v>1605</v>
      </c>
      <c r="Q332" s="10">
        <v>70802</v>
      </c>
      <c r="R332" s="10">
        <v>80103</v>
      </c>
      <c r="S332" s="10">
        <v>210103</v>
      </c>
      <c r="U332" s="10" t="s">
        <v>1303</v>
      </c>
    </row>
    <row r="333" spans="1:21">
      <c r="A333" s="10">
        <v>329</v>
      </c>
      <c r="B333" s="10" t="s">
        <v>1600</v>
      </c>
      <c r="C333" s="10">
        <v>3</v>
      </c>
      <c r="D333" s="10" t="s">
        <v>1315</v>
      </c>
      <c r="E333" s="10">
        <v>2073943</v>
      </c>
      <c r="F333" s="10" t="s">
        <v>1316</v>
      </c>
      <c r="G333" s="10">
        <v>5045002567</v>
      </c>
      <c r="H333" s="10">
        <v>41361</v>
      </c>
      <c r="I333" s="10">
        <v>31211</v>
      </c>
      <c r="J333" s="10">
        <v>104000</v>
      </c>
      <c r="O333" s="10">
        <v>0</v>
      </c>
      <c r="P333" s="10" t="s">
        <v>1317</v>
      </c>
      <c r="Q333" s="10">
        <v>70802</v>
      </c>
      <c r="R333" s="10">
        <v>80103</v>
      </c>
      <c r="S333" s="10">
        <v>210403</v>
      </c>
      <c r="U333" s="10" t="s">
        <v>1303</v>
      </c>
    </row>
    <row r="334" spans="1:21">
      <c r="A334" s="10">
        <v>330</v>
      </c>
      <c r="B334" s="10" t="s">
        <v>1600</v>
      </c>
      <c r="C334" s="10">
        <v>3</v>
      </c>
      <c r="D334" s="10" t="s">
        <v>1315</v>
      </c>
      <c r="E334" s="10">
        <v>2073943</v>
      </c>
      <c r="H334" s="10">
        <v>210403</v>
      </c>
      <c r="I334" s="10">
        <v>41361</v>
      </c>
      <c r="J334" s="10">
        <v>104000</v>
      </c>
      <c r="P334" s="10" t="s">
        <v>1317</v>
      </c>
      <c r="U334" s="10" t="s">
        <v>1319</v>
      </c>
    </row>
    <row r="335" spans="1:21">
      <c r="A335" s="10">
        <v>331</v>
      </c>
      <c r="B335" s="10" t="s">
        <v>1600</v>
      </c>
      <c r="C335" s="10">
        <v>4</v>
      </c>
      <c r="D335" s="10" t="s">
        <v>1320</v>
      </c>
      <c r="E335" s="10">
        <v>2075261</v>
      </c>
      <c r="F335" s="10" t="s">
        <v>1316</v>
      </c>
      <c r="G335" s="10">
        <v>5108168773</v>
      </c>
      <c r="H335" s="10">
        <v>41361</v>
      </c>
      <c r="I335" s="10">
        <v>31211</v>
      </c>
      <c r="J335" s="10">
        <v>520000</v>
      </c>
      <c r="O335" s="10">
        <v>0</v>
      </c>
      <c r="P335" s="10" t="s">
        <v>1321</v>
      </c>
      <c r="Q335" s="10">
        <v>70802</v>
      </c>
      <c r="R335" s="10">
        <v>80103</v>
      </c>
      <c r="S335" s="10">
        <v>210402</v>
      </c>
      <c r="U335" s="10" t="s">
        <v>1303</v>
      </c>
    </row>
    <row r="336" spans="1:21">
      <c r="A336" s="10">
        <v>332</v>
      </c>
      <c r="B336" s="10" t="s">
        <v>1600</v>
      </c>
      <c r="C336" s="10">
        <v>5</v>
      </c>
      <c r="D336" s="10" t="s">
        <v>1305</v>
      </c>
      <c r="E336" s="10">
        <v>100190000901</v>
      </c>
      <c r="F336" s="10" t="s">
        <v>1293</v>
      </c>
      <c r="G336" s="10">
        <v>100190000901</v>
      </c>
      <c r="H336" s="10">
        <v>41313</v>
      </c>
      <c r="I336" s="10">
        <v>31211</v>
      </c>
      <c r="J336" s="10">
        <v>729548</v>
      </c>
      <c r="O336" s="10">
        <v>0</v>
      </c>
      <c r="P336" s="10" t="s">
        <v>1307</v>
      </c>
      <c r="Q336" s="10">
        <v>70802</v>
      </c>
      <c r="R336" s="10">
        <v>80103</v>
      </c>
      <c r="S336" s="10">
        <v>210101</v>
      </c>
      <c r="U336" s="10" t="s">
        <v>1303</v>
      </c>
    </row>
    <row r="337" spans="1:21">
      <c r="A337" s="10">
        <v>333</v>
      </c>
      <c r="B337" s="10" t="s">
        <v>1600</v>
      </c>
      <c r="C337" s="10">
        <v>6</v>
      </c>
      <c r="D337" s="10" t="s">
        <v>1308</v>
      </c>
      <c r="E337" s="10">
        <v>100190090000</v>
      </c>
      <c r="F337" s="10" t="s">
        <v>1293</v>
      </c>
      <c r="G337" s="10">
        <v>100190090000</v>
      </c>
      <c r="H337" s="10">
        <v>41312</v>
      </c>
      <c r="I337" s="10">
        <v>31211</v>
      </c>
      <c r="J337" s="10">
        <v>14986</v>
      </c>
      <c r="O337" s="10">
        <v>0</v>
      </c>
      <c r="P337" s="10" t="s">
        <v>1310</v>
      </c>
      <c r="Q337" s="10">
        <v>70802</v>
      </c>
      <c r="R337" s="10">
        <v>80103</v>
      </c>
      <c r="S337" s="10">
        <v>210204</v>
      </c>
      <c r="U337" s="10" t="s">
        <v>1303</v>
      </c>
    </row>
    <row r="338" spans="1:21">
      <c r="A338" s="10">
        <v>334</v>
      </c>
      <c r="B338" s="10" t="s">
        <v>1600</v>
      </c>
      <c r="C338" s="10">
        <v>6</v>
      </c>
      <c r="D338" s="10" t="s">
        <v>1308</v>
      </c>
      <c r="E338" s="10">
        <v>100190090000</v>
      </c>
      <c r="F338" s="10" t="s">
        <v>1293</v>
      </c>
      <c r="G338" s="10">
        <v>100190090000</v>
      </c>
      <c r="H338" s="10">
        <v>41312</v>
      </c>
      <c r="I338" s="10">
        <v>31211</v>
      </c>
      <c r="J338" s="10">
        <v>77487</v>
      </c>
      <c r="O338" s="10">
        <v>0</v>
      </c>
      <c r="P338" s="10" t="s">
        <v>1310</v>
      </c>
      <c r="Q338" s="10">
        <v>70802</v>
      </c>
      <c r="R338" s="10">
        <v>80103</v>
      </c>
      <c r="S338" s="10">
        <v>210202</v>
      </c>
      <c r="U338" s="10" t="s">
        <v>1303</v>
      </c>
    </row>
    <row r="339" spans="1:21">
      <c r="A339" s="10">
        <v>335</v>
      </c>
      <c r="B339" s="10" t="s">
        <v>1600</v>
      </c>
      <c r="C339" s="10">
        <v>6</v>
      </c>
      <c r="D339" s="10" t="s">
        <v>1308</v>
      </c>
      <c r="E339" s="10">
        <v>100190090000</v>
      </c>
      <c r="F339" s="10" t="s">
        <v>1293</v>
      </c>
      <c r="G339" s="10">
        <v>100190090000</v>
      </c>
      <c r="H339" s="10">
        <v>41312</v>
      </c>
      <c r="I339" s="10">
        <v>31211</v>
      </c>
      <c r="J339" s="10">
        <v>96859</v>
      </c>
      <c r="O339" s="10">
        <v>0</v>
      </c>
      <c r="P339" s="10" t="s">
        <v>1310</v>
      </c>
      <c r="Q339" s="10">
        <v>70802</v>
      </c>
      <c r="R339" s="10">
        <v>80103</v>
      </c>
      <c r="S339" s="10">
        <v>210203</v>
      </c>
      <c r="U339" s="10" t="s">
        <v>1303</v>
      </c>
    </row>
    <row r="340" spans="1:21">
      <c r="A340" s="10">
        <v>336</v>
      </c>
      <c r="B340" s="10" t="s">
        <v>1600</v>
      </c>
      <c r="C340" s="10">
        <v>6</v>
      </c>
      <c r="D340" s="10" t="s">
        <v>1308</v>
      </c>
      <c r="E340" s="10">
        <v>100190090000</v>
      </c>
      <c r="F340" s="10" t="s">
        <v>1293</v>
      </c>
      <c r="G340" s="10">
        <v>100190090000</v>
      </c>
      <c r="H340" s="10">
        <v>41312</v>
      </c>
      <c r="I340" s="10">
        <v>31211</v>
      </c>
      <c r="J340" s="10">
        <v>149865</v>
      </c>
      <c r="O340" s="10">
        <v>0</v>
      </c>
      <c r="P340" s="10" t="s">
        <v>1310</v>
      </c>
      <c r="Q340" s="10">
        <v>70802</v>
      </c>
      <c r="R340" s="10">
        <v>80103</v>
      </c>
      <c r="S340" s="10">
        <v>210205</v>
      </c>
      <c r="U340" s="10" t="s">
        <v>1303</v>
      </c>
    </row>
    <row r="341" spans="1:21">
      <c r="A341" s="10">
        <v>337</v>
      </c>
      <c r="B341" s="10" t="s">
        <v>1600</v>
      </c>
      <c r="C341" s="10">
        <v>6</v>
      </c>
      <c r="D341" s="10" t="s">
        <v>1308</v>
      </c>
      <c r="E341" s="10">
        <v>100190090000</v>
      </c>
      <c r="F341" s="10" t="s">
        <v>1293</v>
      </c>
      <c r="G341" s="10">
        <v>100190090000</v>
      </c>
      <c r="H341" s="10">
        <v>41312</v>
      </c>
      <c r="I341" s="10">
        <v>31211</v>
      </c>
      <c r="J341" s="10">
        <v>678011</v>
      </c>
      <c r="O341" s="10">
        <v>0</v>
      </c>
      <c r="P341" s="10" t="s">
        <v>1310</v>
      </c>
      <c r="Q341" s="10">
        <v>70802</v>
      </c>
      <c r="R341" s="10">
        <v>80103</v>
      </c>
      <c r="S341" s="10">
        <v>210201</v>
      </c>
      <c r="U341" s="10" t="s">
        <v>1303</v>
      </c>
    </row>
    <row r="342" spans="1:21">
      <c r="A342" s="10">
        <v>338</v>
      </c>
      <c r="B342" s="10" t="s">
        <v>1600</v>
      </c>
      <c r="C342" s="10">
        <v>6</v>
      </c>
      <c r="D342" s="10" t="s">
        <v>1308</v>
      </c>
      <c r="E342" s="10">
        <v>100190090000</v>
      </c>
      <c r="F342" s="10" t="s">
        <v>1293</v>
      </c>
      <c r="G342" s="10">
        <v>100190090000</v>
      </c>
      <c r="H342" s="10">
        <v>41312</v>
      </c>
      <c r="I342" s="10">
        <v>31211</v>
      </c>
      <c r="J342" s="10">
        <v>687636</v>
      </c>
      <c r="O342" s="10">
        <v>0</v>
      </c>
      <c r="P342" s="10" t="s">
        <v>1310</v>
      </c>
      <c r="Q342" s="10">
        <v>70802</v>
      </c>
      <c r="R342" s="10">
        <v>80103</v>
      </c>
      <c r="S342" s="10">
        <v>210101</v>
      </c>
      <c r="U342" s="10" t="s">
        <v>1303</v>
      </c>
    </row>
    <row r="343" spans="1:21">
      <c r="A343" s="10">
        <v>339</v>
      </c>
      <c r="B343" s="10" t="s">
        <v>1600</v>
      </c>
      <c r="C343" s="10">
        <v>7</v>
      </c>
      <c r="D343" s="10" t="s">
        <v>1326</v>
      </c>
      <c r="E343" s="10" t="s">
        <v>1327</v>
      </c>
      <c r="F343" s="10" t="s">
        <v>1300</v>
      </c>
      <c r="G343" s="10">
        <v>140000340182</v>
      </c>
      <c r="H343" s="10">
        <v>41362</v>
      </c>
      <c r="I343" s="10">
        <v>31211</v>
      </c>
      <c r="J343" s="10">
        <v>263000</v>
      </c>
      <c r="O343" s="10">
        <v>0</v>
      </c>
      <c r="P343" s="10" t="s">
        <v>1329</v>
      </c>
      <c r="Q343" s="10">
        <v>70802</v>
      </c>
      <c r="R343" s="10">
        <v>80103</v>
      </c>
      <c r="S343" s="10">
        <v>210702</v>
      </c>
      <c r="U343" s="10" t="s">
        <v>1303</v>
      </c>
    </row>
    <row r="344" spans="1:21">
      <c r="A344" s="10">
        <v>340</v>
      </c>
      <c r="B344" s="10" t="s">
        <v>1600</v>
      </c>
      <c r="C344" s="10">
        <v>7</v>
      </c>
      <c r="D344" s="10" t="s">
        <v>1326</v>
      </c>
      <c r="E344" s="10" t="s">
        <v>1327</v>
      </c>
      <c r="H344" s="10">
        <v>210702</v>
      </c>
      <c r="I344" s="10">
        <v>41362</v>
      </c>
      <c r="J344" s="10">
        <v>263000</v>
      </c>
      <c r="P344" s="10" t="s">
        <v>1329</v>
      </c>
      <c r="U344" s="10" t="s">
        <v>1319</v>
      </c>
    </row>
    <row r="345" spans="1:21">
      <c r="A345" s="10">
        <v>341</v>
      </c>
      <c r="B345" s="10" t="s">
        <v>1600</v>
      </c>
      <c r="C345" s="10">
        <v>8</v>
      </c>
      <c r="D345" s="10" t="s">
        <v>1606</v>
      </c>
      <c r="E345" s="10">
        <v>4258886</v>
      </c>
      <c r="F345" s="10" t="s">
        <v>1316</v>
      </c>
      <c r="G345" s="10">
        <v>5046378507</v>
      </c>
      <c r="H345" s="10">
        <v>41361</v>
      </c>
      <c r="I345" s="10">
        <v>31211</v>
      </c>
      <c r="J345" s="10">
        <v>2149000</v>
      </c>
      <c r="O345" s="10">
        <v>0</v>
      </c>
      <c r="P345" s="10" t="s">
        <v>1603</v>
      </c>
      <c r="Q345" s="10">
        <v>70802</v>
      </c>
      <c r="R345" s="10">
        <v>80103</v>
      </c>
      <c r="S345" s="10">
        <v>210604</v>
      </c>
      <c r="U345" s="10" t="s">
        <v>1303</v>
      </c>
    </row>
    <row r="346" spans="1:21">
      <c r="A346" s="10">
        <v>342</v>
      </c>
      <c r="B346" s="10" t="s">
        <v>1607</v>
      </c>
      <c r="C346" s="10">
        <v>23</v>
      </c>
      <c r="D346" s="10" t="s">
        <v>1363</v>
      </c>
      <c r="E346" s="10" t="s">
        <v>1364</v>
      </c>
      <c r="H346" s="10">
        <v>210402</v>
      </c>
      <c r="I346" s="10">
        <v>35440</v>
      </c>
      <c r="J346" s="10">
        <v>260000</v>
      </c>
      <c r="K346" s="10">
        <v>386</v>
      </c>
      <c r="L346" s="10" t="s">
        <v>1294</v>
      </c>
      <c r="M346" s="10">
        <v>13</v>
      </c>
      <c r="O346" s="10">
        <v>0</v>
      </c>
      <c r="P346" s="10" t="s">
        <v>1294</v>
      </c>
      <c r="Q346" s="10">
        <v>70802</v>
      </c>
      <c r="R346" s="10">
        <v>80103</v>
      </c>
      <c r="S346" s="10">
        <v>210101</v>
      </c>
      <c r="T346" s="10" t="s">
        <v>1455</v>
      </c>
      <c r="U346" s="10" t="s">
        <v>1325</v>
      </c>
    </row>
    <row r="347" spans="1:21">
      <c r="A347" s="10">
        <v>343</v>
      </c>
      <c r="B347" s="10" t="s">
        <v>1607</v>
      </c>
      <c r="C347" s="10">
        <v>43</v>
      </c>
      <c r="D347" s="10" t="s">
        <v>1363</v>
      </c>
      <c r="E347" s="10" t="s">
        <v>1364</v>
      </c>
      <c r="H347" s="10">
        <v>210402</v>
      </c>
      <c r="I347" s="10">
        <v>35440</v>
      </c>
      <c r="J347" s="10">
        <v>150000</v>
      </c>
      <c r="K347" s="10">
        <v>387</v>
      </c>
      <c r="L347" s="10" t="s">
        <v>1314</v>
      </c>
      <c r="M347" s="10">
        <v>15</v>
      </c>
      <c r="O347" s="10">
        <v>0</v>
      </c>
      <c r="P347" s="10" t="s">
        <v>1314</v>
      </c>
      <c r="Q347" s="10">
        <v>70802</v>
      </c>
      <c r="R347" s="10">
        <v>80103</v>
      </c>
      <c r="S347" s="10">
        <v>210103</v>
      </c>
      <c r="T347" s="10" t="s">
        <v>1455</v>
      </c>
      <c r="U347" s="10" t="s">
        <v>1325</v>
      </c>
    </row>
    <row r="348" spans="1:21">
      <c r="A348" s="10">
        <v>344</v>
      </c>
      <c r="B348" s="10" t="s">
        <v>1608</v>
      </c>
      <c r="C348" s="10">
        <v>17</v>
      </c>
      <c r="D348" s="10" t="s">
        <v>1606</v>
      </c>
      <c r="E348" s="10">
        <v>4258886</v>
      </c>
      <c r="H348" s="10">
        <v>35430</v>
      </c>
      <c r="I348" s="10">
        <v>41361</v>
      </c>
      <c r="J348" s="10">
        <v>190000</v>
      </c>
      <c r="K348" s="10">
        <v>410</v>
      </c>
      <c r="L348" s="10" t="s">
        <v>1425</v>
      </c>
      <c r="M348" s="10">
        <v>4</v>
      </c>
      <c r="N348" s="10" t="s">
        <v>1295</v>
      </c>
      <c r="O348" s="10">
        <v>0</v>
      </c>
      <c r="P348" s="10" t="s">
        <v>1425</v>
      </c>
      <c r="Q348" s="10">
        <v>70802</v>
      </c>
      <c r="R348" s="10">
        <v>80103</v>
      </c>
      <c r="S348" s="10">
        <v>210101</v>
      </c>
      <c r="T348" s="10" t="s">
        <v>1297</v>
      </c>
      <c r="U348" s="10" t="s">
        <v>1323</v>
      </c>
    </row>
    <row r="349" spans="1:21">
      <c r="A349" s="10">
        <v>345</v>
      </c>
      <c r="B349" s="10" t="s">
        <v>1608</v>
      </c>
      <c r="C349" s="10">
        <v>17</v>
      </c>
      <c r="D349" s="10" t="s">
        <v>1606</v>
      </c>
      <c r="E349" s="10">
        <v>4258886</v>
      </c>
      <c r="H349" s="10">
        <v>35430</v>
      </c>
      <c r="I349" s="10">
        <v>41361</v>
      </c>
      <c r="J349" s="10">
        <v>170000</v>
      </c>
      <c r="K349" s="10">
        <v>409</v>
      </c>
      <c r="L349" s="10" t="s">
        <v>1412</v>
      </c>
      <c r="M349" s="10">
        <v>2</v>
      </c>
      <c r="N349" s="10" t="s">
        <v>1413</v>
      </c>
      <c r="O349" s="10">
        <v>0</v>
      </c>
      <c r="P349" s="10" t="s">
        <v>1412</v>
      </c>
      <c r="Q349" s="10">
        <v>70802</v>
      </c>
      <c r="R349" s="10">
        <v>80103</v>
      </c>
      <c r="S349" s="10">
        <v>210201</v>
      </c>
      <c r="T349" s="10" t="s">
        <v>1297</v>
      </c>
      <c r="U349" s="10" t="s">
        <v>1323</v>
      </c>
    </row>
    <row r="350" spans="1:21">
      <c r="A350" s="10">
        <v>346</v>
      </c>
      <c r="B350" s="10" t="s">
        <v>1608</v>
      </c>
      <c r="C350" s="10">
        <v>17</v>
      </c>
      <c r="D350" s="10" t="s">
        <v>1606</v>
      </c>
      <c r="E350" s="10">
        <v>4258886</v>
      </c>
      <c r="H350" s="10">
        <v>35430</v>
      </c>
      <c r="I350" s="10">
        <v>41361</v>
      </c>
      <c r="J350" s="10">
        <v>90000</v>
      </c>
      <c r="K350" s="10">
        <v>406</v>
      </c>
      <c r="L350" s="10" t="s">
        <v>1407</v>
      </c>
      <c r="M350" s="10">
        <v>2</v>
      </c>
      <c r="N350" s="10" t="s">
        <v>1295</v>
      </c>
      <c r="O350" s="10">
        <v>0</v>
      </c>
      <c r="P350" s="10" t="s">
        <v>1407</v>
      </c>
      <c r="Q350" s="10">
        <v>70802</v>
      </c>
      <c r="R350" s="10">
        <v>80103</v>
      </c>
      <c r="S350" s="10">
        <v>210101</v>
      </c>
      <c r="T350" s="10" t="s">
        <v>1297</v>
      </c>
      <c r="U350" s="10" t="s">
        <v>1323</v>
      </c>
    </row>
    <row r="351" spans="1:21">
      <c r="A351" s="10">
        <v>347</v>
      </c>
      <c r="B351" s="10" t="s">
        <v>1608</v>
      </c>
      <c r="C351" s="10">
        <v>17</v>
      </c>
      <c r="D351" s="10" t="s">
        <v>1606</v>
      </c>
      <c r="E351" s="10">
        <v>4258886</v>
      </c>
      <c r="H351" s="10">
        <v>35430</v>
      </c>
      <c r="I351" s="10">
        <v>41361</v>
      </c>
      <c r="J351" s="10">
        <v>100000</v>
      </c>
      <c r="K351" s="10">
        <v>402</v>
      </c>
      <c r="L351" s="10" t="s">
        <v>1542</v>
      </c>
      <c r="M351" s="10">
        <v>2</v>
      </c>
      <c r="N351" s="10" t="s">
        <v>1295</v>
      </c>
      <c r="P351" s="10" t="s">
        <v>1542</v>
      </c>
      <c r="T351" s="10" t="s">
        <v>1297</v>
      </c>
      <c r="U351" s="10" t="s">
        <v>1323</v>
      </c>
    </row>
    <row r="352" spans="1:21">
      <c r="A352" s="10">
        <v>348</v>
      </c>
      <c r="B352" s="10" t="s">
        <v>1608</v>
      </c>
      <c r="C352" s="10">
        <v>17</v>
      </c>
      <c r="D352" s="10" t="s">
        <v>1606</v>
      </c>
      <c r="E352" s="10">
        <v>4258886</v>
      </c>
      <c r="H352" s="10">
        <v>35430</v>
      </c>
      <c r="I352" s="10">
        <v>41361</v>
      </c>
      <c r="J352" s="10">
        <v>75000</v>
      </c>
      <c r="K352" s="10">
        <v>404</v>
      </c>
      <c r="L352" s="10" t="s">
        <v>1550</v>
      </c>
      <c r="M352" s="10">
        <v>1</v>
      </c>
      <c r="N352" s="10" t="s">
        <v>1295</v>
      </c>
      <c r="P352" s="10" t="s">
        <v>1550</v>
      </c>
      <c r="T352" s="10" t="s">
        <v>1297</v>
      </c>
      <c r="U352" s="10" t="s">
        <v>1323</v>
      </c>
    </row>
    <row r="353" spans="1:21">
      <c r="A353" s="10">
        <v>349</v>
      </c>
      <c r="B353" s="10" t="s">
        <v>1608</v>
      </c>
      <c r="C353" s="10">
        <v>17</v>
      </c>
      <c r="D353" s="10" t="s">
        <v>1606</v>
      </c>
      <c r="E353" s="10">
        <v>4258886</v>
      </c>
      <c r="H353" s="10">
        <v>35430</v>
      </c>
      <c r="I353" s="10">
        <v>41361</v>
      </c>
      <c r="J353" s="10">
        <v>65000</v>
      </c>
      <c r="K353" s="10">
        <v>411</v>
      </c>
      <c r="L353" s="10" t="s">
        <v>1415</v>
      </c>
      <c r="M353" s="10">
        <v>1</v>
      </c>
      <c r="N353" s="10" t="s">
        <v>1295</v>
      </c>
      <c r="O353" s="10">
        <v>0</v>
      </c>
      <c r="P353" s="10" t="s">
        <v>1415</v>
      </c>
      <c r="Q353" s="10">
        <v>70802</v>
      </c>
      <c r="R353" s="10">
        <v>80103</v>
      </c>
      <c r="S353" s="10">
        <v>210402</v>
      </c>
      <c r="T353" s="10" t="s">
        <v>1297</v>
      </c>
      <c r="U353" s="10" t="s">
        <v>1323</v>
      </c>
    </row>
    <row r="354" spans="1:21">
      <c r="A354" s="10">
        <v>350</v>
      </c>
      <c r="B354" s="10" t="s">
        <v>1608</v>
      </c>
      <c r="C354" s="10">
        <v>17</v>
      </c>
      <c r="D354" s="10" t="s">
        <v>1606</v>
      </c>
      <c r="E354" s="10">
        <v>4258886</v>
      </c>
      <c r="H354" s="10">
        <v>35430</v>
      </c>
      <c r="I354" s="10">
        <v>41361</v>
      </c>
      <c r="J354" s="10">
        <v>150000</v>
      </c>
      <c r="K354" s="10">
        <v>399</v>
      </c>
      <c r="L354" s="10" t="s">
        <v>1547</v>
      </c>
      <c r="M354" s="10">
        <v>1</v>
      </c>
      <c r="N354" s="10" t="s">
        <v>1295</v>
      </c>
      <c r="P354" s="10" t="s">
        <v>1547</v>
      </c>
      <c r="T354" s="10" t="s">
        <v>1297</v>
      </c>
      <c r="U354" s="10" t="s">
        <v>1323</v>
      </c>
    </row>
    <row r="355" spans="1:21">
      <c r="A355" s="10">
        <v>351</v>
      </c>
      <c r="B355" s="10" t="s">
        <v>1608</v>
      </c>
      <c r="C355" s="10">
        <v>17</v>
      </c>
      <c r="D355" s="10" t="s">
        <v>1606</v>
      </c>
      <c r="E355" s="10">
        <v>4258886</v>
      </c>
      <c r="H355" s="10">
        <v>35430</v>
      </c>
      <c r="I355" s="10">
        <v>41361</v>
      </c>
      <c r="J355" s="10">
        <v>380000</v>
      </c>
      <c r="K355" s="10">
        <v>397</v>
      </c>
      <c r="L355" s="10" t="s">
        <v>1497</v>
      </c>
      <c r="M355" s="10">
        <v>2</v>
      </c>
      <c r="N355" s="10" t="s">
        <v>1295</v>
      </c>
      <c r="P355" s="10" t="s">
        <v>1497</v>
      </c>
      <c r="T355" s="10" t="s">
        <v>1297</v>
      </c>
      <c r="U355" s="10" t="s">
        <v>1323</v>
      </c>
    </row>
    <row r="356" spans="1:21">
      <c r="A356" s="10">
        <v>352</v>
      </c>
      <c r="B356" s="10" t="s">
        <v>1608</v>
      </c>
      <c r="C356" s="10">
        <v>17</v>
      </c>
      <c r="D356" s="10" t="s">
        <v>1606</v>
      </c>
      <c r="E356" s="10">
        <v>4258886</v>
      </c>
      <c r="H356" s="10">
        <v>35430</v>
      </c>
      <c r="I356" s="10">
        <v>41361</v>
      </c>
      <c r="J356" s="10">
        <v>65000</v>
      </c>
      <c r="K356" s="10">
        <v>412</v>
      </c>
      <c r="L356" s="10" t="s">
        <v>1416</v>
      </c>
      <c r="M356" s="10">
        <v>1</v>
      </c>
      <c r="N356" s="10" t="s">
        <v>1295</v>
      </c>
      <c r="O356" s="10">
        <v>0</v>
      </c>
      <c r="P356" s="10" t="s">
        <v>1416</v>
      </c>
      <c r="Q356" s="10">
        <v>70802</v>
      </c>
      <c r="R356" s="10">
        <v>80103</v>
      </c>
      <c r="S356" s="10">
        <v>210702</v>
      </c>
      <c r="T356" s="10" t="s">
        <v>1297</v>
      </c>
      <c r="U356" s="10" t="s">
        <v>1323</v>
      </c>
    </row>
    <row r="357" spans="1:21">
      <c r="A357" s="10">
        <v>353</v>
      </c>
      <c r="B357" s="10" t="s">
        <v>1608</v>
      </c>
      <c r="C357" s="10">
        <v>17</v>
      </c>
      <c r="D357" s="10" t="s">
        <v>1606</v>
      </c>
      <c r="E357" s="10">
        <v>4258886</v>
      </c>
      <c r="H357" s="10">
        <v>35430</v>
      </c>
      <c r="I357" s="10">
        <v>41361</v>
      </c>
      <c r="J357" s="10">
        <v>90000</v>
      </c>
      <c r="K357" s="10">
        <v>408</v>
      </c>
      <c r="L357" s="10" t="s">
        <v>1414</v>
      </c>
      <c r="M357" s="10">
        <v>2</v>
      </c>
      <c r="N357" s="10" t="s">
        <v>1295</v>
      </c>
      <c r="O357" s="10">
        <v>0</v>
      </c>
      <c r="P357" s="10" t="s">
        <v>1414</v>
      </c>
      <c r="Q357" s="10">
        <v>70802</v>
      </c>
      <c r="R357" s="10">
        <v>80103</v>
      </c>
      <c r="S357" s="10">
        <v>210101</v>
      </c>
      <c r="T357" s="10" t="s">
        <v>1297</v>
      </c>
      <c r="U357" s="10" t="s">
        <v>1323</v>
      </c>
    </row>
    <row r="358" spans="1:21">
      <c r="A358" s="10">
        <v>354</v>
      </c>
      <c r="B358" s="10" t="s">
        <v>1608</v>
      </c>
      <c r="C358" s="10">
        <v>17</v>
      </c>
      <c r="D358" s="10" t="s">
        <v>1606</v>
      </c>
      <c r="E358" s="10">
        <v>4258886</v>
      </c>
      <c r="H358" s="10">
        <v>35430</v>
      </c>
      <c r="I358" s="10">
        <v>41361</v>
      </c>
      <c r="J358" s="10">
        <v>380000</v>
      </c>
      <c r="K358" s="10">
        <v>398</v>
      </c>
      <c r="L358" s="10" t="s">
        <v>1545</v>
      </c>
      <c r="M358" s="10">
        <v>2</v>
      </c>
      <c r="N358" s="10" t="s">
        <v>1295</v>
      </c>
      <c r="P358" s="10" t="s">
        <v>1545</v>
      </c>
      <c r="T358" s="10" t="s">
        <v>1297</v>
      </c>
      <c r="U358" s="10" t="s">
        <v>1323</v>
      </c>
    </row>
    <row r="359" spans="1:21">
      <c r="A359" s="10">
        <v>355</v>
      </c>
      <c r="B359" s="10" t="s">
        <v>1608</v>
      </c>
      <c r="C359" s="10">
        <v>17</v>
      </c>
      <c r="D359" s="10" t="s">
        <v>1606</v>
      </c>
      <c r="E359" s="10">
        <v>4258886</v>
      </c>
      <c r="H359" s="10">
        <v>35430</v>
      </c>
      <c r="I359" s="10">
        <v>41361</v>
      </c>
      <c r="J359" s="10">
        <v>200000</v>
      </c>
      <c r="K359" s="10">
        <v>400</v>
      </c>
      <c r="L359" s="10" t="s">
        <v>1536</v>
      </c>
      <c r="M359" s="10">
        <v>8</v>
      </c>
      <c r="N359" s="10" t="s">
        <v>1295</v>
      </c>
      <c r="P359" s="10" t="s">
        <v>1536</v>
      </c>
      <c r="T359" s="10" t="s">
        <v>1297</v>
      </c>
      <c r="U359" s="10" t="s">
        <v>1323</v>
      </c>
    </row>
    <row r="360" spans="1:21">
      <c r="A360" s="10">
        <v>356</v>
      </c>
      <c r="B360" s="10" t="s">
        <v>1608</v>
      </c>
      <c r="C360" s="10">
        <v>17</v>
      </c>
      <c r="D360" s="10" t="s">
        <v>1606</v>
      </c>
      <c r="E360" s="10">
        <v>4258886</v>
      </c>
      <c r="H360" s="10">
        <v>35430</v>
      </c>
      <c r="I360" s="10">
        <v>41361</v>
      </c>
      <c r="J360" s="10">
        <v>70000</v>
      </c>
      <c r="K360" s="10">
        <v>403</v>
      </c>
      <c r="L360" s="10" t="s">
        <v>1549</v>
      </c>
      <c r="M360" s="10">
        <v>2</v>
      </c>
      <c r="N360" s="10" t="s">
        <v>1295</v>
      </c>
      <c r="P360" s="10" t="s">
        <v>1549</v>
      </c>
      <c r="T360" s="10" t="s">
        <v>1297</v>
      </c>
      <c r="U360" s="10" t="s">
        <v>1323</v>
      </c>
    </row>
    <row r="361" spans="1:21">
      <c r="A361" s="10">
        <v>357</v>
      </c>
      <c r="B361" s="10" t="s">
        <v>1608</v>
      </c>
      <c r="C361" s="10">
        <v>17</v>
      </c>
      <c r="D361" s="10" t="s">
        <v>1606</v>
      </c>
      <c r="E361" s="10">
        <v>4258886</v>
      </c>
      <c r="H361" s="10">
        <v>35430</v>
      </c>
      <c r="I361" s="10">
        <v>41361</v>
      </c>
      <c r="J361" s="10">
        <v>90000</v>
      </c>
      <c r="K361" s="10">
        <v>405</v>
      </c>
      <c r="L361" s="10" t="s">
        <v>1403</v>
      </c>
      <c r="M361" s="10">
        <v>2</v>
      </c>
      <c r="N361" s="10" t="s">
        <v>1295</v>
      </c>
      <c r="O361" s="10">
        <v>0</v>
      </c>
      <c r="P361" s="10" t="s">
        <v>1403</v>
      </c>
      <c r="Q361" s="10">
        <v>70802</v>
      </c>
      <c r="R361" s="10">
        <v>80103</v>
      </c>
      <c r="S361" s="10">
        <v>210403</v>
      </c>
      <c r="T361" s="10" t="s">
        <v>1297</v>
      </c>
      <c r="U361" s="10" t="s">
        <v>1323</v>
      </c>
    </row>
    <row r="362" spans="1:21">
      <c r="A362" s="10">
        <v>358</v>
      </c>
      <c r="B362" s="10" t="s">
        <v>1608</v>
      </c>
      <c r="C362" s="10">
        <v>17</v>
      </c>
      <c r="D362" s="10" t="s">
        <v>1606</v>
      </c>
      <c r="E362" s="10">
        <v>4258886</v>
      </c>
      <c r="H362" s="10">
        <v>35430</v>
      </c>
      <c r="I362" s="10">
        <v>41361</v>
      </c>
      <c r="J362" s="10">
        <v>17000</v>
      </c>
      <c r="K362" s="10">
        <v>407</v>
      </c>
      <c r="L362" s="10" t="s">
        <v>1405</v>
      </c>
      <c r="M362" s="10">
        <v>2</v>
      </c>
      <c r="N362" s="10" t="s">
        <v>1295</v>
      </c>
      <c r="O362" s="10">
        <v>0</v>
      </c>
      <c r="P362" s="10" t="s">
        <v>1405</v>
      </c>
      <c r="Q362" s="10">
        <v>70802</v>
      </c>
      <c r="R362" s="10">
        <v>80103</v>
      </c>
      <c r="S362" s="10">
        <v>210103</v>
      </c>
      <c r="T362" s="10" t="s">
        <v>1297</v>
      </c>
      <c r="U362" s="10" t="s">
        <v>1323</v>
      </c>
    </row>
    <row r="363" spans="1:21">
      <c r="A363" s="10">
        <v>359</v>
      </c>
      <c r="B363" s="10" t="s">
        <v>1608</v>
      </c>
      <c r="C363" s="10">
        <v>17</v>
      </c>
      <c r="D363" s="10" t="s">
        <v>1606</v>
      </c>
      <c r="E363" s="10">
        <v>4258886</v>
      </c>
      <c r="H363" s="10">
        <v>35430</v>
      </c>
      <c r="I363" s="10">
        <v>41361</v>
      </c>
      <c r="J363" s="10">
        <v>17000</v>
      </c>
      <c r="K363" s="10">
        <v>401</v>
      </c>
      <c r="L363" s="10" t="s">
        <v>1609</v>
      </c>
      <c r="M363" s="10">
        <v>2</v>
      </c>
      <c r="N363" s="10" t="s">
        <v>1295</v>
      </c>
      <c r="P363" s="10" t="s">
        <v>1609</v>
      </c>
      <c r="T363" s="10" t="s">
        <v>1297</v>
      </c>
      <c r="U363" s="10" t="s">
        <v>1323</v>
      </c>
    </row>
    <row r="364" spans="1:21">
      <c r="A364" s="10">
        <v>360</v>
      </c>
      <c r="B364" s="10" t="s">
        <v>1608</v>
      </c>
      <c r="C364" s="10">
        <v>18</v>
      </c>
      <c r="D364" s="10" t="s">
        <v>1601</v>
      </c>
      <c r="E364" s="10">
        <v>5635691</v>
      </c>
      <c r="H364" s="10">
        <v>35430</v>
      </c>
      <c r="I364" s="10">
        <v>41361</v>
      </c>
      <c r="J364" s="10">
        <v>260000</v>
      </c>
      <c r="K364" s="10">
        <v>413</v>
      </c>
      <c r="L364" s="10" t="s">
        <v>1610</v>
      </c>
      <c r="M364" s="10">
        <v>2</v>
      </c>
      <c r="N364" s="10" t="s">
        <v>1295</v>
      </c>
      <c r="P364" s="10" t="s">
        <v>1610</v>
      </c>
      <c r="T364" s="10" t="s">
        <v>1297</v>
      </c>
      <c r="U364" s="10" t="s">
        <v>1323</v>
      </c>
    </row>
    <row r="365" spans="1:21">
      <c r="A365" s="10">
        <v>361</v>
      </c>
      <c r="B365" s="10" t="s">
        <v>1608</v>
      </c>
      <c r="C365" s="10">
        <v>18</v>
      </c>
      <c r="D365" s="10" t="s">
        <v>1601</v>
      </c>
      <c r="E365" s="10">
        <v>5635691</v>
      </c>
      <c r="H365" s="10">
        <v>35430</v>
      </c>
      <c r="I365" s="10">
        <v>41361</v>
      </c>
      <c r="J365" s="10">
        <v>260000</v>
      </c>
      <c r="K365" s="10">
        <v>414</v>
      </c>
      <c r="L365" s="10" t="s">
        <v>1555</v>
      </c>
      <c r="M365" s="10">
        <v>2</v>
      </c>
      <c r="N365" s="10" t="s">
        <v>1295</v>
      </c>
      <c r="P365" s="10" t="s">
        <v>1555</v>
      </c>
      <c r="T365" s="10" t="s">
        <v>1297</v>
      </c>
      <c r="U365" s="10" t="s">
        <v>1323</v>
      </c>
    </row>
    <row r="366" spans="1:21">
      <c r="A366" s="10">
        <v>362</v>
      </c>
      <c r="B366" s="10" t="s">
        <v>1611</v>
      </c>
      <c r="C366" s="10">
        <v>44</v>
      </c>
      <c r="D366" s="10" t="s">
        <v>1363</v>
      </c>
      <c r="E366" s="10" t="s">
        <v>1364</v>
      </c>
      <c r="H366" s="10">
        <v>210402</v>
      </c>
      <c r="I366" s="10">
        <v>35440</v>
      </c>
      <c r="J366" s="10">
        <v>110000</v>
      </c>
      <c r="K366" s="10">
        <v>387</v>
      </c>
      <c r="L366" s="10" t="s">
        <v>1314</v>
      </c>
      <c r="M366" s="10">
        <v>11</v>
      </c>
      <c r="O366" s="10">
        <v>0</v>
      </c>
      <c r="P366" s="10" t="s">
        <v>1314</v>
      </c>
      <c r="Q366" s="10">
        <v>70802</v>
      </c>
      <c r="R366" s="10">
        <v>80103</v>
      </c>
      <c r="S366" s="10">
        <v>210402</v>
      </c>
      <c r="T366" s="10" t="s">
        <v>1455</v>
      </c>
      <c r="U366" s="10" t="s">
        <v>1325</v>
      </c>
    </row>
    <row r="367" spans="1:21">
      <c r="A367" s="10">
        <v>363</v>
      </c>
      <c r="B367" s="10" t="s">
        <v>1612</v>
      </c>
      <c r="C367" s="10" t="s">
        <v>1334</v>
      </c>
      <c r="D367" s="10" t="s">
        <v>1290</v>
      </c>
      <c r="E367" s="10">
        <v>5013976</v>
      </c>
      <c r="H367" s="10">
        <v>210101</v>
      </c>
      <c r="I367" s="10">
        <v>41311</v>
      </c>
      <c r="J367" s="10">
        <v>9526867</v>
      </c>
      <c r="P367" s="10" t="s">
        <v>1613</v>
      </c>
      <c r="U367" s="10" t="s">
        <v>1319</v>
      </c>
    </row>
    <row r="368" spans="1:21">
      <c r="A368" s="10">
        <v>364</v>
      </c>
      <c r="B368" s="10" t="s">
        <v>1612</v>
      </c>
      <c r="C368" s="10" t="s">
        <v>1336</v>
      </c>
      <c r="D368" s="10" t="s">
        <v>1300</v>
      </c>
      <c r="E368" s="10">
        <v>5341469</v>
      </c>
      <c r="H368" s="10">
        <v>41311</v>
      </c>
      <c r="I368" s="10">
        <v>41312</v>
      </c>
      <c r="J368" s="10">
        <v>920350</v>
      </c>
      <c r="P368" s="10" t="s">
        <v>1614</v>
      </c>
      <c r="U368" s="10" t="s">
        <v>1319</v>
      </c>
    </row>
    <row r="369" spans="1:21">
      <c r="A369" s="10">
        <v>365</v>
      </c>
      <c r="B369" s="10" t="s">
        <v>1612</v>
      </c>
      <c r="C369" s="10" t="s">
        <v>1338</v>
      </c>
      <c r="D369" s="10" t="s">
        <v>1290</v>
      </c>
      <c r="E369" s="10">
        <v>5013976</v>
      </c>
      <c r="H369" s="10">
        <v>210201</v>
      </c>
      <c r="I369" s="10">
        <v>41312</v>
      </c>
      <c r="J369" s="10">
        <v>678010.69</v>
      </c>
      <c r="P369" s="10" t="s">
        <v>1615</v>
      </c>
      <c r="U369" s="10" t="s">
        <v>1319</v>
      </c>
    </row>
    <row r="370" spans="1:21">
      <c r="A370" s="10">
        <v>366</v>
      </c>
      <c r="B370" s="10" t="s">
        <v>1612</v>
      </c>
      <c r="C370" s="10" t="s">
        <v>1340</v>
      </c>
      <c r="D370" s="10" t="s">
        <v>1290</v>
      </c>
      <c r="E370" s="10">
        <v>5013976</v>
      </c>
      <c r="H370" s="10">
        <v>210202</v>
      </c>
      <c r="I370" s="10">
        <v>41312</v>
      </c>
      <c r="J370" s="10">
        <v>77486.936000000002</v>
      </c>
      <c r="P370" s="10" t="s">
        <v>1616</v>
      </c>
      <c r="U370" s="10" t="s">
        <v>1319</v>
      </c>
    </row>
    <row r="371" spans="1:21">
      <c r="A371" s="10">
        <v>367</v>
      </c>
      <c r="B371" s="10" t="s">
        <v>1612</v>
      </c>
      <c r="C371" s="10" t="s">
        <v>1342</v>
      </c>
      <c r="D371" s="10" t="s">
        <v>1290</v>
      </c>
      <c r="E371" s="10">
        <v>5013976</v>
      </c>
      <c r="H371" s="10">
        <v>210205</v>
      </c>
      <c r="I371" s="10">
        <v>41312</v>
      </c>
      <c r="J371" s="10">
        <v>149864.79999999999</v>
      </c>
      <c r="P371" s="10" t="s">
        <v>1617</v>
      </c>
      <c r="U371" s="10" t="s">
        <v>1319</v>
      </c>
    </row>
    <row r="372" spans="1:21">
      <c r="A372" s="10">
        <v>368</v>
      </c>
      <c r="B372" s="10" t="s">
        <v>1612</v>
      </c>
      <c r="C372" s="10" t="s">
        <v>1344</v>
      </c>
      <c r="D372" s="10" t="s">
        <v>1290</v>
      </c>
      <c r="E372" s="10">
        <v>5013976</v>
      </c>
      <c r="H372" s="10">
        <v>210204</v>
      </c>
      <c r="I372" s="10">
        <v>41312</v>
      </c>
      <c r="J372" s="10">
        <v>14986.48</v>
      </c>
      <c r="P372" s="10" t="s">
        <v>1618</v>
      </c>
      <c r="U372" s="10" t="s">
        <v>1319</v>
      </c>
    </row>
    <row r="373" spans="1:21">
      <c r="A373" s="10">
        <v>369</v>
      </c>
      <c r="B373" s="10" t="s">
        <v>1612</v>
      </c>
      <c r="C373" s="10" t="s">
        <v>1346</v>
      </c>
      <c r="D373" s="10" t="s">
        <v>1290</v>
      </c>
      <c r="E373" s="10">
        <v>5013976</v>
      </c>
      <c r="H373" s="10">
        <v>210203</v>
      </c>
      <c r="I373" s="10">
        <v>41312</v>
      </c>
      <c r="J373" s="10">
        <v>96858.67</v>
      </c>
      <c r="P373" s="10" t="s">
        <v>1619</v>
      </c>
      <c r="U373" s="10" t="s">
        <v>1319</v>
      </c>
    </row>
    <row r="374" spans="1:21">
      <c r="A374" s="10">
        <v>370</v>
      </c>
      <c r="B374" s="10" t="s">
        <v>1612</v>
      </c>
      <c r="C374" s="10" t="s">
        <v>1348</v>
      </c>
      <c r="D374" s="10" t="s">
        <v>1300</v>
      </c>
      <c r="E374" s="10">
        <v>5341469</v>
      </c>
      <c r="H374" s="10">
        <v>41311</v>
      </c>
      <c r="I374" s="10">
        <v>41313</v>
      </c>
      <c r="J374" s="10">
        <v>729548</v>
      </c>
      <c r="P374" s="10" t="s">
        <v>1620</v>
      </c>
      <c r="U374" s="10" t="s">
        <v>1319</v>
      </c>
    </row>
    <row r="375" spans="1:21">
      <c r="A375" s="10">
        <v>371</v>
      </c>
      <c r="B375" s="10" t="s">
        <v>1612</v>
      </c>
      <c r="C375" s="10" t="s">
        <v>1350</v>
      </c>
      <c r="D375" s="10" t="s">
        <v>1300</v>
      </c>
      <c r="E375" s="10">
        <v>5341469</v>
      </c>
      <c r="H375" s="10">
        <v>210101</v>
      </c>
      <c r="I375" s="10">
        <v>41311</v>
      </c>
      <c r="J375" s="10">
        <v>159000</v>
      </c>
      <c r="P375" s="10" t="s">
        <v>1621</v>
      </c>
      <c r="U375" s="10" t="s">
        <v>1319</v>
      </c>
    </row>
    <row r="376" spans="1:21">
      <c r="A376" s="10">
        <v>372</v>
      </c>
      <c r="B376" s="10" t="s">
        <v>1612</v>
      </c>
      <c r="C376" s="10" t="s">
        <v>1352</v>
      </c>
      <c r="D376" s="10" t="s">
        <v>1290</v>
      </c>
      <c r="E376" s="10">
        <v>5013976</v>
      </c>
      <c r="H376" s="10">
        <v>210903</v>
      </c>
      <c r="I376" s="10">
        <v>39202</v>
      </c>
      <c r="J376" s="10">
        <v>16842807.68</v>
      </c>
      <c r="P376" s="10" t="s">
        <v>1353</v>
      </c>
      <c r="U376" s="10" t="s">
        <v>1354</v>
      </c>
    </row>
    <row r="377" spans="1:21">
      <c r="A377" s="10">
        <v>373</v>
      </c>
      <c r="B377" s="10" t="s">
        <v>1612</v>
      </c>
      <c r="C377" s="10" t="s">
        <v>1352</v>
      </c>
      <c r="D377" s="10" t="s">
        <v>1290</v>
      </c>
      <c r="E377" s="10">
        <v>5013976</v>
      </c>
      <c r="H377" s="10">
        <v>210903</v>
      </c>
      <c r="I377" s="10">
        <v>39204</v>
      </c>
      <c r="J377" s="10">
        <v>1137453.01</v>
      </c>
      <c r="P377" s="10" t="s">
        <v>1353</v>
      </c>
      <c r="U377" s="10" t="s">
        <v>1354</v>
      </c>
    </row>
    <row r="378" spans="1:21">
      <c r="A378" s="10">
        <v>374</v>
      </c>
      <c r="B378" s="10" t="s">
        <v>1612</v>
      </c>
      <c r="C378" s="10" t="s">
        <v>1352</v>
      </c>
      <c r="D378" s="10" t="s">
        <v>1290</v>
      </c>
      <c r="E378" s="10">
        <v>5013976</v>
      </c>
      <c r="H378" s="10">
        <v>1200045</v>
      </c>
      <c r="I378" s="10">
        <v>39204</v>
      </c>
      <c r="J378" s="10">
        <v>27298872.309999999</v>
      </c>
      <c r="P378" s="10" t="s">
        <v>1622</v>
      </c>
      <c r="U378" s="10" t="s">
        <v>1354</v>
      </c>
    </row>
    <row r="379" spans="1:21">
      <c r="A379" s="10">
        <v>375</v>
      </c>
      <c r="B379" s="10" t="s">
        <v>1612</v>
      </c>
      <c r="C379" s="10" t="s">
        <v>1352</v>
      </c>
      <c r="D379" s="10" t="s">
        <v>1290</v>
      </c>
      <c r="E379" s="10">
        <v>5013976</v>
      </c>
      <c r="H379" s="10">
        <v>210903</v>
      </c>
      <c r="I379" s="10">
        <v>39206</v>
      </c>
      <c r="J379" s="10">
        <v>45594116.920000002</v>
      </c>
      <c r="P379" s="10" t="s">
        <v>1353</v>
      </c>
      <c r="U379" s="10" t="s">
        <v>1354</v>
      </c>
    </row>
    <row r="380" spans="1:21">
      <c r="A380" s="10">
        <v>376</v>
      </c>
      <c r="B380" s="10" t="s">
        <v>1612</v>
      </c>
      <c r="C380" s="10" t="s">
        <v>1352</v>
      </c>
      <c r="D380" s="10" t="s">
        <v>1290</v>
      </c>
      <c r="E380" s="10">
        <v>5013976</v>
      </c>
      <c r="H380" s="10">
        <v>210903</v>
      </c>
      <c r="I380" s="10">
        <v>39210</v>
      </c>
      <c r="J380" s="10">
        <v>321654.27</v>
      </c>
      <c r="P380" s="10" t="s">
        <v>1353</v>
      </c>
      <c r="U380" s="10" t="s">
        <v>1354</v>
      </c>
    </row>
    <row r="381" spans="1:21">
      <c r="A381" s="10">
        <v>377</v>
      </c>
      <c r="B381" s="10" t="s">
        <v>1612</v>
      </c>
      <c r="C381" s="10" t="s">
        <v>1352</v>
      </c>
      <c r="D381" s="10" t="s">
        <v>1290</v>
      </c>
      <c r="E381" s="10">
        <v>5013976</v>
      </c>
      <c r="H381" s="10">
        <v>210903</v>
      </c>
      <c r="I381" s="10">
        <v>39208</v>
      </c>
      <c r="J381" s="10">
        <v>109568.01</v>
      </c>
      <c r="P381" s="10" t="s">
        <v>1353</v>
      </c>
      <c r="U381" s="10" t="s">
        <v>1354</v>
      </c>
    </row>
    <row r="382" spans="1:21">
      <c r="A382" s="10">
        <v>378</v>
      </c>
      <c r="B382" s="10" t="s">
        <v>1623</v>
      </c>
      <c r="C382" s="10">
        <v>19</v>
      </c>
      <c r="D382" s="10" t="s">
        <v>1320</v>
      </c>
      <c r="E382" s="10">
        <v>2075261</v>
      </c>
      <c r="H382" s="10">
        <v>35440</v>
      </c>
      <c r="I382" s="10">
        <v>41361</v>
      </c>
      <c r="J382" s="10">
        <v>300000</v>
      </c>
      <c r="K382" s="10">
        <v>387</v>
      </c>
      <c r="L382" s="10" t="s">
        <v>1314</v>
      </c>
      <c r="M382" s="10">
        <v>30</v>
      </c>
      <c r="N382" s="10" t="s">
        <v>1295</v>
      </c>
      <c r="P382" s="10" t="s">
        <v>1314</v>
      </c>
      <c r="T382" s="10" t="s">
        <v>1297</v>
      </c>
      <c r="U382" s="10" t="s">
        <v>1323</v>
      </c>
    </row>
    <row r="383" spans="1:21">
      <c r="A383" s="10">
        <v>379</v>
      </c>
      <c r="B383" s="10" t="s">
        <v>1623</v>
      </c>
      <c r="C383" s="10">
        <v>19</v>
      </c>
      <c r="D383" s="10" t="s">
        <v>1320</v>
      </c>
      <c r="E383" s="10">
        <v>2075261</v>
      </c>
      <c r="H383" s="10">
        <v>35440</v>
      </c>
      <c r="I383" s="10">
        <v>41361</v>
      </c>
      <c r="J383" s="10">
        <v>220000</v>
      </c>
      <c r="K383" s="10">
        <v>386</v>
      </c>
      <c r="L383" s="10" t="s">
        <v>1294</v>
      </c>
      <c r="M383" s="10">
        <v>11</v>
      </c>
      <c r="N383" s="10" t="s">
        <v>1295</v>
      </c>
      <c r="P383" s="10" t="s">
        <v>1294</v>
      </c>
      <c r="T383" s="10" t="s">
        <v>1297</v>
      </c>
      <c r="U383" s="10" t="s">
        <v>1323</v>
      </c>
    </row>
    <row r="384" spans="1:21">
      <c r="A384" s="10">
        <v>380</v>
      </c>
      <c r="B384" s="10" t="s">
        <v>1624</v>
      </c>
      <c r="C384" s="10">
        <v>45</v>
      </c>
      <c r="D384" s="10" t="s">
        <v>1363</v>
      </c>
      <c r="E384" s="10" t="s">
        <v>1364</v>
      </c>
      <c r="H384" s="10">
        <v>210402</v>
      </c>
      <c r="I384" s="10">
        <v>35440</v>
      </c>
      <c r="J384" s="10">
        <v>150000</v>
      </c>
      <c r="K384" s="10">
        <v>387</v>
      </c>
      <c r="L384" s="10" t="s">
        <v>1314</v>
      </c>
      <c r="M384" s="10">
        <v>15</v>
      </c>
      <c r="O384" s="10">
        <v>0</v>
      </c>
      <c r="P384" s="10" t="s">
        <v>1314</v>
      </c>
      <c r="Q384" s="10">
        <v>70802</v>
      </c>
      <c r="R384" s="10">
        <v>80103</v>
      </c>
      <c r="S384" s="10">
        <v>210101</v>
      </c>
      <c r="T384" s="10" t="s">
        <v>1455</v>
      </c>
      <c r="U384" s="10" t="s">
        <v>1325</v>
      </c>
    </row>
    <row r="385" spans="1:21">
      <c r="A385" s="10">
        <v>381</v>
      </c>
      <c r="B385" s="10" t="s">
        <v>1624</v>
      </c>
      <c r="C385" s="10">
        <v>45</v>
      </c>
      <c r="D385" s="10" t="s">
        <v>1363</v>
      </c>
      <c r="E385" s="10" t="s">
        <v>1364</v>
      </c>
      <c r="H385" s="10">
        <v>210402</v>
      </c>
      <c r="I385" s="10">
        <v>35440</v>
      </c>
      <c r="J385" s="10">
        <v>100000</v>
      </c>
      <c r="K385" s="10">
        <v>386</v>
      </c>
      <c r="L385" s="10" t="s">
        <v>1294</v>
      </c>
      <c r="M385" s="10">
        <v>5</v>
      </c>
      <c r="O385" s="10">
        <v>0</v>
      </c>
      <c r="P385" s="10" t="s">
        <v>1294</v>
      </c>
      <c r="Q385" s="10">
        <v>70802</v>
      </c>
      <c r="R385" s="10">
        <v>80103</v>
      </c>
      <c r="S385" s="10">
        <v>210101</v>
      </c>
      <c r="T385" s="10" t="s">
        <v>1455</v>
      </c>
      <c r="U385" s="10" t="s">
        <v>1325</v>
      </c>
    </row>
    <row r="386" spans="1:21">
      <c r="A386" s="10">
        <v>382</v>
      </c>
      <c r="B386" s="10" t="s">
        <v>1625</v>
      </c>
      <c r="C386" s="10">
        <v>1</v>
      </c>
      <c r="D386" s="10" t="s">
        <v>1292</v>
      </c>
      <c r="E386" s="10">
        <v>5013976</v>
      </c>
      <c r="F386" s="10" t="s">
        <v>1293</v>
      </c>
      <c r="G386" s="10">
        <v>100900019032</v>
      </c>
      <c r="H386" s="10">
        <v>31211</v>
      </c>
      <c r="I386" s="10">
        <v>1200041</v>
      </c>
      <c r="J386" s="10">
        <v>142600</v>
      </c>
      <c r="O386" s="10">
        <v>0</v>
      </c>
      <c r="P386" s="10" t="s">
        <v>1296</v>
      </c>
      <c r="Q386" s="10">
        <v>70802</v>
      </c>
      <c r="R386" s="10">
        <v>80101</v>
      </c>
      <c r="S386" s="10">
        <v>350001</v>
      </c>
      <c r="U386" s="10" t="s">
        <v>1298</v>
      </c>
    </row>
    <row r="387" spans="1:21">
      <c r="A387" s="10">
        <v>383</v>
      </c>
      <c r="B387" s="10" t="s">
        <v>1625</v>
      </c>
      <c r="C387" s="10">
        <v>2</v>
      </c>
      <c r="D387" s="10" t="s">
        <v>1292</v>
      </c>
      <c r="E387" s="10">
        <v>5013976</v>
      </c>
      <c r="F387" s="10" t="s">
        <v>1293</v>
      </c>
      <c r="G387" s="10">
        <v>100900019032</v>
      </c>
      <c r="H387" s="10">
        <v>31211</v>
      </c>
      <c r="I387" s="10">
        <v>1200041</v>
      </c>
      <c r="J387" s="10">
        <v>19126200</v>
      </c>
      <c r="O387" s="10">
        <v>0</v>
      </c>
      <c r="P387" s="10" t="s">
        <v>1296</v>
      </c>
      <c r="Q387" s="10">
        <v>70802</v>
      </c>
      <c r="R387" s="10">
        <v>80103</v>
      </c>
      <c r="S387" s="10">
        <v>350001</v>
      </c>
      <c r="U387" s="10" t="s">
        <v>1298</v>
      </c>
    </row>
    <row r="388" spans="1:21">
      <c r="A388" s="10">
        <v>384</v>
      </c>
      <c r="B388" s="10" t="s">
        <v>1625</v>
      </c>
      <c r="C388" s="10">
        <v>3</v>
      </c>
      <c r="D388" s="10" t="s">
        <v>1300</v>
      </c>
      <c r="E388" s="10">
        <v>5341469</v>
      </c>
      <c r="F388" s="10" t="s">
        <v>1300</v>
      </c>
      <c r="G388" s="10">
        <v>140800215515</v>
      </c>
      <c r="H388" s="10">
        <v>34713</v>
      </c>
      <c r="I388" s="10">
        <v>31211</v>
      </c>
      <c r="J388" s="10">
        <v>3921733</v>
      </c>
      <c r="O388" s="10">
        <v>0</v>
      </c>
      <c r="P388" s="10" t="s">
        <v>1626</v>
      </c>
      <c r="Q388" s="10">
        <v>70802</v>
      </c>
      <c r="R388" s="10">
        <v>80103</v>
      </c>
      <c r="S388" s="10">
        <v>210101</v>
      </c>
      <c r="U388" s="10" t="s">
        <v>1303</v>
      </c>
    </row>
    <row r="389" spans="1:21">
      <c r="A389" s="10">
        <v>385</v>
      </c>
      <c r="B389" s="10" t="s">
        <v>1627</v>
      </c>
      <c r="C389" s="10">
        <v>20</v>
      </c>
      <c r="D389" s="10" t="s">
        <v>1628</v>
      </c>
      <c r="E389" s="10" t="s">
        <v>1629</v>
      </c>
      <c r="H389" s="10">
        <v>35420</v>
      </c>
      <c r="I389" s="10">
        <v>41362</v>
      </c>
      <c r="J389" s="10">
        <v>5400</v>
      </c>
      <c r="K389" s="10">
        <v>422</v>
      </c>
      <c r="L389" s="10" t="s">
        <v>1409</v>
      </c>
      <c r="M389" s="10">
        <v>3</v>
      </c>
      <c r="N389" s="10" t="s">
        <v>1295</v>
      </c>
      <c r="O389" s="10">
        <v>0</v>
      </c>
      <c r="P389" s="10" t="s">
        <v>1409</v>
      </c>
      <c r="Q389" s="10">
        <v>70802</v>
      </c>
      <c r="R389" s="10">
        <v>80103</v>
      </c>
      <c r="S389" s="10">
        <v>210202</v>
      </c>
      <c r="T389" s="10" t="s">
        <v>1297</v>
      </c>
      <c r="U389" s="10" t="s">
        <v>1323</v>
      </c>
    </row>
    <row r="390" spans="1:21">
      <c r="A390" s="10">
        <v>386</v>
      </c>
      <c r="B390" s="10" t="s">
        <v>1627</v>
      </c>
      <c r="C390" s="10">
        <v>20</v>
      </c>
      <c r="D390" s="10" t="s">
        <v>1628</v>
      </c>
      <c r="E390" s="10" t="s">
        <v>1629</v>
      </c>
      <c r="H390" s="10">
        <v>35420</v>
      </c>
      <c r="I390" s="10">
        <v>41362</v>
      </c>
      <c r="J390" s="10">
        <v>18000</v>
      </c>
      <c r="K390" s="10">
        <v>428</v>
      </c>
      <c r="L390" s="10" t="s">
        <v>1373</v>
      </c>
      <c r="M390" s="10">
        <v>1</v>
      </c>
      <c r="N390" s="10" t="s">
        <v>1295</v>
      </c>
      <c r="O390" s="10">
        <v>0</v>
      </c>
      <c r="P390" s="10" t="s">
        <v>1373</v>
      </c>
      <c r="Q390" s="10">
        <v>70802</v>
      </c>
      <c r="R390" s="10">
        <v>80103</v>
      </c>
      <c r="S390" s="10">
        <v>210203</v>
      </c>
      <c r="T390" s="10" t="s">
        <v>1297</v>
      </c>
      <c r="U390" s="10" t="s">
        <v>1323</v>
      </c>
    </row>
    <row r="391" spans="1:21">
      <c r="A391" s="10">
        <v>387</v>
      </c>
      <c r="B391" s="10" t="s">
        <v>1627</v>
      </c>
      <c r="C391" s="10">
        <v>20</v>
      </c>
      <c r="D391" s="10" t="s">
        <v>1628</v>
      </c>
      <c r="E391" s="10" t="s">
        <v>1629</v>
      </c>
      <c r="H391" s="10">
        <v>35420</v>
      </c>
      <c r="I391" s="10">
        <v>41362</v>
      </c>
      <c r="J391" s="10">
        <v>2500</v>
      </c>
      <c r="K391" s="10">
        <v>429</v>
      </c>
      <c r="L391" s="10" t="s">
        <v>1374</v>
      </c>
      <c r="M391" s="10">
        <v>1</v>
      </c>
      <c r="N391" s="10" t="s">
        <v>1295</v>
      </c>
      <c r="O391" s="10">
        <v>0</v>
      </c>
      <c r="P391" s="10" t="s">
        <v>1374</v>
      </c>
      <c r="Q391" s="10">
        <v>70802</v>
      </c>
      <c r="R391" s="10">
        <v>80103</v>
      </c>
      <c r="S391" s="10">
        <v>210205</v>
      </c>
      <c r="T391" s="10" t="s">
        <v>1297</v>
      </c>
      <c r="U391" s="10" t="s">
        <v>1323</v>
      </c>
    </row>
    <row r="392" spans="1:21">
      <c r="A392" s="10">
        <v>388</v>
      </c>
      <c r="B392" s="10" t="s">
        <v>1627</v>
      </c>
      <c r="C392" s="10">
        <v>20</v>
      </c>
      <c r="D392" s="10" t="s">
        <v>1628</v>
      </c>
      <c r="E392" s="10" t="s">
        <v>1629</v>
      </c>
      <c r="H392" s="10">
        <v>35420</v>
      </c>
      <c r="I392" s="10">
        <v>41362</v>
      </c>
      <c r="J392" s="10">
        <v>16000</v>
      </c>
      <c r="K392" s="10">
        <v>421</v>
      </c>
      <c r="L392" s="10" t="s">
        <v>1417</v>
      </c>
      <c r="M392" s="10">
        <v>2</v>
      </c>
      <c r="N392" s="10" t="s">
        <v>1295</v>
      </c>
      <c r="P392" s="10" t="s">
        <v>1417</v>
      </c>
      <c r="T392" s="10" t="s">
        <v>1297</v>
      </c>
      <c r="U392" s="10" t="s">
        <v>1323</v>
      </c>
    </row>
    <row r="393" spans="1:21">
      <c r="A393" s="10">
        <v>389</v>
      </c>
      <c r="B393" s="10" t="s">
        <v>1627</v>
      </c>
      <c r="C393" s="10">
        <v>20</v>
      </c>
      <c r="D393" s="10" t="s">
        <v>1628</v>
      </c>
      <c r="E393" s="10" t="s">
        <v>1629</v>
      </c>
      <c r="H393" s="10">
        <v>35420</v>
      </c>
      <c r="I393" s="10">
        <v>41362</v>
      </c>
      <c r="J393" s="10">
        <v>20000</v>
      </c>
      <c r="K393" s="10">
        <v>426</v>
      </c>
      <c r="L393" s="10" t="s">
        <v>1372</v>
      </c>
      <c r="M393" s="10">
        <v>1</v>
      </c>
      <c r="N393" s="10" t="s">
        <v>1295</v>
      </c>
      <c r="O393" s="10">
        <v>0</v>
      </c>
      <c r="P393" s="10" t="s">
        <v>1372</v>
      </c>
      <c r="Q393" s="10">
        <v>70802</v>
      </c>
      <c r="R393" s="10">
        <v>80103</v>
      </c>
      <c r="S393" s="10">
        <v>210202</v>
      </c>
      <c r="T393" s="10" t="s">
        <v>1297</v>
      </c>
      <c r="U393" s="10" t="s">
        <v>1323</v>
      </c>
    </row>
    <row r="394" spans="1:21">
      <c r="A394" s="10">
        <v>390</v>
      </c>
      <c r="B394" s="10" t="s">
        <v>1627</v>
      </c>
      <c r="C394" s="10">
        <v>20</v>
      </c>
      <c r="D394" s="10" t="s">
        <v>1628</v>
      </c>
      <c r="E394" s="10" t="s">
        <v>1629</v>
      </c>
      <c r="H394" s="10">
        <v>35420</v>
      </c>
      <c r="I394" s="10">
        <v>41362</v>
      </c>
      <c r="J394" s="10">
        <v>9000</v>
      </c>
      <c r="K394" s="10">
        <v>430</v>
      </c>
      <c r="L394" s="10" t="s">
        <v>1492</v>
      </c>
      <c r="M394" s="10">
        <v>3</v>
      </c>
      <c r="N394" s="10" t="s">
        <v>1295</v>
      </c>
      <c r="P394" s="10" t="s">
        <v>1492</v>
      </c>
      <c r="T394" s="10" t="s">
        <v>1297</v>
      </c>
      <c r="U394" s="10" t="s">
        <v>1323</v>
      </c>
    </row>
    <row r="395" spans="1:21">
      <c r="A395" s="10">
        <v>391</v>
      </c>
      <c r="B395" s="10" t="s">
        <v>1627</v>
      </c>
      <c r="C395" s="10">
        <v>20</v>
      </c>
      <c r="D395" s="10" t="s">
        <v>1628</v>
      </c>
      <c r="E395" s="10" t="s">
        <v>1629</v>
      </c>
      <c r="H395" s="10">
        <v>35420</v>
      </c>
      <c r="I395" s="10">
        <v>41362</v>
      </c>
      <c r="J395" s="10">
        <v>40000</v>
      </c>
      <c r="K395" s="10">
        <v>420</v>
      </c>
      <c r="L395" s="10" t="s">
        <v>1570</v>
      </c>
      <c r="M395" s="10">
        <v>2</v>
      </c>
      <c r="N395" s="10" t="s">
        <v>1295</v>
      </c>
      <c r="P395" s="10" t="s">
        <v>1570</v>
      </c>
      <c r="T395" s="10" t="s">
        <v>1297</v>
      </c>
      <c r="U395" s="10" t="s">
        <v>1323</v>
      </c>
    </row>
    <row r="396" spans="1:21">
      <c r="A396" s="10">
        <v>392</v>
      </c>
      <c r="B396" s="10" t="s">
        <v>1627</v>
      </c>
      <c r="C396" s="10">
        <v>20</v>
      </c>
      <c r="D396" s="10" t="s">
        <v>1628</v>
      </c>
      <c r="E396" s="10" t="s">
        <v>1629</v>
      </c>
      <c r="H396" s="10">
        <v>35420</v>
      </c>
      <c r="I396" s="10">
        <v>41362</v>
      </c>
      <c r="J396" s="10">
        <v>2400</v>
      </c>
      <c r="K396" s="10">
        <v>424</v>
      </c>
      <c r="L396" s="10" t="s">
        <v>1410</v>
      </c>
      <c r="M396" s="10">
        <v>3</v>
      </c>
      <c r="N396" s="10" t="s">
        <v>1295</v>
      </c>
      <c r="O396" s="10">
        <v>0</v>
      </c>
      <c r="P396" s="10" t="s">
        <v>1410</v>
      </c>
      <c r="Q396" s="10">
        <v>70802</v>
      </c>
      <c r="R396" s="10">
        <v>80103</v>
      </c>
      <c r="S396" s="10">
        <v>210203</v>
      </c>
      <c r="T396" s="10" t="s">
        <v>1297</v>
      </c>
      <c r="U396" s="10" t="s">
        <v>1323</v>
      </c>
    </row>
    <row r="397" spans="1:21">
      <c r="A397" s="10">
        <v>393</v>
      </c>
      <c r="B397" s="10" t="s">
        <v>1627</v>
      </c>
      <c r="C397" s="10">
        <v>20</v>
      </c>
      <c r="D397" s="10" t="s">
        <v>1628</v>
      </c>
      <c r="E397" s="10" t="s">
        <v>1629</v>
      </c>
      <c r="H397" s="10">
        <v>35420</v>
      </c>
      <c r="I397" s="10">
        <v>41362</v>
      </c>
      <c r="J397" s="10">
        <v>2100</v>
      </c>
      <c r="K397" s="10">
        <v>423</v>
      </c>
      <c r="L397" s="10" t="s">
        <v>1408</v>
      </c>
      <c r="M397" s="10">
        <v>3</v>
      </c>
      <c r="N397" s="10" t="s">
        <v>1295</v>
      </c>
      <c r="O397" s="10">
        <v>0</v>
      </c>
      <c r="P397" s="10" t="s">
        <v>1408</v>
      </c>
      <c r="Q397" s="10">
        <v>70802</v>
      </c>
      <c r="R397" s="10">
        <v>80103</v>
      </c>
      <c r="S397" s="10">
        <v>210204</v>
      </c>
      <c r="T397" s="10" t="s">
        <v>1297</v>
      </c>
      <c r="U397" s="10" t="s">
        <v>1323</v>
      </c>
    </row>
    <row r="398" spans="1:21">
      <c r="A398" s="10">
        <v>394</v>
      </c>
      <c r="B398" s="10" t="s">
        <v>1627</v>
      </c>
      <c r="C398" s="10">
        <v>20</v>
      </c>
      <c r="D398" s="10" t="s">
        <v>1628</v>
      </c>
      <c r="E398" s="10" t="s">
        <v>1629</v>
      </c>
      <c r="H398" s="10">
        <v>35420</v>
      </c>
      <c r="I398" s="10">
        <v>41362</v>
      </c>
      <c r="J398" s="10">
        <v>10000</v>
      </c>
      <c r="K398" s="10">
        <v>427</v>
      </c>
      <c r="L398" s="10" t="s">
        <v>1371</v>
      </c>
      <c r="M398" s="10">
        <v>1</v>
      </c>
      <c r="N398" s="10" t="s">
        <v>1295</v>
      </c>
      <c r="O398" s="10">
        <v>0</v>
      </c>
      <c r="P398" s="10" t="s">
        <v>1371</v>
      </c>
      <c r="Q398" s="10">
        <v>70802</v>
      </c>
      <c r="R398" s="10">
        <v>80103</v>
      </c>
      <c r="S398" s="10">
        <v>210204</v>
      </c>
      <c r="T398" s="10" t="s">
        <v>1297</v>
      </c>
      <c r="U398" s="10" t="s">
        <v>1323</v>
      </c>
    </row>
    <row r="399" spans="1:21">
      <c r="A399" s="10">
        <v>395</v>
      </c>
      <c r="B399" s="10" t="s">
        <v>1627</v>
      </c>
      <c r="C399" s="10">
        <v>20</v>
      </c>
      <c r="D399" s="10" t="s">
        <v>1628</v>
      </c>
      <c r="E399" s="10" t="s">
        <v>1629</v>
      </c>
      <c r="H399" s="10">
        <v>35420</v>
      </c>
      <c r="I399" s="10">
        <v>41362</v>
      </c>
      <c r="J399" s="10">
        <v>5000</v>
      </c>
      <c r="K399" s="10">
        <v>417</v>
      </c>
      <c r="L399" s="10" t="s">
        <v>1568</v>
      </c>
      <c r="M399" s="10">
        <v>1</v>
      </c>
      <c r="N399" s="10" t="s">
        <v>1295</v>
      </c>
      <c r="P399" s="10" t="s">
        <v>1568</v>
      </c>
      <c r="T399" s="10" t="s">
        <v>1297</v>
      </c>
      <c r="U399" s="10" t="s">
        <v>1323</v>
      </c>
    </row>
    <row r="400" spans="1:21">
      <c r="A400" s="10">
        <v>396</v>
      </c>
      <c r="B400" s="10" t="s">
        <v>1627</v>
      </c>
      <c r="C400" s="10">
        <v>20</v>
      </c>
      <c r="D400" s="10" t="s">
        <v>1628</v>
      </c>
      <c r="E400" s="10" t="s">
        <v>1629</v>
      </c>
      <c r="H400" s="10">
        <v>35420</v>
      </c>
      <c r="I400" s="10">
        <v>41362</v>
      </c>
      <c r="J400" s="10">
        <v>50000</v>
      </c>
      <c r="K400" s="10">
        <v>425</v>
      </c>
      <c r="L400" s="10" t="s">
        <v>1411</v>
      </c>
      <c r="M400" s="10">
        <v>5</v>
      </c>
      <c r="N400" s="10" t="s">
        <v>1295</v>
      </c>
      <c r="O400" s="10">
        <v>0</v>
      </c>
      <c r="P400" s="10" t="s">
        <v>1411</v>
      </c>
      <c r="Q400" s="10">
        <v>70802</v>
      </c>
      <c r="R400" s="10">
        <v>80103</v>
      </c>
      <c r="S400" s="10">
        <v>210205</v>
      </c>
      <c r="T400" s="10" t="s">
        <v>1297</v>
      </c>
      <c r="U400" s="10" t="s">
        <v>1323</v>
      </c>
    </row>
    <row r="401" spans="1:21">
      <c r="A401" s="10">
        <v>397</v>
      </c>
      <c r="B401" s="10" t="s">
        <v>1627</v>
      </c>
      <c r="C401" s="10">
        <v>20</v>
      </c>
      <c r="D401" s="10" t="s">
        <v>1628</v>
      </c>
      <c r="E401" s="10" t="s">
        <v>1629</v>
      </c>
      <c r="H401" s="10">
        <v>35420</v>
      </c>
      <c r="I401" s="10">
        <v>41362</v>
      </c>
      <c r="J401" s="10">
        <v>7000</v>
      </c>
      <c r="K401" s="10">
        <v>418</v>
      </c>
      <c r="L401" s="10" t="s">
        <v>1381</v>
      </c>
      <c r="M401" s="10">
        <v>2</v>
      </c>
      <c r="N401" s="10" t="s">
        <v>1295</v>
      </c>
      <c r="P401" s="10" t="s">
        <v>1381</v>
      </c>
      <c r="T401" s="10" t="s">
        <v>1297</v>
      </c>
      <c r="U401" s="10" t="s">
        <v>1323</v>
      </c>
    </row>
    <row r="402" spans="1:21">
      <c r="A402" s="10">
        <v>398</v>
      </c>
      <c r="B402" s="10" t="s">
        <v>1627</v>
      </c>
      <c r="C402" s="10">
        <v>20</v>
      </c>
      <c r="D402" s="10" t="s">
        <v>1628</v>
      </c>
      <c r="E402" s="10" t="s">
        <v>1629</v>
      </c>
      <c r="H402" s="10">
        <v>35420</v>
      </c>
      <c r="I402" s="10">
        <v>41362</v>
      </c>
      <c r="J402" s="10">
        <v>3000</v>
      </c>
      <c r="K402" s="10">
        <v>416</v>
      </c>
      <c r="L402" s="10" t="s">
        <v>1569</v>
      </c>
      <c r="M402" s="10">
        <v>1</v>
      </c>
      <c r="N402" s="10" t="s">
        <v>1295</v>
      </c>
      <c r="P402" s="10" t="s">
        <v>1569</v>
      </c>
      <c r="T402" s="10" t="s">
        <v>1297</v>
      </c>
      <c r="U402" s="10" t="s">
        <v>1323</v>
      </c>
    </row>
    <row r="403" spans="1:21">
      <c r="A403" s="10">
        <v>399</v>
      </c>
      <c r="B403" s="10" t="s">
        <v>1627</v>
      </c>
      <c r="C403" s="10">
        <v>20</v>
      </c>
      <c r="D403" s="10" t="s">
        <v>1628</v>
      </c>
      <c r="E403" s="10" t="s">
        <v>1629</v>
      </c>
      <c r="H403" s="10">
        <v>35420</v>
      </c>
      <c r="I403" s="10">
        <v>41362</v>
      </c>
      <c r="J403" s="10">
        <v>4500</v>
      </c>
      <c r="K403" s="10">
        <v>415</v>
      </c>
      <c r="L403" s="10" t="s">
        <v>1566</v>
      </c>
      <c r="M403" s="10">
        <v>3</v>
      </c>
      <c r="N403" s="10" t="s">
        <v>1295</v>
      </c>
      <c r="P403" s="10" t="s">
        <v>1566</v>
      </c>
      <c r="T403" s="10" t="s">
        <v>1297</v>
      </c>
      <c r="U403" s="10" t="s">
        <v>1323</v>
      </c>
    </row>
    <row r="404" spans="1:21">
      <c r="A404" s="10">
        <v>400</v>
      </c>
      <c r="B404" s="10" t="s">
        <v>1627</v>
      </c>
      <c r="C404" s="10">
        <v>20</v>
      </c>
      <c r="D404" s="10" t="s">
        <v>1628</v>
      </c>
      <c r="E404" s="10" t="s">
        <v>1629</v>
      </c>
      <c r="H404" s="10">
        <v>35420</v>
      </c>
      <c r="I404" s="10">
        <v>41362</v>
      </c>
      <c r="J404" s="10">
        <v>35000</v>
      </c>
      <c r="K404" s="10">
        <v>419</v>
      </c>
      <c r="L404" s="10" t="s">
        <v>1404</v>
      </c>
      <c r="M404" s="10">
        <v>1</v>
      </c>
      <c r="N404" s="10" t="s">
        <v>1295</v>
      </c>
      <c r="P404" s="10" t="s">
        <v>1404</v>
      </c>
      <c r="T404" s="10" t="s">
        <v>1297</v>
      </c>
      <c r="U404" s="10" t="s">
        <v>1323</v>
      </c>
    </row>
    <row r="405" spans="1:21">
      <c r="A405" s="10">
        <v>401</v>
      </c>
      <c r="B405" s="10" t="s">
        <v>1627</v>
      </c>
      <c r="C405" s="10">
        <v>46</v>
      </c>
      <c r="D405" s="10" t="s">
        <v>1551</v>
      </c>
      <c r="E405" s="10" t="s">
        <v>1552</v>
      </c>
      <c r="H405" s="10">
        <v>210406</v>
      </c>
      <c r="I405" s="10">
        <v>35420</v>
      </c>
      <c r="J405" s="10">
        <v>700</v>
      </c>
      <c r="K405" s="10">
        <v>423</v>
      </c>
      <c r="L405" s="10" t="s">
        <v>1409</v>
      </c>
      <c r="M405" s="10">
        <v>1</v>
      </c>
      <c r="O405" s="10">
        <v>0</v>
      </c>
      <c r="P405" s="10" t="s">
        <v>1409</v>
      </c>
      <c r="Q405" s="10">
        <v>70802</v>
      </c>
      <c r="R405" s="10">
        <v>80103</v>
      </c>
      <c r="S405" s="10">
        <v>210801</v>
      </c>
      <c r="T405" s="10" t="s">
        <v>1455</v>
      </c>
      <c r="U405" s="10" t="s">
        <v>1325</v>
      </c>
    </row>
    <row r="406" spans="1:21">
      <c r="A406" s="10">
        <v>402</v>
      </c>
      <c r="B406" s="10" t="s">
        <v>1627</v>
      </c>
      <c r="C406" s="10">
        <v>46</v>
      </c>
      <c r="D406" s="10" t="s">
        <v>1551</v>
      </c>
      <c r="E406" s="10" t="s">
        <v>1552</v>
      </c>
      <c r="H406" s="10">
        <v>210406</v>
      </c>
      <c r="I406" s="10">
        <v>35420</v>
      </c>
      <c r="J406" s="10">
        <v>1800</v>
      </c>
      <c r="K406" s="10">
        <v>422</v>
      </c>
      <c r="L406" s="10" t="s">
        <v>1409</v>
      </c>
      <c r="M406" s="10">
        <v>1</v>
      </c>
      <c r="O406" s="10">
        <v>0</v>
      </c>
      <c r="P406" s="10" t="s">
        <v>1409</v>
      </c>
      <c r="Q406" s="10">
        <v>70802</v>
      </c>
      <c r="R406" s="10">
        <v>80103</v>
      </c>
      <c r="S406" s="10">
        <v>210403</v>
      </c>
      <c r="T406" s="10" t="s">
        <v>1455</v>
      </c>
      <c r="U406" s="10" t="s">
        <v>1325</v>
      </c>
    </row>
    <row r="407" spans="1:21">
      <c r="A407" s="10">
        <v>403</v>
      </c>
      <c r="B407" s="10" t="s">
        <v>1627</v>
      </c>
      <c r="C407" s="10">
        <v>46</v>
      </c>
      <c r="D407" s="10" t="s">
        <v>1551</v>
      </c>
      <c r="E407" s="10" t="s">
        <v>1552</v>
      </c>
      <c r="H407" s="10">
        <v>210406</v>
      </c>
      <c r="I407" s="10">
        <v>35420</v>
      </c>
      <c r="J407" s="10">
        <v>16000</v>
      </c>
      <c r="K407" s="10">
        <v>421</v>
      </c>
      <c r="L407" s="10" t="s">
        <v>1417</v>
      </c>
      <c r="M407" s="10">
        <v>2</v>
      </c>
      <c r="O407" s="10">
        <v>0</v>
      </c>
      <c r="P407" s="10" t="s">
        <v>1417</v>
      </c>
      <c r="Q407" s="10">
        <v>70802</v>
      </c>
      <c r="R407" s="10">
        <v>80103</v>
      </c>
      <c r="S407" s="10">
        <v>210801</v>
      </c>
      <c r="T407" s="10" t="s">
        <v>1455</v>
      </c>
      <c r="U407" s="10" t="s">
        <v>1325</v>
      </c>
    </row>
    <row r="408" spans="1:21">
      <c r="A408" s="10">
        <v>404</v>
      </c>
      <c r="B408" s="10" t="s">
        <v>1627</v>
      </c>
      <c r="C408" s="10">
        <v>46</v>
      </c>
      <c r="D408" s="10" t="s">
        <v>1551</v>
      </c>
      <c r="E408" s="10" t="s">
        <v>1552</v>
      </c>
      <c r="H408" s="10">
        <v>210406</v>
      </c>
      <c r="I408" s="10">
        <v>35420</v>
      </c>
      <c r="J408" s="10">
        <v>800</v>
      </c>
      <c r="K408" s="10">
        <v>424</v>
      </c>
      <c r="L408" s="10" t="s">
        <v>1410</v>
      </c>
      <c r="M408" s="10">
        <v>1</v>
      </c>
      <c r="P408" s="10" t="s">
        <v>1410</v>
      </c>
      <c r="T408" s="10" t="s">
        <v>1455</v>
      </c>
      <c r="U408" s="10" t="s">
        <v>1325</v>
      </c>
    </row>
    <row r="409" spans="1:21">
      <c r="A409" s="10">
        <v>405</v>
      </c>
      <c r="B409" s="10" t="s">
        <v>1627</v>
      </c>
      <c r="C409" s="10">
        <v>46</v>
      </c>
      <c r="D409" s="10" t="s">
        <v>1551</v>
      </c>
      <c r="E409" s="10" t="s">
        <v>1552</v>
      </c>
      <c r="H409" s="10">
        <v>210406</v>
      </c>
      <c r="I409" s="10">
        <v>35420</v>
      </c>
      <c r="J409" s="10">
        <v>5000</v>
      </c>
      <c r="K409" s="10">
        <v>436</v>
      </c>
      <c r="L409" s="10" t="s">
        <v>1472</v>
      </c>
      <c r="M409" s="10">
        <v>1</v>
      </c>
      <c r="N409" s="10" t="s">
        <v>1295</v>
      </c>
      <c r="O409" s="10">
        <v>0</v>
      </c>
      <c r="P409" s="10" t="s">
        <v>1568</v>
      </c>
      <c r="Q409" s="10">
        <v>70802</v>
      </c>
      <c r="R409" s="10">
        <v>80103</v>
      </c>
      <c r="S409" s="10">
        <v>210401</v>
      </c>
      <c r="T409" s="10" t="s">
        <v>1297</v>
      </c>
      <c r="U409" s="10" t="s">
        <v>1325</v>
      </c>
    </row>
    <row r="410" spans="1:21">
      <c r="A410" s="10">
        <v>406</v>
      </c>
      <c r="B410" s="10" t="s">
        <v>1627</v>
      </c>
      <c r="C410" s="10">
        <v>46</v>
      </c>
      <c r="D410" s="10" t="s">
        <v>1551</v>
      </c>
      <c r="E410" s="10" t="s">
        <v>1552</v>
      </c>
      <c r="H410" s="10">
        <v>210406</v>
      </c>
      <c r="I410" s="10">
        <v>35420</v>
      </c>
      <c r="J410" s="10">
        <v>3000</v>
      </c>
      <c r="K410" s="10">
        <v>435</v>
      </c>
      <c r="L410" s="10" t="s">
        <v>1469</v>
      </c>
      <c r="M410" s="10">
        <v>1</v>
      </c>
      <c r="N410" s="10" t="s">
        <v>1295</v>
      </c>
      <c r="O410" s="10">
        <v>0</v>
      </c>
      <c r="P410" s="10" t="s">
        <v>1569</v>
      </c>
      <c r="Q410" s="10">
        <v>70802</v>
      </c>
      <c r="R410" s="10">
        <v>80103</v>
      </c>
      <c r="S410" s="10">
        <v>210401</v>
      </c>
      <c r="T410" s="10" t="s">
        <v>1297</v>
      </c>
      <c r="U410" s="10" t="s">
        <v>1325</v>
      </c>
    </row>
    <row r="411" spans="1:21">
      <c r="A411" s="10">
        <v>407</v>
      </c>
      <c r="B411" s="10" t="s">
        <v>1627</v>
      </c>
      <c r="C411" s="10">
        <v>46</v>
      </c>
      <c r="D411" s="10" t="s">
        <v>1551</v>
      </c>
      <c r="E411" s="10" t="s">
        <v>1552</v>
      </c>
      <c r="H411" s="10">
        <v>210406</v>
      </c>
      <c r="I411" s="10">
        <v>35420</v>
      </c>
      <c r="J411" s="10">
        <v>1500</v>
      </c>
      <c r="K411" s="10">
        <v>434</v>
      </c>
      <c r="L411" s="10" t="s">
        <v>1468</v>
      </c>
      <c r="M411" s="10">
        <v>7</v>
      </c>
      <c r="N411" s="10" t="s">
        <v>1295</v>
      </c>
      <c r="O411" s="10">
        <v>0</v>
      </c>
      <c r="P411" s="10" t="s">
        <v>1566</v>
      </c>
      <c r="Q411" s="10">
        <v>70802</v>
      </c>
      <c r="R411" s="10">
        <v>80103</v>
      </c>
      <c r="S411" s="10">
        <v>210205</v>
      </c>
      <c r="T411" s="10" t="s">
        <v>1297</v>
      </c>
      <c r="U411" s="10" t="s">
        <v>1325</v>
      </c>
    </row>
    <row r="412" spans="1:21">
      <c r="A412" s="10">
        <v>408</v>
      </c>
      <c r="B412" s="10" t="s">
        <v>1630</v>
      </c>
      <c r="C412" s="10">
        <v>10</v>
      </c>
      <c r="D412" s="10" t="s">
        <v>1631</v>
      </c>
      <c r="E412" s="10">
        <v>9023178</v>
      </c>
      <c r="F412" s="10" t="s">
        <v>1293</v>
      </c>
      <c r="G412" s="10">
        <v>100190009001</v>
      </c>
      <c r="H412" s="10">
        <v>41361</v>
      </c>
      <c r="I412" s="10">
        <v>31211</v>
      </c>
      <c r="J412" s="10">
        <v>40000</v>
      </c>
      <c r="O412" s="10">
        <v>0</v>
      </c>
      <c r="P412" s="10" t="s">
        <v>1632</v>
      </c>
      <c r="Q412" s="10">
        <v>70802</v>
      </c>
      <c r="R412" s="10">
        <v>80103</v>
      </c>
      <c r="S412" s="10">
        <v>210801</v>
      </c>
      <c r="U412" s="10" t="s">
        <v>1303</v>
      </c>
    </row>
    <row r="413" spans="1:21">
      <c r="A413" s="10">
        <v>409</v>
      </c>
      <c r="B413" s="10" t="s">
        <v>1630</v>
      </c>
      <c r="C413" s="10">
        <v>10</v>
      </c>
      <c r="D413" s="10" t="s">
        <v>1631</v>
      </c>
      <c r="E413" s="10">
        <v>9023178</v>
      </c>
      <c r="H413" s="10">
        <v>210801</v>
      </c>
      <c r="I413" s="10">
        <v>41361</v>
      </c>
      <c r="J413" s="10">
        <v>40000</v>
      </c>
      <c r="P413" s="10" t="s">
        <v>1632</v>
      </c>
      <c r="U413" s="10" t="s">
        <v>1319</v>
      </c>
    </row>
    <row r="414" spans="1:21">
      <c r="A414" s="10">
        <v>410</v>
      </c>
      <c r="B414" s="10" t="s">
        <v>1630</v>
      </c>
      <c r="C414" s="10">
        <v>11</v>
      </c>
      <c r="D414" s="10" t="s">
        <v>1633</v>
      </c>
      <c r="E414" s="10">
        <v>9096035</v>
      </c>
      <c r="F414" s="10" t="s">
        <v>1293</v>
      </c>
      <c r="G414" s="10">
        <v>100900009012</v>
      </c>
      <c r="H414" s="10">
        <v>41361</v>
      </c>
      <c r="I414" s="10">
        <v>31211</v>
      </c>
      <c r="J414" s="10">
        <v>12000</v>
      </c>
      <c r="O414" s="10">
        <v>0</v>
      </c>
      <c r="P414" s="10" t="s">
        <v>1632</v>
      </c>
      <c r="Q414" s="10">
        <v>70802</v>
      </c>
      <c r="R414" s="10">
        <v>80103</v>
      </c>
      <c r="S414" s="10">
        <v>210801</v>
      </c>
      <c r="U414" s="10" t="s">
        <v>1303</v>
      </c>
    </row>
    <row r="415" spans="1:21">
      <c r="A415" s="10">
        <v>411</v>
      </c>
      <c r="B415" s="10" t="s">
        <v>1630</v>
      </c>
      <c r="C415" s="10">
        <v>11</v>
      </c>
      <c r="D415" s="10" t="s">
        <v>1633</v>
      </c>
      <c r="E415" s="10">
        <v>9096035</v>
      </c>
      <c r="H415" s="10">
        <v>210801</v>
      </c>
      <c r="I415" s="10">
        <v>41361</v>
      </c>
      <c r="J415" s="10">
        <v>12000</v>
      </c>
      <c r="P415" s="10" t="s">
        <v>1632</v>
      </c>
      <c r="U415" s="10" t="s">
        <v>1319</v>
      </c>
    </row>
    <row r="416" spans="1:21">
      <c r="A416" s="10">
        <v>412</v>
      </c>
      <c r="B416" s="10" t="s">
        <v>1630</v>
      </c>
      <c r="C416" s="10">
        <v>12</v>
      </c>
      <c r="D416" s="10" t="s">
        <v>1387</v>
      </c>
      <c r="E416" s="10" t="s">
        <v>1388</v>
      </c>
      <c r="F416" s="10" t="s">
        <v>1300</v>
      </c>
      <c r="G416" s="10">
        <v>140800233842</v>
      </c>
      <c r="H416" s="10">
        <v>41362</v>
      </c>
      <c r="I416" s="10">
        <v>31211</v>
      </c>
      <c r="J416" s="10">
        <v>117000</v>
      </c>
      <c r="O416" s="10">
        <v>0</v>
      </c>
      <c r="P416" s="10" t="s">
        <v>1329</v>
      </c>
      <c r="Q416" s="10">
        <v>70802</v>
      </c>
      <c r="R416" s="10">
        <v>80103</v>
      </c>
      <c r="S416" s="10">
        <v>210702</v>
      </c>
      <c r="U416" s="10" t="s">
        <v>1303</v>
      </c>
    </row>
    <row r="417" spans="1:21">
      <c r="A417" s="10">
        <v>413</v>
      </c>
      <c r="B417" s="10" t="s">
        <v>1630</v>
      </c>
      <c r="C417" s="10">
        <v>12</v>
      </c>
      <c r="D417" s="10" t="s">
        <v>1387</v>
      </c>
      <c r="E417" s="10" t="s">
        <v>1388</v>
      </c>
      <c r="H417" s="10">
        <v>210702</v>
      </c>
      <c r="I417" s="10">
        <v>41362</v>
      </c>
      <c r="J417" s="10">
        <v>117000</v>
      </c>
      <c r="P417" s="10" t="s">
        <v>1329</v>
      </c>
      <c r="U417" s="10" t="s">
        <v>1319</v>
      </c>
    </row>
    <row r="418" spans="1:21">
      <c r="A418" s="10">
        <v>414</v>
      </c>
      <c r="B418" s="10" t="s">
        <v>1630</v>
      </c>
      <c r="C418" s="10">
        <v>13</v>
      </c>
      <c r="D418" s="10" t="s">
        <v>1475</v>
      </c>
      <c r="E418" s="10" t="s">
        <v>1476</v>
      </c>
      <c r="F418" s="10" t="s">
        <v>1300</v>
      </c>
      <c r="G418" s="10">
        <v>140000433061</v>
      </c>
      <c r="H418" s="10">
        <v>41362</v>
      </c>
      <c r="I418" s="10">
        <v>31211</v>
      </c>
      <c r="J418" s="10">
        <v>117000</v>
      </c>
      <c r="O418" s="10">
        <v>0</v>
      </c>
      <c r="P418" s="10" t="s">
        <v>1329</v>
      </c>
      <c r="Q418" s="10">
        <v>70802</v>
      </c>
      <c r="R418" s="10">
        <v>80103</v>
      </c>
      <c r="S418" s="10">
        <v>210702</v>
      </c>
      <c r="U418" s="10" t="s">
        <v>1303</v>
      </c>
    </row>
    <row r="419" spans="1:21">
      <c r="A419" s="10">
        <v>415</v>
      </c>
      <c r="B419" s="10" t="s">
        <v>1630</v>
      </c>
      <c r="C419" s="10">
        <v>13</v>
      </c>
      <c r="D419" s="10" t="s">
        <v>1475</v>
      </c>
      <c r="E419" s="10" t="s">
        <v>1476</v>
      </c>
      <c r="H419" s="10">
        <v>210702</v>
      </c>
      <c r="I419" s="10">
        <v>41362</v>
      </c>
      <c r="J419" s="10">
        <v>117000</v>
      </c>
      <c r="P419" s="10" t="s">
        <v>1329</v>
      </c>
      <c r="U419" s="10" t="s">
        <v>1319</v>
      </c>
    </row>
    <row r="420" spans="1:21">
      <c r="A420" s="10">
        <v>416</v>
      </c>
      <c r="B420" s="10" t="s">
        <v>1630</v>
      </c>
      <c r="C420" s="10">
        <v>14</v>
      </c>
      <c r="D420" s="10" t="s">
        <v>1300</v>
      </c>
      <c r="E420" s="10">
        <v>5341469</v>
      </c>
      <c r="F420" s="10" t="s">
        <v>1300</v>
      </c>
      <c r="G420" s="10">
        <v>140800215515</v>
      </c>
      <c r="H420" s="10">
        <v>41311</v>
      </c>
      <c r="I420" s="10">
        <v>31211</v>
      </c>
      <c r="J420" s="10">
        <v>144000</v>
      </c>
      <c r="O420" s="10">
        <v>0</v>
      </c>
      <c r="P420" s="10" t="s">
        <v>1634</v>
      </c>
      <c r="Q420" s="10">
        <v>70802</v>
      </c>
      <c r="R420" s="10">
        <v>80103</v>
      </c>
      <c r="S420" s="10">
        <v>210103</v>
      </c>
      <c r="U420" s="10" t="s">
        <v>1303</v>
      </c>
    </row>
    <row r="421" spans="1:21">
      <c r="A421" s="10">
        <v>417</v>
      </c>
      <c r="B421" s="10" t="s">
        <v>1630</v>
      </c>
      <c r="C421" s="10">
        <v>14</v>
      </c>
      <c r="D421" s="10" t="s">
        <v>1300</v>
      </c>
      <c r="E421" s="10">
        <v>5341469</v>
      </c>
      <c r="F421" s="10" t="s">
        <v>1300</v>
      </c>
      <c r="G421" s="10">
        <v>140800215515</v>
      </c>
      <c r="H421" s="10">
        <v>41311</v>
      </c>
      <c r="I421" s="10">
        <v>31211</v>
      </c>
      <c r="J421" s="10">
        <v>3388334</v>
      </c>
      <c r="O421" s="10">
        <v>0</v>
      </c>
      <c r="P421" s="10" t="s">
        <v>1634</v>
      </c>
      <c r="Q421" s="10">
        <v>70802</v>
      </c>
      <c r="R421" s="10">
        <v>80103</v>
      </c>
      <c r="S421" s="10">
        <v>210101</v>
      </c>
      <c r="U421" s="10" t="s">
        <v>1303</v>
      </c>
    </row>
    <row r="422" spans="1:21">
      <c r="A422" s="10">
        <v>418</v>
      </c>
      <c r="B422" s="10" t="s">
        <v>1630</v>
      </c>
      <c r="C422" s="10">
        <v>15</v>
      </c>
      <c r="D422" s="10" t="s">
        <v>1628</v>
      </c>
      <c r="E422" s="10" t="s">
        <v>1629</v>
      </c>
      <c r="F422" s="10" t="s">
        <v>1316</v>
      </c>
      <c r="G422" s="10">
        <v>5109079405</v>
      </c>
      <c r="H422" s="10">
        <v>41362</v>
      </c>
      <c r="I422" s="10">
        <v>31211</v>
      </c>
      <c r="J422" s="10">
        <v>229900</v>
      </c>
      <c r="O422" s="10">
        <v>0</v>
      </c>
      <c r="P422" s="10" t="s">
        <v>1635</v>
      </c>
      <c r="Q422" s="10">
        <v>70802</v>
      </c>
      <c r="R422" s="10">
        <v>80103</v>
      </c>
      <c r="S422" s="10">
        <v>210406</v>
      </c>
      <c r="U422" s="10" t="s">
        <v>1303</v>
      </c>
    </row>
    <row r="423" spans="1:21">
      <c r="A423" s="10">
        <v>419</v>
      </c>
      <c r="B423" s="10" t="s">
        <v>1630</v>
      </c>
      <c r="C423" s="10">
        <v>21</v>
      </c>
      <c r="D423" s="10" t="s">
        <v>1359</v>
      </c>
      <c r="E423" s="10">
        <v>4250265</v>
      </c>
      <c r="H423" s="10">
        <v>35410</v>
      </c>
      <c r="I423" s="10">
        <v>41361</v>
      </c>
      <c r="J423" s="10">
        <v>65000</v>
      </c>
      <c r="K423" s="10">
        <v>364</v>
      </c>
      <c r="L423" s="10" t="s">
        <v>1306</v>
      </c>
      <c r="M423" s="10">
        <v>1</v>
      </c>
      <c r="N423" s="10" t="s">
        <v>1295</v>
      </c>
      <c r="P423" s="10" t="s">
        <v>1306</v>
      </c>
      <c r="T423" s="10" t="s">
        <v>1297</v>
      </c>
      <c r="U423" s="10" t="s">
        <v>1323</v>
      </c>
    </row>
    <row r="424" spans="1:21">
      <c r="A424" s="10">
        <v>420</v>
      </c>
      <c r="B424" s="10" t="s">
        <v>1630</v>
      </c>
      <c r="C424" s="10">
        <v>22</v>
      </c>
      <c r="D424" s="10" t="s">
        <v>1470</v>
      </c>
      <c r="E424" s="10" t="s">
        <v>1471</v>
      </c>
      <c r="H424" s="10">
        <v>35410</v>
      </c>
      <c r="I424" s="10">
        <v>41361</v>
      </c>
      <c r="J424" s="10">
        <v>7500</v>
      </c>
      <c r="K424" s="10">
        <v>433</v>
      </c>
      <c r="L424" s="10" t="s">
        <v>1461</v>
      </c>
      <c r="M424" s="10">
        <v>3</v>
      </c>
      <c r="N424" s="10" t="s">
        <v>1295</v>
      </c>
      <c r="O424" s="10">
        <v>0</v>
      </c>
      <c r="P424" s="10" t="s">
        <v>1461</v>
      </c>
      <c r="Q424" s="10">
        <v>70802</v>
      </c>
      <c r="R424" s="10">
        <v>80103</v>
      </c>
      <c r="S424" s="10">
        <v>210203</v>
      </c>
      <c r="T424" s="10" t="s">
        <v>1297</v>
      </c>
      <c r="U424" s="10" t="s">
        <v>1323</v>
      </c>
    </row>
    <row r="425" spans="1:21">
      <c r="A425" s="10">
        <v>421</v>
      </c>
      <c r="B425" s="10" t="s">
        <v>1630</v>
      </c>
      <c r="C425" s="10">
        <v>22</v>
      </c>
      <c r="D425" s="10" t="s">
        <v>1470</v>
      </c>
      <c r="E425" s="10" t="s">
        <v>1471</v>
      </c>
      <c r="H425" s="10">
        <v>35410</v>
      </c>
      <c r="I425" s="10">
        <v>41361</v>
      </c>
      <c r="J425" s="10">
        <v>7200</v>
      </c>
      <c r="K425" s="10">
        <v>432</v>
      </c>
      <c r="L425" s="10" t="s">
        <v>1466</v>
      </c>
      <c r="M425" s="10">
        <v>4</v>
      </c>
      <c r="N425" s="10" t="s">
        <v>1295</v>
      </c>
      <c r="O425" s="10">
        <v>0</v>
      </c>
      <c r="P425" s="10" t="s">
        <v>1466</v>
      </c>
      <c r="Q425" s="10">
        <v>70802</v>
      </c>
      <c r="R425" s="10">
        <v>80103</v>
      </c>
      <c r="S425" s="10">
        <v>210204</v>
      </c>
      <c r="T425" s="10" t="s">
        <v>1297</v>
      </c>
      <c r="U425" s="10" t="s">
        <v>1323</v>
      </c>
    </row>
    <row r="426" spans="1:21">
      <c r="A426" s="10">
        <v>422</v>
      </c>
      <c r="B426" s="10" t="s">
        <v>1630</v>
      </c>
      <c r="C426" s="10">
        <v>22</v>
      </c>
      <c r="D426" s="10" t="s">
        <v>1470</v>
      </c>
      <c r="E426" s="10" t="s">
        <v>1471</v>
      </c>
      <c r="H426" s="10">
        <v>35410</v>
      </c>
      <c r="I426" s="10">
        <v>41361</v>
      </c>
      <c r="J426" s="10">
        <v>4200</v>
      </c>
      <c r="K426" s="10">
        <v>434</v>
      </c>
      <c r="L426" s="10" t="s">
        <v>1468</v>
      </c>
      <c r="M426" s="10">
        <v>7</v>
      </c>
      <c r="N426" s="10" t="s">
        <v>1295</v>
      </c>
      <c r="O426" s="10">
        <v>0</v>
      </c>
      <c r="P426" s="10" t="s">
        <v>1468</v>
      </c>
      <c r="Q426" s="10">
        <v>70802</v>
      </c>
      <c r="R426" s="10">
        <v>80103</v>
      </c>
      <c r="S426" s="10">
        <v>210205</v>
      </c>
      <c r="T426" s="10" t="s">
        <v>1297</v>
      </c>
      <c r="U426" s="10" t="s">
        <v>1323</v>
      </c>
    </row>
    <row r="427" spans="1:21">
      <c r="A427" s="10">
        <v>423</v>
      </c>
      <c r="B427" s="10" t="s">
        <v>1630</v>
      </c>
      <c r="C427" s="10">
        <v>22</v>
      </c>
      <c r="D427" s="10" t="s">
        <v>1470</v>
      </c>
      <c r="E427" s="10" t="s">
        <v>1471</v>
      </c>
      <c r="H427" s="10">
        <v>35410</v>
      </c>
      <c r="I427" s="10">
        <v>41361</v>
      </c>
      <c r="J427" s="10">
        <v>42500</v>
      </c>
      <c r="K427" s="10">
        <v>431</v>
      </c>
      <c r="L427" s="10" t="s">
        <v>1467</v>
      </c>
      <c r="M427" s="10">
        <v>5</v>
      </c>
      <c r="N427" s="10" t="s">
        <v>1295</v>
      </c>
      <c r="O427" s="10">
        <v>0</v>
      </c>
      <c r="P427" s="10" t="s">
        <v>1467</v>
      </c>
      <c r="Q427" s="10">
        <v>70802</v>
      </c>
      <c r="R427" s="10">
        <v>80103</v>
      </c>
      <c r="S427" s="10">
        <v>210202</v>
      </c>
      <c r="T427" s="10" t="s">
        <v>1297</v>
      </c>
      <c r="U427" s="10" t="s">
        <v>1323</v>
      </c>
    </row>
    <row r="428" spans="1:21">
      <c r="A428" s="10">
        <v>424</v>
      </c>
      <c r="B428" s="10" t="s">
        <v>1630</v>
      </c>
      <c r="C428" s="10">
        <v>22</v>
      </c>
      <c r="D428" s="10" t="s">
        <v>1470</v>
      </c>
      <c r="E428" s="10" t="s">
        <v>1471</v>
      </c>
      <c r="H428" s="10">
        <v>35410</v>
      </c>
      <c r="I428" s="10">
        <v>41361</v>
      </c>
      <c r="J428" s="10">
        <v>1600</v>
      </c>
      <c r="K428" s="10">
        <v>436</v>
      </c>
      <c r="L428" s="10" t="s">
        <v>1472</v>
      </c>
      <c r="M428" s="10">
        <v>1</v>
      </c>
      <c r="N428" s="10" t="s">
        <v>1295</v>
      </c>
      <c r="O428" s="10">
        <v>0</v>
      </c>
      <c r="P428" s="10" t="s">
        <v>1472</v>
      </c>
      <c r="Q428" s="10">
        <v>70802</v>
      </c>
      <c r="R428" s="10">
        <v>80103</v>
      </c>
      <c r="S428" s="10">
        <v>210401</v>
      </c>
      <c r="T428" s="10" t="s">
        <v>1297</v>
      </c>
      <c r="U428" s="10" t="s">
        <v>1323</v>
      </c>
    </row>
    <row r="429" spans="1:21">
      <c r="A429" s="10">
        <v>425</v>
      </c>
      <c r="B429" s="10" t="s">
        <v>1630</v>
      </c>
      <c r="C429" s="10">
        <v>22</v>
      </c>
      <c r="D429" s="10" t="s">
        <v>1470</v>
      </c>
      <c r="E429" s="10" t="s">
        <v>1471</v>
      </c>
      <c r="H429" s="10">
        <v>35410</v>
      </c>
      <c r="I429" s="10">
        <v>41361</v>
      </c>
      <c r="J429" s="10">
        <v>52500</v>
      </c>
      <c r="K429" s="10">
        <v>88</v>
      </c>
      <c r="L429" s="10" t="s">
        <v>1301</v>
      </c>
      <c r="M429" s="10">
        <v>5</v>
      </c>
      <c r="N429" s="10" t="s">
        <v>1295</v>
      </c>
      <c r="O429" s="10">
        <v>0</v>
      </c>
      <c r="P429" s="10" t="s">
        <v>1301</v>
      </c>
      <c r="Q429" s="10">
        <v>70802</v>
      </c>
      <c r="R429" s="10">
        <v>80103</v>
      </c>
      <c r="S429" s="10">
        <v>210201</v>
      </c>
      <c r="T429" s="10" t="s">
        <v>1297</v>
      </c>
      <c r="U429" s="10" t="s">
        <v>1323</v>
      </c>
    </row>
    <row r="430" spans="1:21">
      <c r="A430" s="10">
        <v>426</v>
      </c>
      <c r="B430" s="10" t="s">
        <v>1630</v>
      </c>
      <c r="C430" s="10">
        <v>22</v>
      </c>
      <c r="D430" s="10" t="s">
        <v>1470</v>
      </c>
      <c r="E430" s="10" t="s">
        <v>1471</v>
      </c>
      <c r="H430" s="10">
        <v>35410</v>
      </c>
      <c r="I430" s="10">
        <v>41361</v>
      </c>
      <c r="J430" s="10">
        <v>6500</v>
      </c>
      <c r="K430" s="10">
        <v>435</v>
      </c>
      <c r="L430" s="10" t="s">
        <v>1469</v>
      </c>
      <c r="M430" s="10">
        <v>1</v>
      </c>
      <c r="N430" s="10" t="s">
        <v>1295</v>
      </c>
      <c r="O430" s="10">
        <v>0</v>
      </c>
      <c r="P430" s="10" t="s">
        <v>1469</v>
      </c>
      <c r="Q430" s="10">
        <v>70802</v>
      </c>
      <c r="R430" s="10">
        <v>80103</v>
      </c>
      <c r="S430" s="10">
        <v>210401</v>
      </c>
      <c r="T430" s="10" t="s">
        <v>1297</v>
      </c>
      <c r="U430" s="10" t="s">
        <v>1323</v>
      </c>
    </row>
    <row r="431" spans="1:21">
      <c r="A431" s="10">
        <v>427</v>
      </c>
      <c r="B431" s="10" t="s">
        <v>1630</v>
      </c>
      <c r="C431" s="10">
        <v>4</v>
      </c>
      <c r="D431" s="10" t="s">
        <v>1308</v>
      </c>
      <c r="E431" s="10">
        <v>100190090000</v>
      </c>
      <c r="F431" s="10" t="s">
        <v>1293</v>
      </c>
      <c r="G431" s="10">
        <v>100190090000</v>
      </c>
      <c r="H431" s="10">
        <v>41312</v>
      </c>
      <c r="I431" s="10">
        <v>31211</v>
      </c>
      <c r="J431" s="10">
        <v>12714</v>
      </c>
      <c r="O431" s="10">
        <v>0</v>
      </c>
      <c r="P431" s="10" t="s">
        <v>1310</v>
      </c>
      <c r="Q431" s="10">
        <v>70802</v>
      </c>
      <c r="R431" s="10">
        <v>80103</v>
      </c>
      <c r="S431" s="10">
        <v>210204</v>
      </c>
      <c r="U431" s="10" t="s">
        <v>1303</v>
      </c>
    </row>
    <row r="432" spans="1:21">
      <c r="A432" s="10">
        <v>428</v>
      </c>
      <c r="B432" s="10" t="s">
        <v>1630</v>
      </c>
      <c r="C432" s="10">
        <v>4</v>
      </c>
      <c r="D432" s="10" t="s">
        <v>1308</v>
      </c>
      <c r="E432" s="10">
        <v>100190090000</v>
      </c>
      <c r="F432" s="10" t="s">
        <v>1293</v>
      </c>
      <c r="G432" s="10">
        <v>100190090000</v>
      </c>
      <c r="H432" s="10">
        <v>41312</v>
      </c>
      <c r="I432" s="10">
        <v>31211</v>
      </c>
      <c r="J432" s="10">
        <v>71660</v>
      </c>
      <c r="O432" s="10">
        <v>0</v>
      </c>
      <c r="P432" s="10" t="s">
        <v>1310</v>
      </c>
      <c r="Q432" s="10">
        <v>70802</v>
      </c>
      <c r="R432" s="10">
        <v>80103</v>
      </c>
      <c r="S432" s="10">
        <v>210202</v>
      </c>
      <c r="U432" s="10" t="s">
        <v>1303</v>
      </c>
    </row>
    <row r="433" spans="1:21">
      <c r="A433" s="10">
        <v>429</v>
      </c>
      <c r="B433" s="10" t="s">
        <v>1630</v>
      </c>
      <c r="C433" s="10">
        <v>4</v>
      </c>
      <c r="D433" s="10" t="s">
        <v>1308</v>
      </c>
      <c r="E433" s="10">
        <v>100190090000</v>
      </c>
      <c r="F433" s="10" t="s">
        <v>1293</v>
      </c>
      <c r="G433" s="10">
        <v>100190090000</v>
      </c>
      <c r="H433" s="10">
        <v>41312</v>
      </c>
      <c r="I433" s="10">
        <v>31211</v>
      </c>
      <c r="J433" s="10">
        <v>89575</v>
      </c>
      <c r="O433" s="10">
        <v>0</v>
      </c>
      <c r="P433" s="10" t="s">
        <v>1310</v>
      </c>
      <c r="Q433" s="10">
        <v>70802</v>
      </c>
      <c r="R433" s="10">
        <v>80103</v>
      </c>
      <c r="S433" s="10">
        <v>210203</v>
      </c>
      <c r="U433" s="10" t="s">
        <v>1303</v>
      </c>
    </row>
    <row r="434" spans="1:21">
      <c r="A434" s="10">
        <v>430</v>
      </c>
      <c r="B434" s="10" t="s">
        <v>1630</v>
      </c>
      <c r="C434" s="10">
        <v>4</v>
      </c>
      <c r="D434" s="10" t="s">
        <v>1308</v>
      </c>
      <c r="E434" s="10">
        <v>100190090000</v>
      </c>
      <c r="F434" s="10" t="s">
        <v>1293</v>
      </c>
      <c r="G434" s="10">
        <v>100190090000</v>
      </c>
      <c r="H434" s="10">
        <v>41312</v>
      </c>
      <c r="I434" s="10">
        <v>31211</v>
      </c>
      <c r="J434" s="10">
        <v>127140</v>
      </c>
      <c r="O434" s="10">
        <v>0</v>
      </c>
      <c r="P434" s="10" t="s">
        <v>1310</v>
      </c>
      <c r="Q434" s="10">
        <v>70802</v>
      </c>
      <c r="R434" s="10">
        <v>80103</v>
      </c>
      <c r="S434" s="10">
        <v>210205</v>
      </c>
      <c r="U434" s="10" t="s">
        <v>1303</v>
      </c>
    </row>
    <row r="435" spans="1:21">
      <c r="A435" s="10">
        <v>431</v>
      </c>
      <c r="B435" s="10" t="s">
        <v>1630</v>
      </c>
      <c r="C435" s="10">
        <v>4</v>
      </c>
      <c r="D435" s="10" t="s">
        <v>1308</v>
      </c>
      <c r="E435" s="10">
        <v>100190090000</v>
      </c>
      <c r="F435" s="10" t="s">
        <v>1293</v>
      </c>
      <c r="G435" s="10">
        <v>100190090000</v>
      </c>
      <c r="H435" s="10">
        <v>41312</v>
      </c>
      <c r="I435" s="10">
        <v>31211</v>
      </c>
      <c r="J435" s="10">
        <v>627025</v>
      </c>
      <c r="O435" s="10">
        <v>0</v>
      </c>
      <c r="P435" s="10" t="s">
        <v>1310</v>
      </c>
      <c r="Q435" s="10">
        <v>70802</v>
      </c>
      <c r="R435" s="10">
        <v>80103</v>
      </c>
      <c r="S435" s="10">
        <v>210201</v>
      </c>
      <c r="U435" s="10" t="s">
        <v>1303</v>
      </c>
    </row>
    <row r="436" spans="1:21">
      <c r="A436" s="10">
        <v>432</v>
      </c>
      <c r="B436" s="10" t="s">
        <v>1630</v>
      </c>
      <c r="C436" s="10">
        <v>4</v>
      </c>
      <c r="D436" s="10" t="s">
        <v>1308</v>
      </c>
      <c r="E436" s="10">
        <v>100190090000</v>
      </c>
      <c r="F436" s="10" t="s">
        <v>1293</v>
      </c>
      <c r="G436" s="10">
        <v>100190090000</v>
      </c>
      <c r="H436" s="10">
        <v>41312</v>
      </c>
      <c r="I436" s="10">
        <v>31211</v>
      </c>
      <c r="J436" s="10">
        <v>838539</v>
      </c>
      <c r="O436" s="10">
        <v>0</v>
      </c>
      <c r="P436" s="10" t="s">
        <v>1310</v>
      </c>
      <c r="Q436" s="10">
        <v>70802</v>
      </c>
      <c r="R436" s="10">
        <v>80103</v>
      </c>
      <c r="S436" s="10">
        <v>210101</v>
      </c>
      <c r="U436" s="10" t="s">
        <v>1303</v>
      </c>
    </row>
    <row r="437" spans="1:21">
      <c r="A437" s="10">
        <v>433</v>
      </c>
      <c r="B437" s="10" t="s">
        <v>1630</v>
      </c>
      <c r="C437" s="10">
        <v>47</v>
      </c>
      <c r="D437" s="10" t="s">
        <v>1363</v>
      </c>
      <c r="E437" s="10" t="s">
        <v>1364</v>
      </c>
      <c r="H437" s="10">
        <v>210402</v>
      </c>
      <c r="I437" s="10">
        <v>35440</v>
      </c>
      <c r="J437" s="10">
        <v>100000</v>
      </c>
      <c r="K437" s="10">
        <v>431</v>
      </c>
      <c r="L437" s="10" t="s">
        <v>1467</v>
      </c>
      <c r="M437" s="10">
        <v>5</v>
      </c>
      <c r="N437" s="10" t="s">
        <v>1295</v>
      </c>
      <c r="O437" s="10">
        <v>0</v>
      </c>
      <c r="P437" s="10" t="s">
        <v>1314</v>
      </c>
      <c r="Q437" s="10">
        <v>70802</v>
      </c>
      <c r="R437" s="10">
        <v>80103</v>
      </c>
      <c r="S437" s="10">
        <v>210202</v>
      </c>
      <c r="T437" s="10" t="s">
        <v>1297</v>
      </c>
      <c r="U437" s="10" t="s">
        <v>1325</v>
      </c>
    </row>
    <row r="438" spans="1:21">
      <c r="A438" s="10">
        <v>434</v>
      </c>
      <c r="B438" s="10" t="s">
        <v>1630</v>
      </c>
      <c r="C438" s="10">
        <v>47</v>
      </c>
      <c r="D438" s="10" t="s">
        <v>1363</v>
      </c>
      <c r="E438" s="10" t="s">
        <v>1364</v>
      </c>
      <c r="H438" s="10">
        <v>210402</v>
      </c>
      <c r="I438" s="10">
        <v>35440</v>
      </c>
      <c r="J438" s="10">
        <v>100000</v>
      </c>
      <c r="K438" s="10">
        <v>88</v>
      </c>
      <c r="L438" s="10" t="s">
        <v>1301</v>
      </c>
      <c r="M438" s="10">
        <v>5</v>
      </c>
      <c r="N438" s="10" t="s">
        <v>1295</v>
      </c>
      <c r="O438" s="10">
        <v>0</v>
      </c>
      <c r="P438" s="10" t="s">
        <v>1294</v>
      </c>
      <c r="Q438" s="10">
        <v>70802</v>
      </c>
      <c r="R438" s="10">
        <v>80103</v>
      </c>
      <c r="S438" s="10">
        <v>210201</v>
      </c>
      <c r="T438" s="10" t="s">
        <v>1297</v>
      </c>
      <c r="U438" s="10" t="s">
        <v>1325</v>
      </c>
    </row>
    <row r="439" spans="1:21">
      <c r="A439" s="10">
        <v>435</v>
      </c>
      <c r="B439" s="10" t="s">
        <v>1630</v>
      </c>
      <c r="C439" s="10">
        <v>48</v>
      </c>
      <c r="D439" s="10" t="s">
        <v>1475</v>
      </c>
      <c r="E439" s="10" t="s">
        <v>1476</v>
      </c>
      <c r="H439" s="10">
        <v>210406</v>
      </c>
      <c r="I439" s="10">
        <v>35420</v>
      </c>
      <c r="J439" s="10">
        <v>18000</v>
      </c>
      <c r="K439" s="10">
        <v>428</v>
      </c>
      <c r="L439" s="10" t="s">
        <v>1373</v>
      </c>
      <c r="M439" s="10">
        <v>1</v>
      </c>
      <c r="P439" s="10" t="s">
        <v>1373</v>
      </c>
      <c r="T439" s="10" t="s">
        <v>1455</v>
      </c>
      <c r="U439" s="10" t="s">
        <v>1325</v>
      </c>
    </row>
    <row r="440" spans="1:21">
      <c r="A440" s="10">
        <v>436</v>
      </c>
      <c r="B440" s="10" t="s">
        <v>1630</v>
      </c>
      <c r="C440" s="10">
        <v>48</v>
      </c>
      <c r="D440" s="10" t="s">
        <v>1475</v>
      </c>
      <c r="E440" s="10" t="s">
        <v>1476</v>
      </c>
      <c r="H440" s="10">
        <v>210406</v>
      </c>
      <c r="I440" s="10">
        <v>35420</v>
      </c>
      <c r="J440" s="10">
        <v>2500</v>
      </c>
      <c r="K440" s="10">
        <v>437</v>
      </c>
      <c r="L440" s="10" t="s">
        <v>1299</v>
      </c>
      <c r="M440" s="10">
        <v>70</v>
      </c>
      <c r="N440" s="10" t="s">
        <v>1295</v>
      </c>
      <c r="O440" s="10">
        <v>0</v>
      </c>
      <c r="P440" s="10" t="s">
        <v>1374</v>
      </c>
      <c r="Q440" s="10">
        <v>70802</v>
      </c>
      <c r="R440" s="10">
        <v>80103</v>
      </c>
      <c r="S440" s="10">
        <v>350001</v>
      </c>
      <c r="T440" s="10" t="s">
        <v>1297</v>
      </c>
      <c r="U440" s="10" t="s">
        <v>1325</v>
      </c>
    </row>
    <row r="441" spans="1:21">
      <c r="A441" s="10">
        <v>437</v>
      </c>
      <c r="B441" s="10" t="s">
        <v>1630</v>
      </c>
      <c r="C441" s="10">
        <v>48</v>
      </c>
      <c r="D441" s="10" t="s">
        <v>1475</v>
      </c>
      <c r="E441" s="10" t="s">
        <v>1476</v>
      </c>
      <c r="H441" s="10">
        <v>210406</v>
      </c>
      <c r="I441" s="10">
        <v>35420</v>
      </c>
      <c r="J441" s="10">
        <v>20000</v>
      </c>
      <c r="K441" s="10">
        <v>441</v>
      </c>
      <c r="L441" s="10" t="s">
        <v>1636</v>
      </c>
      <c r="M441" s="10">
        <v>24</v>
      </c>
      <c r="N441" s="10" t="s">
        <v>1295</v>
      </c>
      <c r="P441" s="10" t="s">
        <v>1372</v>
      </c>
      <c r="T441" s="10" t="s">
        <v>1297</v>
      </c>
      <c r="U441" s="10" t="s">
        <v>1325</v>
      </c>
    </row>
    <row r="442" spans="1:21">
      <c r="A442" s="10">
        <v>438</v>
      </c>
      <c r="B442" s="10" t="s">
        <v>1630</v>
      </c>
      <c r="C442" s="10">
        <v>48</v>
      </c>
      <c r="D442" s="10" t="s">
        <v>1475</v>
      </c>
      <c r="E442" s="10" t="s">
        <v>1476</v>
      </c>
      <c r="H442" s="10">
        <v>210406</v>
      </c>
      <c r="I442" s="10">
        <v>35420</v>
      </c>
      <c r="J442" s="10">
        <v>3000</v>
      </c>
      <c r="K442" s="10">
        <v>45</v>
      </c>
      <c r="L442" s="10" t="s">
        <v>1324</v>
      </c>
      <c r="M442" s="10">
        <v>40</v>
      </c>
      <c r="N442" s="10" t="s">
        <v>1295</v>
      </c>
      <c r="P442" s="10" t="s">
        <v>1492</v>
      </c>
      <c r="T442" s="10" t="s">
        <v>1297</v>
      </c>
      <c r="U442" s="10" t="s">
        <v>1325</v>
      </c>
    </row>
    <row r="443" spans="1:21">
      <c r="A443" s="10">
        <v>439</v>
      </c>
      <c r="B443" s="10" t="s">
        <v>1630</v>
      </c>
      <c r="C443" s="10">
        <v>48</v>
      </c>
      <c r="D443" s="10" t="s">
        <v>1475</v>
      </c>
      <c r="E443" s="10" t="s">
        <v>1476</v>
      </c>
      <c r="H443" s="10">
        <v>210406</v>
      </c>
      <c r="I443" s="10">
        <v>35420</v>
      </c>
      <c r="J443" s="10">
        <v>20000</v>
      </c>
      <c r="K443" s="10">
        <v>445</v>
      </c>
      <c r="L443" s="10" t="s">
        <v>1491</v>
      </c>
      <c r="M443" s="10">
        <v>2</v>
      </c>
      <c r="N443" s="10" t="s">
        <v>1295</v>
      </c>
      <c r="O443" s="10">
        <v>0</v>
      </c>
      <c r="P443" s="10" t="s">
        <v>1570</v>
      </c>
      <c r="Q443" s="10">
        <v>70802</v>
      </c>
      <c r="R443" s="10">
        <v>80103</v>
      </c>
      <c r="S443" s="10">
        <v>350001</v>
      </c>
      <c r="T443" s="10" t="s">
        <v>1297</v>
      </c>
      <c r="U443" s="10" t="s">
        <v>1325</v>
      </c>
    </row>
    <row r="444" spans="1:21">
      <c r="A444" s="10">
        <v>440</v>
      </c>
      <c r="B444" s="10" t="s">
        <v>1630</v>
      </c>
      <c r="C444" s="10">
        <v>48</v>
      </c>
      <c r="D444" s="10" t="s">
        <v>1475</v>
      </c>
      <c r="E444" s="10" t="s">
        <v>1476</v>
      </c>
      <c r="H444" s="10">
        <v>210406</v>
      </c>
      <c r="I444" s="10">
        <v>35420</v>
      </c>
      <c r="J444" s="10">
        <v>800</v>
      </c>
      <c r="K444" s="10">
        <v>442</v>
      </c>
      <c r="L444" s="10" t="s">
        <v>1330</v>
      </c>
      <c r="M444" s="10">
        <v>4</v>
      </c>
      <c r="N444" s="10" t="s">
        <v>1295</v>
      </c>
      <c r="P444" s="10" t="s">
        <v>1410</v>
      </c>
      <c r="T444" s="10" t="s">
        <v>1297</v>
      </c>
      <c r="U444" s="10" t="s">
        <v>1325</v>
      </c>
    </row>
    <row r="445" spans="1:21">
      <c r="A445" s="10">
        <v>441</v>
      </c>
      <c r="B445" s="10" t="s">
        <v>1630</v>
      </c>
      <c r="C445" s="10">
        <v>48</v>
      </c>
      <c r="D445" s="10" t="s">
        <v>1475</v>
      </c>
      <c r="E445" s="10" t="s">
        <v>1476</v>
      </c>
      <c r="H445" s="10">
        <v>210406</v>
      </c>
      <c r="I445" s="10">
        <v>35420</v>
      </c>
      <c r="J445" s="10">
        <v>10000</v>
      </c>
      <c r="K445" s="10">
        <v>439</v>
      </c>
      <c r="L445" s="10" t="s">
        <v>1499</v>
      </c>
      <c r="M445" s="10">
        <v>80</v>
      </c>
      <c r="N445" s="10" t="s">
        <v>1637</v>
      </c>
      <c r="P445" s="10" t="s">
        <v>1411</v>
      </c>
      <c r="T445" s="10" t="s">
        <v>1297</v>
      </c>
      <c r="U445" s="10" t="s">
        <v>1325</v>
      </c>
    </row>
    <row r="446" spans="1:21">
      <c r="A446" s="10">
        <v>442</v>
      </c>
      <c r="B446" s="10" t="s">
        <v>1630</v>
      </c>
      <c r="C446" s="10">
        <v>48</v>
      </c>
      <c r="D446" s="10" t="s">
        <v>1475</v>
      </c>
      <c r="E446" s="10" t="s">
        <v>1476</v>
      </c>
      <c r="H446" s="10">
        <v>210406</v>
      </c>
      <c r="I446" s="10">
        <v>35420</v>
      </c>
      <c r="J446" s="10">
        <v>3500</v>
      </c>
      <c r="K446" s="10">
        <v>446</v>
      </c>
      <c r="L446" s="10" t="s">
        <v>1494</v>
      </c>
      <c r="M446" s="10">
        <v>20</v>
      </c>
      <c r="N446" s="10" t="s">
        <v>1495</v>
      </c>
      <c r="O446" s="10">
        <v>0</v>
      </c>
      <c r="P446" s="10" t="s">
        <v>1381</v>
      </c>
      <c r="Q446" s="10">
        <v>70802</v>
      </c>
      <c r="R446" s="10">
        <v>80103</v>
      </c>
      <c r="S446" s="10">
        <v>210101</v>
      </c>
      <c r="T446" s="10" t="s">
        <v>1297</v>
      </c>
      <c r="U446" s="10" t="s">
        <v>1325</v>
      </c>
    </row>
    <row r="447" spans="1:21">
      <c r="A447" s="10">
        <v>443</v>
      </c>
      <c r="B447" s="10" t="s">
        <v>1630</v>
      </c>
      <c r="C447" s="10">
        <v>48</v>
      </c>
      <c r="D447" s="10" t="s">
        <v>1475</v>
      </c>
      <c r="E447" s="10" t="s">
        <v>1476</v>
      </c>
      <c r="H447" s="10">
        <v>210406</v>
      </c>
      <c r="I447" s="10">
        <v>35420</v>
      </c>
      <c r="J447" s="10">
        <v>10000</v>
      </c>
      <c r="K447" s="10">
        <v>438</v>
      </c>
      <c r="L447" s="10" t="s">
        <v>1561</v>
      </c>
      <c r="M447" s="10">
        <v>20</v>
      </c>
      <c r="N447" s="10" t="s">
        <v>1295</v>
      </c>
      <c r="P447" s="10" t="s">
        <v>1306</v>
      </c>
      <c r="T447" s="10" t="s">
        <v>1297</v>
      </c>
      <c r="U447" s="10" t="s">
        <v>1325</v>
      </c>
    </row>
    <row r="448" spans="1:21">
      <c r="A448" s="10">
        <v>444</v>
      </c>
      <c r="B448" s="10" t="s">
        <v>1630</v>
      </c>
      <c r="C448" s="10">
        <v>48</v>
      </c>
      <c r="D448" s="10" t="s">
        <v>1475</v>
      </c>
      <c r="E448" s="10" t="s">
        <v>1476</v>
      </c>
      <c r="H448" s="10">
        <v>210406</v>
      </c>
      <c r="I448" s="10">
        <v>35420</v>
      </c>
      <c r="J448" s="10">
        <v>1500</v>
      </c>
      <c r="K448" s="10">
        <v>443</v>
      </c>
      <c r="L448" s="10" t="s">
        <v>1318</v>
      </c>
      <c r="M448" s="10">
        <v>1</v>
      </c>
      <c r="N448" s="10" t="s">
        <v>1295</v>
      </c>
      <c r="P448" s="10" t="s">
        <v>1566</v>
      </c>
      <c r="T448" s="10" t="s">
        <v>1297</v>
      </c>
      <c r="U448" s="10" t="s">
        <v>1325</v>
      </c>
    </row>
    <row r="449" spans="1:21">
      <c r="A449" s="10">
        <v>445</v>
      </c>
      <c r="B449" s="10" t="s">
        <v>1630</v>
      </c>
      <c r="C449" s="10">
        <v>48</v>
      </c>
      <c r="D449" s="10" t="s">
        <v>1475</v>
      </c>
      <c r="E449" s="10" t="s">
        <v>1476</v>
      </c>
      <c r="H449" s="10">
        <v>210406</v>
      </c>
      <c r="I449" s="10">
        <v>35420</v>
      </c>
      <c r="J449" s="10">
        <v>35000</v>
      </c>
      <c r="K449" s="10">
        <v>444</v>
      </c>
      <c r="L449" s="10" t="s">
        <v>1638</v>
      </c>
      <c r="M449" s="10">
        <v>1</v>
      </c>
      <c r="N449" s="10" t="s">
        <v>1413</v>
      </c>
      <c r="P449" s="10" t="s">
        <v>1404</v>
      </c>
      <c r="T449" s="10" t="s">
        <v>1297</v>
      </c>
      <c r="U449" s="10" t="s">
        <v>1325</v>
      </c>
    </row>
    <row r="450" spans="1:21">
      <c r="A450" s="10">
        <v>446</v>
      </c>
      <c r="B450" s="10" t="s">
        <v>1630</v>
      </c>
      <c r="C450" s="10">
        <v>49</v>
      </c>
      <c r="D450" s="10" t="s">
        <v>1363</v>
      </c>
      <c r="E450" s="10" t="s">
        <v>1364</v>
      </c>
      <c r="H450" s="10">
        <v>210402</v>
      </c>
      <c r="I450" s="10">
        <v>35440</v>
      </c>
      <c r="J450" s="10">
        <v>50000</v>
      </c>
      <c r="K450" s="10">
        <v>432</v>
      </c>
      <c r="L450" s="10" t="s">
        <v>1466</v>
      </c>
      <c r="M450" s="10">
        <v>4</v>
      </c>
      <c r="N450" s="10" t="s">
        <v>1295</v>
      </c>
      <c r="O450" s="10">
        <v>0</v>
      </c>
      <c r="P450" s="10" t="s">
        <v>1314</v>
      </c>
      <c r="Q450" s="10">
        <v>70802</v>
      </c>
      <c r="R450" s="10">
        <v>80103</v>
      </c>
      <c r="S450" s="10">
        <v>210204</v>
      </c>
      <c r="T450" s="10" t="s">
        <v>1297</v>
      </c>
      <c r="U450" s="10" t="s">
        <v>1325</v>
      </c>
    </row>
    <row r="451" spans="1:21">
      <c r="A451" s="10">
        <v>447</v>
      </c>
      <c r="B451" s="10" t="s">
        <v>1630</v>
      </c>
      <c r="C451" s="10">
        <v>49</v>
      </c>
      <c r="D451" s="10" t="s">
        <v>1363</v>
      </c>
      <c r="E451" s="10" t="s">
        <v>1364</v>
      </c>
      <c r="H451" s="10">
        <v>210402</v>
      </c>
      <c r="I451" s="10">
        <v>35440</v>
      </c>
      <c r="J451" s="10">
        <v>20000</v>
      </c>
      <c r="K451" s="10">
        <v>433</v>
      </c>
      <c r="L451" s="10" t="s">
        <v>1461</v>
      </c>
      <c r="M451" s="10">
        <v>3</v>
      </c>
      <c r="N451" s="10" t="s">
        <v>1295</v>
      </c>
      <c r="O451" s="10">
        <v>0</v>
      </c>
      <c r="P451" s="10" t="s">
        <v>1294</v>
      </c>
      <c r="Q451" s="10">
        <v>70802</v>
      </c>
      <c r="R451" s="10">
        <v>80103</v>
      </c>
      <c r="S451" s="10">
        <v>210203</v>
      </c>
      <c r="T451" s="10" t="s">
        <v>1297</v>
      </c>
      <c r="U451" s="10" t="s">
        <v>1325</v>
      </c>
    </row>
    <row r="452" spans="1:21">
      <c r="A452" s="10">
        <v>448</v>
      </c>
      <c r="B452" s="10" t="s">
        <v>1630</v>
      </c>
      <c r="C452" s="10">
        <v>5</v>
      </c>
      <c r="D452" s="10" t="s">
        <v>1305</v>
      </c>
      <c r="E452" s="10">
        <v>100190000901</v>
      </c>
      <c r="F452" s="10" t="s">
        <v>1293</v>
      </c>
      <c r="G452" s="10">
        <v>100190000901</v>
      </c>
      <c r="H452" s="10">
        <v>41313</v>
      </c>
      <c r="I452" s="10">
        <v>31211</v>
      </c>
      <c r="J452" s="10">
        <v>664893</v>
      </c>
      <c r="O452" s="10">
        <v>0</v>
      </c>
      <c r="P452" s="10" t="s">
        <v>1307</v>
      </c>
      <c r="Q452" s="10">
        <v>70802</v>
      </c>
      <c r="R452" s="10">
        <v>80103</v>
      </c>
      <c r="S452" s="10">
        <v>210101</v>
      </c>
      <c r="U452" s="10" t="s">
        <v>1303</v>
      </c>
    </row>
    <row r="453" spans="1:21">
      <c r="A453" s="10">
        <v>449</v>
      </c>
      <c r="B453" s="10" t="s">
        <v>1630</v>
      </c>
      <c r="C453" s="10">
        <v>50</v>
      </c>
      <c r="D453" s="10" t="s">
        <v>1385</v>
      </c>
      <c r="E453" s="10" t="s">
        <v>1327</v>
      </c>
      <c r="H453" s="10">
        <v>210406</v>
      </c>
      <c r="I453" s="10">
        <v>35420</v>
      </c>
      <c r="J453" s="10">
        <v>3000</v>
      </c>
      <c r="K453" s="10">
        <v>430</v>
      </c>
      <c r="L453" s="10" t="s">
        <v>1492</v>
      </c>
      <c r="M453" s="10">
        <v>1</v>
      </c>
      <c r="O453" s="10">
        <v>0</v>
      </c>
      <c r="P453" s="10" t="s">
        <v>1492</v>
      </c>
      <c r="Q453" s="10">
        <v>70802</v>
      </c>
      <c r="R453" s="10">
        <v>80103</v>
      </c>
      <c r="S453" s="10">
        <v>210103</v>
      </c>
      <c r="T453" s="10" t="s">
        <v>1455</v>
      </c>
      <c r="U453" s="10" t="s">
        <v>1325</v>
      </c>
    </row>
    <row r="454" spans="1:21">
      <c r="A454" s="10">
        <v>450</v>
      </c>
      <c r="B454" s="10" t="s">
        <v>1630</v>
      </c>
      <c r="C454" s="10">
        <v>50</v>
      </c>
      <c r="D454" s="10" t="s">
        <v>1385</v>
      </c>
      <c r="E454" s="10" t="s">
        <v>1327</v>
      </c>
      <c r="H454" s="10">
        <v>210406</v>
      </c>
      <c r="I454" s="10">
        <v>35420</v>
      </c>
      <c r="J454" s="10">
        <v>800</v>
      </c>
      <c r="K454" s="10">
        <v>424</v>
      </c>
      <c r="L454" s="10" t="s">
        <v>1410</v>
      </c>
      <c r="M454" s="10">
        <v>1</v>
      </c>
      <c r="O454" s="10">
        <v>0</v>
      </c>
      <c r="P454" s="10" t="s">
        <v>1410</v>
      </c>
      <c r="Q454" s="10">
        <v>70802</v>
      </c>
      <c r="R454" s="10">
        <v>80103</v>
      </c>
      <c r="S454" s="10">
        <v>210201</v>
      </c>
      <c r="T454" s="10" t="s">
        <v>1455</v>
      </c>
      <c r="U454" s="10" t="s">
        <v>1325</v>
      </c>
    </row>
    <row r="455" spans="1:21">
      <c r="A455" s="10">
        <v>451</v>
      </c>
      <c r="B455" s="10" t="s">
        <v>1630</v>
      </c>
      <c r="C455" s="10">
        <v>50</v>
      </c>
      <c r="D455" s="10" t="s">
        <v>1385</v>
      </c>
      <c r="E455" s="10" t="s">
        <v>1327</v>
      </c>
      <c r="H455" s="10">
        <v>210406</v>
      </c>
      <c r="I455" s="10">
        <v>35420</v>
      </c>
      <c r="J455" s="10">
        <v>10000</v>
      </c>
      <c r="K455" s="10">
        <v>425</v>
      </c>
      <c r="L455" s="10" t="s">
        <v>1411</v>
      </c>
      <c r="M455" s="10">
        <v>1</v>
      </c>
      <c r="O455" s="10">
        <v>0</v>
      </c>
      <c r="P455" s="10" t="s">
        <v>1411</v>
      </c>
      <c r="Q455" s="10">
        <v>70802</v>
      </c>
      <c r="R455" s="10">
        <v>80103</v>
      </c>
      <c r="S455" s="10">
        <v>210101</v>
      </c>
      <c r="T455" s="10" t="s">
        <v>1455</v>
      </c>
      <c r="U455" s="10" t="s">
        <v>1325</v>
      </c>
    </row>
    <row r="456" spans="1:21">
      <c r="A456" s="10">
        <v>452</v>
      </c>
      <c r="B456" s="10" t="s">
        <v>1630</v>
      </c>
      <c r="C456" s="10">
        <v>50</v>
      </c>
      <c r="D456" s="10" t="s">
        <v>1385</v>
      </c>
      <c r="E456" s="10" t="s">
        <v>1327</v>
      </c>
      <c r="H456" s="10">
        <v>210406</v>
      </c>
      <c r="I456" s="10">
        <v>35420</v>
      </c>
      <c r="J456" s="10">
        <v>1500</v>
      </c>
      <c r="K456" s="10">
        <v>447</v>
      </c>
      <c r="L456" s="10" t="s">
        <v>1500</v>
      </c>
      <c r="M456" s="10">
        <v>40</v>
      </c>
      <c r="N456" s="10" t="s">
        <v>1367</v>
      </c>
      <c r="O456" s="10">
        <v>0</v>
      </c>
      <c r="P456" s="10" t="s">
        <v>1566</v>
      </c>
      <c r="Q456" s="10">
        <v>70802</v>
      </c>
      <c r="R456" s="10">
        <v>80103</v>
      </c>
      <c r="S456" s="10">
        <v>210101</v>
      </c>
      <c r="T456" s="10" t="s">
        <v>1297</v>
      </c>
      <c r="U456" s="10" t="s">
        <v>1325</v>
      </c>
    </row>
    <row r="457" spans="1:21">
      <c r="A457" s="10">
        <v>453</v>
      </c>
      <c r="B457" s="10" t="s">
        <v>1630</v>
      </c>
      <c r="C457" s="10">
        <v>6</v>
      </c>
      <c r="D457" s="10" t="s">
        <v>1320</v>
      </c>
      <c r="E457" s="10">
        <v>2075261</v>
      </c>
      <c r="F457" s="10" t="s">
        <v>1316</v>
      </c>
      <c r="G457" s="10">
        <v>5108168773</v>
      </c>
      <c r="H457" s="10">
        <v>41361</v>
      </c>
      <c r="I457" s="10">
        <v>31211</v>
      </c>
      <c r="J457" s="10">
        <v>520000</v>
      </c>
      <c r="O457" s="10">
        <v>0</v>
      </c>
      <c r="P457" s="10" t="s">
        <v>1321</v>
      </c>
      <c r="Q457" s="10">
        <v>70802</v>
      </c>
      <c r="R457" s="10">
        <v>80103</v>
      </c>
      <c r="S457" s="10">
        <v>210402</v>
      </c>
      <c r="U457" s="10" t="s">
        <v>1303</v>
      </c>
    </row>
    <row r="458" spans="1:21">
      <c r="A458" s="10">
        <v>454</v>
      </c>
      <c r="B458" s="10" t="s">
        <v>1630</v>
      </c>
      <c r="C458" s="10">
        <v>7</v>
      </c>
      <c r="D458" s="10" t="s">
        <v>1315</v>
      </c>
      <c r="E458" s="10">
        <v>2073943</v>
      </c>
      <c r="F458" s="10" t="s">
        <v>1316</v>
      </c>
      <c r="G458" s="10">
        <v>5045002567</v>
      </c>
      <c r="H458" s="10">
        <v>41361</v>
      </c>
      <c r="I458" s="10">
        <v>31211</v>
      </c>
      <c r="J458" s="10">
        <v>104000</v>
      </c>
      <c r="O458" s="10">
        <v>0</v>
      </c>
      <c r="P458" s="10" t="s">
        <v>1317</v>
      </c>
      <c r="Q458" s="10">
        <v>70802</v>
      </c>
      <c r="R458" s="10">
        <v>80103</v>
      </c>
      <c r="S458" s="10">
        <v>210403</v>
      </c>
      <c r="U458" s="10" t="s">
        <v>1303</v>
      </c>
    </row>
    <row r="459" spans="1:21">
      <c r="A459" s="10">
        <v>455</v>
      </c>
      <c r="B459" s="10" t="s">
        <v>1630</v>
      </c>
      <c r="C459" s="10">
        <v>7</v>
      </c>
      <c r="D459" s="10" t="s">
        <v>1315</v>
      </c>
      <c r="E459" s="10">
        <v>2073943</v>
      </c>
      <c r="H459" s="10">
        <v>210403</v>
      </c>
      <c r="I459" s="10">
        <v>41361</v>
      </c>
      <c r="J459" s="10">
        <v>104000</v>
      </c>
      <c r="P459" s="10" t="s">
        <v>1317</v>
      </c>
      <c r="U459" s="10" t="s">
        <v>1319</v>
      </c>
    </row>
    <row r="460" spans="1:21">
      <c r="A460" s="10">
        <v>456</v>
      </c>
      <c r="B460" s="10" t="s">
        <v>1630</v>
      </c>
      <c r="C460" s="10">
        <v>8</v>
      </c>
      <c r="D460" s="10" t="s">
        <v>1470</v>
      </c>
      <c r="E460" s="10" t="s">
        <v>1471</v>
      </c>
      <c r="F460" s="10" t="s">
        <v>1300</v>
      </c>
      <c r="G460" s="10">
        <v>240200688605</v>
      </c>
      <c r="H460" s="10">
        <v>41361</v>
      </c>
      <c r="I460" s="10">
        <v>31211</v>
      </c>
      <c r="J460" s="10">
        <v>122000</v>
      </c>
      <c r="O460" s="10">
        <v>0</v>
      </c>
      <c r="P460" s="10" t="s">
        <v>565</v>
      </c>
      <c r="Q460" s="10">
        <v>70802</v>
      </c>
      <c r="R460" s="10">
        <v>80103</v>
      </c>
      <c r="S460" s="10">
        <v>210401</v>
      </c>
      <c r="U460" s="10" t="s">
        <v>1303</v>
      </c>
    </row>
    <row r="461" spans="1:21">
      <c r="A461" s="10">
        <v>457</v>
      </c>
      <c r="B461" s="10" t="s">
        <v>1630</v>
      </c>
      <c r="C461" s="10">
        <v>9</v>
      </c>
      <c r="D461" s="10" t="s">
        <v>1359</v>
      </c>
      <c r="E461" s="10">
        <v>4250265</v>
      </c>
      <c r="F461" s="10" t="s">
        <v>1365</v>
      </c>
      <c r="G461" s="10">
        <v>403102143</v>
      </c>
      <c r="H461" s="10">
        <v>41361</v>
      </c>
      <c r="I461" s="10">
        <v>31211</v>
      </c>
      <c r="J461" s="10">
        <v>65000</v>
      </c>
      <c r="O461" s="10">
        <v>0</v>
      </c>
      <c r="P461" s="10" t="s">
        <v>1368</v>
      </c>
      <c r="Q461" s="10">
        <v>70802</v>
      </c>
      <c r="R461" s="10">
        <v>80103</v>
      </c>
      <c r="S461" s="10">
        <v>210401</v>
      </c>
      <c r="U461" s="10" t="s">
        <v>1303</v>
      </c>
    </row>
    <row r="462" spans="1:21">
      <c r="A462" s="10">
        <v>458</v>
      </c>
      <c r="B462" s="10" t="s">
        <v>1639</v>
      </c>
      <c r="C462" s="10">
        <v>51</v>
      </c>
      <c r="D462" s="10" t="s">
        <v>1385</v>
      </c>
      <c r="E462" s="10" t="s">
        <v>1327</v>
      </c>
      <c r="H462" s="10">
        <v>210401</v>
      </c>
      <c r="I462" s="10">
        <v>35410</v>
      </c>
      <c r="J462" s="10">
        <v>1800</v>
      </c>
      <c r="K462" s="10">
        <v>387</v>
      </c>
      <c r="L462" s="10" t="s">
        <v>1314</v>
      </c>
      <c r="M462" s="10">
        <v>20</v>
      </c>
      <c r="N462" s="10" t="s">
        <v>1295</v>
      </c>
      <c r="O462" s="10">
        <v>0</v>
      </c>
      <c r="P462" s="10" t="s">
        <v>1466</v>
      </c>
      <c r="Q462" s="10">
        <v>70802</v>
      </c>
      <c r="R462" s="10">
        <v>80103</v>
      </c>
      <c r="S462" s="10">
        <v>210702</v>
      </c>
      <c r="T462" s="10" t="s">
        <v>1297</v>
      </c>
      <c r="U462" s="10" t="s">
        <v>1325</v>
      </c>
    </row>
    <row r="463" spans="1:21">
      <c r="A463" s="10">
        <v>459</v>
      </c>
      <c r="B463" s="10" t="s">
        <v>1639</v>
      </c>
      <c r="C463" s="10">
        <v>51</v>
      </c>
      <c r="D463" s="10" t="s">
        <v>1385</v>
      </c>
      <c r="E463" s="10" t="s">
        <v>1327</v>
      </c>
      <c r="H463" s="10">
        <v>210401</v>
      </c>
      <c r="I463" s="10">
        <v>35410</v>
      </c>
      <c r="J463" s="10">
        <v>1200</v>
      </c>
      <c r="K463" s="10">
        <v>448</v>
      </c>
      <c r="L463" s="10" t="s">
        <v>1498</v>
      </c>
      <c r="M463" s="10">
        <v>4</v>
      </c>
      <c r="N463" s="10" t="s">
        <v>1295</v>
      </c>
      <c r="O463" s="10">
        <v>0</v>
      </c>
      <c r="P463" s="10" t="s">
        <v>1468</v>
      </c>
      <c r="Q463" s="10">
        <v>70802</v>
      </c>
      <c r="R463" s="10">
        <v>80103</v>
      </c>
      <c r="S463" s="10">
        <v>210702</v>
      </c>
      <c r="T463" s="10" t="s">
        <v>1297</v>
      </c>
      <c r="U463" s="10" t="s">
        <v>1325</v>
      </c>
    </row>
    <row r="464" spans="1:21">
      <c r="A464" s="10">
        <v>460</v>
      </c>
      <c r="B464" s="10" t="s">
        <v>1639</v>
      </c>
      <c r="C464" s="10">
        <v>51</v>
      </c>
      <c r="D464" s="10" t="s">
        <v>1385</v>
      </c>
      <c r="E464" s="10" t="s">
        <v>1327</v>
      </c>
      <c r="H464" s="10">
        <v>210401</v>
      </c>
      <c r="I464" s="10">
        <v>35410</v>
      </c>
      <c r="J464" s="10">
        <v>42500</v>
      </c>
      <c r="K464" s="10">
        <v>449</v>
      </c>
      <c r="L464" s="10" t="s">
        <v>1640</v>
      </c>
      <c r="M464" s="10">
        <v>1</v>
      </c>
      <c r="N464" s="10" t="s">
        <v>1295</v>
      </c>
      <c r="P464" s="10" t="s">
        <v>1467</v>
      </c>
      <c r="T464" s="10" t="s">
        <v>1297</v>
      </c>
      <c r="U464" s="10" t="s">
        <v>1325</v>
      </c>
    </row>
    <row r="465" spans="1:21">
      <c r="A465" s="10">
        <v>461</v>
      </c>
      <c r="B465" s="10" t="s">
        <v>1639</v>
      </c>
      <c r="C465" s="10">
        <v>51</v>
      </c>
      <c r="D465" s="10" t="s">
        <v>1385</v>
      </c>
      <c r="E465" s="10" t="s">
        <v>1327</v>
      </c>
      <c r="H465" s="10">
        <v>210401</v>
      </c>
      <c r="I465" s="10">
        <v>35410</v>
      </c>
      <c r="J465" s="10">
        <v>1600</v>
      </c>
      <c r="K465" s="10">
        <v>386</v>
      </c>
      <c r="L465" s="10" t="s">
        <v>1294</v>
      </c>
      <c r="M465" s="10">
        <v>10</v>
      </c>
      <c r="N465" s="10" t="s">
        <v>1295</v>
      </c>
      <c r="O465" s="10">
        <v>0</v>
      </c>
      <c r="P465" s="10" t="s">
        <v>1472</v>
      </c>
      <c r="Q465" s="10">
        <v>70802</v>
      </c>
      <c r="R465" s="10">
        <v>80103</v>
      </c>
      <c r="S465" s="10">
        <v>210702</v>
      </c>
      <c r="T465" s="10" t="s">
        <v>1297</v>
      </c>
      <c r="U465" s="10" t="s">
        <v>1325</v>
      </c>
    </row>
    <row r="466" spans="1:21">
      <c r="A466" s="10">
        <v>462</v>
      </c>
      <c r="B466" s="10" t="s">
        <v>1639</v>
      </c>
      <c r="C466" s="10">
        <v>51</v>
      </c>
      <c r="D466" s="10" t="s">
        <v>1385</v>
      </c>
      <c r="E466" s="10" t="s">
        <v>1327</v>
      </c>
      <c r="H466" s="10">
        <v>210401</v>
      </c>
      <c r="I466" s="10">
        <v>35410</v>
      </c>
      <c r="J466" s="10">
        <v>10500</v>
      </c>
      <c r="K466" s="10">
        <v>448</v>
      </c>
      <c r="L466" s="10" t="s">
        <v>1498</v>
      </c>
      <c r="M466" s="10">
        <v>3</v>
      </c>
      <c r="N466" s="10" t="s">
        <v>1295</v>
      </c>
      <c r="O466" s="10">
        <v>0</v>
      </c>
      <c r="P466" s="10" t="s">
        <v>1301</v>
      </c>
      <c r="Q466" s="10">
        <v>70802</v>
      </c>
      <c r="R466" s="10">
        <v>80103</v>
      </c>
      <c r="S466" s="10">
        <v>210402</v>
      </c>
      <c r="T466" s="10" t="s">
        <v>1297</v>
      </c>
      <c r="U466" s="10" t="s">
        <v>1325</v>
      </c>
    </row>
    <row r="467" spans="1:21">
      <c r="A467" s="10">
        <v>463</v>
      </c>
      <c r="B467" s="10" t="s">
        <v>1639</v>
      </c>
      <c r="C467" s="10">
        <v>51</v>
      </c>
      <c r="D467" s="10" t="s">
        <v>1385</v>
      </c>
      <c r="E467" s="10" t="s">
        <v>1327</v>
      </c>
      <c r="H467" s="10">
        <v>210401</v>
      </c>
      <c r="I467" s="10">
        <v>35410</v>
      </c>
      <c r="J467" s="10">
        <v>6500</v>
      </c>
      <c r="K467" s="10">
        <v>377</v>
      </c>
      <c r="L467" s="10" t="s">
        <v>1502</v>
      </c>
      <c r="M467" s="10">
        <v>1</v>
      </c>
      <c r="N467" s="10" t="s">
        <v>1295</v>
      </c>
      <c r="O467" s="10">
        <v>0</v>
      </c>
      <c r="P467" s="10" t="s">
        <v>1469</v>
      </c>
      <c r="Q467" s="10">
        <v>70802</v>
      </c>
      <c r="R467" s="10">
        <v>80103</v>
      </c>
      <c r="S467" s="10">
        <v>210406</v>
      </c>
      <c r="T467" s="10" t="s">
        <v>1297</v>
      </c>
      <c r="U467" s="10" t="s">
        <v>1325</v>
      </c>
    </row>
    <row r="468" spans="1:21">
      <c r="A468" s="10">
        <v>464</v>
      </c>
      <c r="B468" s="10" t="s">
        <v>1639</v>
      </c>
      <c r="C468" s="10">
        <v>51</v>
      </c>
      <c r="D468" s="10" t="s">
        <v>1385</v>
      </c>
      <c r="E468" s="10" t="s">
        <v>1327</v>
      </c>
      <c r="H468" s="10">
        <v>210401</v>
      </c>
      <c r="I468" s="10">
        <v>35410</v>
      </c>
      <c r="J468" s="10">
        <v>65000</v>
      </c>
      <c r="K468" s="10">
        <v>386</v>
      </c>
      <c r="L468" s="10" t="s">
        <v>1294</v>
      </c>
      <c r="M468" s="10">
        <v>15</v>
      </c>
      <c r="N468" s="10" t="s">
        <v>1295</v>
      </c>
      <c r="O468" s="10">
        <v>0</v>
      </c>
      <c r="P468" s="10" t="s">
        <v>1306</v>
      </c>
      <c r="Q468" s="10">
        <v>70802</v>
      </c>
      <c r="R468" s="10">
        <v>80103</v>
      </c>
      <c r="S468" s="10">
        <v>210403</v>
      </c>
      <c r="T468" s="10" t="s">
        <v>1297</v>
      </c>
      <c r="U468" s="10" t="s">
        <v>1325</v>
      </c>
    </row>
    <row r="469" spans="1:21">
      <c r="A469" s="10">
        <v>465</v>
      </c>
      <c r="B469" s="10" t="s">
        <v>1639</v>
      </c>
      <c r="C469" s="10">
        <v>52</v>
      </c>
      <c r="D469" s="10" t="s">
        <v>1475</v>
      </c>
      <c r="E469" s="10" t="s">
        <v>1476</v>
      </c>
      <c r="H469" s="10">
        <v>210401</v>
      </c>
      <c r="I469" s="10">
        <v>35410</v>
      </c>
      <c r="J469" s="10">
        <v>2500</v>
      </c>
      <c r="K469" s="10">
        <v>93</v>
      </c>
      <c r="L469" s="10" t="s">
        <v>1438</v>
      </c>
      <c r="M469" s="10">
        <v>1</v>
      </c>
      <c r="N469" s="10" t="s">
        <v>1295</v>
      </c>
      <c r="O469" s="10">
        <v>0</v>
      </c>
      <c r="P469" s="10" t="s">
        <v>1461</v>
      </c>
      <c r="Q469" s="10">
        <v>70802</v>
      </c>
      <c r="R469" s="10">
        <v>80101</v>
      </c>
      <c r="S469" s="10">
        <v>210804</v>
      </c>
      <c r="T469" s="10" t="s">
        <v>1297</v>
      </c>
      <c r="U469" s="10" t="s">
        <v>1325</v>
      </c>
    </row>
    <row r="470" spans="1:21">
      <c r="A470" s="10">
        <v>466</v>
      </c>
      <c r="B470" s="10" t="s">
        <v>1639</v>
      </c>
      <c r="C470" s="10">
        <v>52</v>
      </c>
      <c r="D470" s="10" t="s">
        <v>1475</v>
      </c>
      <c r="E470" s="10" t="s">
        <v>1476</v>
      </c>
      <c r="H470" s="10">
        <v>210401</v>
      </c>
      <c r="I470" s="10">
        <v>35410</v>
      </c>
      <c r="J470" s="10">
        <v>1800</v>
      </c>
      <c r="K470" s="10">
        <v>322</v>
      </c>
      <c r="L470" s="10" t="s">
        <v>1509</v>
      </c>
      <c r="M470" s="10">
        <v>50</v>
      </c>
      <c r="N470" s="10" t="s">
        <v>1510</v>
      </c>
      <c r="O470" s="10">
        <v>0</v>
      </c>
      <c r="P470" s="10" t="s">
        <v>1466</v>
      </c>
      <c r="Q470" s="10">
        <v>70802</v>
      </c>
      <c r="R470" s="10">
        <v>80103</v>
      </c>
      <c r="S470" s="10">
        <v>210801</v>
      </c>
      <c r="T470" s="10" t="s">
        <v>1297</v>
      </c>
      <c r="U470" s="10" t="s">
        <v>1325</v>
      </c>
    </row>
    <row r="471" spans="1:21">
      <c r="A471" s="10">
        <v>467</v>
      </c>
      <c r="B471" s="10" t="s">
        <v>1639</v>
      </c>
      <c r="C471" s="10">
        <v>52</v>
      </c>
      <c r="D471" s="10" t="s">
        <v>1475</v>
      </c>
      <c r="E471" s="10" t="s">
        <v>1476</v>
      </c>
      <c r="H471" s="10">
        <v>210401</v>
      </c>
      <c r="I471" s="10">
        <v>35410</v>
      </c>
      <c r="J471" s="10">
        <v>600</v>
      </c>
      <c r="K471" s="10">
        <v>451</v>
      </c>
      <c r="L471" s="10" t="s">
        <v>1443</v>
      </c>
      <c r="M471" s="10">
        <v>1</v>
      </c>
      <c r="N471" s="10" t="s">
        <v>1295</v>
      </c>
      <c r="O471" s="10">
        <v>0</v>
      </c>
      <c r="P471" s="10" t="s">
        <v>1468</v>
      </c>
      <c r="Q471" s="10">
        <v>70802</v>
      </c>
      <c r="R471" s="10">
        <v>80101</v>
      </c>
      <c r="S471" s="10">
        <v>210804</v>
      </c>
      <c r="T471" s="10" t="s">
        <v>1297</v>
      </c>
      <c r="U471" s="10" t="s">
        <v>1325</v>
      </c>
    </row>
    <row r="472" spans="1:21">
      <c r="A472" s="10">
        <v>468</v>
      </c>
      <c r="B472" s="10" t="s">
        <v>1639</v>
      </c>
      <c r="C472" s="10">
        <v>52</v>
      </c>
      <c r="D472" s="10" t="s">
        <v>1475</v>
      </c>
      <c r="E472" s="10" t="s">
        <v>1476</v>
      </c>
      <c r="H472" s="10">
        <v>210401</v>
      </c>
      <c r="I472" s="10">
        <v>35410</v>
      </c>
      <c r="J472" s="10">
        <v>10500</v>
      </c>
      <c r="K472" s="10">
        <v>105</v>
      </c>
      <c r="L472" s="10" t="s">
        <v>1517</v>
      </c>
      <c r="M472" s="10">
        <v>2</v>
      </c>
      <c r="N472" s="10" t="s">
        <v>1295</v>
      </c>
      <c r="O472" s="10">
        <v>0</v>
      </c>
      <c r="P472" s="10" t="s">
        <v>1301</v>
      </c>
      <c r="Q472" s="10">
        <v>70802</v>
      </c>
      <c r="R472" s="10">
        <v>80103</v>
      </c>
      <c r="S472" s="10">
        <v>210402</v>
      </c>
      <c r="T472" s="10" t="s">
        <v>1297</v>
      </c>
      <c r="U472" s="10" t="s">
        <v>1325</v>
      </c>
    </row>
    <row r="473" spans="1:21">
      <c r="A473" s="10">
        <v>469</v>
      </c>
      <c r="B473" s="10" t="s">
        <v>1639</v>
      </c>
      <c r="C473" s="10">
        <v>53</v>
      </c>
      <c r="D473" s="10" t="s">
        <v>1387</v>
      </c>
      <c r="E473" s="10" t="s">
        <v>1388</v>
      </c>
      <c r="H473" s="10">
        <v>210401</v>
      </c>
      <c r="I473" s="10">
        <v>35410</v>
      </c>
      <c r="J473" s="10">
        <v>2500</v>
      </c>
      <c r="K473" s="10">
        <v>453</v>
      </c>
      <c r="L473" s="10" t="s">
        <v>1447</v>
      </c>
      <c r="M473" s="10">
        <v>1</v>
      </c>
      <c r="N473" s="10" t="s">
        <v>1295</v>
      </c>
      <c r="O473" s="10">
        <v>0</v>
      </c>
      <c r="P473" s="10" t="s">
        <v>1461</v>
      </c>
      <c r="Q473" s="10">
        <v>0</v>
      </c>
      <c r="R473" s="10">
        <v>0</v>
      </c>
      <c r="S473" s="10">
        <v>300001</v>
      </c>
      <c r="T473" s="10" t="s">
        <v>1297</v>
      </c>
      <c r="U473" s="10" t="s">
        <v>1325</v>
      </c>
    </row>
    <row r="474" spans="1:21">
      <c r="A474" s="10">
        <v>470</v>
      </c>
      <c r="B474" s="10" t="s">
        <v>1639</v>
      </c>
      <c r="C474" s="10">
        <v>53</v>
      </c>
      <c r="D474" s="10" t="s">
        <v>1387</v>
      </c>
      <c r="E474" s="10" t="s">
        <v>1388</v>
      </c>
      <c r="H474" s="10">
        <v>210401</v>
      </c>
      <c r="I474" s="10">
        <v>35410</v>
      </c>
      <c r="J474" s="10">
        <v>1800</v>
      </c>
      <c r="K474" s="10">
        <v>452</v>
      </c>
      <c r="L474" s="10" t="s">
        <v>1641</v>
      </c>
      <c r="M474" s="10">
        <v>1</v>
      </c>
      <c r="N474" s="10" t="s">
        <v>1295</v>
      </c>
      <c r="P474" s="10" t="s">
        <v>1466</v>
      </c>
      <c r="T474" s="10" t="s">
        <v>1297</v>
      </c>
      <c r="U474" s="10" t="s">
        <v>1325</v>
      </c>
    </row>
    <row r="475" spans="1:21">
      <c r="A475" s="10">
        <v>471</v>
      </c>
      <c r="B475" s="10" t="s">
        <v>1639</v>
      </c>
      <c r="C475" s="10">
        <v>53</v>
      </c>
      <c r="D475" s="10" t="s">
        <v>1387</v>
      </c>
      <c r="E475" s="10" t="s">
        <v>1388</v>
      </c>
      <c r="H475" s="10">
        <v>210401</v>
      </c>
      <c r="I475" s="10">
        <v>35410</v>
      </c>
      <c r="J475" s="10">
        <v>600</v>
      </c>
      <c r="K475" s="10">
        <v>454</v>
      </c>
      <c r="L475" s="10" t="s">
        <v>1449</v>
      </c>
      <c r="M475" s="10">
        <v>1</v>
      </c>
      <c r="N475" s="10" t="s">
        <v>1295</v>
      </c>
      <c r="O475" s="10">
        <v>0</v>
      </c>
      <c r="P475" s="10" t="s">
        <v>1468</v>
      </c>
      <c r="Q475" s="10">
        <v>0</v>
      </c>
      <c r="R475" s="10">
        <v>0</v>
      </c>
      <c r="S475" s="10">
        <v>300001</v>
      </c>
      <c r="T475" s="10" t="s">
        <v>1297</v>
      </c>
      <c r="U475" s="10" t="s">
        <v>1325</v>
      </c>
    </row>
    <row r="476" spans="1:21">
      <c r="A476" s="10">
        <v>472</v>
      </c>
      <c r="B476" s="10" t="s">
        <v>1639</v>
      </c>
      <c r="C476" s="10">
        <v>53</v>
      </c>
      <c r="D476" s="10" t="s">
        <v>1387</v>
      </c>
      <c r="E476" s="10" t="s">
        <v>1388</v>
      </c>
      <c r="H476" s="10">
        <v>210401</v>
      </c>
      <c r="I476" s="10">
        <v>35410</v>
      </c>
      <c r="J476" s="10">
        <v>10500</v>
      </c>
      <c r="K476" s="10">
        <v>95</v>
      </c>
      <c r="L476" s="10" t="s">
        <v>1642</v>
      </c>
      <c r="M476" s="10">
        <v>1</v>
      </c>
      <c r="N476" s="10" t="s">
        <v>1295</v>
      </c>
      <c r="P476" s="10" t="s">
        <v>1301</v>
      </c>
      <c r="T476" s="10" t="s">
        <v>1297</v>
      </c>
      <c r="U476" s="10" t="s">
        <v>1325</v>
      </c>
    </row>
    <row r="477" spans="1:21">
      <c r="A477" s="10">
        <v>473</v>
      </c>
      <c r="B477" s="10" t="s">
        <v>1643</v>
      </c>
      <c r="C477" s="10" t="s">
        <v>1334</v>
      </c>
      <c r="D477" s="10" t="s">
        <v>1290</v>
      </c>
      <c r="E477" s="10">
        <v>5013976</v>
      </c>
      <c r="H477" s="10">
        <v>210101</v>
      </c>
      <c r="I477" s="10">
        <v>41311</v>
      </c>
      <c r="J477" s="10">
        <v>8813499</v>
      </c>
      <c r="P477" s="10" t="s">
        <v>1644</v>
      </c>
      <c r="U477" s="10" t="s">
        <v>1319</v>
      </c>
    </row>
    <row r="478" spans="1:21">
      <c r="A478" s="10">
        <v>474</v>
      </c>
      <c r="B478" s="10" t="s">
        <v>1643</v>
      </c>
      <c r="C478" s="10" t="s">
        <v>1336</v>
      </c>
      <c r="D478" s="10" t="s">
        <v>1300</v>
      </c>
      <c r="E478" s="10">
        <v>5341469</v>
      </c>
      <c r="H478" s="10">
        <v>41311</v>
      </c>
      <c r="I478" s="10">
        <v>41312</v>
      </c>
      <c r="J478" s="10">
        <v>838539</v>
      </c>
      <c r="P478" s="10" t="s">
        <v>1645</v>
      </c>
      <c r="U478" s="10" t="s">
        <v>1319</v>
      </c>
    </row>
    <row r="479" spans="1:21">
      <c r="A479" s="10">
        <v>475</v>
      </c>
      <c r="B479" s="10" t="s">
        <v>1643</v>
      </c>
      <c r="C479" s="10" t="s">
        <v>1338</v>
      </c>
      <c r="D479" s="10" t="s">
        <v>1290</v>
      </c>
      <c r="E479" s="10">
        <v>5013976</v>
      </c>
      <c r="H479" s="10">
        <v>210201</v>
      </c>
      <c r="I479" s="10">
        <v>41312</v>
      </c>
      <c r="J479" s="10">
        <v>627024.93000000005</v>
      </c>
      <c r="P479" s="10" t="s">
        <v>1646</v>
      </c>
      <c r="U479" s="10" t="s">
        <v>1319</v>
      </c>
    </row>
    <row r="480" spans="1:21">
      <c r="A480" s="10">
        <v>476</v>
      </c>
      <c r="B480" s="10" t="s">
        <v>1643</v>
      </c>
      <c r="C480" s="10" t="s">
        <v>1340</v>
      </c>
      <c r="D480" s="10" t="s">
        <v>1290</v>
      </c>
      <c r="E480" s="10">
        <v>5013976</v>
      </c>
      <c r="H480" s="10">
        <v>210202</v>
      </c>
      <c r="I480" s="10">
        <v>41312</v>
      </c>
      <c r="J480" s="10">
        <v>71659.991999999998</v>
      </c>
      <c r="P480" s="10" t="s">
        <v>1647</v>
      </c>
      <c r="U480" s="10" t="s">
        <v>1319</v>
      </c>
    </row>
    <row r="481" spans="1:21">
      <c r="A481" s="10">
        <v>477</v>
      </c>
      <c r="B481" s="10" t="s">
        <v>1643</v>
      </c>
      <c r="C481" s="10" t="s">
        <v>1342</v>
      </c>
      <c r="D481" s="10" t="s">
        <v>1290</v>
      </c>
      <c r="E481" s="10">
        <v>5013976</v>
      </c>
      <c r="H481" s="10">
        <v>210205</v>
      </c>
      <c r="I481" s="10">
        <v>41312</v>
      </c>
      <c r="J481" s="10">
        <v>127139.94</v>
      </c>
      <c r="P481" s="10" t="s">
        <v>1648</v>
      </c>
      <c r="U481" s="10" t="s">
        <v>1319</v>
      </c>
    </row>
    <row r="482" spans="1:21">
      <c r="A482" s="10">
        <v>478</v>
      </c>
      <c r="B482" s="10" t="s">
        <v>1643</v>
      </c>
      <c r="C482" s="10" t="s">
        <v>1344</v>
      </c>
      <c r="D482" s="10" t="s">
        <v>1290</v>
      </c>
      <c r="E482" s="10">
        <v>5013976</v>
      </c>
      <c r="H482" s="10">
        <v>210204</v>
      </c>
      <c r="I482" s="10">
        <v>41312</v>
      </c>
      <c r="J482" s="10">
        <v>12713.994000000001</v>
      </c>
      <c r="P482" s="10" t="s">
        <v>1649</v>
      </c>
      <c r="U482" s="10" t="s">
        <v>1319</v>
      </c>
    </row>
    <row r="483" spans="1:21">
      <c r="A483" s="10">
        <v>479</v>
      </c>
      <c r="B483" s="10" t="s">
        <v>1643</v>
      </c>
      <c r="C483" s="10" t="s">
        <v>1346</v>
      </c>
      <c r="D483" s="10" t="s">
        <v>1290</v>
      </c>
      <c r="E483" s="10">
        <v>5013976</v>
      </c>
      <c r="H483" s="10">
        <v>210203</v>
      </c>
      <c r="I483" s="10">
        <v>41312</v>
      </c>
      <c r="J483" s="10">
        <v>89574.99</v>
      </c>
      <c r="P483" s="10" t="s">
        <v>1650</v>
      </c>
      <c r="U483" s="10" t="s">
        <v>1319</v>
      </c>
    </row>
    <row r="484" spans="1:21">
      <c r="A484" s="10">
        <v>480</v>
      </c>
      <c r="B484" s="10" t="s">
        <v>1643</v>
      </c>
      <c r="C484" s="10" t="s">
        <v>1348</v>
      </c>
      <c r="D484" s="10" t="s">
        <v>1300</v>
      </c>
      <c r="E484" s="10">
        <v>5341469</v>
      </c>
      <c r="H484" s="10">
        <v>41311</v>
      </c>
      <c r="I484" s="10">
        <v>41313</v>
      </c>
      <c r="J484" s="10">
        <v>664893</v>
      </c>
      <c r="P484" s="10" t="s">
        <v>1651</v>
      </c>
      <c r="U484" s="10" t="s">
        <v>1319</v>
      </c>
    </row>
    <row r="485" spans="1:21">
      <c r="A485" s="10">
        <v>481</v>
      </c>
      <c r="B485" s="10" t="s">
        <v>1643</v>
      </c>
      <c r="C485" s="10" t="s">
        <v>1350</v>
      </c>
      <c r="D485" s="10" t="s">
        <v>1300</v>
      </c>
      <c r="E485" s="10">
        <v>5341469</v>
      </c>
      <c r="H485" s="10">
        <v>210101</v>
      </c>
      <c r="I485" s="10">
        <v>41311</v>
      </c>
      <c r="J485" s="10">
        <v>144000</v>
      </c>
      <c r="P485" s="10" t="s">
        <v>1652</v>
      </c>
      <c r="U485" s="10" t="s">
        <v>1319</v>
      </c>
    </row>
    <row r="486" spans="1:21">
      <c r="A486" s="10">
        <v>482</v>
      </c>
      <c r="B486" s="10" t="s">
        <v>1643</v>
      </c>
      <c r="C486" s="10" t="s">
        <v>1653</v>
      </c>
      <c r="D486" s="10" t="s">
        <v>1300</v>
      </c>
      <c r="E486" s="10">
        <v>5341469</v>
      </c>
      <c r="H486" s="10">
        <v>41311</v>
      </c>
      <c r="I486" s="10">
        <v>34713</v>
      </c>
      <c r="J486" s="10">
        <v>3921733</v>
      </c>
      <c r="P486" s="10" t="s">
        <v>1654</v>
      </c>
      <c r="U486" s="10" t="s">
        <v>1319</v>
      </c>
    </row>
    <row r="487" spans="1:21">
      <c r="A487" s="10">
        <v>483</v>
      </c>
      <c r="B487" s="10" t="s">
        <v>1643</v>
      </c>
      <c r="C487" s="10" t="s">
        <v>1352</v>
      </c>
      <c r="D487" s="10" t="s">
        <v>1290</v>
      </c>
      <c r="E487" s="10">
        <v>5013976</v>
      </c>
      <c r="H487" s="10">
        <v>210903</v>
      </c>
      <c r="I487" s="10">
        <v>39202</v>
      </c>
      <c r="J487" s="10">
        <v>16842807.68</v>
      </c>
      <c r="P487" s="10" t="s">
        <v>1353</v>
      </c>
      <c r="U487" s="10" t="s">
        <v>1354</v>
      </c>
    </row>
    <row r="488" spans="1:21">
      <c r="A488" s="10">
        <v>484</v>
      </c>
      <c r="B488" s="10" t="s">
        <v>1643</v>
      </c>
      <c r="C488" s="10" t="s">
        <v>1352</v>
      </c>
      <c r="D488" s="10" t="s">
        <v>1290</v>
      </c>
      <c r="E488" s="10">
        <v>5013976</v>
      </c>
      <c r="H488" s="10">
        <v>210903</v>
      </c>
      <c r="I488" s="10">
        <v>39204</v>
      </c>
      <c r="J488" s="10">
        <v>1137453.01</v>
      </c>
      <c r="P488" s="10" t="s">
        <v>1353</v>
      </c>
      <c r="U488" s="10" t="s">
        <v>1354</v>
      </c>
    </row>
    <row r="489" spans="1:21">
      <c r="A489" s="10">
        <v>485</v>
      </c>
      <c r="B489" s="10" t="s">
        <v>1643</v>
      </c>
      <c r="C489" s="10" t="s">
        <v>1352</v>
      </c>
      <c r="D489" s="10" t="s">
        <v>1290</v>
      </c>
      <c r="E489" s="10">
        <v>5013976</v>
      </c>
      <c r="H489" s="10">
        <v>210903</v>
      </c>
      <c r="I489" s="10">
        <v>39206</v>
      </c>
      <c r="J489" s="10">
        <v>45594116.920000002</v>
      </c>
      <c r="P489" s="10" t="s">
        <v>1353</v>
      </c>
      <c r="U489" s="10" t="s">
        <v>1354</v>
      </c>
    </row>
    <row r="490" spans="1:21">
      <c r="A490" s="10">
        <v>486</v>
      </c>
      <c r="B490" s="10" t="s">
        <v>1643</v>
      </c>
      <c r="C490" s="10" t="s">
        <v>1352</v>
      </c>
      <c r="D490" s="10" t="s">
        <v>1290</v>
      </c>
      <c r="E490" s="10">
        <v>5013976</v>
      </c>
      <c r="H490" s="10">
        <v>210903</v>
      </c>
      <c r="I490" s="10">
        <v>39210</v>
      </c>
      <c r="J490" s="10">
        <v>321654.27</v>
      </c>
      <c r="P490" s="10" t="s">
        <v>1353</v>
      </c>
      <c r="U490" s="10" t="s">
        <v>1354</v>
      </c>
    </row>
    <row r="491" spans="1:21">
      <c r="A491" s="10">
        <v>487</v>
      </c>
      <c r="B491" s="10" t="s">
        <v>1643</v>
      </c>
      <c r="C491" s="10" t="s">
        <v>1352</v>
      </c>
      <c r="D491" s="10" t="s">
        <v>1290</v>
      </c>
      <c r="E491" s="10">
        <v>5013976</v>
      </c>
      <c r="H491" s="10">
        <v>210903</v>
      </c>
      <c r="I491" s="10">
        <v>39208</v>
      </c>
      <c r="J491" s="10">
        <v>109568.01</v>
      </c>
      <c r="P491" s="10" t="s">
        <v>1353</v>
      </c>
      <c r="U491" s="10" t="s">
        <v>1354</v>
      </c>
    </row>
    <row r="492" spans="1:21">
      <c r="A492" s="10">
        <v>488</v>
      </c>
      <c r="B492" s="10" t="s">
        <v>1655</v>
      </c>
      <c r="C492" s="10">
        <v>22</v>
      </c>
      <c r="D492" s="10" t="s">
        <v>1563</v>
      </c>
      <c r="E492" s="10">
        <v>4255585</v>
      </c>
      <c r="H492" s="10">
        <v>35420</v>
      </c>
      <c r="I492" s="10">
        <v>41361</v>
      </c>
      <c r="J492" s="10">
        <v>16000</v>
      </c>
      <c r="K492" s="10">
        <v>438</v>
      </c>
      <c r="L492" s="10" t="s">
        <v>1561</v>
      </c>
      <c r="M492" s="10">
        <v>20</v>
      </c>
      <c r="N492" s="10" t="s">
        <v>1295</v>
      </c>
      <c r="P492" s="10" t="s">
        <v>1561</v>
      </c>
      <c r="T492" s="10" t="s">
        <v>1297</v>
      </c>
      <c r="U492" s="10" t="s">
        <v>1323</v>
      </c>
    </row>
    <row r="493" spans="1:21">
      <c r="A493" s="10">
        <v>489</v>
      </c>
      <c r="B493" s="10" t="s">
        <v>1655</v>
      </c>
      <c r="C493" s="10">
        <v>22</v>
      </c>
      <c r="D493" s="10" t="s">
        <v>1563</v>
      </c>
      <c r="E493" s="10">
        <v>4255585</v>
      </c>
      <c r="H493" s="10">
        <v>35420</v>
      </c>
      <c r="I493" s="10">
        <v>41361</v>
      </c>
      <c r="J493" s="10">
        <v>105000</v>
      </c>
      <c r="K493" s="10">
        <v>437</v>
      </c>
      <c r="L493" s="10" t="s">
        <v>1299</v>
      </c>
      <c r="M493" s="10">
        <v>70</v>
      </c>
      <c r="N493" s="10" t="s">
        <v>1295</v>
      </c>
      <c r="O493" s="10">
        <v>0</v>
      </c>
      <c r="P493" s="10" t="s">
        <v>1299</v>
      </c>
      <c r="Q493" s="10">
        <v>70802</v>
      </c>
      <c r="R493" s="10">
        <v>80103</v>
      </c>
      <c r="S493" s="10">
        <v>350001</v>
      </c>
      <c r="T493" s="10" t="s">
        <v>1297</v>
      </c>
      <c r="U493" s="10" t="s">
        <v>1323</v>
      </c>
    </row>
    <row r="494" spans="1:21">
      <c r="A494" s="10">
        <v>490</v>
      </c>
      <c r="B494" s="10" t="s">
        <v>1655</v>
      </c>
      <c r="C494" s="10">
        <v>22</v>
      </c>
      <c r="D494" s="10" t="s">
        <v>1563</v>
      </c>
      <c r="E494" s="10">
        <v>4255585</v>
      </c>
      <c r="H494" s="10">
        <v>35420</v>
      </c>
      <c r="I494" s="10">
        <v>41361</v>
      </c>
      <c r="J494" s="10">
        <v>200000</v>
      </c>
      <c r="K494" s="10">
        <v>45</v>
      </c>
      <c r="L494" s="10" t="s">
        <v>1324</v>
      </c>
      <c r="M494" s="10">
        <v>40</v>
      </c>
      <c r="N494" s="10" t="s">
        <v>1295</v>
      </c>
      <c r="P494" s="10" t="s">
        <v>1324</v>
      </c>
      <c r="T494" s="10" t="s">
        <v>1297</v>
      </c>
      <c r="U494" s="10" t="s">
        <v>1323</v>
      </c>
    </row>
    <row r="495" spans="1:21">
      <c r="A495" s="10">
        <v>491</v>
      </c>
      <c r="B495" s="10" t="s">
        <v>1656</v>
      </c>
      <c r="C495" s="10">
        <v>1</v>
      </c>
      <c r="D495" s="10" t="s">
        <v>1292</v>
      </c>
      <c r="E495" s="10">
        <v>5013976</v>
      </c>
      <c r="F495" s="10" t="s">
        <v>1293</v>
      </c>
      <c r="G495" s="10">
        <v>100900019032</v>
      </c>
      <c r="H495" s="10">
        <v>31211</v>
      </c>
      <c r="I495" s="10">
        <v>1200041</v>
      </c>
      <c r="J495" s="10">
        <v>18070400</v>
      </c>
      <c r="O495" s="10">
        <v>0</v>
      </c>
      <c r="P495" s="10" t="s">
        <v>1296</v>
      </c>
      <c r="Q495" s="10">
        <v>70802</v>
      </c>
      <c r="R495" s="10">
        <v>80103</v>
      </c>
      <c r="S495" s="10">
        <v>350001</v>
      </c>
      <c r="U495" s="10" t="s">
        <v>1298</v>
      </c>
    </row>
    <row r="496" spans="1:21">
      <c r="A496" s="10">
        <v>492</v>
      </c>
      <c r="B496" s="10" t="s">
        <v>1657</v>
      </c>
      <c r="C496" s="10">
        <v>2</v>
      </c>
      <c r="D496" s="10" t="s">
        <v>1300</v>
      </c>
      <c r="E496" s="10">
        <v>5341469</v>
      </c>
      <c r="F496" s="10" t="s">
        <v>1300</v>
      </c>
      <c r="G496" s="10">
        <v>140800215515</v>
      </c>
      <c r="H496" s="10">
        <v>41311</v>
      </c>
      <c r="I496" s="10">
        <v>31211</v>
      </c>
      <c r="J496" s="10">
        <v>7846192</v>
      </c>
      <c r="O496" s="10">
        <v>0</v>
      </c>
      <c r="P496" s="10" t="s">
        <v>1658</v>
      </c>
      <c r="Q496" s="10">
        <v>70802</v>
      </c>
      <c r="R496" s="10">
        <v>80103</v>
      </c>
      <c r="S496" s="10">
        <v>210101</v>
      </c>
      <c r="U496" s="10" t="s">
        <v>1303</v>
      </c>
    </row>
    <row r="497" spans="1:21">
      <c r="A497" s="10">
        <v>493</v>
      </c>
      <c r="B497" s="10" t="s">
        <v>1657</v>
      </c>
      <c r="C497" s="10">
        <v>23</v>
      </c>
      <c r="D497" s="10" t="s">
        <v>1320</v>
      </c>
      <c r="E497" s="10">
        <v>2075261</v>
      </c>
      <c r="H497" s="10">
        <v>35440</v>
      </c>
      <c r="I497" s="10">
        <v>41361</v>
      </c>
      <c r="J497" s="10">
        <v>290000</v>
      </c>
      <c r="K497" s="10">
        <v>439</v>
      </c>
      <c r="L497" s="10" t="s">
        <v>1499</v>
      </c>
      <c r="M497" s="10">
        <v>80</v>
      </c>
      <c r="N497" s="10" t="s">
        <v>1637</v>
      </c>
      <c r="P497" s="10" t="s">
        <v>1499</v>
      </c>
      <c r="T497" s="10" t="s">
        <v>1297</v>
      </c>
      <c r="U497" s="10" t="s">
        <v>1323</v>
      </c>
    </row>
    <row r="498" spans="1:21">
      <c r="A498" s="10">
        <v>494</v>
      </c>
      <c r="B498" s="10" t="s">
        <v>1657</v>
      </c>
      <c r="C498" s="10">
        <v>23</v>
      </c>
      <c r="D498" s="10" t="s">
        <v>1320</v>
      </c>
      <c r="E498" s="10">
        <v>2075261</v>
      </c>
      <c r="H498" s="10">
        <v>35440</v>
      </c>
      <c r="I498" s="10">
        <v>41361</v>
      </c>
      <c r="J498" s="10">
        <v>240000</v>
      </c>
      <c r="K498" s="10">
        <v>441</v>
      </c>
      <c r="L498" s="10" t="s">
        <v>1636</v>
      </c>
      <c r="M498" s="10">
        <v>24</v>
      </c>
      <c r="N498" s="10" t="s">
        <v>1295</v>
      </c>
      <c r="P498" s="10" t="s">
        <v>1636</v>
      </c>
      <c r="T498" s="10" t="s">
        <v>1297</v>
      </c>
      <c r="U498" s="10" t="s">
        <v>1323</v>
      </c>
    </row>
    <row r="499" spans="1:21">
      <c r="A499" s="10">
        <v>495</v>
      </c>
      <c r="B499" s="10" t="s">
        <v>1657</v>
      </c>
      <c r="C499" s="10">
        <v>24</v>
      </c>
      <c r="D499" s="10" t="s">
        <v>1659</v>
      </c>
      <c r="E499" s="10">
        <v>6167799</v>
      </c>
      <c r="H499" s="10">
        <v>35430</v>
      </c>
      <c r="I499" s="10">
        <v>41361</v>
      </c>
      <c r="J499" s="10">
        <v>450000</v>
      </c>
      <c r="K499" s="10">
        <v>445</v>
      </c>
      <c r="L499" s="10" t="s">
        <v>1491</v>
      </c>
      <c r="M499" s="10">
        <v>2</v>
      </c>
      <c r="N499" s="10" t="s">
        <v>1295</v>
      </c>
      <c r="O499" s="10">
        <v>0</v>
      </c>
      <c r="P499" s="10" t="s">
        <v>1491</v>
      </c>
      <c r="Q499" s="10">
        <v>70802</v>
      </c>
      <c r="R499" s="10">
        <v>80103</v>
      </c>
      <c r="S499" s="10">
        <v>350001</v>
      </c>
      <c r="T499" s="10" t="s">
        <v>1297</v>
      </c>
      <c r="U499" s="10" t="s">
        <v>1323</v>
      </c>
    </row>
    <row r="500" spans="1:21">
      <c r="A500" s="10">
        <v>496</v>
      </c>
      <c r="B500" s="10" t="s">
        <v>1657</v>
      </c>
      <c r="C500" s="10">
        <v>24</v>
      </c>
      <c r="D500" s="10" t="s">
        <v>1659</v>
      </c>
      <c r="E500" s="10">
        <v>6167799</v>
      </c>
      <c r="H500" s="10">
        <v>35430</v>
      </c>
      <c r="I500" s="10">
        <v>41361</v>
      </c>
      <c r="J500" s="10">
        <v>280000</v>
      </c>
      <c r="K500" s="10">
        <v>443</v>
      </c>
      <c r="L500" s="10" t="s">
        <v>1318</v>
      </c>
      <c r="M500" s="10">
        <v>1</v>
      </c>
      <c r="N500" s="10" t="s">
        <v>1295</v>
      </c>
      <c r="P500" s="10" t="s">
        <v>1318</v>
      </c>
      <c r="T500" s="10" t="s">
        <v>1297</v>
      </c>
      <c r="U500" s="10" t="s">
        <v>1323</v>
      </c>
    </row>
    <row r="501" spans="1:21">
      <c r="A501" s="10">
        <v>497</v>
      </c>
      <c r="B501" s="10" t="s">
        <v>1657</v>
      </c>
      <c r="C501" s="10">
        <v>24</v>
      </c>
      <c r="D501" s="10" t="s">
        <v>1659</v>
      </c>
      <c r="E501" s="10">
        <v>6167799</v>
      </c>
      <c r="H501" s="10">
        <v>35430</v>
      </c>
      <c r="I501" s="10">
        <v>41361</v>
      </c>
      <c r="J501" s="10">
        <v>1200000</v>
      </c>
      <c r="K501" s="10">
        <v>444</v>
      </c>
      <c r="L501" s="10" t="s">
        <v>1638</v>
      </c>
      <c r="M501" s="10">
        <v>1</v>
      </c>
      <c r="N501" s="10" t="s">
        <v>1413</v>
      </c>
      <c r="P501" s="10" t="s">
        <v>1638</v>
      </c>
      <c r="T501" s="10" t="s">
        <v>1297</v>
      </c>
      <c r="U501" s="10" t="s">
        <v>1323</v>
      </c>
    </row>
    <row r="502" spans="1:21">
      <c r="A502" s="10">
        <v>498</v>
      </c>
      <c r="B502" s="10" t="s">
        <v>1657</v>
      </c>
      <c r="C502" s="10">
        <v>24</v>
      </c>
      <c r="D502" s="10" t="s">
        <v>1659</v>
      </c>
      <c r="E502" s="10">
        <v>6167799</v>
      </c>
      <c r="H502" s="10">
        <v>35430</v>
      </c>
      <c r="I502" s="10">
        <v>41361</v>
      </c>
      <c r="J502" s="10">
        <v>2080000</v>
      </c>
      <c r="K502" s="10">
        <v>442</v>
      </c>
      <c r="L502" s="10" t="s">
        <v>1330</v>
      </c>
      <c r="M502" s="10">
        <v>4</v>
      </c>
      <c r="N502" s="10" t="s">
        <v>1295</v>
      </c>
      <c r="P502" s="10" t="s">
        <v>1330</v>
      </c>
      <c r="T502" s="10" t="s">
        <v>1297</v>
      </c>
      <c r="U502" s="10" t="s">
        <v>1323</v>
      </c>
    </row>
    <row r="503" spans="1:21">
      <c r="A503" s="10">
        <v>499</v>
      </c>
      <c r="B503" s="10" t="s">
        <v>1657</v>
      </c>
      <c r="C503" s="10">
        <v>3</v>
      </c>
      <c r="D503" s="10" t="s">
        <v>1300</v>
      </c>
      <c r="E503" s="10">
        <v>5341469</v>
      </c>
      <c r="F503" s="10" t="s">
        <v>1300</v>
      </c>
      <c r="G503" s="10">
        <v>140800215515</v>
      </c>
      <c r="H503" s="10">
        <v>41311</v>
      </c>
      <c r="I503" s="10">
        <v>31211</v>
      </c>
      <c r="J503" s="10">
        <v>405000</v>
      </c>
      <c r="O503" s="10">
        <v>0</v>
      </c>
      <c r="P503" s="10" t="s">
        <v>1660</v>
      </c>
      <c r="Q503" s="10">
        <v>70802</v>
      </c>
      <c r="R503" s="10">
        <v>80103</v>
      </c>
      <c r="S503" s="10">
        <v>210103</v>
      </c>
      <c r="U503" s="10" t="s">
        <v>1303</v>
      </c>
    </row>
    <row r="504" spans="1:21">
      <c r="A504" s="10">
        <v>500</v>
      </c>
      <c r="B504" s="10" t="s">
        <v>1657</v>
      </c>
      <c r="C504" s="10">
        <v>54</v>
      </c>
      <c r="D504" s="10" t="s">
        <v>1363</v>
      </c>
      <c r="E504" s="10" t="s">
        <v>1364</v>
      </c>
      <c r="H504" s="10">
        <v>210402</v>
      </c>
      <c r="I504" s="10">
        <v>35440</v>
      </c>
      <c r="J504" s="10">
        <v>120000</v>
      </c>
      <c r="K504" s="10">
        <v>387</v>
      </c>
      <c r="L504" s="10" t="s">
        <v>1314</v>
      </c>
      <c r="M504" s="10">
        <v>11</v>
      </c>
      <c r="N504" s="10" t="s">
        <v>1295</v>
      </c>
      <c r="O504" s="10">
        <v>0</v>
      </c>
      <c r="P504" s="10" t="s">
        <v>1636</v>
      </c>
      <c r="Q504" s="10">
        <v>70802</v>
      </c>
      <c r="R504" s="10">
        <v>80103</v>
      </c>
      <c r="S504" s="10">
        <v>210202</v>
      </c>
      <c r="T504" s="10" t="s">
        <v>1297</v>
      </c>
      <c r="U504" s="10" t="s">
        <v>1325</v>
      </c>
    </row>
    <row r="505" spans="1:21">
      <c r="A505" s="10">
        <v>501</v>
      </c>
      <c r="B505" s="10" t="s">
        <v>1657</v>
      </c>
      <c r="C505" s="10">
        <v>55</v>
      </c>
      <c r="D505" s="10" t="s">
        <v>1514</v>
      </c>
      <c r="E505" s="10" t="s">
        <v>1515</v>
      </c>
      <c r="H505" s="10">
        <v>210402</v>
      </c>
      <c r="I505" s="10">
        <v>35440</v>
      </c>
      <c r="J505" s="10">
        <v>290000</v>
      </c>
      <c r="K505" s="10">
        <v>439</v>
      </c>
      <c r="L505" s="10" t="s">
        <v>1499</v>
      </c>
      <c r="M505" s="10">
        <v>80</v>
      </c>
      <c r="O505" s="10">
        <v>0</v>
      </c>
      <c r="P505" s="10" t="s">
        <v>1499</v>
      </c>
      <c r="Q505" s="10">
        <v>70802</v>
      </c>
      <c r="R505" s="10">
        <v>80103</v>
      </c>
      <c r="S505" s="10">
        <v>210203</v>
      </c>
      <c r="T505" s="10" t="s">
        <v>1455</v>
      </c>
      <c r="U505" s="10" t="s">
        <v>1325</v>
      </c>
    </row>
    <row r="506" spans="1:21">
      <c r="A506" s="10">
        <v>502</v>
      </c>
      <c r="B506" s="10" t="s">
        <v>1657</v>
      </c>
      <c r="C506" s="10">
        <v>56</v>
      </c>
      <c r="D506" s="10" t="s">
        <v>1551</v>
      </c>
      <c r="E506" s="10" t="s">
        <v>1552</v>
      </c>
      <c r="H506" s="10">
        <v>210406</v>
      </c>
      <c r="I506" s="10">
        <v>35420</v>
      </c>
      <c r="J506" s="10">
        <v>30000</v>
      </c>
      <c r="K506" s="10">
        <v>425</v>
      </c>
      <c r="L506" s="10" t="s">
        <v>1411</v>
      </c>
      <c r="M506" s="10">
        <v>3</v>
      </c>
      <c r="O506" s="10">
        <v>0</v>
      </c>
      <c r="P506" s="10" t="s">
        <v>1411</v>
      </c>
      <c r="Q506" s="10">
        <v>70802</v>
      </c>
      <c r="R506" s="10">
        <v>80103</v>
      </c>
      <c r="S506" s="10">
        <v>210403</v>
      </c>
      <c r="T506" s="10" t="s">
        <v>1455</v>
      </c>
      <c r="U506" s="10" t="s">
        <v>1325</v>
      </c>
    </row>
    <row r="507" spans="1:21">
      <c r="A507" s="10">
        <v>503</v>
      </c>
      <c r="B507" s="10" t="s">
        <v>1657</v>
      </c>
      <c r="C507" s="10">
        <v>56</v>
      </c>
      <c r="D507" s="10" t="s">
        <v>1551</v>
      </c>
      <c r="E507" s="10" t="s">
        <v>1552</v>
      </c>
      <c r="H507" s="10">
        <v>210406</v>
      </c>
      <c r="I507" s="10">
        <v>35420</v>
      </c>
      <c r="J507" s="10">
        <v>3600</v>
      </c>
      <c r="K507" s="10">
        <v>422</v>
      </c>
      <c r="L507" s="10" t="s">
        <v>1409</v>
      </c>
      <c r="M507" s="10">
        <v>2</v>
      </c>
      <c r="O507" s="10">
        <v>0</v>
      </c>
      <c r="P507" s="10" t="s">
        <v>1409</v>
      </c>
      <c r="Q507" s="10">
        <v>70802</v>
      </c>
      <c r="R507" s="10">
        <v>80103</v>
      </c>
      <c r="S507" s="10">
        <v>210201</v>
      </c>
      <c r="T507" s="10" t="s">
        <v>1455</v>
      </c>
      <c r="U507" s="10" t="s">
        <v>1325</v>
      </c>
    </row>
    <row r="508" spans="1:21">
      <c r="A508" s="10">
        <v>504</v>
      </c>
      <c r="B508" s="10" t="s">
        <v>1657</v>
      </c>
      <c r="C508" s="10">
        <v>56</v>
      </c>
      <c r="D508" s="10" t="s">
        <v>1551</v>
      </c>
      <c r="E508" s="10" t="s">
        <v>1552</v>
      </c>
      <c r="H508" s="10">
        <v>210406</v>
      </c>
      <c r="I508" s="10">
        <v>35420</v>
      </c>
      <c r="J508" s="10">
        <v>20000</v>
      </c>
      <c r="K508" s="10">
        <v>456</v>
      </c>
      <c r="L508" s="10" t="s">
        <v>1533</v>
      </c>
      <c r="M508" s="10">
        <v>1</v>
      </c>
      <c r="N508" s="10" t="s">
        <v>1295</v>
      </c>
      <c r="O508" s="10">
        <v>0</v>
      </c>
      <c r="P508" s="10" t="s">
        <v>1570</v>
      </c>
      <c r="Q508" s="10">
        <v>70802</v>
      </c>
      <c r="R508" s="10">
        <v>80103</v>
      </c>
      <c r="S508" s="10">
        <v>210101</v>
      </c>
      <c r="T508" s="10" t="s">
        <v>1534</v>
      </c>
      <c r="U508" s="10" t="s">
        <v>1325</v>
      </c>
    </row>
    <row r="509" spans="1:21">
      <c r="A509" s="10">
        <v>505</v>
      </c>
      <c r="B509" s="10" t="s">
        <v>1657</v>
      </c>
      <c r="C509" s="10">
        <v>56</v>
      </c>
      <c r="D509" s="10" t="s">
        <v>1551</v>
      </c>
      <c r="E509" s="10" t="s">
        <v>1552</v>
      </c>
      <c r="H509" s="10">
        <v>210406</v>
      </c>
      <c r="I509" s="10">
        <v>35420</v>
      </c>
      <c r="J509" s="10">
        <v>1400</v>
      </c>
      <c r="K509" s="10">
        <v>457</v>
      </c>
      <c r="L509" s="10" t="s">
        <v>1535</v>
      </c>
      <c r="M509" s="10">
        <v>1</v>
      </c>
      <c r="N509" s="10" t="s">
        <v>1295</v>
      </c>
      <c r="O509" s="10">
        <v>0</v>
      </c>
      <c r="P509" s="10" t="s">
        <v>1408</v>
      </c>
      <c r="Q509" s="10">
        <v>70802</v>
      </c>
      <c r="R509" s="10">
        <v>80103</v>
      </c>
      <c r="S509" s="10">
        <v>210101</v>
      </c>
      <c r="T509" s="10" t="s">
        <v>1534</v>
      </c>
      <c r="U509" s="10" t="s">
        <v>1325</v>
      </c>
    </row>
    <row r="510" spans="1:21">
      <c r="A510" s="10">
        <v>506</v>
      </c>
      <c r="B510" s="10" t="s">
        <v>1657</v>
      </c>
      <c r="C510" s="10">
        <v>56</v>
      </c>
      <c r="D510" s="10" t="s">
        <v>1551</v>
      </c>
      <c r="E510" s="10" t="s">
        <v>1552</v>
      </c>
      <c r="H510" s="10">
        <v>210406</v>
      </c>
      <c r="I510" s="10">
        <v>35420</v>
      </c>
      <c r="J510" s="10">
        <v>3500</v>
      </c>
      <c r="K510" s="10">
        <v>386</v>
      </c>
      <c r="L510" s="10" t="s">
        <v>1294</v>
      </c>
      <c r="M510" s="10">
        <v>26</v>
      </c>
      <c r="N510" s="10" t="s">
        <v>1295</v>
      </c>
      <c r="O510" s="10">
        <v>0</v>
      </c>
      <c r="P510" s="10" t="s">
        <v>1381</v>
      </c>
      <c r="Q510" s="10">
        <v>70802</v>
      </c>
      <c r="R510" s="10">
        <v>80103</v>
      </c>
      <c r="S510" s="10">
        <v>210103</v>
      </c>
      <c r="T510" s="10" t="s">
        <v>1297</v>
      </c>
      <c r="U510" s="10" t="s">
        <v>1325</v>
      </c>
    </row>
    <row r="511" spans="1:21">
      <c r="A511" s="10">
        <v>507</v>
      </c>
      <c r="B511" s="10" t="s">
        <v>1657</v>
      </c>
      <c r="C511" s="10">
        <v>57</v>
      </c>
      <c r="D511" s="10" t="s">
        <v>1514</v>
      </c>
      <c r="E511" s="10" t="s">
        <v>1515</v>
      </c>
      <c r="H511" s="10">
        <v>210406</v>
      </c>
      <c r="I511" s="10">
        <v>35470</v>
      </c>
      <c r="J511" s="10">
        <v>75000</v>
      </c>
      <c r="K511" s="10">
        <v>81</v>
      </c>
      <c r="L511" s="10" t="s">
        <v>1537</v>
      </c>
      <c r="M511" s="10">
        <v>15</v>
      </c>
      <c r="O511" s="10">
        <v>0</v>
      </c>
      <c r="P511" s="10" t="s">
        <v>1537</v>
      </c>
      <c r="Q511" s="10">
        <v>70802</v>
      </c>
      <c r="R511" s="10">
        <v>80103</v>
      </c>
      <c r="S511" s="10">
        <v>210401</v>
      </c>
      <c r="T511" s="10" t="s">
        <v>1455</v>
      </c>
      <c r="U511" s="10" t="s">
        <v>1325</v>
      </c>
    </row>
    <row r="512" spans="1:21">
      <c r="A512" s="10">
        <v>508</v>
      </c>
      <c r="B512" s="10" t="s">
        <v>1657</v>
      </c>
      <c r="C512" s="10">
        <v>57</v>
      </c>
      <c r="D512" s="10" t="s">
        <v>1514</v>
      </c>
      <c r="E512" s="10" t="s">
        <v>1515</v>
      </c>
      <c r="H512" s="10">
        <v>210406</v>
      </c>
      <c r="I512" s="10">
        <v>35470</v>
      </c>
      <c r="J512" s="10">
        <v>50000</v>
      </c>
      <c r="K512" s="10">
        <v>318</v>
      </c>
      <c r="L512" s="10" t="s">
        <v>1541</v>
      </c>
      <c r="M512" s="10">
        <v>5</v>
      </c>
      <c r="O512" s="10">
        <v>0</v>
      </c>
      <c r="P512" s="10" t="s">
        <v>1541</v>
      </c>
      <c r="Q512" s="10">
        <v>70802</v>
      </c>
      <c r="R512" s="10">
        <v>80103</v>
      </c>
      <c r="S512" s="10">
        <v>210702</v>
      </c>
      <c r="T512" s="10" t="s">
        <v>1455</v>
      </c>
      <c r="U512" s="10" t="s">
        <v>1325</v>
      </c>
    </row>
    <row r="513" spans="1:21">
      <c r="A513" s="10">
        <v>509</v>
      </c>
      <c r="B513" s="10" t="s">
        <v>1657</v>
      </c>
      <c r="C513" s="10">
        <v>57</v>
      </c>
      <c r="D513" s="10" t="s">
        <v>1514</v>
      </c>
      <c r="E513" s="10" t="s">
        <v>1515</v>
      </c>
      <c r="H513" s="10">
        <v>210406</v>
      </c>
      <c r="I513" s="10">
        <v>35470</v>
      </c>
      <c r="J513" s="10">
        <v>100000</v>
      </c>
      <c r="K513" s="10">
        <v>323</v>
      </c>
      <c r="L513" s="10" t="s">
        <v>1540</v>
      </c>
      <c r="M513" s="10">
        <v>1</v>
      </c>
      <c r="O513" s="10">
        <v>0</v>
      </c>
      <c r="P513" s="10" t="s">
        <v>1540</v>
      </c>
      <c r="Q513" s="10">
        <v>70802</v>
      </c>
      <c r="R513" s="10">
        <v>80103</v>
      </c>
      <c r="S513" s="10">
        <v>210406</v>
      </c>
      <c r="T513" s="10" t="s">
        <v>1455</v>
      </c>
      <c r="U513" s="10" t="s">
        <v>1325</v>
      </c>
    </row>
    <row r="514" spans="1:21">
      <c r="A514" s="10">
        <v>510</v>
      </c>
      <c r="B514" s="10" t="s">
        <v>1657</v>
      </c>
      <c r="C514" s="10">
        <v>58</v>
      </c>
      <c r="D514" s="10" t="s">
        <v>1475</v>
      </c>
      <c r="E514" s="10" t="s">
        <v>1476</v>
      </c>
      <c r="H514" s="10">
        <v>210406</v>
      </c>
      <c r="I514" s="10">
        <v>35420</v>
      </c>
      <c r="J514" s="10">
        <v>3000</v>
      </c>
      <c r="K514" s="10">
        <v>430</v>
      </c>
      <c r="L514" s="10" t="s">
        <v>1492</v>
      </c>
      <c r="M514" s="10">
        <v>1</v>
      </c>
      <c r="O514" s="10">
        <v>0</v>
      </c>
      <c r="P514" s="10" t="s">
        <v>1492</v>
      </c>
      <c r="Q514" s="10">
        <v>70802</v>
      </c>
      <c r="R514" s="10">
        <v>80101</v>
      </c>
      <c r="S514" s="10">
        <v>210803</v>
      </c>
      <c r="T514" s="10" t="s">
        <v>1455</v>
      </c>
      <c r="U514" s="10" t="s">
        <v>1325</v>
      </c>
    </row>
    <row r="515" spans="1:21">
      <c r="A515" s="10">
        <v>511</v>
      </c>
      <c r="B515" s="10" t="s">
        <v>1657</v>
      </c>
      <c r="C515" s="10">
        <v>59</v>
      </c>
      <c r="D515" s="10" t="s">
        <v>1514</v>
      </c>
      <c r="E515" s="10" t="s">
        <v>1515</v>
      </c>
      <c r="H515" s="10">
        <v>210603</v>
      </c>
      <c r="I515" s="10">
        <v>35420</v>
      </c>
      <c r="J515" s="10">
        <v>16000</v>
      </c>
      <c r="K515" s="10">
        <v>438</v>
      </c>
      <c r="L515" s="10" t="s">
        <v>1561</v>
      </c>
      <c r="M515" s="10">
        <v>20</v>
      </c>
      <c r="O515" s="10">
        <v>0</v>
      </c>
      <c r="P515" s="10" t="s">
        <v>1561</v>
      </c>
      <c r="Q515" s="10">
        <v>70802</v>
      </c>
      <c r="R515" s="10">
        <v>80103</v>
      </c>
      <c r="S515" s="10">
        <v>210603</v>
      </c>
      <c r="T515" s="10" t="s">
        <v>1455</v>
      </c>
      <c r="U515" s="10" t="s">
        <v>1325</v>
      </c>
    </row>
    <row r="516" spans="1:21">
      <c r="A516" s="10">
        <v>512</v>
      </c>
      <c r="B516" s="10" t="s">
        <v>1657</v>
      </c>
      <c r="C516" s="10">
        <v>59</v>
      </c>
      <c r="D516" s="10" t="s">
        <v>1514</v>
      </c>
      <c r="E516" s="10" t="s">
        <v>1515</v>
      </c>
      <c r="H516" s="10">
        <v>210603</v>
      </c>
      <c r="I516" s="10">
        <v>35420</v>
      </c>
      <c r="J516" s="10">
        <v>37500</v>
      </c>
      <c r="K516" s="10">
        <v>437</v>
      </c>
      <c r="L516" s="10" t="s">
        <v>1299</v>
      </c>
      <c r="M516" s="10">
        <v>25</v>
      </c>
      <c r="O516" s="10">
        <v>0</v>
      </c>
      <c r="P516" s="10" t="s">
        <v>1299</v>
      </c>
      <c r="Q516" s="10">
        <v>0</v>
      </c>
      <c r="R516" s="10">
        <v>0</v>
      </c>
      <c r="S516" s="10">
        <v>300001</v>
      </c>
      <c r="T516" s="10" t="s">
        <v>1455</v>
      </c>
      <c r="U516" s="10" t="s">
        <v>1325</v>
      </c>
    </row>
    <row r="517" spans="1:21">
      <c r="A517" s="10">
        <v>513</v>
      </c>
      <c r="B517" s="10" t="s">
        <v>1657</v>
      </c>
      <c r="C517" s="10">
        <v>59</v>
      </c>
      <c r="D517" s="10" t="s">
        <v>1514</v>
      </c>
      <c r="E517" s="10" t="s">
        <v>1515</v>
      </c>
      <c r="H517" s="10">
        <v>210603</v>
      </c>
      <c r="I517" s="10">
        <v>35420</v>
      </c>
      <c r="J517" s="10">
        <v>100000</v>
      </c>
      <c r="K517" s="10">
        <v>45</v>
      </c>
      <c r="L517" s="10" t="s">
        <v>1324</v>
      </c>
      <c r="M517" s="10">
        <v>20</v>
      </c>
      <c r="O517" s="10">
        <v>0</v>
      </c>
      <c r="P517" s="10" t="s">
        <v>1324</v>
      </c>
      <c r="Q517" s="10">
        <v>0</v>
      </c>
      <c r="R517" s="10">
        <v>0</v>
      </c>
      <c r="S517" s="10">
        <v>300001</v>
      </c>
      <c r="T517" s="10" t="s">
        <v>1455</v>
      </c>
      <c r="U517" s="10" t="s">
        <v>1325</v>
      </c>
    </row>
    <row r="518" spans="1:21">
      <c r="A518" s="10">
        <v>514</v>
      </c>
      <c r="B518" s="10" t="s">
        <v>1661</v>
      </c>
      <c r="C518" s="10">
        <v>5</v>
      </c>
      <c r="D518" s="10" t="s">
        <v>1551</v>
      </c>
      <c r="E518" s="10" t="s">
        <v>1662</v>
      </c>
      <c r="F518" s="10" t="s">
        <v>1300</v>
      </c>
      <c r="G518" s="10">
        <v>340601341773</v>
      </c>
      <c r="H518" s="10">
        <v>41362</v>
      </c>
      <c r="I518" s="10">
        <v>31211</v>
      </c>
      <c r="J518" s="10">
        <v>88000</v>
      </c>
      <c r="O518" s="10">
        <v>0</v>
      </c>
      <c r="P518" s="10" t="s">
        <v>1329</v>
      </c>
      <c r="Q518" s="10">
        <v>70802</v>
      </c>
      <c r="R518" s="10">
        <v>80103</v>
      </c>
      <c r="S518" s="10">
        <v>210702</v>
      </c>
      <c r="U518" s="10" t="s">
        <v>1303</v>
      </c>
    </row>
    <row r="519" spans="1:21">
      <c r="A519" s="10">
        <v>515</v>
      </c>
      <c r="B519" s="10" t="s">
        <v>1661</v>
      </c>
      <c r="C519" s="10">
        <v>5</v>
      </c>
      <c r="D519" s="10" t="s">
        <v>1551</v>
      </c>
      <c r="E519" s="10" t="s">
        <v>1662</v>
      </c>
      <c r="H519" s="10">
        <v>210702</v>
      </c>
      <c r="I519" s="10">
        <v>41362</v>
      </c>
      <c r="J519" s="10">
        <v>88000</v>
      </c>
      <c r="P519" s="10" t="s">
        <v>1329</v>
      </c>
      <c r="U519" s="10" t="s">
        <v>1319</v>
      </c>
    </row>
    <row r="520" spans="1:21">
      <c r="A520" s="10">
        <v>516</v>
      </c>
      <c r="B520" s="10" t="s">
        <v>1661</v>
      </c>
      <c r="C520" s="10">
        <v>6</v>
      </c>
      <c r="D520" s="10" t="s">
        <v>1320</v>
      </c>
      <c r="E520" s="10">
        <v>2075261</v>
      </c>
      <c r="F520" s="10" t="s">
        <v>1316</v>
      </c>
      <c r="G520" s="10">
        <v>5108168773</v>
      </c>
      <c r="H520" s="10">
        <v>41361</v>
      </c>
      <c r="I520" s="10">
        <v>31211</v>
      </c>
      <c r="J520" s="10">
        <v>240000</v>
      </c>
      <c r="O520" s="10">
        <v>0</v>
      </c>
      <c r="P520" s="10" t="s">
        <v>1321</v>
      </c>
      <c r="Q520" s="10">
        <v>70802</v>
      </c>
      <c r="R520" s="10">
        <v>80103</v>
      </c>
      <c r="S520" s="10">
        <v>210402</v>
      </c>
      <c r="U520" s="10" t="s">
        <v>1303</v>
      </c>
    </row>
    <row r="521" spans="1:21">
      <c r="A521" s="10">
        <v>517</v>
      </c>
      <c r="B521" s="10" t="s">
        <v>1661</v>
      </c>
      <c r="C521" s="10">
        <v>60</v>
      </c>
      <c r="D521" s="10" t="s">
        <v>1387</v>
      </c>
      <c r="E521" s="10" t="s">
        <v>1388</v>
      </c>
      <c r="H521" s="10">
        <v>210401</v>
      </c>
      <c r="I521" s="10">
        <v>35410</v>
      </c>
      <c r="J521" s="10">
        <v>2500</v>
      </c>
      <c r="K521" s="10">
        <v>433</v>
      </c>
      <c r="L521" s="10" t="s">
        <v>1461</v>
      </c>
      <c r="M521" s="10">
        <v>1</v>
      </c>
      <c r="P521" s="10" t="s">
        <v>1461</v>
      </c>
      <c r="T521" s="10" t="s">
        <v>1455</v>
      </c>
      <c r="U521" s="10" t="s">
        <v>1325</v>
      </c>
    </row>
    <row r="522" spans="1:21">
      <c r="A522" s="10">
        <v>518</v>
      </c>
      <c r="B522" s="10" t="s">
        <v>1661</v>
      </c>
      <c r="C522" s="10">
        <v>60</v>
      </c>
      <c r="D522" s="10" t="s">
        <v>1387</v>
      </c>
      <c r="E522" s="10" t="s">
        <v>1388</v>
      </c>
      <c r="H522" s="10">
        <v>210401</v>
      </c>
      <c r="I522" s="10">
        <v>35410</v>
      </c>
      <c r="J522" s="10">
        <v>1800</v>
      </c>
      <c r="K522" s="10">
        <v>432</v>
      </c>
      <c r="L522" s="10" t="s">
        <v>1466</v>
      </c>
      <c r="M522" s="10">
        <v>1</v>
      </c>
      <c r="P522" s="10" t="s">
        <v>1466</v>
      </c>
      <c r="T522" s="10" t="s">
        <v>1455</v>
      </c>
      <c r="U522" s="10" t="s">
        <v>1325</v>
      </c>
    </row>
    <row r="523" spans="1:21">
      <c r="A523" s="10">
        <v>519</v>
      </c>
      <c r="B523" s="10" t="s">
        <v>1661</v>
      </c>
      <c r="C523" s="10">
        <v>60</v>
      </c>
      <c r="D523" s="10" t="s">
        <v>1387</v>
      </c>
      <c r="E523" s="10" t="s">
        <v>1388</v>
      </c>
      <c r="H523" s="10">
        <v>210401</v>
      </c>
      <c r="I523" s="10">
        <v>35410</v>
      </c>
      <c r="J523" s="10">
        <v>600</v>
      </c>
      <c r="K523" s="10">
        <v>434</v>
      </c>
      <c r="L523" s="10" t="s">
        <v>1468</v>
      </c>
      <c r="M523" s="10">
        <v>1</v>
      </c>
      <c r="P523" s="10" t="s">
        <v>1468</v>
      </c>
      <c r="T523" s="10" t="s">
        <v>1455</v>
      </c>
      <c r="U523" s="10" t="s">
        <v>1325</v>
      </c>
    </row>
    <row r="524" spans="1:21">
      <c r="A524" s="10">
        <v>520</v>
      </c>
      <c r="B524" s="10" t="s">
        <v>1661</v>
      </c>
      <c r="C524" s="10">
        <v>60</v>
      </c>
      <c r="D524" s="10" t="s">
        <v>1387</v>
      </c>
      <c r="E524" s="10" t="s">
        <v>1388</v>
      </c>
      <c r="H524" s="10">
        <v>210401</v>
      </c>
      <c r="I524" s="10">
        <v>35410</v>
      </c>
      <c r="J524" s="10">
        <v>10500</v>
      </c>
      <c r="K524" s="10">
        <v>88</v>
      </c>
      <c r="L524" s="10" t="s">
        <v>1301</v>
      </c>
      <c r="M524" s="10">
        <v>1</v>
      </c>
      <c r="O524" s="10">
        <v>0</v>
      </c>
      <c r="P524" s="10" t="s">
        <v>1301</v>
      </c>
      <c r="Q524" s="10">
        <v>70802</v>
      </c>
      <c r="R524" s="10">
        <v>80103</v>
      </c>
      <c r="S524" s="10">
        <v>210801</v>
      </c>
      <c r="T524" s="10" t="s">
        <v>1455</v>
      </c>
      <c r="U524" s="10" t="s">
        <v>1325</v>
      </c>
    </row>
    <row r="525" spans="1:21">
      <c r="A525" s="10">
        <v>521</v>
      </c>
      <c r="B525" s="10" t="s">
        <v>1661</v>
      </c>
      <c r="C525" s="10">
        <v>61</v>
      </c>
      <c r="D525" s="10" t="s">
        <v>1514</v>
      </c>
      <c r="E525" s="10" t="s">
        <v>1515</v>
      </c>
      <c r="H525" s="10">
        <v>210401</v>
      </c>
      <c r="I525" s="10">
        <v>35410</v>
      </c>
      <c r="J525" s="10">
        <v>1200</v>
      </c>
      <c r="K525" s="10">
        <v>434</v>
      </c>
      <c r="L525" s="10" t="s">
        <v>1468</v>
      </c>
      <c r="M525" s="10">
        <v>2</v>
      </c>
      <c r="P525" s="10" t="s">
        <v>1468</v>
      </c>
      <c r="T525" s="10" t="s">
        <v>1455</v>
      </c>
      <c r="U525" s="10" t="s">
        <v>1325</v>
      </c>
    </row>
    <row r="526" spans="1:21">
      <c r="A526" s="10">
        <v>522</v>
      </c>
      <c r="B526" s="10" t="s">
        <v>1661</v>
      </c>
      <c r="C526" s="10">
        <v>61</v>
      </c>
      <c r="D526" s="10" t="s">
        <v>1514</v>
      </c>
      <c r="E526" s="10" t="s">
        <v>1515</v>
      </c>
      <c r="H526" s="10">
        <v>210401</v>
      </c>
      <c r="I526" s="10">
        <v>35410</v>
      </c>
      <c r="J526" s="10">
        <v>10500</v>
      </c>
      <c r="K526" s="10">
        <v>88</v>
      </c>
      <c r="L526" s="10" t="s">
        <v>1301</v>
      </c>
      <c r="M526" s="10">
        <v>1</v>
      </c>
      <c r="P526" s="10" t="s">
        <v>1301</v>
      </c>
      <c r="T526" s="10" t="s">
        <v>1455</v>
      </c>
      <c r="U526" s="10" t="s">
        <v>1325</v>
      </c>
    </row>
    <row r="527" spans="1:21">
      <c r="A527" s="10">
        <v>523</v>
      </c>
      <c r="B527" s="10" t="s">
        <v>1661</v>
      </c>
      <c r="C527" s="10">
        <v>62</v>
      </c>
      <c r="D527" s="10" t="s">
        <v>1514</v>
      </c>
      <c r="E527" s="10" t="s">
        <v>1515</v>
      </c>
      <c r="H527" s="10">
        <v>210604</v>
      </c>
      <c r="I527" s="10">
        <v>35430</v>
      </c>
      <c r="J527" s="10">
        <v>190000</v>
      </c>
      <c r="K527" s="10">
        <v>410</v>
      </c>
      <c r="L527" s="10" t="s">
        <v>1425</v>
      </c>
      <c r="M527" s="10">
        <v>4</v>
      </c>
      <c r="P527" s="10" t="s">
        <v>1425</v>
      </c>
      <c r="T527" s="10" t="s">
        <v>1455</v>
      </c>
      <c r="U527" s="10" t="s">
        <v>1325</v>
      </c>
    </row>
    <row r="528" spans="1:21">
      <c r="A528" s="10">
        <v>524</v>
      </c>
      <c r="B528" s="10" t="s">
        <v>1661</v>
      </c>
      <c r="C528" s="10">
        <v>62</v>
      </c>
      <c r="D528" s="10" t="s">
        <v>1514</v>
      </c>
      <c r="E528" s="10" t="s">
        <v>1515</v>
      </c>
      <c r="H528" s="10">
        <v>210604</v>
      </c>
      <c r="I528" s="10">
        <v>35430</v>
      </c>
      <c r="J528" s="10">
        <v>170000</v>
      </c>
      <c r="K528" s="10">
        <v>409</v>
      </c>
      <c r="L528" s="10" t="s">
        <v>1412</v>
      </c>
      <c r="M528" s="10">
        <v>2</v>
      </c>
      <c r="P528" s="10" t="s">
        <v>1412</v>
      </c>
      <c r="T528" s="10" t="s">
        <v>1455</v>
      </c>
      <c r="U528" s="10" t="s">
        <v>1325</v>
      </c>
    </row>
    <row r="529" spans="1:21">
      <c r="A529" s="10">
        <v>525</v>
      </c>
      <c r="B529" s="10" t="s">
        <v>1661</v>
      </c>
      <c r="C529" s="10">
        <v>62</v>
      </c>
      <c r="D529" s="10" t="s">
        <v>1514</v>
      </c>
      <c r="E529" s="10" t="s">
        <v>1515</v>
      </c>
      <c r="H529" s="10">
        <v>210604</v>
      </c>
      <c r="I529" s="10">
        <v>35430</v>
      </c>
      <c r="J529" s="10">
        <v>90000</v>
      </c>
      <c r="K529" s="10">
        <v>406</v>
      </c>
      <c r="L529" s="10" t="s">
        <v>1407</v>
      </c>
      <c r="M529" s="10">
        <v>2</v>
      </c>
      <c r="P529" s="10" t="s">
        <v>1407</v>
      </c>
      <c r="T529" s="10" t="s">
        <v>1455</v>
      </c>
      <c r="U529" s="10" t="s">
        <v>1325</v>
      </c>
    </row>
    <row r="530" spans="1:21">
      <c r="A530" s="10">
        <v>526</v>
      </c>
      <c r="B530" s="10" t="s">
        <v>1661</v>
      </c>
      <c r="C530" s="10">
        <v>62</v>
      </c>
      <c r="D530" s="10" t="s">
        <v>1514</v>
      </c>
      <c r="E530" s="10" t="s">
        <v>1515</v>
      </c>
      <c r="H530" s="10">
        <v>210604</v>
      </c>
      <c r="I530" s="10">
        <v>35430</v>
      </c>
      <c r="J530" s="10">
        <v>100000</v>
      </c>
      <c r="K530" s="10">
        <v>402</v>
      </c>
      <c r="L530" s="10" t="s">
        <v>1542</v>
      </c>
      <c r="M530" s="10">
        <v>2</v>
      </c>
      <c r="P530" s="10" t="s">
        <v>1542</v>
      </c>
      <c r="T530" s="10" t="s">
        <v>1455</v>
      </c>
      <c r="U530" s="10" t="s">
        <v>1325</v>
      </c>
    </row>
    <row r="531" spans="1:21">
      <c r="A531" s="10">
        <v>527</v>
      </c>
      <c r="B531" s="10" t="s">
        <v>1661</v>
      </c>
      <c r="C531" s="10">
        <v>62</v>
      </c>
      <c r="D531" s="10" t="s">
        <v>1514</v>
      </c>
      <c r="E531" s="10" t="s">
        <v>1515</v>
      </c>
      <c r="H531" s="10">
        <v>210604</v>
      </c>
      <c r="I531" s="10">
        <v>35430</v>
      </c>
      <c r="J531" s="10">
        <v>75000</v>
      </c>
      <c r="K531" s="10">
        <v>404</v>
      </c>
      <c r="L531" s="10" t="s">
        <v>1550</v>
      </c>
      <c r="M531" s="10">
        <v>1</v>
      </c>
      <c r="P531" s="10" t="s">
        <v>1550</v>
      </c>
      <c r="T531" s="10" t="s">
        <v>1455</v>
      </c>
      <c r="U531" s="10" t="s">
        <v>1325</v>
      </c>
    </row>
    <row r="532" spans="1:21">
      <c r="A532" s="10">
        <v>528</v>
      </c>
      <c r="B532" s="10" t="s">
        <v>1661</v>
      </c>
      <c r="C532" s="10">
        <v>62</v>
      </c>
      <c r="D532" s="10" t="s">
        <v>1514</v>
      </c>
      <c r="E532" s="10" t="s">
        <v>1515</v>
      </c>
      <c r="H532" s="10">
        <v>210604</v>
      </c>
      <c r="I532" s="10">
        <v>35430</v>
      </c>
      <c r="J532" s="10">
        <v>65000</v>
      </c>
      <c r="K532" s="10">
        <v>411</v>
      </c>
      <c r="L532" s="10" t="s">
        <v>1415</v>
      </c>
      <c r="M532" s="10">
        <v>1</v>
      </c>
      <c r="P532" s="10" t="s">
        <v>1415</v>
      </c>
      <c r="T532" s="10" t="s">
        <v>1455</v>
      </c>
      <c r="U532" s="10" t="s">
        <v>1325</v>
      </c>
    </row>
    <row r="533" spans="1:21">
      <c r="A533" s="10">
        <v>529</v>
      </c>
      <c r="B533" s="10" t="s">
        <v>1661</v>
      </c>
      <c r="C533" s="10">
        <v>62</v>
      </c>
      <c r="D533" s="10" t="s">
        <v>1514</v>
      </c>
      <c r="E533" s="10" t="s">
        <v>1515</v>
      </c>
      <c r="H533" s="10">
        <v>210604</v>
      </c>
      <c r="I533" s="10">
        <v>35430</v>
      </c>
      <c r="J533" s="10">
        <v>150000</v>
      </c>
      <c r="K533" s="10">
        <v>399</v>
      </c>
      <c r="L533" s="10" t="s">
        <v>1547</v>
      </c>
      <c r="M533" s="10">
        <v>1</v>
      </c>
      <c r="P533" s="10" t="s">
        <v>1547</v>
      </c>
      <c r="T533" s="10" t="s">
        <v>1455</v>
      </c>
      <c r="U533" s="10" t="s">
        <v>1325</v>
      </c>
    </row>
    <row r="534" spans="1:21">
      <c r="A534" s="10">
        <v>530</v>
      </c>
      <c r="B534" s="10" t="s">
        <v>1661</v>
      </c>
      <c r="C534" s="10">
        <v>62</v>
      </c>
      <c r="D534" s="10" t="s">
        <v>1514</v>
      </c>
      <c r="E534" s="10" t="s">
        <v>1515</v>
      </c>
      <c r="H534" s="10">
        <v>210604</v>
      </c>
      <c r="I534" s="10">
        <v>35430</v>
      </c>
      <c r="J534" s="10">
        <v>260000</v>
      </c>
      <c r="K534" s="10">
        <v>413</v>
      </c>
      <c r="L534" s="10" t="s">
        <v>1610</v>
      </c>
      <c r="M534" s="10">
        <v>2</v>
      </c>
      <c r="P534" s="10" t="s">
        <v>1610</v>
      </c>
      <c r="T534" s="10" t="s">
        <v>1455</v>
      </c>
      <c r="U534" s="10" t="s">
        <v>1325</v>
      </c>
    </row>
    <row r="535" spans="1:21">
      <c r="A535" s="10">
        <v>531</v>
      </c>
      <c r="B535" s="10" t="s">
        <v>1661</v>
      </c>
      <c r="C535" s="10">
        <v>62</v>
      </c>
      <c r="D535" s="10" t="s">
        <v>1514</v>
      </c>
      <c r="E535" s="10" t="s">
        <v>1515</v>
      </c>
      <c r="H535" s="10">
        <v>210604</v>
      </c>
      <c r="I535" s="10">
        <v>35430</v>
      </c>
      <c r="J535" s="10">
        <v>380000</v>
      </c>
      <c r="K535" s="10">
        <v>397</v>
      </c>
      <c r="L535" s="10" t="s">
        <v>1497</v>
      </c>
      <c r="M535" s="10">
        <v>2</v>
      </c>
      <c r="P535" s="10" t="s">
        <v>1497</v>
      </c>
      <c r="T535" s="10" t="s">
        <v>1455</v>
      </c>
      <c r="U535" s="10" t="s">
        <v>1325</v>
      </c>
    </row>
    <row r="536" spans="1:21">
      <c r="A536" s="10">
        <v>532</v>
      </c>
      <c r="B536" s="10" t="s">
        <v>1661</v>
      </c>
      <c r="C536" s="10">
        <v>62</v>
      </c>
      <c r="D536" s="10" t="s">
        <v>1514</v>
      </c>
      <c r="E536" s="10" t="s">
        <v>1515</v>
      </c>
      <c r="H536" s="10">
        <v>210604</v>
      </c>
      <c r="I536" s="10">
        <v>35430</v>
      </c>
      <c r="J536" s="10">
        <v>260000</v>
      </c>
      <c r="K536" s="10">
        <v>414</v>
      </c>
      <c r="L536" s="10" t="s">
        <v>1555</v>
      </c>
      <c r="M536" s="10">
        <v>2</v>
      </c>
      <c r="P536" s="10" t="s">
        <v>1555</v>
      </c>
      <c r="T536" s="10" t="s">
        <v>1455</v>
      </c>
      <c r="U536" s="10" t="s">
        <v>1325</v>
      </c>
    </row>
    <row r="537" spans="1:21">
      <c r="A537" s="10">
        <v>533</v>
      </c>
      <c r="B537" s="10" t="s">
        <v>1661</v>
      </c>
      <c r="C537" s="10">
        <v>62</v>
      </c>
      <c r="D537" s="10" t="s">
        <v>1514</v>
      </c>
      <c r="E537" s="10" t="s">
        <v>1515</v>
      </c>
      <c r="H537" s="10">
        <v>210604</v>
      </c>
      <c r="I537" s="10">
        <v>35430</v>
      </c>
      <c r="J537" s="10">
        <v>65000</v>
      </c>
      <c r="K537" s="10">
        <v>412</v>
      </c>
      <c r="L537" s="10" t="s">
        <v>1416</v>
      </c>
      <c r="M537" s="10">
        <v>1</v>
      </c>
      <c r="P537" s="10" t="s">
        <v>1416</v>
      </c>
      <c r="T537" s="10" t="s">
        <v>1455</v>
      </c>
      <c r="U537" s="10" t="s">
        <v>1325</v>
      </c>
    </row>
    <row r="538" spans="1:21">
      <c r="A538" s="10">
        <v>534</v>
      </c>
      <c r="B538" s="10" t="s">
        <v>1661</v>
      </c>
      <c r="C538" s="10">
        <v>62</v>
      </c>
      <c r="D538" s="10" t="s">
        <v>1514</v>
      </c>
      <c r="E538" s="10" t="s">
        <v>1515</v>
      </c>
      <c r="H538" s="10">
        <v>210604</v>
      </c>
      <c r="I538" s="10">
        <v>35430</v>
      </c>
      <c r="J538" s="10">
        <v>90000</v>
      </c>
      <c r="K538" s="10">
        <v>408</v>
      </c>
      <c r="L538" s="10" t="s">
        <v>1414</v>
      </c>
      <c r="M538" s="10">
        <v>2</v>
      </c>
      <c r="P538" s="10" t="s">
        <v>1414</v>
      </c>
      <c r="T538" s="10" t="s">
        <v>1455</v>
      </c>
      <c r="U538" s="10" t="s">
        <v>1325</v>
      </c>
    </row>
    <row r="539" spans="1:21">
      <c r="A539" s="10">
        <v>535</v>
      </c>
      <c r="B539" s="10" t="s">
        <v>1661</v>
      </c>
      <c r="C539" s="10">
        <v>62</v>
      </c>
      <c r="D539" s="10" t="s">
        <v>1514</v>
      </c>
      <c r="E539" s="10" t="s">
        <v>1515</v>
      </c>
      <c r="H539" s="10">
        <v>210604</v>
      </c>
      <c r="I539" s="10">
        <v>35430</v>
      </c>
      <c r="J539" s="10">
        <v>380000</v>
      </c>
      <c r="K539" s="10">
        <v>398</v>
      </c>
      <c r="L539" s="10" t="s">
        <v>1545</v>
      </c>
      <c r="M539" s="10">
        <v>2</v>
      </c>
      <c r="P539" s="10" t="s">
        <v>1545</v>
      </c>
      <c r="T539" s="10" t="s">
        <v>1455</v>
      </c>
      <c r="U539" s="10" t="s">
        <v>1325</v>
      </c>
    </row>
    <row r="540" spans="1:21">
      <c r="A540" s="10">
        <v>536</v>
      </c>
      <c r="B540" s="10" t="s">
        <v>1661</v>
      </c>
      <c r="C540" s="10">
        <v>62</v>
      </c>
      <c r="D540" s="10" t="s">
        <v>1514</v>
      </c>
      <c r="E540" s="10" t="s">
        <v>1515</v>
      </c>
      <c r="H540" s="10">
        <v>210604</v>
      </c>
      <c r="I540" s="10">
        <v>35430</v>
      </c>
      <c r="J540" s="10">
        <v>200000</v>
      </c>
      <c r="K540" s="10">
        <v>400</v>
      </c>
      <c r="L540" s="10" t="s">
        <v>1536</v>
      </c>
      <c r="M540" s="10">
        <v>8</v>
      </c>
      <c r="P540" s="10" t="s">
        <v>1536</v>
      </c>
      <c r="T540" s="10" t="s">
        <v>1455</v>
      </c>
      <c r="U540" s="10" t="s">
        <v>1325</v>
      </c>
    </row>
    <row r="541" spans="1:21">
      <c r="A541" s="10">
        <v>537</v>
      </c>
      <c r="B541" s="10" t="s">
        <v>1661</v>
      </c>
      <c r="C541" s="10">
        <v>62</v>
      </c>
      <c r="D541" s="10" t="s">
        <v>1514</v>
      </c>
      <c r="E541" s="10" t="s">
        <v>1515</v>
      </c>
      <c r="H541" s="10">
        <v>210604</v>
      </c>
      <c r="I541" s="10">
        <v>35430</v>
      </c>
      <c r="J541" s="10">
        <v>70000</v>
      </c>
      <c r="K541" s="10">
        <v>403</v>
      </c>
      <c r="L541" s="10" t="s">
        <v>1549</v>
      </c>
      <c r="M541" s="10">
        <v>2</v>
      </c>
      <c r="P541" s="10" t="s">
        <v>1549</v>
      </c>
      <c r="T541" s="10" t="s">
        <v>1455</v>
      </c>
      <c r="U541" s="10" t="s">
        <v>1325</v>
      </c>
    </row>
    <row r="542" spans="1:21">
      <c r="A542" s="10">
        <v>538</v>
      </c>
      <c r="B542" s="10" t="s">
        <v>1661</v>
      </c>
      <c r="C542" s="10">
        <v>62</v>
      </c>
      <c r="D542" s="10" t="s">
        <v>1514</v>
      </c>
      <c r="E542" s="10" t="s">
        <v>1515</v>
      </c>
      <c r="H542" s="10">
        <v>210604</v>
      </c>
      <c r="I542" s="10">
        <v>35430</v>
      </c>
      <c r="J542" s="10">
        <v>90000</v>
      </c>
      <c r="K542" s="10">
        <v>405</v>
      </c>
      <c r="L542" s="10" t="s">
        <v>1403</v>
      </c>
      <c r="M542" s="10">
        <v>2</v>
      </c>
      <c r="P542" s="10" t="s">
        <v>1403</v>
      </c>
      <c r="T542" s="10" t="s">
        <v>1455</v>
      </c>
      <c r="U542" s="10" t="s">
        <v>1325</v>
      </c>
    </row>
    <row r="543" spans="1:21">
      <c r="A543" s="10">
        <v>539</v>
      </c>
      <c r="B543" s="10" t="s">
        <v>1661</v>
      </c>
      <c r="C543" s="10">
        <v>62</v>
      </c>
      <c r="D543" s="10" t="s">
        <v>1514</v>
      </c>
      <c r="E543" s="10" t="s">
        <v>1515</v>
      </c>
      <c r="H543" s="10">
        <v>210604</v>
      </c>
      <c r="I543" s="10">
        <v>35430</v>
      </c>
      <c r="J543" s="10">
        <v>17000</v>
      </c>
      <c r="K543" s="10">
        <v>407</v>
      </c>
      <c r="L543" s="10" t="s">
        <v>1405</v>
      </c>
      <c r="M543" s="10">
        <v>2</v>
      </c>
      <c r="P543" s="10" t="s">
        <v>1405</v>
      </c>
      <c r="T543" s="10" t="s">
        <v>1455</v>
      </c>
      <c r="U543" s="10" t="s">
        <v>1325</v>
      </c>
    </row>
    <row r="544" spans="1:21">
      <c r="A544" s="10">
        <v>540</v>
      </c>
      <c r="B544" s="10" t="s">
        <v>1661</v>
      </c>
      <c r="C544" s="10">
        <v>62</v>
      </c>
      <c r="D544" s="10" t="s">
        <v>1514</v>
      </c>
      <c r="E544" s="10" t="s">
        <v>1515</v>
      </c>
      <c r="H544" s="10">
        <v>210604</v>
      </c>
      <c r="I544" s="10">
        <v>35430</v>
      </c>
      <c r="J544" s="10">
        <v>17000</v>
      </c>
      <c r="K544" s="10">
        <v>401</v>
      </c>
      <c r="L544" s="10" t="s">
        <v>1609</v>
      </c>
      <c r="M544" s="10">
        <v>2</v>
      </c>
      <c r="P544" s="10" t="s">
        <v>1609</v>
      </c>
      <c r="T544" s="10" t="s">
        <v>1455</v>
      </c>
      <c r="U544" s="10" t="s">
        <v>1325</v>
      </c>
    </row>
    <row r="545" spans="1:21">
      <c r="A545" s="10">
        <v>541</v>
      </c>
      <c r="B545" s="10" t="s">
        <v>1661</v>
      </c>
      <c r="C545" s="10">
        <v>63</v>
      </c>
      <c r="D545" s="10" t="s">
        <v>1514</v>
      </c>
      <c r="E545" s="10" t="s">
        <v>1515</v>
      </c>
      <c r="H545" s="10">
        <v>210604</v>
      </c>
      <c r="I545" s="10">
        <v>35430</v>
      </c>
      <c r="J545" s="10">
        <v>450000</v>
      </c>
      <c r="K545" s="10">
        <v>445</v>
      </c>
      <c r="L545" s="10" t="s">
        <v>1491</v>
      </c>
      <c r="M545" s="10">
        <v>2</v>
      </c>
      <c r="P545" s="10" t="s">
        <v>1491</v>
      </c>
      <c r="T545" s="10" t="s">
        <v>1455</v>
      </c>
      <c r="U545" s="10" t="s">
        <v>1325</v>
      </c>
    </row>
    <row r="546" spans="1:21">
      <c r="A546" s="10">
        <v>542</v>
      </c>
      <c r="B546" s="10" t="s">
        <v>1661</v>
      </c>
      <c r="C546" s="10">
        <v>63</v>
      </c>
      <c r="D546" s="10" t="s">
        <v>1514</v>
      </c>
      <c r="E546" s="10" t="s">
        <v>1515</v>
      </c>
      <c r="H546" s="10">
        <v>210604</v>
      </c>
      <c r="I546" s="10">
        <v>35430</v>
      </c>
      <c r="J546" s="10">
        <v>280000</v>
      </c>
      <c r="K546" s="10">
        <v>443</v>
      </c>
      <c r="L546" s="10" t="s">
        <v>1318</v>
      </c>
      <c r="M546" s="10">
        <v>1</v>
      </c>
      <c r="P546" s="10" t="s">
        <v>1318</v>
      </c>
      <c r="T546" s="10" t="s">
        <v>1455</v>
      </c>
      <c r="U546" s="10" t="s">
        <v>1325</v>
      </c>
    </row>
    <row r="547" spans="1:21">
      <c r="A547" s="10">
        <v>543</v>
      </c>
      <c r="B547" s="10" t="s">
        <v>1661</v>
      </c>
      <c r="C547" s="10">
        <v>63</v>
      </c>
      <c r="D547" s="10" t="s">
        <v>1514</v>
      </c>
      <c r="E547" s="10" t="s">
        <v>1515</v>
      </c>
      <c r="H547" s="10">
        <v>210604</v>
      </c>
      <c r="I547" s="10">
        <v>35430</v>
      </c>
      <c r="J547" s="10">
        <v>1200000</v>
      </c>
      <c r="K547" s="10">
        <v>444</v>
      </c>
      <c r="L547" s="10" t="s">
        <v>1638</v>
      </c>
      <c r="M547" s="10">
        <v>1</v>
      </c>
      <c r="P547" s="10" t="s">
        <v>1638</v>
      </c>
      <c r="T547" s="10" t="s">
        <v>1455</v>
      </c>
      <c r="U547" s="10" t="s">
        <v>1325</v>
      </c>
    </row>
    <row r="548" spans="1:21">
      <c r="A548" s="10">
        <v>544</v>
      </c>
      <c r="B548" s="10" t="s">
        <v>1661</v>
      </c>
      <c r="C548" s="10">
        <v>63</v>
      </c>
      <c r="D548" s="10" t="s">
        <v>1514</v>
      </c>
      <c r="E548" s="10" t="s">
        <v>1515</v>
      </c>
      <c r="H548" s="10">
        <v>210604</v>
      </c>
      <c r="I548" s="10">
        <v>35430</v>
      </c>
      <c r="J548" s="10">
        <v>2080000</v>
      </c>
      <c r="K548" s="10">
        <v>442</v>
      </c>
      <c r="L548" s="10" t="s">
        <v>1330</v>
      </c>
      <c r="M548" s="10">
        <v>4</v>
      </c>
      <c r="P548" s="10" t="s">
        <v>1330</v>
      </c>
      <c r="T548" s="10" t="s">
        <v>1455</v>
      </c>
      <c r="U548" s="10" t="s">
        <v>1325</v>
      </c>
    </row>
    <row r="549" spans="1:21">
      <c r="A549" s="10">
        <v>545</v>
      </c>
      <c r="B549" s="10" t="s">
        <v>1661</v>
      </c>
      <c r="C549" s="10">
        <v>7</v>
      </c>
      <c r="D549" s="10" t="s">
        <v>1320</v>
      </c>
      <c r="E549" s="10">
        <v>2075261</v>
      </c>
      <c r="F549" s="10" t="s">
        <v>1316</v>
      </c>
      <c r="G549" s="10">
        <v>5108168773</v>
      </c>
      <c r="H549" s="10">
        <v>41361</v>
      </c>
      <c r="I549" s="10">
        <v>31211</v>
      </c>
      <c r="J549" s="10">
        <v>290000</v>
      </c>
      <c r="O549" s="10">
        <v>0</v>
      </c>
      <c r="P549" s="10" t="s">
        <v>1518</v>
      </c>
      <c r="Q549" s="10">
        <v>70802</v>
      </c>
      <c r="R549" s="10">
        <v>80103</v>
      </c>
      <c r="S549" s="10">
        <v>210402</v>
      </c>
      <c r="U549" s="10" t="s">
        <v>1303</v>
      </c>
    </row>
    <row r="550" spans="1:21">
      <c r="A550" s="10">
        <v>546</v>
      </c>
      <c r="B550" s="10" t="s">
        <v>1663</v>
      </c>
      <c r="C550" s="10">
        <v>25</v>
      </c>
      <c r="D550" s="10" t="s">
        <v>1664</v>
      </c>
      <c r="E550" s="10">
        <v>2545985</v>
      </c>
      <c r="H550" s="10">
        <v>35470</v>
      </c>
      <c r="I550" s="10">
        <v>41361</v>
      </c>
      <c r="J550" s="10">
        <v>1500000</v>
      </c>
      <c r="K550" s="10">
        <v>446</v>
      </c>
      <c r="L550" s="10" t="s">
        <v>1494</v>
      </c>
      <c r="M550" s="10">
        <v>20</v>
      </c>
      <c r="N550" s="10" t="s">
        <v>1495</v>
      </c>
      <c r="O550" s="10">
        <v>0</v>
      </c>
      <c r="P550" s="10" t="s">
        <v>1494</v>
      </c>
      <c r="Q550" s="10">
        <v>70802</v>
      </c>
      <c r="R550" s="10">
        <v>80103</v>
      </c>
      <c r="S550" s="10">
        <v>210101</v>
      </c>
      <c r="T550" s="10" t="s">
        <v>1297</v>
      </c>
      <c r="U550" s="10" t="s">
        <v>1323</v>
      </c>
    </row>
    <row r="551" spans="1:21">
      <c r="A551" s="10">
        <v>547</v>
      </c>
      <c r="B551" s="10" t="s">
        <v>1665</v>
      </c>
      <c r="C551" s="10">
        <v>63</v>
      </c>
      <c r="D551" s="10" t="s">
        <v>1363</v>
      </c>
      <c r="E551" s="10" t="s">
        <v>1364</v>
      </c>
      <c r="H551" s="10">
        <v>210402</v>
      </c>
      <c r="I551" s="10">
        <v>35440</v>
      </c>
      <c r="J551" s="10">
        <v>120000</v>
      </c>
      <c r="K551" s="10">
        <v>441</v>
      </c>
      <c r="L551" s="10" t="s">
        <v>1636</v>
      </c>
      <c r="M551" s="10">
        <v>12</v>
      </c>
      <c r="P551" s="10" t="s">
        <v>1636</v>
      </c>
      <c r="T551" s="10" t="s">
        <v>1455</v>
      </c>
      <c r="U551" s="10" t="s">
        <v>1325</v>
      </c>
    </row>
    <row r="552" spans="1:21">
      <c r="A552" s="10">
        <v>548</v>
      </c>
      <c r="B552" s="10" t="s">
        <v>1666</v>
      </c>
      <c r="C552" s="10">
        <v>10</v>
      </c>
      <c r="D552" s="10" t="s">
        <v>1326</v>
      </c>
      <c r="E552" s="10" t="s">
        <v>1327</v>
      </c>
      <c r="F552" s="10" t="s">
        <v>1300</v>
      </c>
      <c r="G552" s="10">
        <v>140000340182</v>
      </c>
      <c r="H552" s="10">
        <v>41362</v>
      </c>
      <c r="I552" s="10">
        <v>31211</v>
      </c>
      <c r="J552" s="10">
        <v>117000</v>
      </c>
      <c r="O552" s="10">
        <v>0</v>
      </c>
      <c r="P552" s="10" t="s">
        <v>1329</v>
      </c>
      <c r="Q552" s="10">
        <v>70802</v>
      </c>
      <c r="R552" s="10">
        <v>80103</v>
      </c>
      <c r="S552" s="10">
        <v>210702</v>
      </c>
      <c r="U552" s="10" t="s">
        <v>1303</v>
      </c>
    </row>
    <row r="553" spans="1:21">
      <c r="A553" s="10">
        <v>549</v>
      </c>
      <c r="B553" s="10" t="s">
        <v>1666</v>
      </c>
      <c r="C553" s="10">
        <v>10</v>
      </c>
      <c r="D553" s="10" t="s">
        <v>1326</v>
      </c>
      <c r="E553" s="10" t="s">
        <v>1327</v>
      </c>
      <c r="H553" s="10">
        <v>210702</v>
      </c>
      <c r="I553" s="10">
        <v>41362</v>
      </c>
      <c r="J553" s="10">
        <v>117000</v>
      </c>
      <c r="P553" s="10" t="s">
        <v>1329</v>
      </c>
      <c r="U553" s="10" t="s">
        <v>1319</v>
      </c>
    </row>
    <row r="554" spans="1:21">
      <c r="A554" s="10">
        <v>550</v>
      </c>
      <c r="B554" s="10" t="s">
        <v>1666</v>
      </c>
      <c r="C554" s="10">
        <v>11</v>
      </c>
      <c r="D554" s="10" t="s">
        <v>1664</v>
      </c>
      <c r="E554" s="10">
        <v>2545985</v>
      </c>
      <c r="F554" s="10" t="s">
        <v>1667</v>
      </c>
      <c r="G554" s="10">
        <v>3006003591</v>
      </c>
      <c r="H554" s="10">
        <v>41361</v>
      </c>
      <c r="I554" s="10">
        <v>31211</v>
      </c>
      <c r="J554" s="10">
        <v>1500000</v>
      </c>
      <c r="O554" s="10">
        <v>0</v>
      </c>
      <c r="P554" s="10" t="s">
        <v>1668</v>
      </c>
      <c r="Q554" s="10">
        <v>70802</v>
      </c>
      <c r="R554" s="10">
        <v>80103</v>
      </c>
      <c r="S554" s="10">
        <v>210503</v>
      </c>
      <c r="U554" s="10" t="s">
        <v>1303</v>
      </c>
    </row>
    <row r="555" spans="1:21">
      <c r="A555" s="10">
        <v>551</v>
      </c>
      <c r="B555" s="10" t="s">
        <v>1666</v>
      </c>
      <c r="C555" s="10">
        <v>12</v>
      </c>
      <c r="D555" s="10" t="s">
        <v>1659</v>
      </c>
      <c r="E555" s="10">
        <v>6167799</v>
      </c>
      <c r="F555" s="10" t="s">
        <v>1316</v>
      </c>
      <c r="G555" s="10">
        <v>5009862968</v>
      </c>
      <c r="H555" s="10">
        <v>41361</v>
      </c>
      <c r="I555" s="10">
        <v>31211</v>
      </c>
      <c r="J555" s="10">
        <v>4010000</v>
      </c>
      <c r="O555" s="10">
        <v>0</v>
      </c>
      <c r="P555" s="10" t="s">
        <v>1669</v>
      </c>
      <c r="Q555" s="10">
        <v>70802</v>
      </c>
      <c r="R555" s="10">
        <v>80103</v>
      </c>
      <c r="S555" s="10">
        <v>210604</v>
      </c>
      <c r="U555" s="10" t="s">
        <v>1303</v>
      </c>
    </row>
    <row r="556" spans="1:21">
      <c r="A556" s="10">
        <v>552</v>
      </c>
      <c r="B556" s="10" t="s">
        <v>1666</v>
      </c>
      <c r="C556" s="10">
        <v>13</v>
      </c>
      <c r="D556" s="10" t="s">
        <v>1308</v>
      </c>
      <c r="E556" s="10">
        <v>100190090000</v>
      </c>
      <c r="F556" s="10" t="s">
        <v>1293</v>
      </c>
      <c r="G556" s="10">
        <v>100190090000</v>
      </c>
      <c r="H556" s="10">
        <v>41312</v>
      </c>
      <c r="I556" s="10">
        <v>31211</v>
      </c>
      <c r="J556" s="10">
        <v>16145</v>
      </c>
      <c r="O556" s="10">
        <v>0</v>
      </c>
      <c r="P556" s="10" t="s">
        <v>1310</v>
      </c>
      <c r="Q556" s="10">
        <v>70802</v>
      </c>
      <c r="R556" s="10">
        <v>80103</v>
      </c>
      <c r="S556" s="10">
        <v>210204</v>
      </c>
      <c r="U556" s="10" t="s">
        <v>1303</v>
      </c>
    </row>
    <row r="557" spans="1:21">
      <c r="A557" s="10">
        <v>553</v>
      </c>
      <c r="B557" s="10" t="s">
        <v>1666</v>
      </c>
      <c r="C557" s="10">
        <v>13</v>
      </c>
      <c r="D557" s="10" t="s">
        <v>1308</v>
      </c>
      <c r="E557" s="10">
        <v>100190090000</v>
      </c>
      <c r="F557" s="10" t="s">
        <v>1293</v>
      </c>
      <c r="G557" s="10">
        <v>100190090000</v>
      </c>
      <c r="H557" s="10">
        <v>41312</v>
      </c>
      <c r="I557" s="10">
        <v>31211</v>
      </c>
      <c r="J557" s="10">
        <v>79673</v>
      </c>
      <c r="O557" s="10">
        <v>0</v>
      </c>
      <c r="P557" s="10" t="s">
        <v>1310</v>
      </c>
      <c r="Q557" s="10">
        <v>70802</v>
      </c>
      <c r="R557" s="10">
        <v>80103</v>
      </c>
      <c r="S557" s="10">
        <v>210202</v>
      </c>
      <c r="U557" s="10" t="s">
        <v>1303</v>
      </c>
    </row>
    <row r="558" spans="1:21">
      <c r="A558" s="10">
        <v>554</v>
      </c>
      <c r="B558" s="10" t="s">
        <v>1666</v>
      </c>
      <c r="C558" s="10">
        <v>13</v>
      </c>
      <c r="D558" s="10" t="s">
        <v>1308</v>
      </c>
      <c r="E558" s="10">
        <v>100190090000</v>
      </c>
      <c r="F558" s="10" t="s">
        <v>1293</v>
      </c>
      <c r="G558" s="10">
        <v>100190090000</v>
      </c>
      <c r="H558" s="10">
        <v>41312</v>
      </c>
      <c r="I558" s="10">
        <v>31211</v>
      </c>
      <c r="J558" s="10">
        <v>99591</v>
      </c>
      <c r="O558" s="10">
        <v>0</v>
      </c>
      <c r="P558" s="10" t="s">
        <v>1310</v>
      </c>
      <c r="Q558" s="10">
        <v>70802</v>
      </c>
      <c r="R558" s="10">
        <v>80103</v>
      </c>
      <c r="S558" s="10">
        <v>210203</v>
      </c>
      <c r="U558" s="10" t="s">
        <v>1303</v>
      </c>
    </row>
    <row r="559" spans="1:21">
      <c r="A559" s="10">
        <v>555</v>
      </c>
      <c r="B559" s="10" t="s">
        <v>1666</v>
      </c>
      <c r="C559" s="10">
        <v>13</v>
      </c>
      <c r="D559" s="10" t="s">
        <v>1308</v>
      </c>
      <c r="E559" s="10">
        <v>100190090000</v>
      </c>
      <c r="F559" s="10" t="s">
        <v>1293</v>
      </c>
      <c r="G559" s="10">
        <v>100190090000</v>
      </c>
      <c r="H559" s="10">
        <v>41312</v>
      </c>
      <c r="I559" s="10">
        <v>31211</v>
      </c>
      <c r="J559" s="10">
        <v>161454</v>
      </c>
      <c r="O559" s="10">
        <v>0</v>
      </c>
      <c r="P559" s="10" t="s">
        <v>1310</v>
      </c>
      <c r="Q559" s="10">
        <v>70802</v>
      </c>
      <c r="R559" s="10">
        <v>80103</v>
      </c>
      <c r="S559" s="10">
        <v>210205</v>
      </c>
      <c r="U559" s="10" t="s">
        <v>1303</v>
      </c>
    </row>
    <row r="560" spans="1:21">
      <c r="A560" s="10">
        <v>556</v>
      </c>
      <c r="B560" s="10" t="s">
        <v>1666</v>
      </c>
      <c r="C560" s="10">
        <v>13</v>
      </c>
      <c r="D560" s="10" t="s">
        <v>1308</v>
      </c>
      <c r="E560" s="10">
        <v>100190090000</v>
      </c>
      <c r="F560" s="10" t="s">
        <v>1293</v>
      </c>
      <c r="G560" s="10">
        <v>100190090000</v>
      </c>
      <c r="H560" s="10">
        <v>41312</v>
      </c>
      <c r="I560" s="10">
        <v>31211</v>
      </c>
      <c r="J560" s="10">
        <v>697134</v>
      </c>
      <c r="O560" s="10">
        <v>0</v>
      </c>
      <c r="P560" s="10" t="s">
        <v>1310</v>
      </c>
      <c r="Q560" s="10">
        <v>70802</v>
      </c>
      <c r="R560" s="10">
        <v>80103</v>
      </c>
      <c r="S560" s="10">
        <v>210201</v>
      </c>
      <c r="U560" s="10" t="s">
        <v>1303</v>
      </c>
    </row>
    <row r="561" spans="1:21">
      <c r="A561" s="10">
        <v>557</v>
      </c>
      <c r="B561" s="10" t="s">
        <v>1666</v>
      </c>
      <c r="C561" s="10">
        <v>13</v>
      </c>
      <c r="D561" s="10" t="s">
        <v>1308</v>
      </c>
      <c r="E561" s="10">
        <v>100190090000</v>
      </c>
      <c r="F561" s="10" t="s">
        <v>1293</v>
      </c>
      <c r="G561" s="10">
        <v>100190090000</v>
      </c>
      <c r="H561" s="10">
        <v>41312</v>
      </c>
      <c r="I561" s="10">
        <v>31211</v>
      </c>
      <c r="J561" s="10">
        <v>1187118</v>
      </c>
      <c r="O561" s="10">
        <v>0</v>
      </c>
      <c r="P561" s="10" t="s">
        <v>1310</v>
      </c>
      <c r="Q561" s="10">
        <v>70802</v>
      </c>
      <c r="R561" s="10">
        <v>80103</v>
      </c>
      <c r="S561" s="10">
        <v>210101</v>
      </c>
      <c r="U561" s="10" t="s">
        <v>1303</v>
      </c>
    </row>
    <row r="562" spans="1:21">
      <c r="A562" s="10">
        <v>558</v>
      </c>
      <c r="B562" s="10" t="s">
        <v>1666</v>
      </c>
      <c r="C562" s="10">
        <v>14</v>
      </c>
      <c r="D562" s="10" t="s">
        <v>1305</v>
      </c>
      <c r="E562" s="10">
        <v>100190000901</v>
      </c>
      <c r="F562" s="10" t="s">
        <v>1293</v>
      </c>
      <c r="G562" s="10">
        <v>100190000901</v>
      </c>
      <c r="H562" s="10">
        <v>41313</v>
      </c>
      <c r="I562" s="10">
        <v>31211</v>
      </c>
      <c r="J562" s="10">
        <v>753464</v>
      </c>
      <c r="O562" s="10">
        <v>0</v>
      </c>
      <c r="P562" s="10" t="s">
        <v>1307</v>
      </c>
      <c r="Q562" s="10">
        <v>70802</v>
      </c>
      <c r="R562" s="10">
        <v>80103</v>
      </c>
      <c r="S562" s="10">
        <v>210101</v>
      </c>
      <c r="U562" s="10" t="s">
        <v>1303</v>
      </c>
    </row>
    <row r="563" spans="1:21">
      <c r="A563" s="10">
        <v>559</v>
      </c>
      <c r="B563" s="10" t="s">
        <v>1666</v>
      </c>
      <c r="C563" s="10">
        <v>15</v>
      </c>
      <c r="D563" s="10" t="s">
        <v>1563</v>
      </c>
      <c r="E563" s="10">
        <v>4255585</v>
      </c>
      <c r="F563" s="10" t="s">
        <v>1316</v>
      </c>
      <c r="G563" s="10">
        <v>5046330371</v>
      </c>
      <c r="H563" s="10">
        <v>41361</v>
      </c>
      <c r="I563" s="10">
        <v>31211</v>
      </c>
      <c r="J563" s="10">
        <v>321000</v>
      </c>
      <c r="O563" s="10">
        <v>0</v>
      </c>
      <c r="P563" s="10" t="s">
        <v>1670</v>
      </c>
      <c r="Q563" s="10">
        <v>70802</v>
      </c>
      <c r="R563" s="10">
        <v>80103</v>
      </c>
      <c r="S563" s="10">
        <v>210603</v>
      </c>
      <c r="U563" s="10" t="s">
        <v>1303</v>
      </c>
    </row>
    <row r="564" spans="1:21">
      <c r="A564" s="10">
        <v>560</v>
      </c>
      <c r="B564" s="10" t="s">
        <v>1666</v>
      </c>
      <c r="C564" s="10">
        <v>16</v>
      </c>
      <c r="D564" s="10" t="s">
        <v>1631</v>
      </c>
      <c r="E564" s="10">
        <v>9023178</v>
      </c>
      <c r="F564" s="10" t="s">
        <v>1293</v>
      </c>
      <c r="G564" s="10">
        <v>100190009001</v>
      </c>
      <c r="H564" s="10">
        <v>41361</v>
      </c>
      <c r="I564" s="10">
        <v>31211</v>
      </c>
      <c r="J564" s="10">
        <v>230000</v>
      </c>
      <c r="O564" s="10">
        <v>0</v>
      </c>
      <c r="P564" s="10" t="s">
        <v>1671</v>
      </c>
      <c r="Q564" s="10">
        <v>70802</v>
      </c>
      <c r="R564" s="10">
        <v>80103</v>
      </c>
      <c r="S564" s="10">
        <v>210801</v>
      </c>
      <c r="U564" s="10" t="s">
        <v>1303</v>
      </c>
    </row>
    <row r="565" spans="1:21">
      <c r="A565" s="10">
        <v>561</v>
      </c>
      <c r="B565" s="10" t="s">
        <v>1666</v>
      </c>
      <c r="C565" s="10">
        <v>16</v>
      </c>
      <c r="D565" s="10" t="s">
        <v>1631</v>
      </c>
      <c r="E565" s="10">
        <v>9023178</v>
      </c>
      <c r="H565" s="10">
        <v>210801</v>
      </c>
      <c r="I565" s="10">
        <v>41361</v>
      </c>
      <c r="J565" s="10">
        <v>230000</v>
      </c>
      <c r="P565" s="10" t="s">
        <v>1671</v>
      </c>
      <c r="U565" s="10" t="s">
        <v>1319</v>
      </c>
    </row>
    <row r="566" spans="1:21">
      <c r="A566" s="10">
        <v>562</v>
      </c>
      <c r="B566" s="10" t="s">
        <v>1666</v>
      </c>
      <c r="C566" s="10">
        <v>8</v>
      </c>
      <c r="D566" s="10" t="s">
        <v>1387</v>
      </c>
      <c r="E566" s="10" t="s">
        <v>1388</v>
      </c>
      <c r="F566" s="10" t="s">
        <v>1300</v>
      </c>
      <c r="G566" s="10">
        <v>140800233842</v>
      </c>
      <c r="H566" s="10">
        <v>41362</v>
      </c>
      <c r="I566" s="10">
        <v>31211</v>
      </c>
      <c r="J566" s="10">
        <v>117000</v>
      </c>
      <c r="O566" s="10">
        <v>0</v>
      </c>
      <c r="P566" s="10" t="s">
        <v>1329</v>
      </c>
      <c r="Q566" s="10">
        <v>70802</v>
      </c>
      <c r="R566" s="10">
        <v>80103</v>
      </c>
      <c r="S566" s="10">
        <v>210702</v>
      </c>
      <c r="U566" s="10" t="s">
        <v>1303</v>
      </c>
    </row>
    <row r="567" spans="1:21">
      <c r="A567" s="10">
        <v>563</v>
      </c>
      <c r="B567" s="10" t="s">
        <v>1666</v>
      </c>
      <c r="C567" s="10">
        <v>8</v>
      </c>
      <c r="D567" s="10" t="s">
        <v>1387</v>
      </c>
      <c r="E567" s="10" t="s">
        <v>1388</v>
      </c>
      <c r="H567" s="10">
        <v>210702</v>
      </c>
      <c r="I567" s="10">
        <v>41362</v>
      </c>
      <c r="J567" s="10">
        <v>117000</v>
      </c>
      <c r="P567" s="10" t="s">
        <v>1329</v>
      </c>
      <c r="U567" s="10" t="s">
        <v>1319</v>
      </c>
    </row>
    <row r="568" spans="1:21">
      <c r="A568" s="10">
        <v>564</v>
      </c>
      <c r="B568" s="10" t="s">
        <v>1666</v>
      </c>
      <c r="C568" s="10">
        <v>9</v>
      </c>
      <c r="D568" s="10" t="s">
        <v>1475</v>
      </c>
      <c r="E568" s="10" t="s">
        <v>1476</v>
      </c>
      <c r="F568" s="10" t="s">
        <v>1300</v>
      </c>
      <c r="G568" s="10">
        <v>140000433061</v>
      </c>
      <c r="H568" s="10">
        <v>41362</v>
      </c>
      <c r="I568" s="10">
        <v>31211</v>
      </c>
      <c r="J568" s="10">
        <v>117000</v>
      </c>
      <c r="O568" s="10">
        <v>0</v>
      </c>
      <c r="P568" s="10" t="s">
        <v>1329</v>
      </c>
      <c r="Q568" s="10">
        <v>70802</v>
      </c>
      <c r="R568" s="10">
        <v>80103</v>
      </c>
      <c r="S568" s="10">
        <v>210702</v>
      </c>
      <c r="U568" s="10" t="s">
        <v>1303</v>
      </c>
    </row>
    <row r="569" spans="1:21">
      <c r="A569" s="10">
        <v>565</v>
      </c>
      <c r="B569" s="10" t="s">
        <v>1666</v>
      </c>
      <c r="C569" s="10">
        <v>9</v>
      </c>
      <c r="D569" s="10" t="s">
        <v>1475</v>
      </c>
      <c r="E569" s="10" t="s">
        <v>1476</v>
      </c>
      <c r="H569" s="10">
        <v>210702</v>
      </c>
      <c r="I569" s="10">
        <v>41362</v>
      </c>
      <c r="J569" s="10">
        <v>117000</v>
      </c>
      <c r="P569" s="10" t="s">
        <v>1329</v>
      </c>
      <c r="U569" s="10" t="s">
        <v>1319</v>
      </c>
    </row>
    <row r="570" spans="1:21">
      <c r="A570" s="10">
        <v>566</v>
      </c>
      <c r="B570" s="10" t="s">
        <v>1672</v>
      </c>
      <c r="C570" s="10">
        <v>4</v>
      </c>
      <c r="D570" s="10" t="s">
        <v>1315</v>
      </c>
      <c r="E570" s="10">
        <v>2073943</v>
      </c>
      <c r="F570" s="10" t="s">
        <v>1316</v>
      </c>
      <c r="G570" s="10">
        <v>5045002567</v>
      </c>
      <c r="H570" s="10">
        <v>41361</v>
      </c>
      <c r="I570" s="10">
        <v>31211</v>
      </c>
      <c r="J570" s="10">
        <v>104000</v>
      </c>
      <c r="O570" s="10">
        <v>0</v>
      </c>
      <c r="P570" s="10" t="s">
        <v>1317</v>
      </c>
      <c r="Q570" s="10">
        <v>70802</v>
      </c>
      <c r="R570" s="10">
        <v>80103</v>
      </c>
      <c r="S570" s="10">
        <v>210403</v>
      </c>
      <c r="U570" s="10" t="s">
        <v>1303</v>
      </c>
    </row>
    <row r="571" spans="1:21">
      <c r="A571" s="10">
        <v>567</v>
      </c>
      <c r="B571" s="10" t="s">
        <v>1672</v>
      </c>
      <c r="C571" s="10">
        <v>4</v>
      </c>
      <c r="D571" s="10" t="s">
        <v>1315</v>
      </c>
      <c r="E571" s="10">
        <v>2073943</v>
      </c>
      <c r="H571" s="10">
        <v>210403</v>
      </c>
      <c r="I571" s="10">
        <v>41361</v>
      </c>
      <c r="J571" s="10">
        <v>104000</v>
      </c>
      <c r="P571" s="10" t="s">
        <v>1317</v>
      </c>
      <c r="U571" s="10" t="s">
        <v>1319</v>
      </c>
    </row>
    <row r="572" spans="1:21">
      <c r="A572" s="10">
        <v>568</v>
      </c>
      <c r="B572" s="10" t="s">
        <v>1672</v>
      </c>
      <c r="C572" s="10">
        <v>64</v>
      </c>
      <c r="D572" s="10" t="s">
        <v>1363</v>
      </c>
      <c r="E572" s="10" t="s">
        <v>1364</v>
      </c>
      <c r="H572" s="10">
        <v>210406</v>
      </c>
      <c r="I572" s="10">
        <v>35470</v>
      </c>
      <c r="J572" s="10">
        <v>41500</v>
      </c>
      <c r="K572" s="10">
        <v>395</v>
      </c>
      <c r="L572" s="10" t="s">
        <v>1512</v>
      </c>
      <c r="M572" s="10">
        <v>1</v>
      </c>
      <c r="P572" s="10" t="s">
        <v>1512</v>
      </c>
      <c r="T572" s="10" t="s">
        <v>1455</v>
      </c>
      <c r="U572" s="10" t="s">
        <v>1325</v>
      </c>
    </row>
    <row r="573" spans="1:21">
      <c r="A573" s="10">
        <v>569</v>
      </c>
      <c r="B573" s="10" t="s">
        <v>1672</v>
      </c>
      <c r="C573" s="10">
        <v>64</v>
      </c>
      <c r="D573" s="10" t="s">
        <v>1363</v>
      </c>
      <c r="E573" s="10" t="s">
        <v>1364</v>
      </c>
      <c r="H573" s="10">
        <v>210406</v>
      </c>
      <c r="I573" s="10">
        <v>35470</v>
      </c>
      <c r="J573" s="10">
        <v>12000</v>
      </c>
      <c r="K573" s="10">
        <v>394</v>
      </c>
      <c r="L573" s="10" t="s">
        <v>1380</v>
      </c>
      <c r="M573" s="10">
        <v>1</v>
      </c>
      <c r="P573" s="10" t="s">
        <v>1380</v>
      </c>
      <c r="T573" s="10" t="s">
        <v>1455</v>
      </c>
      <c r="U573" s="10" t="s">
        <v>1325</v>
      </c>
    </row>
    <row r="574" spans="1:21">
      <c r="A574" s="10">
        <v>570</v>
      </c>
      <c r="B574" s="10" t="s">
        <v>1672</v>
      </c>
      <c r="C574" s="10">
        <v>64</v>
      </c>
      <c r="D574" s="10" t="s">
        <v>1363</v>
      </c>
      <c r="E574" s="10" t="s">
        <v>1364</v>
      </c>
      <c r="H574" s="10">
        <v>210406</v>
      </c>
      <c r="I574" s="10">
        <v>35470</v>
      </c>
      <c r="J574" s="10">
        <v>10000</v>
      </c>
      <c r="K574" s="10">
        <v>393</v>
      </c>
      <c r="L574" s="10" t="s">
        <v>1377</v>
      </c>
      <c r="M574" s="10">
        <v>1</v>
      </c>
      <c r="P574" s="10" t="s">
        <v>1377</v>
      </c>
      <c r="T574" s="10" t="s">
        <v>1455</v>
      </c>
      <c r="U574" s="10" t="s">
        <v>1325</v>
      </c>
    </row>
    <row r="575" spans="1:21">
      <c r="A575" s="10">
        <v>571</v>
      </c>
      <c r="B575" s="10" t="s">
        <v>1673</v>
      </c>
      <c r="C575" s="10" t="s">
        <v>1334</v>
      </c>
      <c r="D575" s="10" t="s">
        <v>1290</v>
      </c>
      <c r="E575" s="10">
        <v>5013976</v>
      </c>
      <c r="H575" s="10">
        <v>210101</v>
      </c>
      <c r="I575" s="10">
        <v>41311</v>
      </c>
      <c r="J575" s="10">
        <v>9554062</v>
      </c>
      <c r="P575" s="10" t="s">
        <v>1674</v>
      </c>
      <c r="U575" s="10" t="s">
        <v>1319</v>
      </c>
    </row>
    <row r="576" spans="1:21">
      <c r="A576" s="10">
        <v>572</v>
      </c>
      <c r="B576" s="10" t="s">
        <v>1673</v>
      </c>
      <c r="C576" s="10" t="s">
        <v>1336</v>
      </c>
      <c r="D576" s="10" t="s">
        <v>1300</v>
      </c>
      <c r="E576" s="10">
        <v>5341469</v>
      </c>
      <c r="H576" s="10">
        <v>41311</v>
      </c>
      <c r="I576" s="10">
        <v>41312</v>
      </c>
      <c r="J576" s="10">
        <v>954406</v>
      </c>
      <c r="P576" s="10" t="s">
        <v>1675</v>
      </c>
      <c r="U576" s="10" t="s">
        <v>1319</v>
      </c>
    </row>
    <row r="577" spans="1:21">
      <c r="A577" s="10">
        <v>573</v>
      </c>
      <c r="B577" s="10" t="s">
        <v>1673</v>
      </c>
      <c r="C577" s="10" t="s">
        <v>1338</v>
      </c>
      <c r="D577" s="10" t="s">
        <v>1290</v>
      </c>
      <c r="E577" s="10">
        <v>5013976</v>
      </c>
      <c r="H577" s="10">
        <v>210201</v>
      </c>
      <c r="I577" s="10">
        <v>41312</v>
      </c>
      <c r="J577" s="10">
        <v>697134.34</v>
      </c>
      <c r="P577" s="10" t="s">
        <v>1676</v>
      </c>
      <c r="U577" s="10" t="s">
        <v>1319</v>
      </c>
    </row>
    <row r="578" spans="1:21">
      <c r="A578" s="10">
        <v>574</v>
      </c>
      <c r="B578" s="10" t="s">
        <v>1673</v>
      </c>
      <c r="C578" s="10" t="s">
        <v>1340</v>
      </c>
      <c r="D578" s="10" t="s">
        <v>1290</v>
      </c>
      <c r="E578" s="10">
        <v>5013976</v>
      </c>
      <c r="H578" s="10">
        <v>210202</v>
      </c>
      <c r="I578" s="10">
        <v>41312</v>
      </c>
      <c r="J578" s="10">
        <v>79672.495999999999</v>
      </c>
      <c r="P578" s="10" t="s">
        <v>1677</v>
      </c>
      <c r="U578" s="10" t="s">
        <v>1319</v>
      </c>
    </row>
    <row r="579" spans="1:21">
      <c r="A579" s="10">
        <v>575</v>
      </c>
      <c r="B579" s="10" t="s">
        <v>1673</v>
      </c>
      <c r="C579" s="10" t="s">
        <v>1342</v>
      </c>
      <c r="D579" s="10" t="s">
        <v>1290</v>
      </c>
      <c r="E579" s="10">
        <v>5013976</v>
      </c>
      <c r="H579" s="10">
        <v>210205</v>
      </c>
      <c r="I579" s="10">
        <v>41312</v>
      </c>
      <c r="J579" s="10">
        <v>161454.04</v>
      </c>
      <c r="P579" s="10" t="s">
        <v>1678</v>
      </c>
      <c r="U579" s="10" t="s">
        <v>1319</v>
      </c>
    </row>
    <row r="580" spans="1:21">
      <c r="A580" s="10">
        <v>576</v>
      </c>
      <c r="B580" s="10" t="s">
        <v>1673</v>
      </c>
      <c r="C580" s="10" t="s">
        <v>1344</v>
      </c>
      <c r="D580" s="10" t="s">
        <v>1290</v>
      </c>
      <c r="E580" s="10">
        <v>5013976</v>
      </c>
      <c r="H580" s="10">
        <v>210204</v>
      </c>
      <c r="I580" s="10">
        <v>41312</v>
      </c>
      <c r="J580" s="10">
        <v>16145.404</v>
      </c>
      <c r="P580" s="10" t="s">
        <v>1679</v>
      </c>
      <c r="U580" s="10" t="s">
        <v>1319</v>
      </c>
    </row>
    <row r="581" spans="1:21">
      <c r="A581" s="10">
        <v>577</v>
      </c>
      <c r="B581" s="10" t="s">
        <v>1673</v>
      </c>
      <c r="C581" s="10" t="s">
        <v>1346</v>
      </c>
      <c r="D581" s="10" t="s">
        <v>1290</v>
      </c>
      <c r="E581" s="10">
        <v>5013976</v>
      </c>
      <c r="H581" s="10">
        <v>210203</v>
      </c>
      <c r="I581" s="10">
        <v>41312</v>
      </c>
      <c r="J581" s="10">
        <v>99590.62</v>
      </c>
      <c r="P581" s="10" t="s">
        <v>1680</v>
      </c>
      <c r="U581" s="10" t="s">
        <v>1319</v>
      </c>
    </row>
    <row r="582" spans="1:21">
      <c r="A582" s="10">
        <v>578</v>
      </c>
      <c r="B582" s="10" t="s">
        <v>1673</v>
      </c>
      <c r="C582" s="10" t="s">
        <v>1348</v>
      </c>
      <c r="D582" s="10" t="s">
        <v>1300</v>
      </c>
      <c r="E582" s="10">
        <v>5341469</v>
      </c>
      <c r="H582" s="10">
        <v>41311</v>
      </c>
      <c r="I582" s="10">
        <v>41313</v>
      </c>
      <c r="J582" s="10">
        <v>753464</v>
      </c>
      <c r="P582" s="10" t="s">
        <v>1681</v>
      </c>
      <c r="U582" s="10" t="s">
        <v>1319</v>
      </c>
    </row>
    <row r="583" spans="1:21">
      <c r="A583" s="10">
        <v>579</v>
      </c>
      <c r="B583" s="10" t="s">
        <v>1673</v>
      </c>
      <c r="C583" s="10" t="s">
        <v>1350</v>
      </c>
      <c r="D583" s="10" t="s">
        <v>1300</v>
      </c>
      <c r="E583" s="10">
        <v>5341469</v>
      </c>
      <c r="H583" s="10">
        <v>210101</v>
      </c>
      <c r="I583" s="10">
        <v>41311</v>
      </c>
      <c r="J583" s="10">
        <v>405000</v>
      </c>
      <c r="P583" s="10" t="s">
        <v>1682</v>
      </c>
      <c r="U583" s="10" t="s">
        <v>1319</v>
      </c>
    </row>
    <row r="584" spans="1:21">
      <c r="A584" s="10">
        <v>580</v>
      </c>
      <c r="B584" s="10" t="s">
        <v>1673</v>
      </c>
      <c r="C584" s="10" t="s">
        <v>1352</v>
      </c>
      <c r="D584" s="10" t="s">
        <v>1290</v>
      </c>
      <c r="E584" s="10">
        <v>5013976</v>
      </c>
      <c r="H584" s="10">
        <v>210903</v>
      </c>
      <c r="I584" s="10">
        <v>39202</v>
      </c>
      <c r="J584" s="10">
        <v>16842807.68</v>
      </c>
      <c r="P584" s="10" t="s">
        <v>1353</v>
      </c>
      <c r="U584" s="10" t="s">
        <v>1354</v>
      </c>
    </row>
    <row r="585" spans="1:21">
      <c r="A585" s="10">
        <v>581</v>
      </c>
      <c r="B585" s="10" t="s">
        <v>1673</v>
      </c>
      <c r="C585" s="10" t="s">
        <v>1352</v>
      </c>
      <c r="D585" s="10" t="s">
        <v>1290</v>
      </c>
      <c r="E585" s="10">
        <v>5013976</v>
      </c>
      <c r="H585" s="10">
        <v>210903</v>
      </c>
      <c r="I585" s="10">
        <v>39204</v>
      </c>
      <c r="J585" s="10">
        <v>1137453.01</v>
      </c>
      <c r="P585" s="10" t="s">
        <v>1353</v>
      </c>
      <c r="U585" s="10" t="s">
        <v>1354</v>
      </c>
    </row>
    <row r="586" spans="1:21">
      <c r="A586" s="10">
        <v>582</v>
      </c>
      <c r="B586" s="10" t="s">
        <v>1673</v>
      </c>
      <c r="C586" s="10" t="s">
        <v>1352</v>
      </c>
      <c r="D586" s="10" t="s">
        <v>1290</v>
      </c>
      <c r="E586" s="10">
        <v>5013976</v>
      </c>
      <c r="H586" s="10">
        <v>210903</v>
      </c>
      <c r="I586" s="10">
        <v>39206</v>
      </c>
      <c r="J586" s="10">
        <v>45594116.920000002</v>
      </c>
      <c r="P586" s="10" t="s">
        <v>1353</v>
      </c>
      <c r="U586" s="10" t="s">
        <v>1354</v>
      </c>
    </row>
    <row r="587" spans="1:21">
      <c r="A587" s="10">
        <v>583</v>
      </c>
      <c r="B587" s="10" t="s">
        <v>1673</v>
      </c>
      <c r="C587" s="10" t="s">
        <v>1352</v>
      </c>
      <c r="D587" s="10" t="s">
        <v>1290</v>
      </c>
      <c r="E587" s="10">
        <v>5013976</v>
      </c>
      <c r="H587" s="10">
        <v>210903</v>
      </c>
      <c r="I587" s="10">
        <v>39210</v>
      </c>
      <c r="J587" s="10">
        <v>321654.27</v>
      </c>
      <c r="P587" s="10" t="s">
        <v>1353</v>
      </c>
      <c r="U587" s="10" t="s">
        <v>1354</v>
      </c>
    </row>
    <row r="588" spans="1:21">
      <c r="A588" s="10">
        <v>584</v>
      </c>
      <c r="B588" s="10" t="s">
        <v>1673</v>
      </c>
      <c r="C588" s="10" t="s">
        <v>1352</v>
      </c>
      <c r="D588" s="10" t="s">
        <v>1290</v>
      </c>
      <c r="E588" s="10">
        <v>5013976</v>
      </c>
      <c r="H588" s="10">
        <v>210903</v>
      </c>
      <c r="I588" s="10">
        <v>39208</v>
      </c>
      <c r="J588" s="10">
        <v>109568.01</v>
      </c>
      <c r="P588" s="10" t="s">
        <v>1353</v>
      </c>
      <c r="U588" s="10" t="s">
        <v>1354</v>
      </c>
    </row>
    <row r="589" spans="1:21">
      <c r="A589" s="10">
        <v>585</v>
      </c>
      <c r="B589" s="10" t="s">
        <v>1683</v>
      </c>
      <c r="C589" s="10">
        <v>63</v>
      </c>
      <c r="D589" s="10" t="s">
        <v>1514</v>
      </c>
      <c r="E589" s="10" t="s">
        <v>1515</v>
      </c>
      <c r="H589" s="10">
        <v>210603</v>
      </c>
      <c r="I589" s="10">
        <v>35420</v>
      </c>
      <c r="J589" s="10">
        <v>67500</v>
      </c>
      <c r="K589" s="10">
        <v>437</v>
      </c>
      <c r="L589" s="10" t="s">
        <v>1299</v>
      </c>
      <c r="M589" s="10">
        <v>45</v>
      </c>
      <c r="P589" s="10" t="s">
        <v>1299</v>
      </c>
      <c r="T589" s="10" t="s">
        <v>1455</v>
      </c>
      <c r="U589" s="10" t="s">
        <v>1325</v>
      </c>
    </row>
    <row r="590" spans="1:21">
      <c r="A590" s="10">
        <v>586</v>
      </c>
      <c r="B590" s="10" t="s">
        <v>1683</v>
      </c>
      <c r="C590" s="10">
        <v>63</v>
      </c>
      <c r="D590" s="10" t="s">
        <v>1514</v>
      </c>
      <c r="E590" s="10" t="s">
        <v>1515</v>
      </c>
      <c r="H590" s="10">
        <v>210603</v>
      </c>
      <c r="I590" s="10">
        <v>35420</v>
      </c>
      <c r="J590" s="10">
        <v>100000</v>
      </c>
      <c r="K590" s="10">
        <v>45</v>
      </c>
      <c r="L590" s="10" t="s">
        <v>1324</v>
      </c>
      <c r="M590" s="10">
        <v>20</v>
      </c>
      <c r="P590" s="10" t="s">
        <v>1324</v>
      </c>
      <c r="T590" s="10" t="s">
        <v>1455</v>
      </c>
      <c r="U590" s="10" t="s">
        <v>1325</v>
      </c>
    </row>
    <row r="591" spans="1:21">
      <c r="A591" s="10">
        <v>587</v>
      </c>
      <c r="B591" s="10" t="s">
        <v>1684</v>
      </c>
      <c r="C591" s="10">
        <v>1</v>
      </c>
      <c r="D591" s="10" t="s">
        <v>1292</v>
      </c>
      <c r="E591" s="10">
        <v>5013976</v>
      </c>
      <c r="F591" s="10" t="s">
        <v>1293</v>
      </c>
      <c r="G591" s="10">
        <v>100900019032</v>
      </c>
      <c r="H591" s="10">
        <v>31211</v>
      </c>
      <c r="I591" s="10">
        <v>1200041</v>
      </c>
      <c r="J591" s="10">
        <v>23884200</v>
      </c>
      <c r="O591" s="10">
        <v>0</v>
      </c>
      <c r="P591" s="10" t="s">
        <v>1296</v>
      </c>
      <c r="Q591" s="10">
        <v>70802</v>
      </c>
      <c r="R591" s="10">
        <v>80103</v>
      </c>
      <c r="S591" s="10">
        <v>350001</v>
      </c>
      <c r="U591" s="10" t="s">
        <v>1298</v>
      </c>
    </row>
    <row r="592" spans="1:21">
      <c r="A592" s="10">
        <v>588</v>
      </c>
      <c r="B592" s="10" t="s">
        <v>1685</v>
      </c>
      <c r="C592" s="10">
        <v>2</v>
      </c>
      <c r="D592" s="10" t="s">
        <v>1300</v>
      </c>
      <c r="E592" s="10">
        <v>5341469</v>
      </c>
      <c r="F592" s="10" t="s">
        <v>1300</v>
      </c>
      <c r="G592" s="10">
        <v>140800215515</v>
      </c>
      <c r="H592" s="10">
        <v>41311</v>
      </c>
      <c r="I592" s="10">
        <v>31211</v>
      </c>
      <c r="J592" s="10">
        <v>225000</v>
      </c>
      <c r="O592" s="10">
        <v>0</v>
      </c>
      <c r="P592" s="10" t="s">
        <v>1686</v>
      </c>
      <c r="Q592" s="10">
        <v>70802</v>
      </c>
      <c r="R592" s="10">
        <v>80103</v>
      </c>
      <c r="S592" s="10">
        <v>210103</v>
      </c>
      <c r="U592" s="10" t="s">
        <v>1303</v>
      </c>
    </row>
    <row r="593" spans="1:21">
      <c r="A593" s="10">
        <v>589</v>
      </c>
      <c r="B593" s="10" t="s">
        <v>1685</v>
      </c>
      <c r="C593" s="10">
        <v>2</v>
      </c>
      <c r="D593" s="10" t="s">
        <v>1300</v>
      </c>
      <c r="E593" s="10">
        <v>5341469</v>
      </c>
      <c r="F593" s="10" t="s">
        <v>1300</v>
      </c>
      <c r="G593" s="10">
        <v>140800215515</v>
      </c>
      <c r="H593" s="10">
        <v>41311</v>
      </c>
      <c r="I593" s="10">
        <v>31211</v>
      </c>
      <c r="J593" s="10">
        <v>7089905</v>
      </c>
      <c r="O593" s="10">
        <v>0</v>
      </c>
      <c r="P593" s="10" t="s">
        <v>1686</v>
      </c>
      <c r="Q593" s="10">
        <v>70802</v>
      </c>
      <c r="R593" s="10">
        <v>80103</v>
      </c>
      <c r="S593" s="10">
        <v>210101</v>
      </c>
      <c r="U593" s="10" t="s">
        <v>1303</v>
      </c>
    </row>
    <row r="594" spans="1:21">
      <c r="A594" s="10">
        <v>590</v>
      </c>
      <c r="B594" s="10" t="s">
        <v>1685</v>
      </c>
      <c r="C594" s="10">
        <v>3</v>
      </c>
      <c r="D594" s="10" t="s">
        <v>1315</v>
      </c>
      <c r="E594" s="10">
        <v>2073943</v>
      </c>
      <c r="F594" s="10" t="s">
        <v>1316</v>
      </c>
      <c r="G594" s="10">
        <v>5045002567</v>
      </c>
      <c r="H594" s="10">
        <v>41361</v>
      </c>
      <c r="I594" s="10">
        <v>31211</v>
      </c>
      <c r="J594" s="10">
        <v>104000</v>
      </c>
      <c r="O594" s="10">
        <v>0</v>
      </c>
      <c r="P594" s="10" t="s">
        <v>1317</v>
      </c>
      <c r="Q594" s="10">
        <v>70802</v>
      </c>
      <c r="R594" s="10">
        <v>80103</v>
      </c>
      <c r="S594" s="10">
        <v>210403</v>
      </c>
      <c r="U594" s="10" t="s">
        <v>1303</v>
      </c>
    </row>
    <row r="595" spans="1:21">
      <c r="A595" s="10">
        <v>591</v>
      </c>
      <c r="B595" s="10" t="s">
        <v>1685</v>
      </c>
      <c r="C595" s="10">
        <v>3</v>
      </c>
      <c r="D595" s="10" t="s">
        <v>1315</v>
      </c>
      <c r="E595" s="10">
        <v>2073943</v>
      </c>
      <c r="H595" s="10">
        <v>210403</v>
      </c>
      <c r="I595" s="10">
        <v>41361</v>
      </c>
      <c r="J595" s="10">
        <v>104000</v>
      </c>
      <c r="P595" s="10" t="s">
        <v>1317</v>
      </c>
      <c r="U595" s="10" t="s">
        <v>1319</v>
      </c>
    </row>
    <row r="596" spans="1:21">
      <c r="A596" s="10">
        <v>592</v>
      </c>
      <c r="B596" s="10" t="s">
        <v>1685</v>
      </c>
      <c r="C596" s="10">
        <v>4</v>
      </c>
      <c r="D596" s="10" t="s">
        <v>1320</v>
      </c>
      <c r="E596" s="10">
        <v>2075261</v>
      </c>
      <c r="F596" s="10" t="s">
        <v>1316</v>
      </c>
      <c r="G596" s="10">
        <v>5108168773</v>
      </c>
      <c r="H596" s="10">
        <v>41361</v>
      </c>
      <c r="I596" s="10">
        <v>31211</v>
      </c>
      <c r="J596" s="10">
        <v>160000</v>
      </c>
      <c r="O596" s="10">
        <v>0</v>
      </c>
      <c r="P596" s="10" t="s">
        <v>1518</v>
      </c>
      <c r="Q596" s="10">
        <v>70802</v>
      </c>
      <c r="R596" s="10">
        <v>80103</v>
      </c>
      <c r="S596" s="10">
        <v>210402</v>
      </c>
      <c r="U596" s="10" t="s">
        <v>1303</v>
      </c>
    </row>
    <row r="597" spans="1:21">
      <c r="A597" s="10">
        <v>593</v>
      </c>
      <c r="B597" s="10" t="s">
        <v>1685</v>
      </c>
      <c r="C597" s="10">
        <v>5</v>
      </c>
      <c r="D597" s="10" t="s">
        <v>1320</v>
      </c>
      <c r="E597" s="10">
        <v>2075261</v>
      </c>
      <c r="F597" s="10" t="s">
        <v>1316</v>
      </c>
      <c r="G597" s="10">
        <v>5108168773</v>
      </c>
      <c r="H597" s="10">
        <v>41361</v>
      </c>
      <c r="I597" s="10">
        <v>31211</v>
      </c>
      <c r="J597" s="10">
        <v>450000</v>
      </c>
      <c r="O597" s="10">
        <v>0</v>
      </c>
      <c r="P597" s="10" t="s">
        <v>1321</v>
      </c>
      <c r="Q597" s="10">
        <v>70802</v>
      </c>
      <c r="R597" s="10">
        <v>80103</v>
      </c>
      <c r="S597" s="10">
        <v>210402</v>
      </c>
      <c r="U597" s="10" t="s">
        <v>1303</v>
      </c>
    </row>
    <row r="598" spans="1:21">
      <c r="A598" s="10">
        <v>594</v>
      </c>
      <c r="B598" s="10" t="s">
        <v>1685</v>
      </c>
      <c r="C598" s="10">
        <v>6</v>
      </c>
      <c r="D598" s="10" t="s">
        <v>1308</v>
      </c>
      <c r="E598" s="10">
        <v>100190090000</v>
      </c>
      <c r="F598" s="10" t="s">
        <v>1293</v>
      </c>
      <c r="G598" s="10">
        <v>100190090000</v>
      </c>
      <c r="H598" s="10">
        <v>41312</v>
      </c>
      <c r="I598" s="10">
        <v>31211</v>
      </c>
      <c r="J598" s="10">
        <v>616820</v>
      </c>
      <c r="O598" s="10">
        <v>0</v>
      </c>
      <c r="P598" s="10" t="s">
        <v>1310</v>
      </c>
      <c r="Q598" s="10">
        <v>70802</v>
      </c>
      <c r="R598" s="10">
        <v>80103</v>
      </c>
      <c r="S598" s="10">
        <v>210201</v>
      </c>
      <c r="U598" s="10" t="s">
        <v>1303</v>
      </c>
    </row>
    <row r="599" spans="1:21">
      <c r="A599" s="10">
        <v>595</v>
      </c>
      <c r="B599" s="10" t="s">
        <v>1685</v>
      </c>
      <c r="C599" s="10">
        <v>6</v>
      </c>
      <c r="D599" s="10" t="s">
        <v>1308</v>
      </c>
      <c r="E599" s="10">
        <v>100190090000</v>
      </c>
      <c r="F599" s="10" t="s">
        <v>1293</v>
      </c>
      <c r="G599" s="10">
        <v>100190090000</v>
      </c>
      <c r="H599" s="10">
        <v>41312</v>
      </c>
      <c r="I599" s="10">
        <v>31211</v>
      </c>
      <c r="J599" s="10">
        <v>13845</v>
      </c>
      <c r="O599" s="10">
        <v>0</v>
      </c>
      <c r="P599" s="10" t="s">
        <v>1310</v>
      </c>
      <c r="Q599" s="10">
        <v>70802</v>
      </c>
      <c r="R599" s="10">
        <v>80103</v>
      </c>
      <c r="S599" s="10">
        <v>210204</v>
      </c>
      <c r="U599" s="10" t="s">
        <v>1303</v>
      </c>
    </row>
    <row r="600" spans="1:21">
      <c r="A600" s="10">
        <v>596</v>
      </c>
      <c r="B600" s="10" t="s">
        <v>1685</v>
      </c>
      <c r="C600" s="10">
        <v>6</v>
      </c>
      <c r="D600" s="10" t="s">
        <v>1308</v>
      </c>
      <c r="E600" s="10">
        <v>100190090000</v>
      </c>
      <c r="F600" s="10" t="s">
        <v>1293</v>
      </c>
      <c r="G600" s="10">
        <v>100190090000</v>
      </c>
      <c r="H600" s="10">
        <v>41312</v>
      </c>
      <c r="I600" s="10">
        <v>31211</v>
      </c>
      <c r="J600" s="10">
        <v>70494</v>
      </c>
      <c r="O600" s="10">
        <v>0</v>
      </c>
      <c r="P600" s="10" t="s">
        <v>1310</v>
      </c>
      <c r="Q600" s="10">
        <v>70802</v>
      </c>
      <c r="R600" s="10">
        <v>80103</v>
      </c>
      <c r="S600" s="10">
        <v>210202</v>
      </c>
      <c r="U600" s="10" t="s">
        <v>1303</v>
      </c>
    </row>
    <row r="601" spans="1:21">
      <c r="A601" s="10">
        <v>597</v>
      </c>
      <c r="B601" s="10" t="s">
        <v>1685</v>
      </c>
      <c r="C601" s="10">
        <v>6</v>
      </c>
      <c r="D601" s="10" t="s">
        <v>1308</v>
      </c>
      <c r="E601" s="10">
        <v>100190090000</v>
      </c>
      <c r="F601" s="10" t="s">
        <v>1293</v>
      </c>
      <c r="G601" s="10">
        <v>100190090000</v>
      </c>
      <c r="H601" s="10">
        <v>41312</v>
      </c>
      <c r="I601" s="10">
        <v>31211</v>
      </c>
      <c r="J601" s="10">
        <v>88117</v>
      </c>
      <c r="O601" s="10">
        <v>0</v>
      </c>
      <c r="P601" s="10" t="s">
        <v>1310</v>
      </c>
      <c r="Q601" s="10">
        <v>70802</v>
      </c>
      <c r="R601" s="10">
        <v>80103</v>
      </c>
      <c r="S601" s="10">
        <v>210203</v>
      </c>
      <c r="U601" s="10" t="s">
        <v>1303</v>
      </c>
    </row>
    <row r="602" spans="1:21">
      <c r="A602" s="10">
        <v>598</v>
      </c>
      <c r="B602" s="10" t="s">
        <v>1685</v>
      </c>
      <c r="C602" s="10">
        <v>6</v>
      </c>
      <c r="D602" s="10" t="s">
        <v>1308</v>
      </c>
      <c r="E602" s="10">
        <v>100190090000</v>
      </c>
      <c r="F602" s="10" t="s">
        <v>1293</v>
      </c>
      <c r="G602" s="10">
        <v>100190090000</v>
      </c>
      <c r="H602" s="10">
        <v>41312</v>
      </c>
      <c r="I602" s="10">
        <v>31211</v>
      </c>
      <c r="J602" s="10">
        <v>138447</v>
      </c>
      <c r="O602" s="10">
        <v>0</v>
      </c>
      <c r="P602" s="10" t="s">
        <v>1310</v>
      </c>
      <c r="Q602" s="10">
        <v>70802</v>
      </c>
      <c r="R602" s="10">
        <v>80103</v>
      </c>
      <c r="S602" s="10">
        <v>210205</v>
      </c>
      <c r="U602" s="10" t="s">
        <v>1303</v>
      </c>
    </row>
    <row r="603" spans="1:21">
      <c r="A603" s="10">
        <v>599</v>
      </c>
      <c r="B603" s="10" t="s">
        <v>1685</v>
      </c>
      <c r="C603" s="10">
        <v>6</v>
      </c>
      <c r="D603" s="10" t="s">
        <v>1308</v>
      </c>
      <c r="E603" s="10">
        <v>100190090000</v>
      </c>
      <c r="F603" s="10" t="s">
        <v>1293</v>
      </c>
      <c r="G603" s="10">
        <v>100190090000</v>
      </c>
      <c r="H603" s="10">
        <v>41312</v>
      </c>
      <c r="I603" s="10">
        <v>31211</v>
      </c>
      <c r="J603" s="10">
        <v>839606</v>
      </c>
      <c r="O603" s="10">
        <v>0</v>
      </c>
      <c r="P603" s="10" t="s">
        <v>1310</v>
      </c>
      <c r="Q603" s="10">
        <v>70802</v>
      </c>
      <c r="R603" s="10">
        <v>80103</v>
      </c>
      <c r="S603" s="10">
        <v>210101</v>
      </c>
      <c r="U603" s="10" t="s">
        <v>1303</v>
      </c>
    </row>
    <row r="604" spans="1:21">
      <c r="A604" s="10">
        <v>600</v>
      </c>
      <c r="B604" s="10" t="s">
        <v>1685</v>
      </c>
      <c r="C604" s="10">
        <v>7</v>
      </c>
      <c r="D604" s="10" t="s">
        <v>1305</v>
      </c>
      <c r="E604" s="10">
        <v>100190000901</v>
      </c>
      <c r="F604" s="10" t="s">
        <v>1293</v>
      </c>
      <c r="G604" s="10">
        <v>100190000901</v>
      </c>
      <c r="H604" s="10">
        <v>41313</v>
      </c>
      <c r="I604" s="10">
        <v>31211</v>
      </c>
      <c r="J604" s="10">
        <v>657209</v>
      </c>
      <c r="O604" s="10">
        <v>0</v>
      </c>
      <c r="P604" s="10" t="s">
        <v>1307</v>
      </c>
      <c r="Q604" s="10">
        <v>70802</v>
      </c>
      <c r="R604" s="10">
        <v>80103</v>
      </c>
      <c r="S604" s="10">
        <v>210101</v>
      </c>
      <c r="U604" s="10" t="s">
        <v>1303</v>
      </c>
    </row>
    <row r="605" spans="1:21">
      <c r="A605" s="10">
        <v>601</v>
      </c>
      <c r="B605" s="10" t="s">
        <v>1687</v>
      </c>
      <c r="C605" s="10">
        <v>26</v>
      </c>
      <c r="D605" s="10" t="s">
        <v>1320</v>
      </c>
      <c r="E605" s="10">
        <v>2075261</v>
      </c>
      <c r="H605" s="10">
        <v>35440</v>
      </c>
      <c r="I605" s="10">
        <v>41361</v>
      </c>
      <c r="J605" s="10">
        <v>160000</v>
      </c>
      <c r="K605" s="10">
        <v>447</v>
      </c>
      <c r="L605" s="10" t="s">
        <v>1500</v>
      </c>
      <c r="M605" s="10">
        <v>40</v>
      </c>
      <c r="N605" s="10" t="s">
        <v>1367</v>
      </c>
      <c r="O605" s="10">
        <v>0</v>
      </c>
      <c r="P605" s="10" t="s">
        <v>1500</v>
      </c>
      <c r="Q605" s="10">
        <v>70802</v>
      </c>
      <c r="R605" s="10">
        <v>80103</v>
      </c>
      <c r="S605" s="10">
        <v>210101</v>
      </c>
      <c r="T605" s="10" t="s">
        <v>1297</v>
      </c>
      <c r="U605" s="10" t="s">
        <v>1323</v>
      </c>
    </row>
    <row r="606" spans="1:21">
      <c r="A606" s="10">
        <v>602</v>
      </c>
      <c r="B606" s="10" t="s">
        <v>1687</v>
      </c>
      <c r="C606" s="10">
        <v>26</v>
      </c>
      <c r="D606" s="10" t="s">
        <v>1320</v>
      </c>
      <c r="E606" s="10">
        <v>2075261</v>
      </c>
      <c r="H606" s="10">
        <v>35440</v>
      </c>
      <c r="I606" s="10">
        <v>41361</v>
      </c>
      <c r="J606" s="10">
        <v>150000</v>
      </c>
      <c r="K606" s="10">
        <v>448</v>
      </c>
      <c r="L606" s="10" t="s">
        <v>1498</v>
      </c>
      <c r="M606" s="10">
        <v>3</v>
      </c>
      <c r="N606" s="10" t="s">
        <v>1295</v>
      </c>
      <c r="O606" s="10">
        <v>0</v>
      </c>
      <c r="P606" s="10" t="s">
        <v>1498</v>
      </c>
      <c r="Q606" s="10">
        <v>70802</v>
      </c>
      <c r="R606" s="10">
        <v>80103</v>
      </c>
      <c r="S606" s="10">
        <v>210402</v>
      </c>
      <c r="T606" s="10" t="s">
        <v>1297</v>
      </c>
      <c r="U606" s="10" t="s">
        <v>1323</v>
      </c>
    </row>
    <row r="607" spans="1:21">
      <c r="A607" s="10">
        <v>603</v>
      </c>
      <c r="B607" s="10" t="s">
        <v>1687</v>
      </c>
      <c r="C607" s="10">
        <v>26</v>
      </c>
      <c r="D607" s="10" t="s">
        <v>1320</v>
      </c>
      <c r="E607" s="10">
        <v>2075261</v>
      </c>
      <c r="H607" s="10">
        <v>35440</v>
      </c>
      <c r="I607" s="10">
        <v>41361</v>
      </c>
      <c r="J607" s="10">
        <v>300000</v>
      </c>
      <c r="K607" s="10">
        <v>386</v>
      </c>
      <c r="L607" s="10" t="s">
        <v>1294</v>
      </c>
      <c r="M607" s="10">
        <v>15</v>
      </c>
      <c r="N607" s="10" t="s">
        <v>1295</v>
      </c>
      <c r="O607" s="10">
        <v>0</v>
      </c>
      <c r="P607" s="10" t="s">
        <v>1294</v>
      </c>
      <c r="Q607" s="10">
        <v>70802</v>
      </c>
      <c r="R607" s="10">
        <v>80103</v>
      </c>
      <c r="S607" s="10">
        <v>210403</v>
      </c>
      <c r="T607" s="10" t="s">
        <v>1297</v>
      </c>
      <c r="U607" s="10" t="s">
        <v>1323</v>
      </c>
    </row>
    <row r="608" spans="1:21">
      <c r="A608" s="10">
        <v>604</v>
      </c>
      <c r="B608" s="10" t="s">
        <v>1687</v>
      </c>
      <c r="C608" s="10">
        <v>27</v>
      </c>
      <c r="D608" s="10" t="s">
        <v>1361</v>
      </c>
      <c r="E608" s="10">
        <v>2775409</v>
      </c>
      <c r="H608" s="10">
        <v>35470</v>
      </c>
      <c r="I608" s="10">
        <v>41361</v>
      </c>
      <c r="J608" s="10">
        <v>150000</v>
      </c>
      <c r="K608" s="10">
        <v>449</v>
      </c>
      <c r="L608" s="10" t="s">
        <v>1640</v>
      </c>
      <c r="M608" s="10">
        <v>1</v>
      </c>
      <c r="N608" s="10" t="s">
        <v>1295</v>
      </c>
      <c r="P608" s="10" t="s">
        <v>1640</v>
      </c>
      <c r="T608" s="10" t="s">
        <v>1297</v>
      </c>
      <c r="U608" s="10" t="s">
        <v>1323</v>
      </c>
    </row>
    <row r="609" spans="1:21">
      <c r="A609" s="10">
        <v>605</v>
      </c>
      <c r="B609" s="10" t="s">
        <v>1687</v>
      </c>
      <c r="C609" s="10">
        <v>65</v>
      </c>
      <c r="D609" s="10" t="s">
        <v>1363</v>
      </c>
      <c r="E609" s="10" t="s">
        <v>1364</v>
      </c>
      <c r="H609" s="10">
        <v>210402</v>
      </c>
      <c r="I609" s="10">
        <v>35440</v>
      </c>
      <c r="J609" s="10">
        <v>200000</v>
      </c>
      <c r="K609" s="10">
        <v>386</v>
      </c>
      <c r="L609" s="10" t="s">
        <v>1294</v>
      </c>
      <c r="M609" s="10">
        <v>10</v>
      </c>
      <c r="P609" s="10" t="s">
        <v>1294</v>
      </c>
      <c r="T609" s="10" t="s">
        <v>1455</v>
      </c>
      <c r="U609" s="10" t="s">
        <v>1325</v>
      </c>
    </row>
    <row r="610" spans="1:21">
      <c r="A610" s="10">
        <v>606</v>
      </c>
      <c r="B610" s="10" t="s">
        <v>1688</v>
      </c>
      <c r="C610" s="10">
        <v>28</v>
      </c>
      <c r="D610" s="10" t="s">
        <v>1359</v>
      </c>
      <c r="E610" s="10">
        <v>4250265</v>
      </c>
      <c r="H610" s="10">
        <v>35410</v>
      </c>
      <c r="I610" s="10">
        <v>41361</v>
      </c>
      <c r="J610" s="10">
        <v>30000</v>
      </c>
      <c r="K610" s="10">
        <v>377</v>
      </c>
      <c r="L610" s="10" t="s">
        <v>1502</v>
      </c>
      <c r="M610" s="10">
        <v>1</v>
      </c>
      <c r="N610" s="10" t="s">
        <v>1295</v>
      </c>
      <c r="O610" s="10">
        <v>0</v>
      </c>
      <c r="P610" s="10" t="s">
        <v>1502</v>
      </c>
      <c r="Q610" s="10">
        <v>70802</v>
      </c>
      <c r="R610" s="10">
        <v>80103</v>
      </c>
      <c r="S610" s="10">
        <v>210406</v>
      </c>
      <c r="T610" s="10" t="s">
        <v>1297</v>
      </c>
      <c r="U610" s="10" t="s">
        <v>1323</v>
      </c>
    </row>
    <row r="611" spans="1:21">
      <c r="A611" s="10">
        <v>607</v>
      </c>
      <c r="B611" s="10" t="s">
        <v>1689</v>
      </c>
      <c r="C611" s="10">
        <v>65</v>
      </c>
      <c r="D611" s="10" t="s">
        <v>1387</v>
      </c>
      <c r="E611" s="10" t="s">
        <v>1388</v>
      </c>
      <c r="H611" s="10">
        <v>210401</v>
      </c>
      <c r="I611" s="10">
        <v>35410</v>
      </c>
      <c r="J611" s="10">
        <v>30000</v>
      </c>
      <c r="K611" s="10">
        <v>450</v>
      </c>
      <c r="L611" s="10" t="s">
        <v>1502</v>
      </c>
      <c r="M611" s="10">
        <v>1</v>
      </c>
      <c r="P611" s="10" t="s">
        <v>1502</v>
      </c>
      <c r="T611" s="10" t="s">
        <v>1455</v>
      </c>
      <c r="U611" s="10" t="s">
        <v>1325</v>
      </c>
    </row>
    <row r="612" spans="1:21">
      <c r="A612" s="10">
        <v>608</v>
      </c>
      <c r="B612" s="10" t="s">
        <v>1689</v>
      </c>
      <c r="C612" s="10">
        <v>66</v>
      </c>
      <c r="D612" s="10" t="s">
        <v>1514</v>
      </c>
      <c r="E612" s="10" t="s">
        <v>1515</v>
      </c>
      <c r="H612" s="10">
        <v>210402</v>
      </c>
      <c r="I612" s="10">
        <v>35440</v>
      </c>
      <c r="J612" s="10">
        <v>160000</v>
      </c>
      <c r="K612" s="10">
        <v>447</v>
      </c>
      <c r="L612" s="10" t="s">
        <v>1500</v>
      </c>
      <c r="M612" s="10">
        <v>40</v>
      </c>
      <c r="P612" s="10" t="s">
        <v>1500</v>
      </c>
      <c r="T612" s="10" t="s">
        <v>1455</v>
      </c>
      <c r="U612" s="10" t="s">
        <v>1325</v>
      </c>
    </row>
    <row r="613" spans="1:21">
      <c r="A613" s="10">
        <v>609</v>
      </c>
      <c r="B613" s="10" t="s">
        <v>1689</v>
      </c>
      <c r="C613" s="10">
        <v>67</v>
      </c>
      <c r="D613" s="10" t="s">
        <v>1363</v>
      </c>
      <c r="E613" s="10" t="s">
        <v>1364</v>
      </c>
      <c r="H613" s="10">
        <v>210402</v>
      </c>
      <c r="I613" s="10">
        <v>35440</v>
      </c>
      <c r="J613" s="10">
        <v>50000</v>
      </c>
      <c r="K613" s="10">
        <v>448</v>
      </c>
      <c r="L613" s="10" t="s">
        <v>1498</v>
      </c>
      <c r="M613" s="10">
        <v>1</v>
      </c>
      <c r="P613" s="10" t="s">
        <v>1498</v>
      </c>
      <c r="T613" s="10" t="s">
        <v>1455</v>
      </c>
      <c r="U613" s="10" t="s">
        <v>1325</v>
      </c>
    </row>
    <row r="614" spans="1:21">
      <c r="A614" s="10">
        <v>610</v>
      </c>
      <c r="B614" s="10" t="s">
        <v>1689</v>
      </c>
      <c r="C614" s="10">
        <v>67</v>
      </c>
      <c r="D614" s="10" t="s">
        <v>1363</v>
      </c>
      <c r="E614" s="10" t="s">
        <v>1364</v>
      </c>
      <c r="H614" s="10">
        <v>210402</v>
      </c>
      <c r="I614" s="10">
        <v>35440</v>
      </c>
      <c r="J614" s="10">
        <v>100000</v>
      </c>
      <c r="K614" s="10">
        <v>386</v>
      </c>
      <c r="L614" s="10" t="s">
        <v>1294</v>
      </c>
      <c r="M614" s="10">
        <v>5</v>
      </c>
      <c r="P614" s="10" t="s">
        <v>1294</v>
      </c>
      <c r="T614" s="10" t="s">
        <v>1455</v>
      </c>
      <c r="U614" s="10" t="s">
        <v>1325</v>
      </c>
    </row>
    <row r="615" spans="1:21">
      <c r="A615" s="10">
        <v>611</v>
      </c>
      <c r="B615" s="10" t="s">
        <v>1690</v>
      </c>
      <c r="C615" s="10">
        <v>10</v>
      </c>
      <c r="D615" s="10" t="s">
        <v>1387</v>
      </c>
      <c r="E615" s="10" t="s">
        <v>1388</v>
      </c>
      <c r="F615" s="10" t="s">
        <v>1300</v>
      </c>
      <c r="G615" s="10">
        <v>140800233842</v>
      </c>
      <c r="H615" s="10">
        <v>41362</v>
      </c>
      <c r="I615" s="10">
        <v>31211</v>
      </c>
      <c r="J615" s="10">
        <v>117000</v>
      </c>
      <c r="O615" s="10">
        <v>0</v>
      </c>
      <c r="P615" s="10" t="s">
        <v>1329</v>
      </c>
      <c r="Q615" s="10">
        <v>70802</v>
      </c>
      <c r="R615" s="10">
        <v>80103</v>
      </c>
      <c r="S615" s="10">
        <v>210702</v>
      </c>
      <c r="U615" s="10" t="s">
        <v>1303</v>
      </c>
    </row>
    <row r="616" spans="1:21">
      <c r="A616" s="10">
        <v>612</v>
      </c>
      <c r="B616" s="10" t="s">
        <v>1690</v>
      </c>
      <c r="C616" s="10">
        <v>10</v>
      </c>
      <c r="D616" s="10" t="s">
        <v>1387</v>
      </c>
      <c r="E616" s="10" t="s">
        <v>1388</v>
      </c>
      <c r="H616" s="10">
        <v>210702</v>
      </c>
      <c r="I616" s="10">
        <v>41362</v>
      </c>
      <c r="J616" s="10">
        <v>117000</v>
      </c>
      <c r="P616" s="10" t="s">
        <v>1329</v>
      </c>
      <c r="U616" s="10" t="s">
        <v>1319</v>
      </c>
    </row>
    <row r="617" spans="1:21">
      <c r="A617" s="10">
        <v>613</v>
      </c>
      <c r="B617" s="10" t="s">
        <v>1690</v>
      </c>
      <c r="C617" s="10">
        <v>11</v>
      </c>
      <c r="D617" s="10" t="s">
        <v>1326</v>
      </c>
      <c r="E617" s="10" t="s">
        <v>1327</v>
      </c>
      <c r="F617" s="10" t="s">
        <v>1300</v>
      </c>
      <c r="G617" s="10">
        <v>140000340182</v>
      </c>
      <c r="H617" s="10">
        <v>41362</v>
      </c>
      <c r="I617" s="10">
        <v>31211</v>
      </c>
      <c r="J617" s="10">
        <v>117000</v>
      </c>
      <c r="O617" s="10">
        <v>0</v>
      </c>
      <c r="P617" s="10" t="s">
        <v>1329</v>
      </c>
      <c r="Q617" s="10">
        <v>70802</v>
      </c>
      <c r="R617" s="10">
        <v>80103</v>
      </c>
      <c r="S617" s="10">
        <v>210702</v>
      </c>
      <c r="U617" s="10" t="s">
        <v>1303</v>
      </c>
    </row>
    <row r="618" spans="1:21">
      <c r="A618" s="10">
        <v>614</v>
      </c>
      <c r="B618" s="10" t="s">
        <v>1690</v>
      </c>
      <c r="C618" s="10">
        <v>11</v>
      </c>
      <c r="D618" s="10" t="s">
        <v>1326</v>
      </c>
      <c r="E618" s="10" t="s">
        <v>1327</v>
      </c>
      <c r="H618" s="10">
        <v>210702</v>
      </c>
      <c r="I618" s="10">
        <v>41362</v>
      </c>
      <c r="J618" s="10">
        <v>117000</v>
      </c>
      <c r="P618" s="10" t="s">
        <v>1329</v>
      </c>
      <c r="U618" s="10" t="s">
        <v>1319</v>
      </c>
    </row>
    <row r="619" spans="1:21">
      <c r="A619" s="10">
        <v>615</v>
      </c>
      <c r="B619" s="10" t="s">
        <v>1690</v>
      </c>
      <c r="C619" s="10">
        <v>12</v>
      </c>
      <c r="D619" s="10" t="s">
        <v>1475</v>
      </c>
      <c r="E619" s="10" t="s">
        <v>1476</v>
      </c>
      <c r="F619" s="10" t="s">
        <v>1300</v>
      </c>
      <c r="G619" s="10">
        <v>140000433061</v>
      </c>
      <c r="H619" s="10">
        <v>41362</v>
      </c>
      <c r="I619" s="10">
        <v>31211</v>
      </c>
      <c r="J619" s="10">
        <v>117000</v>
      </c>
      <c r="O619" s="10">
        <v>0</v>
      </c>
      <c r="P619" s="10" t="s">
        <v>1329</v>
      </c>
      <c r="Q619" s="10">
        <v>70802</v>
      </c>
      <c r="R619" s="10">
        <v>80103</v>
      </c>
      <c r="S619" s="10">
        <v>210702</v>
      </c>
      <c r="U619" s="10" t="s">
        <v>1303</v>
      </c>
    </row>
    <row r="620" spans="1:21">
      <c r="A620" s="10">
        <v>616</v>
      </c>
      <c r="B620" s="10" t="s">
        <v>1690</v>
      </c>
      <c r="C620" s="10">
        <v>12</v>
      </c>
      <c r="D620" s="10" t="s">
        <v>1475</v>
      </c>
      <c r="E620" s="10" t="s">
        <v>1476</v>
      </c>
      <c r="H620" s="10">
        <v>210702</v>
      </c>
      <c r="I620" s="10">
        <v>41362</v>
      </c>
      <c r="J620" s="10">
        <v>117000</v>
      </c>
      <c r="P620" s="10" t="s">
        <v>1329</v>
      </c>
      <c r="U620" s="10" t="s">
        <v>1319</v>
      </c>
    </row>
    <row r="621" spans="1:21">
      <c r="A621" s="10">
        <v>617</v>
      </c>
      <c r="B621" s="10" t="s">
        <v>1690</v>
      </c>
      <c r="C621" s="10">
        <v>68</v>
      </c>
      <c r="D621" s="10" t="s">
        <v>1363</v>
      </c>
      <c r="E621" s="10" t="s">
        <v>1364</v>
      </c>
      <c r="H621" s="10">
        <v>210402</v>
      </c>
      <c r="I621" s="10">
        <v>35440</v>
      </c>
      <c r="J621" s="10">
        <v>100000</v>
      </c>
      <c r="K621" s="10">
        <v>448</v>
      </c>
      <c r="L621" s="10" t="s">
        <v>1498</v>
      </c>
      <c r="M621" s="10">
        <v>2</v>
      </c>
      <c r="P621" s="10" t="s">
        <v>1498</v>
      </c>
      <c r="T621" s="10" t="s">
        <v>1455</v>
      </c>
      <c r="U621" s="10" t="s">
        <v>1325</v>
      </c>
    </row>
    <row r="622" spans="1:21">
      <c r="A622" s="10">
        <v>618</v>
      </c>
      <c r="B622" s="10" t="s">
        <v>1690</v>
      </c>
      <c r="C622" s="10">
        <v>8</v>
      </c>
      <c r="D622" s="10" t="s">
        <v>1359</v>
      </c>
      <c r="E622" s="10">
        <v>4250265</v>
      </c>
      <c r="F622" s="10" t="s">
        <v>1365</v>
      </c>
      <c r="G622" s="10">
        <v>403102143</v>
      </c>
      <c r="H622" s="10">
        <v>41361</v>
      </c>
      <c r="I622" s="10">
        <v>31211</v>
      </c>
      <c r="J622" s="10">
        <v>30000</v>
      </c>
      <c r="O622" s="10">
        <v>0</v>
      </c>
      <c r="P622" s="10" t="s">
        <v>1538</v>
      </c>
      <c r="Q622" s="10">
        <v>70802</v>
      </c>
      <c r="R622" s="10">
        <v>80103</v>
      </c>
      <c r="S622" s="10">
        <v>210401</v>
      </c>
      <c r="U622" s="10" t="s">
        <v>1303</v>
      </c>
    </row>
    <row r="623" spans="1:21">
      <c r="A623" s="10">
        <v>619</v>
      </c>
      <c r="B623" s="10" t="s">
        <v>1690</v>
      </c>
      <c r="C623" s="10">
        <v>9</v>
      </c>
      <c r="D623" s="10" t="s">
        <v>1361</v>
      </c>
      <c r="E623" s="10">
        <v>2775409</v>
      </c>
      <c r="F623" s="10" t="s">
        <v>1300</v>
      </c>
      <c r="G623" s="10">
        <v>140000021863</v>
      </c>
      <c r="H623" s="10">
        <v>41361</v>
      </c>
      <c r="I623" s="10">
        <v>31211</v>
      </c>
      <c r="J623" s="10">
        <v>150000</v>
      </c>
      <c r="O623" s="10">
        <v>0</v>
      </c>
      <c r="P623" s="10" t="s">
        <v>1691</v>
      </c>
      <c r="Q623" s="10">
        <v>70802</v>
      </c>
      <c r="R623" s="10">
        <v>80103</v>
      </c>
      <c r="S623" s="10">
        <v>210401</v>
      </c>
      <c r="U623" s="10" t="s">
        <v>1303</v>
      </c>
    </row>
    <row r="624" spans="1:21">
      <c r="A624" s="10">
        <v>620</v>
      </c>
      <c r="B624" s="10" t="s">
        <v>1692</v>
      </c>
      <c r="C624" s="10" t="s">
        <v>1334</v>
      </c>
      <c r="D624" s="10" t="s">
        <v>1290</v>
      </c>
      <c r="E624" s="10">
        <v>5013976</v>
      </c>
      <c r="H624" s="10">
        <v>210101</v>
      </c>
      <c r="I624" s="10">
        <v>41311</v>
      </c>
      <c r="J624" s="10">
        <v>8586720</v>
      </c>
      <c r="P624" s="10" t="s">
        <v>1693</v>
      </c>
      <c r="U624" s="10" t="s">
        <v>1319</v>
      </c>
    </row>
    <row r="625" spans="1:21">
      <c r="A625" s="10">
        <v>621</v>
      </c>
      <c r="B625" s="10" t="s">
        <v>1692</v>
      </c>
      <c r="C625" s="10" t="s">
        <v>1336</v>
      </c>
      <c r="D625" s="10" t="s">
        <v>1300</v>
      </c>
      <c r="E625" s="10">
        <v>5341469</v>
      </c>
      <c r="H625" s="10">
        <v>41311</v>
      </c>
      <c r="I625" s="10">
        <v>41312</v>
      </c>
      <c r="J625" s="10">
        <v>839606</v>
      </c>
      <c r="P625" s="10" t="s">
        <v>1694</v>
      </c>
      <c r="U625" s="10" t="s">
        <v>1319</v>
      </c>
    </row>
    <row r="626" spans="1:21">
      <c r="A626" s="10">
        <v>622</v>
      </c>
      <c r="B626" s="10" t="s">
        <v>1692</v>
      </c>
      <c r="C626" s="10" t="s">
        <v>1338</v>
      </c>
      <c r="D626" s="10" t="s">
        <v>1290</v>
      </c>
      <c r="E626" s="10">
        <v>5013976</v>
      </c>
      <c r="H626" s="10">
        <v>210201</v>
      </c>
      <c r="I626" s="10">
        <v>41312</v>
      </c>
      <c r="J626" s="10">
        <v>616820.4</v>
      </c>
      <c r="P626" s="10" t="s">
        <v>1695</v>
      </c>
      <c r="U626" s="10" t="s">
        <v>1319</v>
      </c>
    </row>
    <row r="627" spans="1:21">
      <c r="A627" s="10">
        <v>623</v>
      </c>
      <c r="B627" s="10" t="s">
        <v>1692</v>
      </c>
      <c r="C627" s="10" t="s">
        <v>1340</v>
      </c>
      <c r="D627" s="10" t="s">
        <v>1290</v>
      </c>
      <c r="E627" s="10">
        <v>5013976</v>
      </c>
      <c r="H627" s="10">
        <v>210202</v>
      </c>
      <c r="I627" s="10">
        <v>41312</v>
      </c>
      <c r="J627" s="10">
        <v>70493.759999999995</v>
      </c>
      <c r="P627" s="10" t="s">
        <v>1696</v>
      </c>
      <c r="U627" s="10" t="s">
        <v>1319</v>
      </c>
    </row>
    <row r="628" spans="1:21">
      <c r="A628" s="10">
        <v>624</v>
      </c>
      <c r="B628" s="10" t="s">
        <v>1692</v>
      </c>
      <c r="C628" s="10" t="s">
        <v>1342</v>
      </c>
      <c r="D628" s="10" t="s">
        <v>1290</v>
      </c>
      <c r="E628" s="10">
        <v>5013976</v>
      </c>
      <c r="H628" s="10">
        <v>210205</v>
      </c>
      <c r="I628" s="10">
        <v>41312</v>
      </c>
      <c r="J628" s="10">
        <v>138447.20000000001</v>
      </c>
      <c r="P628" s="10" t="s">
        <v>1697</v>
      </c>
      <c r="U628" s="10" t="s">
        <v>1319</v>
      </c>
    </row>
    <row r="629" spans="1:21">
      <c r="A629" s="10">
        <v>625</v>
      </c>
      <c r="B629" s="10" t="s">
        <v>1692</v>
      </c>
      <c r="C629" s="10" t="s">
        <v>1344</v>
      </c>
      <c r="D629" s="10" t="s">
        <v>1290</v>
      </c>
      <c r="E629" s="10">
        <v>5013976</v>
      </c>
      <c r="H629" s="10">
        <v>210204</v>
      </c>
      <c r="I629" s="10">
        <v>41312</v>
      </c>
      <c r="J629" s="10">
        <v>13844.72</v>
      </c>
      <c r="P629" s="10" t="s">
        <v>1698</v>
      </c>
      <c r="U629" s="10" t="s">
        <v>1319</v>
      </c>
    </row>
    <row r="630" spans="1:21">
      <c r="A630" s="10">
        <v>626</v>
      </c>
      <c r="B630" s="10" t="s">
        <v>1692</v>
      </c>
      <c r="C630" s="10" t="s">
        <v>1346</v>
      </c>
      <c r="D630" s="10" t="s">
        <v>1290</v>
      </c>
      <c r="E630" s="10">
        <v>5013976</v>
      </c>
      <c r="H630" s="10">
        <v>210203</v>
      </c>
      <c r="I630" s="10">
        <v>41312</v>
      </c>
      <c r="J630" s="10">
        <v>88117.2</v>
      </c>
      <c r="P630" s="10" t="s">
        <v>1699</v>
      </c>
      <c r="U630" s="10" t="s">
        <v>1319</v>
      </c>
    </row>
    <row r="631" spans="1:21">
      <c r="A631" s="10">
        <v>627</v>
      </c>
      <c r="B631" s="10" t="s">
        <v>1692</v>
      </c>
      <c r="C631" s="10" t="s">
        <v>1348</v>
      </c>
      <c r="D631" s="10" t="s">
        <v>1300</v>
      </c>
      <c r="E631" s="10">
        <v>5341469</v>
      </c>
      <c r="H631" s="10">
        <v>41311</v>
      </c>
      <c r="I631" s="10">
        <v>41313</v>
      </c>
      <c r="J631" s="10">
        <v>657209</v>
      </c>
      <c r="P631" s="10" t="s">
        <v>1700</v>
      </c>
      <c r="U631" s="10" t="s">
        <v>1319</v>
      </c>
    </row>
    <row r="632" spans="1:21">
      <c r="A632" s="10">
        <v>628</v>
      </c>
      <c r="B632" s="10" t="s">
        <v>1692</v>
      </c>
      <c r="C632" s="10" t="s">
        <v>1350</v>
      </c>
      <c r="D632" s="10" t="s">
        <v>1300</v>
      </c>
      <c r="E632" s="10">
        <v>5341469</v>
      </c>
      <c r="H632" s="10">
        <v>210101</v>
      </c>
      <c r="I632" s="10">
        <v>41311</v>
      </c>
      <c r="J632" s="10">
        <v>225000</v>
      </c>
      <c r="P632" s="10" t="s">
        <v>1701</v>
      </c>
      <c r="U632" s="10" t="s">
        <v>1319</v>
      </c>
    </row>
    <row r="633" spans="1:21">
      <c r="A633" s="10">
        <v>629</v>
      </c>
      <c r="B633" s="10" t="s">
        <v>1692</v>
      </c>
      <c r="C633" s="10" t="s">
        <v>1352</v>
      </c>
      <c r="D633" s="10" t="s">
        <v>1290</v>
      </c>
      <c r="E633" s="10">
        <v>5013976</v>
      </c>
      <c r="H633" s="10">
        <v>210903</v>
      </c>
      <c r="I633" s="10">
        <v>39202</v>
      </c>
      <c r="J633" s="10">
        <v>16842807.68</v>
      </c>
      <c r="P633" s="10" t="s">
        <v>1353</v>
      </c>
      <c r="U633" s="10" t="s">
        <v>1354</v>
      </c>
    </row>
    <row r="634" spans="1:21">
      <c r="A634" s="10">
        <v>630</v>
      </c>
      <c r="B634" s="10" t="s">
        <v>1692</v>
      </c>
      <c r="C634" s="10" t="s">
        <v>1352</v>
      </c>
      <c r="D634" s="10" t="s">
        <v>1290</v>
      </c>
      <c r="E634" s="10">
        <v>5013976</v>
      </c>
      <c r="H634" s="10">
        <v>210903</v>
      </c>
      <c r="I634" s="10">
        <v>39204</v>
      </c>
      <c r="J634" s="10">
        <v>1137453.01</v>
      </c>
      <c r="P634" s="10" t="s">
        <v>1353</v>
      </c>
      <c r="U634" s="10" t="s">
        <v>1354</v>
      </c>
    </row>
    <row r="635" spans="1:21">
      <c r="A635" s="10">
        <v>631</v>
      </c>
      <c r="B635" s="10" t="s">
        <v>1692</v>
      </c>
      <c r="C635" s="10" t="s">
        <v>1352</v>
      </c>
      <c r="D635" s="10" t="s">
        <v>1290</v>
      </c>
      <c r="E635" s="10">
        <v>5013976</v>
      </c>
      <c r="H635" s="10">
        <v>210903</v>
      </c>
      <c r="I635" s="10">
        <v>39210</v>
      </c>
      <c r="J635" s="10">
        <v>321654.27</v>
      </c>
      <c r="P635" s="10" t="s">
        <v>1353</v>
      </c>
      <c r="U635" s="10" t="s">
        <v>1354</v>
      </c>
    </row>
    <row r="636" spans="1:21">
      <c r="A636" s="10">
        <v>632</v>
      </c>
      <c r="B636" s="10" t="s">
        <v>1692</v>
      </c>
      <c r="C636" s="10" t="s">
        <v>1352</v>
      </c>
      <c r="D636" s="10" t="s">
        <v>1290</v>
      </c>
      <c r="E636" s="10">
        <v>5013976</v>
      </c>
      <c r="H636" s="10">
        <v>210903</v>
      </c>
      <c r="I636" s="10">
        <v>39206</v>
      </c>
      <c r="J636" s="10">
        <v>45594116.920000002</v>
      </c>
      <c r="P636" s="10" t="s">
        <v>1353</v>
      </c>
      <c r="U636" s="10" t="s">
        <v>1354</v>
      </c>
    </row>
    <row r="637" spans="1:21">
      <c r="A637" s="10">
        <v>633</v>
      </c>
      <c r="B637" s="10" t="s">
        <v>1692</v>
      </c>
      <c r="C637" s="10" t="s">
        <v>1352</v>
      </c>
      <c r="D637" s="10" t="s">
        <v>1290</v>
      </c>
      <c r="E637" s="10">
        <v>5013976</v>
      </c>
      <c r="H637" s="10">
        <v>210903</v>
      </c>
      <c r="I637" s="10">
        <v>39208</v>
      </c>
      <c r="J637" s="10">
        <v>109568.01</v>
      </c>
      <c r="P637" s="10" t="s">
        <v>1353</v>
      </c>
      <c r="U637" s="10" t="s">
        <v>1354</v>
      </c>
    </row>
    <row r="638" spans="1:21">
      <c r="A638" s="10">
        <v>634</v>
      </c>
      <c r="B638" s="10" t="s">
        <v>1702</v>
      </c>
      <c r="C638" s="10">
        <v>1</v>
      </c>
      <c r="D638" s="10" t="s">
        <v>1292</v>
      </c>
      <c r="E638" s="10">
        <v>5013976</v>
      </c>
      <c r="F638" s="10" t="s">
        <v>1293</v>
      </c>
      <c r="G638" s="10">
        <v>100900019032</v>
      </c>
      <c r="H638" s="10">
        <v>31211</v>
      </c>
      <c r="I638" s="10">
        <v>1200041</v>
      </c>
      <c r="J638" s="10">
        <v>16264600</v>
      </c>
      <c r="O638" s="10">
        <v>0</v>
      </c>
      <c r="P638" s="10" t="s">
        <v>1296</v>
      </c>
      <c r="Q638" s="10">
        <v>70802</v>
      </c>
      <c r="R638" s="10">
        <v>80103</v>
      </c>
      <c r="S638" s="10">
        <v>350001</v>
      </c>
      <c r="U638" s="10" t="s">
        <v>1298</v>
      </c>
    </row>
    <row r="639" spans="1:21">
      <c r="A639" s="10">
        <v>635</v>
      </c>
      <c r="B639" s="10" t="s">
        <v>1703</v>
      </c>
      <c r="C639" s="10">
        <v>29</v>
      </c>
      <c r="D639" s="10" t="s">
        <v>1320</v>
      </c>
      <c r="E639" s="10">
        <v>2075261</v>
      </c>
      <c r="H639" s="10">
        <v>35440</v>
      </c>
      <c r="I639" s="10">
        <v>41361</v>
      </c>
      <c r="J639" s="10">
        <v>200000</v>
      </c>
      <c r="K639" s="10">
        <v>448</v>
      </c>
      <c r="L639" s="10" t="s">
        <v>1498</v>
      </c>
      <c r="M639" s="10">
        <v>4</v>
      </c>
      <c r="N639" s="10" t="s">
        <v>1295</v>
      </c>
      <c r="O639" s="10">
        <v>0</v>
      </c>
      <c r="P639" s="10" t="s">
        <v>1498</v>
      </c>
      <c r="Q639" s="10">
        <v>70802</v>
      </c>
      <c r="R639" s="10">
        <v>80103</v>
      </c>
      <c r="S639" s="10">
        <v>210702</v>
      </c>
      <c r="T639" s="10" t="s">
        <v>1297</v>
      </c>
      <c r="U639" s="10" t="s">
        <v>1323</v>
      </c>
    </row>
    <row r="640" spans="1:21">
      <c r="A640" s="10">
        <v>636</v>
      </c>
      <c r="B640" s="10" t="s">
        <v>1703</v>
      </c>
      <c r="C640" s="10">
        <v>29</v>
      </c>
      <c r="D640" s="10" t="s">
        <v>1320</v>
      </c>
      <c r="E640" s="10">
        <v>2075261</v>
      </c>
      <c r="H640" s="10">
        <v>35440</v>
      </c>
      <c r="I640" s="10">
        <v>41361</v>
      </c>
      <c r="J640" s="10">
        <v>200000</v>
      </c>
      <c r="K640" s="10">
        <v>387</v>
      </c>
      <c r="L640" s="10" t="s">
        <v>1314</v>
      </c>
      <c r="M640" s="10">
        <v>20</v>
      </c>
      <c r="N640" s="10" t="s">
        <v>1295</v>
      </c>
      <c r="O640" s="10">
        <v>0</v>
      </c>
      <c r="P640" s="10" t="s">
        <v>1314</v>
      </c>
      <c r="Q640" s="10">
        <v>70802</v>
      </c>
      <c r="R640" s="10">
        <v>80103</v>
      </c>
      <c r="S640" s="10">
        <v>210702</v>
      </c>
      <c r="T640" s="10" t="s">
        <v>1297</v>
      </c>
      <c r="U640" s="10" t="s">
        <v>1323</v>
      </c>
    </row>
    <row r="641" spans="1:21">
      <c r="A641" s="10">
        <v>637</v>
      </c>
      <c r="B641" s="10" t="s">
        <v>1703</v>
      </c>
      <c r="C641" s="10">
        <v>29</v>
      </c>
      <c r="D641" s="10" t="s">
        <v>1320</v>
      </c>
      <c r="E641" s="10">
        <v>2075261</v>
      </c>
      <c r="H641" s="10">
        <v>35440</v>
      </c>
      <c r="I641" s="10">
        <v>41361</v>
      </c>
      <c r="J641" s="10">
        <v>200000</v>
      </c>
      <c r="K641" s="10">
        <v>386</v>
      </c>
      <c r="L641" s="10" t="s">
        <v>1294</v>
      </c>
      <c r="M641" s="10">
        <v>10</v>
      </c>
      <c r="N641" s="10" t="s">
        <v>1295</v>
      </c>
      <c r="O641" s="10">
        <v>0</v>
      </c>
      <c r="P641" s="10" t="s">
        <v>1294</v>
      </c>
      <c r="Q641" s="10">
        <v>70802</v>
      </c>
      <c r="R641" s="10">
        <v>80103</v>
      </c>
      <c r="S641" s="10">
        <v>210702</v>
      </c>
      <c r="T641" s="10" t="s">
        <v>1297</v>
      </c>
      <c r="U641" s="10" t="s">
        <v>1323</v>
      </c>
    </row>
    <row r="642" spans="1:21">
      <c r="A642" s="10">
        <v>638</v>
      </c>
      <c r="B642" s="10" t="s">
        <v>1704</v>
      </c>
      <c r="C642" s="10">
        <v>2</v>
      </c>
      <c r="D642" s="10" t="s">
        <v>1300</v>
      </c>
      <c r="E642" s="10">
        <v>5341469</v>
      </c>
      <c r="F642" s="10" t="s">
        <v>1300</v>
      </c>
      <c r="G642" s="10">
        <v>140800215515</v>
      </c>
      <c r="H642" s="10">
        <v>41311</v>
      </c>
      <c r="I642" s="10">
        <v>31211</v>
      </c>
      <c r="J642" s="10">
        <v>225000</v>
      </c>
      <c r="O642" s="10">
        <v>0</v>
      </c>
      <c r="P642" s="10" t="s">
        <v>1705</v>
      </c>
      <c r="Q642" s="10">
        <v>70802</v>
      </c>
      <c r="R642" s="10">
        <v>80103</v>
      </c>
      <c r="S642" s="10">
        <v>210103</v>
      </c>
      <c r="U642" s="10" t="s">
        <v>1303</v>
      </c>
    </row>
    <row r="643" spans="1:21">
      <c r="A643" s="10">
        <v>639</v>
      </c>
      <c r="B643" s="10" t="s">
        <v>1704</v>
      </c>
      <c r="C643" s="10">
        <v>2</v>
      </c>
      <c r="D643" s="10" t="s">
        <v>1300</v>
      </c>
      <c r="E643" s="10">
        <v>5341469</v>
      </c>
      <c r="F643" s="10" t="s">
        <v>1300</v>
      </c>
      <c r="G643" s="10">
        <v>140800215515</v>
      </c>
      <c r="H643" s="10">
        <v>41311</v>
      </c>
      <c r="I643" s="10">
        <v>31211</v>
      </c>
      <c r="J643" s="10">
        <v>7087866</v>
      </c>
      <c r="O643" s="10">
        <v>0</v>
      </c>
      <c r="P643" s="10" t="s">
        <v>1705</v>
      </c>
      <c r="Q643" s="10">
        <v>70802</v>
      </c>
      <c r="R643" s="10">
        <v>80103</v>
      </c>
      <c r="S643" s="10">
        <v>210101</v>
      </c>
      <c r="U643" s="10" t="s">
        <v>1303</v>
      </c>
    </row>
    <row r="644" spans="1:21">
      <c r="A644" s="10">
        <v>640</v>
      </c>
      <c r="B644" s="10" t="s">
        <v>1704</v>
      </c>
      <c r="C644" s="10">
        <v>3</v>
      </c>
      <c r="D644" s="10" t="s">
        <v>1315</v>
      </c>
      <c r="E644" s="10">
        <v>2073943</v>
      </c>
      <c r="F644" s="10" t="s">
        <v>1316</v>
      </c>
      <c r="G644" s="10">
        <v>5045002567</v>
      </c>
      <c r="H644" s="10">
        <v>41361</v>
      </c>
      <c r="I644" s="10">
        <v>31211</v>
      </c>
      <c r="J644" s="10">
        <v>104000</v>
      </c>
      <c r="O644" s="10">
        <v>0</v>
      </c>
      <c r="P644" s="10" t="s">
        <v>1317</v>
      </c>
      <c r="Q644" s="10">
        <v>70802</v>
      </c>
      <c r="R644" s="10">
        <v>80103</v>
      </c>
      <c r="S644" s="10">
        <v>210403</v>
      </c>
      <c r="U644" s="10" t="s">
        <v>1303</v>
      </c>
    </row>
    <row r="645" spans="1:21">
      <c r="A645" s="10">
        <v>641</v>
      </c>
      <c r="B645" s="10" t="s">
        <v>1704</v>
      </c>
      <c r="C645" s="10">
        <v>3</v>
      </c>
      <c r="D645" s="10" t="s">
        <v>1315</v>
      </c>
      <c r="E645" s="10">
        <v>2073943</v>
      </c>
      <c r="H645" s="10">
        <v>210403</v>
      </c>
      <c r="I645" s="10">
        <v>41361</v>
      </c>
      <c r="J645" s="10">
        <v>104000</v>
      </c>
      <c r="P645" s="10" t="s">
        <v>1317</v>
      </c>
      <c r="U645" s="10" t="s">
        <v>1319</v>
      </c>
    </row>
    <row r="646" spans="1:21">
      <c r="A646" s="10">
        <v>642</v>
      </c>
      <c r="B646" s="10" t="s">
        <v>1704</v>
      </c>
      <c r="C646" s="10">
        <v>4</v>
      </c>
      <c r="D646" s="10" t="s">
        <v>1320</v>
      </c>
      <c r="E646" s="10">
        <v>2075261</v>
      </c>
      <c r="F646" s="10" t="s">
        <v>1316</v>
      </c>
      <c r="G646" s="10">
        <v>5108168773</v>
      </c>
      <c r="H646" s="10">
        <v>41361</v>
      </c>
      <c r="I646" s="10">
        <v>31211</v>
      </c>
      <c r="J646" s="10">
        <v>600000</v>
      </c>
      <c r="O646" s="10">
        <v>0</v>
      </c>
      <c r="P646" s="10" t="s">
        <v>1321</v>
      </c>
      <c r="Q646" s="10">
        <v>70802</v>
      </c>
      <c r="R646" s="10">
        <v>80103</v>
      </c>
      <c r="S646" s="10">
        <v>210402</v>
      </c>
      <c r="U646" s="10" t="s">
        <v>1303</v>
      </c>
    </row>
    <row r="647" spans="1:21">
      <c r="A647" s="10">
        <v>643</v>
      </c>
      <c r="B647" s="10" t="s">
        <v>1706</v>
      </c>
      <c r="C647" s="10">
        <v>65</v>
      </c>
      <c r="D647" s="10" t="s">
        <v>1363</v>
      </c>
      <c r="E647" s="10" t="s">
        <v>1364</v>
      </c>
      <c r="H647" s="10">
        <v>210402</v>
      </c>
      <c r="I647" s="10">
        <v>35440</v>
      </c>
      <c r="J647" s="10">
        <v>100000</v>
      </c>
      <c r="K647" s="10">
        <v>448</v>
      </c>
      <c r="L647" s="10" t="s">
        <v>1498</v>
      </c>
      <c r="M647" s="10">
        <v>2</v>
      </c>
      <c r="P647" s="10" t="s">
        <v>1498</v>
      </c>
      <c r="T647" s="10" t="s">
        <v>1455</v>
      </c>
      <c r="U647" s="10" t="s">
        <v>1325</v>
      </c>
    </row>
    <row r="648" spans="1:21">
      <c r="A648" s="10">
        <v>644</v>
      </c>
      <c r="B648" s="10" t="s">
        <v>1706</v>
      </c>
      <c r="C648" s="10">
        <v>65</v>
      </c>
      <c r="D648" s="10" t="s">
        <v>1363</v>
      </c>
      <c r="E648" s="10" t="s">
        <v>1364</v>
      </c>
      <c r="H648" s="10">
        <v>210402</v>
      </c>
      <c r="I648" s="10">
        <v>35440</v>
      </c>
      <c r="J648" s="10">
        <v>50000</v>
      </c>
      <c r="K648" s="10">
        <v>387</v>
      </c>
      <c r="L648" s="10" t="s">
        <v>1314</v>
      </c>
      <c r="M648" s="10">
        <v>5</v>
      </c>
      <c r="P648" s="10" t="s">
        <v>1314</v>
      </c>
      <c r="T648" s="10" t="s">
        <v>1455</v>
      </c>
      <c r="U648" s="10" t="s">
        <v>1325</v>
      </c>
    </row>
    <row r="649" spans="1:21">
      <c r="A649" s="10">
        <v>645</v>
      </c>
      <c r="B649" s="10" t="s">
        <v>1706</v>
      </c>
      <c r="C649" s="10">
        <v>65</v>
      </c>
      <c r="D649" s="10" t="s">
        <v>1363</v>
      </c>
      <c r="E649" s="10" t="s">
        <v>1364</v>
      </c>
      <c r="H649" s="10">
        <v>210402</v>
      </c>
      <c r="I649" s="10">
        <v>35440</v>
      </c>
      <c r="J649" s="10">
        <v>100000</v>
      </c>
      <c r="K649" s="10">
        <v>387</v>
      </c>
      <c r="L649" s="10" t="s">
        <v>1314</v>
      </c>
      <c r="M649" s="10">
        <v>10</v>
      </c>
      <c r="P649" s="10" t="s">
        <v>1314</v>
      </c>
      <c r="T649" s="10" t="s">
        <v>1455</v>
      </c>
      <c r="U649" s="10" t="s">
        <v>1325</v>
      </c>
    </row>
    <row r="650" spans="1:21">
      <c r="A650" s="10">
        <v>646</v>
      </c>
      <c r="B650" s="10" t="s">
        <v>1707</v>
      </c>
      <c r="C650" s="10">
        <v>5</v>
      </c>
      <c r="D650" s="10" t="s">
        <v>1659</v>
      </c>
      <c r="E650" s="10">
        <v>6167799</v>
      </c>
      <c r="F650" s="10" t="s">
        <v>1316</v>
      </c>
      <c r="G650" s="10">
        <v>5009862968</v>
      </c>
      <c r="H650" s="10">
        <v>41361</v>
      </c>
      <c r="I650" s="10">
        <v>31211</v>
      </c>
      <c r="J650" s="10">
        <v>320000</v>
      </c>
      <c r="O650" s="10">
        <v>0</v>
      </c>
      <c r="P650" s="10" t="s">
        <v>1708</v>
      </c>
      <c r="Q650" s="10">
        <v>70802</v>
      </c>
      <c r="R650" s="10">
        <v>80103</v>
      </c>
      <c r="S650" s="10">
        <v>210603</v>
      </c>
      <c r="U650" s="10" t="s">
        <v>1303</v>
      </c>
    </row>
    <row r="651" spans="1:21">
      <c r="A651" s="10">
        <v>647</v>
      </c>
      <c r="B651" s="10" t="s">
        <v>1707</v>
      </c>
      <c r="C651" s="10">
        <v>6</v>
      </c>
      <c r="D651" s="10" t="s">
        <v>1305</v>
      </c>
      <c r="E651" s="10">
        <v>100190000901</v>
      </c>
      <c r="F651" s="10" t="s">
        <v>1293</v>
      </c>
      <c r="G651" s="10">
        <v>100190000901</v>
      </c>
      <c r="H651" s="10">
        <v>41313</v>
      </c>
      <c r="I651" s="10">
        <v>31211</v>
      </c>
      <c r="J651" s="10">
        <v>659248</v>
      </c>
      <c r="O651" s="10">
        <v>0</v>
      </c>
      <c r="P651" s="10" t="s">
        <v>1307</v>
      </c>
      <c r="Q651" s="10">
        <v>70802</v>
      </c>
      <c r="R651" s="10">
        <v>80103</v>
      </c>
      <c r="S651" s="10">
        <v>210101</v>
      </c>
      <c r="U651" s="10" t="s">
        <v>1303</v>
      </c>
    </row>
    <row r="652" spans="1:21">
      <c r="A652" s="10">
        <v>648</v>
      </c>
      <c r="B652" s="10" t="s">
        <v>1707</v>
      </c>
      <c r="C652" s="10">
        <v>7</v>
      </c>
      <c r="D652" s="10" t="s">
        <v>1308</v>
      </c>
      <c r="E652" s="10">
        <v>100190090000</v>
      </c>
      <c r="F652" s="10" t="s">
        <v>1293</v>
      </c>
      <c r="G652" s="10">
        <v>100190090000</v>
      </c>
      <c r="H652" s="10">
        <v>41312</v>
      </c>
      <c r="I652" s="10">
        <v>31211</v>
      </c>
      <c r="J652" s="10">
        <v>839606</v>
      </c>
      <c r="O652" s="10">
        <v>0</v>
      </c>
      <c r="P652" s="10" t="s">
        <v>1310</v>
      </c>
      <c r="Q652" s="10">
        <v>70802</v>
      </c>
      <c r="R652" s="10">
        <v>80103</v>
      </c>
      <c r="S652" s="10">
        <v>210101</v>
      </c>
      <c r="U652" s="10" t="s">
        <v>1303</v>
      </c>
    </row>
    <row r="653" spans="1:21">
      <c r="A653" s="10">
        <v>649</v>
      </c>
      <c r="B653" s="10" t="s">
        <v>1707</v>
      </c>
      <c r="C653" s="10">
        <v>7</v>
      </c>
      <c r="D653" s="10" t="s">
        <v>1308</v>
      </c>
      <c r="E653" s="10">
        <v>100190090000</v>
      </c>
      <c r="F653" s="10" t="s">
        <v>1293</v>
      </c>
      <c r="G653" s="10">
        <v>100190090000</v>
      </c>
      <c r="H653" s="10">
        <v>41312</v>
      </c>
      <c r="I653" s="10">
        <v>31211</v>
      </c>
      <c r="J653" s="10">
        <v>927723</v>
      </c>
      <c r="O653" s="10">
        <v>0</v>
      </c>
      <c r="P653" s="10" t="s">
        <v>1310</v>
      </c>
      <c r="Q653" s="10">
        <v>70802</v>
      </c>
      <c r="R653" s="10">
        <v>80103</v>
      </c>
      <c r="S653" s="10">
        <v>210201</v>
      </c>
      <c r="U653" s="10" t="s">
        <v>1303</v>
      </c>
    </row>
    <row r="654" spans="1:21">
      <c r="A654" s="10">
        <v>650</v>
      </c>
      <c r="B654" s="10" t="s">
        <v>1707</v>
      </c>
      <c r="C654" s="10">
        <v>8</v>
      </c>
      <c r="D654" s="10" t="s">
        <v>1563</v>
      </c>
      <c r="E654" s="10">
        <v>4255585</v>
      </c>
      <c r="F654" s="10" t="s">
        <v>1316</v>
      </c>
      <c r="G654" s="10">
        <v>5046330371</v>
      </c>
      <c r="H654" s="10">
        <v>41361</v>
      </c>
      <c r="I654" s="10">
        <v>31211</v>
      </c>
      <c r="J654" s="10">
        <v>574000</v>
      </c>
      <c r="O654" s="10">
        <v>0</v>
      </c>
      <c r="P654" s="10" t="s">
        <v>1709</v>
      </c>
      <c r="Q654" s="10">
        <v>70802</v>
      </c>
      <c r="R654" s="10">
        <v>80103</v>
      </c>
      <c r="S654" s="10">
        <v>210601</v>
      </c>
      <c r="U654" s="10" t="s">
        <v>1303</v>
      </c>
    </row>
    <row r="655" spans="1:21">
      <c r="A655" s="10">
        <v>651</v>
      </c>
      <c r="B655" s="10" t="s">
        <v>1710</v>
      </c>
      <c r="C655" s="10">
        <v>30</v>
      </c>
      <c r="D655" s="10" t="s">
        <v>1659</v>
      </c>
      <c r="E655" s="10">
        <v>6167799</v>
      </c>
      <c r="H655" s="10">
        <v>35470</v>
      </c>
      <c r="I655" s="10">
        <v>41361</v>
      </c>
      <c r="J655" s="10">
        <v>80000</v>
      </c>
      <c r="K655" s="10">
        <v>322</v>
      </c>
      <c r="L655" s="10" t="s">
        <v>1509</v>
      </c>
      <c r="M655" s="10">
        <v>50</v>
      </c>
      <c r="N655" s="10" t="s">
        <v>1510</v>
      </c>
      <c r="O655" s="10">
        <v>0</v>
      </c>
      <c r="P655" s="10" t="s">
        <v>1509</v>
      </c>
      <c r="Q655" s="10">
        <v>70802</v>
      </c>
      <c r="R655" s="10">
        <v>80103</v>
      </c>
      <c r="S655" s="10">
        <v>210801</v>
      </c>
      <c r="T655" s="10" t="s">
        <v>1297</v>
      </c>
      <c r="U655" s="10" t="s">
        <v>1323</v>
      </c>
    </row>
    <row r="656" spans="1:21">
      <c r="A656" s="10">
        <v>652</v>
      </c>
      <c r="B656" s="10" t="s">
        <v>1710</v>
      </c>
      <c r="C656" s="10">
        <v>30</v>
      </c>
      <c r="D656" s="10" t="s">
        <v>1659</v>
      </c>
      <c r="E656" s="10">
        <v>6167799</v>
      </c>
      <c r="H656" s="10">
        <v>35470</v>
      </c>
      <c r="I656" s="10">
        <v>41361</v>
      </c>
      <c r="J656" s="10">
        <v>240000</v>
      </c>
      <c r="K656" s="10">
        <v>105</v>
      </c>
      <c r="L656" s="10" t="s">
        <v>1517</v>
      </c>
      <c r="M656" s="10">
        <v>2</v>
      </c>
      <c r="N656" s="10" t="s">
        <v>1295</v>
      </c>
      <c r="O656" s="10">
        <v>0</v>
      </c>
      <c r="P656" s="10" t="s">
        <v>1517</v>
      </c>
      <c r="Q656" s="10">
        <v>70802</v>
      </c>
      <c r="R656" s="10">
        <v>80103</v>
      </c>
      <c r="S656" s="10">
        <v>210402</v>
      </c>
      <c r="T656" s="10" t="s">
        <v>1297</v>
      </c>
      <c r="U656" s="10" t="s">
        <v>1323</v>
      </c>
    </row>
    <row r="657" spans="1:21">
      <c r="A657" s="10">
        <v>653</v>
      </c>
      <c r="B657" s="10" t="s">
        <v>1710</v>
      </c>
      <c r="C657" s="10">
        <v>31</v>
      </c>
      <c r="D657" s="10" t="s">
        <v>1563</v>
      </c>
      <c r="E657" s="10">
        <v>4255585</v>
      </c>
      <c r="H657" s="10">
        <v>35470</v>
      </c>
      <c r="I657" s="10">
        <v>41361</v>
      </c>
      <c r="J657" s="10">
        <v>180000</v>
      </c>
      <c r="K657" s="10">
        <v>451</v>
      </c>
      <c r="L657" s="10" t="s">
        <v>1443</v>
      </c>
      <c r="M657" s="10">
        <v>1</v>
      </c>
      <c r="N657" s="10" t="s">
        <v>1295</v>
      </c>
      <c r="O657" s="10">
        <v>0</v>
      </c>
      <c r="P657" s="10" t="s">
        <v>1443</v>
      </c>
      <c r="Q657" s="10">
        <v>70802</v>
      </c>
      <c r="R657" s="10">
        <v>80101</v>
      </c>
      <c r="S657" s="10">
        <v>210804</v>
      </c>
      <c r="T657" s="10" t="s">
        <v>1297</v>
      </c>
      <c r="U657" s="10" t="s">
        <v>1323</v>
      </c>
    </row>
    <row r="658" spans="1:21">
      <c r="A658" s="10">
        <v>654</v>
      </c>
      <c r="B658" s="10" t="s">
        <v>1710</v>
      </c>
      <c r="C658" s="10">
        <v>31</v>
      </c>
      <c r="D658" s="10" t="s">
        <v>1563</v>
      </c>
      <c r="E658" s="10">
        <v>4255585</v>
      </c>
      <c r="H658" s="10">
        <v>35470</v>
      </c>
      <c r="I658" s="10">
        <v>41361</v>
      </c>
      <c r="J658" s="10">
        <v>254000</v>
      </c>
      <c r="K658" s="10">
        <v>93</v>
      </c>
      <c r="L658" s="10" t="s">
        <v>1438</v>
      </c>
      <c r="M658" s="10">
        <v>1</v>
      </c>
      <c r="N658" s="10" t="s">
        <v>1295</v>
      </c>
      <c r="O658" s="10">
        <v>0</v>
      </c>
      <c r="P658" s="10" t="s">
        <v>1438</v>
      </c>
      <c r="Q658" s="10">
        <v>70802</v>
      </c>
      <c r="R658" s="10">
        <v>80101</v>
      </c>
      <c r="S658" s="10">
        <v>210804</v>
      </c>
      <c r="T658" s="10" t="s">
        <v>1297</v>
      </c>
      <c r="U658" s="10" t="s">
        <v>1323</v>
      </c>
    </row>
    <row r="659" spans="1:21">
      <c r="A659" s="10">
        <v>655</v>
      </c>
      <c r="B659" s="10" t="s">
        <v>1710</v>
      </c>
      <c r="C659" s="10">
        <v>31</v>
      </c>
      <c r="D659" s="10" t="s">
        <v>1563</v>
      </c>
      <c r="E659" s="10">
        <v>4255585</v>
      </c>
      <c r="H659" s="10">
        <v>35470</v>
      </c>
      <c r="I659" s="10">
        <v>41361</v>
      </c>
      <c r="J659" s="10">
        <v>140000</v>
      </c>
      <c r="K659" s="10">
        <v>95</v>
      </c>
      <c r="L659" s="10" t="s">
        <v>1642</v>
      </c>
      <c r="M659" s="10">
        <v>1</v>
      </c>
      <c r="N659" s="10" t="s">
        <v>1295</v>
      </c>
      <c r="P659" s="10" t="s">
        <v>1642</v>
      </c>
      <c r="T659" s="10" t="s">
        <v>1297</v>
      </c>
      <c r="U659" s="10" t="s">
        <v>1323</v>
      </c>
    </row>
    <row r="660" spans="1:21">
      <c r="A660" s="10">
        <v>656</v>
      </c>
      <c r="B660" s="10" t="s">
        <v>1710</v>
      </c>
      <c r="C660" s="10">
        <v>66</v>
      </c>
      <c r="D660" s="10" t="s">
        <v>1363</v>
      </c>
      <c r="E660" s="10" t="s">
        <v>1364</v>
      </c>
      <c r="H660" s="10">
        <v>210402</v>
      </c>
      <c r="I660" s="10">
        <v>35440</v>
      </c>
      <c r="J660" s="10">
        <v>100000</v>
      </c>
      <c r="K660" s="10">
        <v>448</v>
      </c>
      <c r="L660" s="10" t="s">
        <v>1498</v>
      </c>
      <c r="M660" s="10">
        <v>2</v>
      </c>
      <c r="P660" s="10" t="s">
        <v>1498</v>
      </c>
      <c r="T660" s="10" t="s">
        <v>1455</v>
      </c>
      <c r="U660" s="10" t="s">
        <v>1325</v>
      </c>
    </row>
    <row r="661" spans="1:21">
      <c r="A661" s="10">
        <v>657</v>
      </c>
      <c r="B661" s="10" t="s">
        <v>1710</v>
      </c>
      <c r="C661" s="10">
        <v>66</v>
      </c>
      <c r="D661" s="10" t="s">
        <v>1363</v>
      </c>
      <c r="E661" s="10" t="s">
        <v>1364</v>
      </c>
      <c r="H661" s="10">
        <v>210402</v>
      </c>
      <c r="I661" s="10">
        <v>35440</v>
      </c>
      <c r="J661" s="10">
        <v>50000</v>
      </c>
      <c r="K661" s="10">
        <v>387</v>
      </c>
      <c r="L661" s="10" t="s">
        <v>1314</v>
      </c>
      <c r="M661" s="10">
        <v>5</v>
      </c>
      <c r="P661" s="10" t="s">
        <v>1314</v>
      </c>
      <c r="T661" s="10" t="s">
        <v>1455</v>
      </c>
      <c r="U661" s="10" t="s">
        <v>1325</v>
      </c>
    </row>
    <row r="662" spans="1:21">
      <c r="A662" s="10">
        <v>658</v>
      </c>
      <c r="B662" s="10" t="s">
        <v>1710</v>
      </c>
      <c r="C662" s="10">
        <v>66</v>
      </c>
      <c r="D662" s="10" t="s">
        <v>1363</v>
      </c>
      <c r="E662" s="10" t="s">
        <v>1364</v>
      </c>
      <c r="H662" s="10">
        <v>210402</v>
      </c>
      <c r="I662" s="10">
        <v>35440</v>
      </c>
      <c r="J662" s="10">
        <v>200000</v>
      </c>
      <c r="K662" s="10">
        <v>386</v>
      </c>
      <c r="L662" s="10" t="s">
        <v>1294</v>
      </c>
      <c r="M662" s="10">
        <v>10</v>
      </c>
      <c r="P662" s="10" t="s">
        <v>1294</v>
      </c>
      <c r="T662" s="10" t="s">
        <v>1455</v>
      </c>
      <c r="U662" s="10" t="s">
        <v>1325</v>
      </c>
    </row>
    <row r="663" spans="1:21">
      <c r="A663" s="10">
        <v>659</v>
      </c>
      <c r="B663" s="10" t="s">
        <v>1711</v>
      </c>
      <c r="C663" s="10" t="s">
        <v>1334</v>
      </c>
      <c r="D663" s="10" t="s">
        <v>1290</v>
      </c>
      <c r="E663" s="10">
        <v>5013976</v>
      </c>
      <c r="H663" s="10">
        <v>210101</v>
      </c>
      <c r="I663" s="10">
        <v>41311</v>
      </c>
      <c r="J663" s="10">
        <v>8586720</v>
      </c>
      <c r="P663" s="10" t="s">
        <v>1712</v>
      </c>
      <c r="U663" s="10" t="s">
        <v>1319</v>
      </c>
    </row>
    <row r="664" spans="1:21">
      <c r="A664" s="10">
        <v>660</v>
      </c>
      <c r="B664" s="10" t="s">
        <v>1711</v>
      </c>
      <c r="C664" s="10" t="s">
        <v>1336</v>
      </c>
      <c r="D664" s="10" t="s">
        <v>1300</v>
      </c>
      <c r="E664" s="10">
        <v>5341469</v>
      </c>
      <c r="H664" s="10">
        <v>41311</v>
      </c>
      <c r="I664" s="10">
        <v>41312</v>
      </c>
      <c r="J664" s="10">
        <v>839606</v>
      </c>
      <c r="P664" s="10" t="s">
        <v>1713</v>
      </c>
      <c r="U664" s="10" t="s">
        <v>1319</v>
      </c>
    </row>
    <row r="665" spans="1:21">
      <c r="A665" s="10">
        <v>661</v>
      </c>
      <c r="B665" s="10" t="s">
        <v>1711</v>
      </c>
      <c r="C665" s="10" t="s">
        <v>1338</v>
      </c>
      <c r="D665" s="10" t="s">
        <v>1290</v>
      </c>
      <c r="E665" s="10">
        <v>5013976</v>
      </c>
      <c r="H665" s="10">
        <v>210201</v>
      </c>
      <c r="I665" s="10">
        <v>41312</v>
      </c>
      <c r="J665" s="10">
        <v>616820.4</v>
      </c>
      <c r="P665" s="10" t="s">
        <v>1714</v>
      </c>
      <c r="U665" s="10" t="s">
        <v>1319</v>
      </c>
    </row>
    <row r="666" spans="1:21">
      <c r="A666" s="10">
        <v>662</v>
      </c>
      <c r="B666" s="10" t="s">
        <v>1711</v>
      </c>
      <c r="C666" s="10" t="s">
        <v>1340</v>
      </c>
      <c r="D666" s="10" t="s">
        <v>1290</v>
      </c>
      <c r="E666" s="10">
        <v>5013976</v>
      </c>
      <c r="H666" s="10">
        <v>210202</v>
      </c>
      <c r="I666" s="10">
        <v>41312</v>
      </c>
      <c r="J666" s="10">
        <v>70493.759999999995</v>
      </c>
      <c r="P666" s="10" t="s">
        <v>1715</v>
      </c>
      <c r="U666" s="10" t="s">
        <v>1319</v>
      </c>
    </row>
    <row r="667" spans="1:21">
      <c r="A667" s="10">
        <v>663</v>
      </c>
      <c r="B667" s="10" t="s">
        <v>1711</v>
      </c>
      <c r="C667" s="10" t="s">
        <v>1342</v>
      </c>
      <c r="D667" s="10" t="s">
        <v>1290</v>
      </c>
      <c r="E667" s="10">
        <v>5013976</v>
      </c>
      <c r="H667" s="10">
        <v>210205</v>
      </c>
      <c r="I667" s="10">
        <v>41312</v>
      </c>
      <c r="J667" s="10">
        <v>138447.20000000001</v>
      </c>
      <c r="P667" s="10" t="s">
        <v>1716</v>
      </c>
      <c r="U667" s="10" t="s">
        <v>1319</v>
      </c>
    </row>
    <row r="668" spans="1:21">
      <c r="A668" s="10">
        <v>664</v>
      </c>
      <c r="B668" s="10" t="s">
        <v>1711</v>
      </c>
      <c r="C668" s="10" t="s">
        <v>1344</v>
      </c>
      <c r="D668" s="10" t="s">
        <v>1290</v>
      </c>
      <c r="E668" s="10">
        <v>5013976</v>
      </c>
      <c r="H668" s="10">
        <v>210204</v>
      </c>
      <c r="I668" s="10">
        <v>41312</v>
      </c>
      <c r="J668" s="10">
        <v>13844.72</v>
      </c>
      <c r="P668" s="10" t="s">
        <v>1717</v>
      </c>
      <c r="U668" s="10" t="s">
        <v>1319</v>
      </c>
    </row>
    <row r="669" spans="1:21">
      <c r="A669" s="10">
        <v>665</v>
      </c>
      <c r="B669" s="10" t="s">
        <v>1711</v>
      </c>
      <c r="C669" s="10" t="s">
        <v>1346</v>
      </c>
      <c r="D669" s="10" t="s">
        <v>1290</v>
      </c>
      <c r="E669" s="10">
        <v>5013976</v>
      </c>
      <c r="H669" s="10">
        <v>210203</v>
      </c>
      <c r="I669" s="10">
        <v>41312</v>
      </c>
      <c r="J669" s="10">
        <v>88117.2</v>
      </c>
      <c r="P669" s="10" t="s">
        <v>1718</v>
      </c>
      <c r="U669" s="10" t="s">
        <v>1319</v>
      </c>
    </row>
    <row r="670" spans="1:21">
      <c r="A670" s="10">
        <v>666</v>
      </c>
      <c r="B670" s="10" t="s">
        <v>1711</v>
      </c>
      <c r="C670" s="10" t="s">
        <v>1348</v>
      </c>
      <c r="D670" s="10" t="s">
        <v>1300</v>
      </c>
      <c r="E670" s="10">
        <v>5341469</v>
      </c>
      <c r="H670" s="10">
        <v>41311</v>
      </c>
      <c r="I670" s="10">
        <v>41313</v>
      </c>
      <c r="J670" s="10">
        <v>659248</v>
      </c>
      <c r="P670" s="10" t="s">
        <v>1719</v>
      </c>
      <c r="U670" s="10" t="s">
        <v>1319</v>
      </c>
    </row>
    <row r="671" spans="1:21">
      <c r="A671" s="10">
        <v>667</v>
      </c>
      <c r="B671" s="10" t="s">
        <v>1711</v>
      </c>
      <c r="C671" s="10" t="s">
        <v>1352</v>
      </c>
      <c r="D671" s="10" t="s">
        <v>1290</v>
      </c>
      <c r="E671" s="10">
        <v>5013976</v>
      </c>
      <c r="H671" s="10">
        <v>210903</v>
      </c>
      <c r="I671" s="10">
        <v>39202</v>
      </c>
      <c r="J671" s="10">
        <v>16842807.68</v>
      </c>
      <c r="P671" s="10" t="s">
        <v>1353</v>
      </c>
      <c r="U671" s="10" t="s">
        <v>1354</v>
      </c>
    </row>
    <row r="672" spans="1:21">
      <c r="A672" s="10">
        <v>668</v>
      </c>
      <c r="B672" s="10" t="s">
        <v>1711</v>
      </c>
      <c r="C672" s="10" t="s">
        <v>1352</v>
      </c>
      <c r="D672" s="10" t="s">
        <v>1290</v>
      </c>
      <c r="E672" s="10">
        <v>5013976</v>
      </c>
      <c r="H672" s="10">
        <v>210903</v>
      </c>
      <c r="I672" s="10">
        <v>39204</v>
      </c>
      <c r="J672" s="10">
        <v>1137453.01</v>
      </c>
      <c r="P672" s="10" t="s">
        <v>1353</v>
      </c>
      <c r="U672" s="10" t="s">
        <v>1354</v>
      </c>
    </row>
    <row r="673" spans="1:21">
      <c r="A673" s="10">
        <v>669</v>
      </c>
      <c r="B673" s="10" t="s">
        <v>1711</v>
      </c>
      <c r="C673" s="10" t="s">
        <v>1352</v>
      </c>
      <c r="D673" s="10" t="s">
        <v>1290</v>
      </c>
      <c r="E673" s="10">
        <v>5013976</v>
      </c>
      <c r="H673" s="10">
        <v>210903</v>
      </c>
      <c r="I673" s="10">
        <v>39210</v>
      </c>
      <c r="J673" s="10">
        <v>321654.27</v>
      </c>
      <c r="P673" s="10" t="s">
        <v>1353</v>
      </c>
      <c r="U673" s="10" t="s">
        <v>1354</v>
      </c>
    </row>
    <row r="674" spans="1:21">
      <c r="A674" s="10">
        <v>670</v>
      </c>
      <c r="B674" s="10" t="s">
        <v>1711</v>
      </c>
      <c r="C674" s="10" t="s">
        <v>1352</v>
      </c>
      <c r="D674" s="10" t="s">
        <v>1290</v>
      </c>
      <c r="E674" s="10">
        <v>5013976</v>
      </c>
      <c r="H674" s="10">
        <v>210903</v>
      </c>
      <c r="I674" s="10">
        <v>39206</v>
      </c>
      <c r="J674" s="10">
        <v>45594116.920000002</v>
      </c>
      <c r="P674" s="10" t="s">
        <v>1353</v>
      </c>
      <c r="U674" s="10" t="s">
        <v>1354</v>
      </c>
    </row>
    <row r="675" spans="1:21">
      <c r="A675" s="10">
        <v>671</v>
      </c>
      <c r="B675" s="10" t="s">
        <v>1711</v>
      </c>
      <c r="C675" s="10" t="s">
        <v>1352</v>
      </c>
      <c r="D675" s="10" t="s">
        <v>1290</v>
      </c>
      <c r="E675" s="10">
        <v>5013976</v>
      </c>
      <c r="H675" s="10">
        <v>210903</v>
      </c>
      <c r="I675" s="10">
        <v>39208</v>
      </c>
      <c r="J675" s="10">
        <v>109568.01</v>
      </c>
      <c r="P675" s="10" t="s">
        <v>1353</v>
      </c>
      <c r="U675" s="10" t="s">
        <v>1354</v>
      </c>
    </row>
    <row r="676" spans="1:21">
      <c r="A676" s="10">
        <v>672</v>
      </c>
      <c r="B676" s="10" t="s">
        <v>1720</v>
      </c>
      <c r="C676" s="10">
        <v>32</v>
      </c>
      <c r="D676" s="10" t="s">
        <v>1501</v>
      </c>
      <c r="E676" s="10">
        <v>2559226</v>
      </c>
      <c r="H676" s="10">
        <v>35470</v>
      </c>
      <c r="I676" s="10">
        <v>41361</v>
      </c>
      <c r="J676" s="10">
        <v>40400</v>
      </c>
      <c r="K676" s="10">
        <v>452</v>
      </c>
      <c r="L676" s="10" t="s">
        <v>1641</v>
      </c>
      <c r="M676" s="10">
        <v>1</v>
      </c>
      <c r="N676" s="10" t="s">
        <v>1295</v>
      </c>
      <c r="P676" s="10" t="s">
        <v>1641</v>
      </c>
      <c r="T676" s="10" t="s">
        <v>1297</v>
      </c>
      <c r="U676" s="10" t="s">
        <v>1323</v>
      </c>
    </row>
    <row r="677" spans="1:21">
      <c r="A677" s="10">
        <v>673</v>
      </c>
      <c r="B677" s="10" t="s">
        <v>1720</v>
      </c>
      <c r="C677" s="10">
        <v>33</v>
      </c>
      <c r="D677" s="10" t="s">
        <v>1470</v>
      </c>
      <c r="E677" s="10" t="s">
        <v>1471</v>
      </c>
      <c r="H677" s="10">
        <v>35410</v>
      </c>
      <c r="I677" s="10">
        <v>41361</v>
      </c>
      <c r="J677" s="10">
        <v>6500</v>
      </c>
      <c r="K677" s="10">
        <v>453</v>
      </c>
      <c r="L677" s="10" t="s">
        <v>1447</v>
      </c>
      <c r="M677" s="10">
        <v>1</v>
      </c>
      <c r="N677" s="10" t="s">
        <v>1295</v>
      </c>
      <c r="O677" s="10">
        <v>0</v>
      </c>
      <c r="P677" s="10" t="s">
        <v>1447</v>
      </c>
      <c r="Q677" s="10">
        <v>0</v>
      </c>
      <c r="R677" s="10">
        <v>0</v>
      </c>
      <c r="S677" s="10">
        <v>300001</v>
      </c>
      <c r="T677" s="10" t="s">
        <v>1297</v>
      </c>
      <c r="U677" s="10" t="s">
        <v>1323</v>
      </c>
    </row>
    <row r="678" spans="1:21">
      <c r="A678" s="10">
        <v>674</v>
      </c>
      <c r="B678" s="10" t="s">
        <v>1720</v>
      </c>
      <c r="C678" s="10">
        <v>33</v>
      </c>
      <c r="D678" s="10" t="s">
        <v>1470</v>
      </c>
      <c r="E678" s="10" t="s">
        <v>1471</v>
      </c>
      <c r="H678" s="10">
        <v>35410</v>
      </c>
      <c r="I678" s="10">
        <v>41361</v>
      </c>
      <c r="J678" s="10">
        <v>1500</v>
      </c>
      <c r="K678" s="10">
        <v>454</v>
      </c>
      <c r="L678" s="10" t="s">
        <v>1449</v>
      </c>
      <c r="M678" s="10">
        <v>1</v>
      </c>
      <c r="N678" s="10" t="s">
        <v>1295</v>
      </c>
      <c r="O678" s="10">
        <v>0</v>
      </c>
      <c r="P678" s="10" t="s">
        <v>1449</v>
      </c>
      <c r="Q678" s="10">
        <v>0</v>
      </c>
      <c r="R678" s="10">
        <v>0</v>
      </c>
      <c r="S678" s="10">
        <v>300001</v>
      </c>
      <c r="T678" s="10" t="s">
        <v>1297</v>
      </c>
      <c r="U678" s="10" t="s">
        <v>1323</v>
      </c>
    </row>
    <row r="679" spans="1:21">
      <c r="A679" s="10">
        <v>675</v>
      </c>
      <c r="B679" s="10" t="s">
        <v>1721</v>
      </c>
      <c r="C679" s="10">
        <v>1</v>
      </c>
      <c r="D679" s="10" t="s">
        <v>1292</v>
      </c>
      <c r="E679" s="10">
        <v>5013976</v>
      </c>
      <c r="F679" s="10" t="s">
        <v>1293</v>
      </c>
      <c r="G679" s="10">
        <v>100900019032</v>
      </c>
      <c r="H679" s="10">
        <v>31211</v>
      </c>
      <c r="I679" s="10">
        <v>1200041</v>
      </c>
      <c r="J679" s="10">
        <v>17757500</v>
      </c>
      <c r="O679" s="10">
        <v>0</v>
      </c>
      <c r="P679" s="10" t="s">
        <v>1296</v>
      </c>
      <c r="Q679" s="10">
        <v>70802</v>
      </c>
      <c r="R679" s="10">
        <v>80103</v>
      </c>
      <c r="S679" s="10">
        <v>350001</v>
      </c>
      <c r="U679" s="10" t="s">
        <v>1298</v>
      </c>
    </row>
    <row r="680" spans="1:21">
      <c r="A680" s="10">
        <v>676</v>
      </c>
      <c r="B680" s="10" t="s">
        <v>1721</v>
      </c>
      <c r="C680" s="10">
        <v>10</v>
      </c>
      <c r="D680" s="10" t="s">
        <v>1475</v>
      </c>
      <c r="E680" s="10" t="s">
        <v>1476</v>
      </c>
      <c r="F680" s="10" t="s">
        <v>1300</v>
      </c>
      <c r="G680" s="10">
        <v>140000433061</v>
      </c>
      <c r="H680" s="10">
        <v>41362</v>
      </c>
      <c r="I680" s="10">
        <v>31211</v>
      </c>
      <c r="J680" s="10">
        <v>87000</v>
      </c>
      <c r="O680" s="10">
        <v>0</v>
      </c>
      <c r="P680" s="10" t="s">
        <v>1329</v>
      </c>
      <c r="Q680" s="10">
        <v>70802</v>
      </c>
      <c r="R680" s="10">
        <v>80103</v>
      </c>
      <c r="S680" s="10">
        <v>210702</v>
      </c>
      <c r="U680" s="10" t="s">
        <v>1303</v>
      </c>
    </row>
    <row r="681" spans="1:21">
      <c r="A681" s="10">
        <v>677</v>
      </c>
      <c r="B681" s="10" t="s">
        <v>1721</v>
      </c>
      <c r="C681" s="10">
        <v>10</v>
      </c>
      <c r="D681" s="10" t="s">
        <v>1475</v>
      </c>
      <c r="E681" s="10" t="s">
        <v>1476</v>
      </c>
      <c r="H681" s="10">
        <v>210702</v>
      </c>
      <c r="I681" s="10">
        <v>41362</v>
      </c>
      <c r="J681" s="10">
        <v>87000</v>
      </c>
      <c r="P681" s="10" t="s">
        <v>1329</v>
      </c>
      <c r="U681" s="10" t="s">
        <v>1319</v>
      </c>
    </row>
    <row r="682" spans="1:21">
      <c r="A682" s="10">
        <v>678</v>
      </c>
      <c r="B682" s="10" t="s">
        <v>1721</v>
      </c>
      <c r="C682" s="10">
        <v>11</v>
      </c>
      <c r="D682" s="10" t="s">
        <v>1387</v>
      </c>
      <c r="E682" s="10" t="s">
        <v>1388</v>
      </c>
      <c r="F682" s="10" t="s">
        <v>1300</v>
      </c>
      <c r="G682" s="10">
        <v>140800233842</v>
      </c>
      <c r="H682" s="10">
        <v>41362</v>
      </c>
      <c r="I682" s="10">
        <v>31211</v>
      </c>
      <c r="J682" s="10">
        <v>87000</v>
      </c>
      <c r="O682" s="10">
        <v>0</v>
      </c>
      <c r="P682" s="10" t="s">
        <v>1329</v>
      </c>
      <c r="Q682" s="10">
        <v>70802</v>
      </c>
      <c r="R682" s="10">
        <v>80103</v>
      </c>
      <c r="S682" s="10">
        <v>210702</v>
      </c>
      <c r="U682" s="10" t="s">
        <v>1303</v>
      </c>
    </row>
    <row r="683" spans="1:21">
      <c r="A683" s="10">
        <v>679</v>
      </c>
      <c r="B683" s="10" t="s">
        <v>1721</v>
      </c>
      <c r="C683" s="10">
        <v>11</v>
      </c>
      <c r="D683" s="10" t="s">
        <v>1387</v>
      </c>
      <c r="E683" s="10" t="s">
        <v>1388</v>
      </c>
      <c r="H683" s="10">
        <v>210702</v>
      </c>
      <c r="I683" s="10">
        <v>41362</v>
      </c>
      <c r="J683" s="10">
        <v>87000</v>
      </c>
      <c r="P683" s="10" t="s">
        <v>1329</v>
      </c>
      <c r="U683" s="10" t="s">
        <v>1319</v>
      </c>
    </row>
    <row r="684" spans="1:21">
      <c r="A684" s="10">
        <v>680</v>
      </c>
      <c r="B684" s="10" t="s">
        <v>1721</v>
      </c>
      <c r="C684" s="10">
        <v>12</v>
      </c>
      <c r="D684" s="10" t="s">
        <v>1326</v>
      </c>
      <c r="E684" s="10" t="s">
        <v>1327</v>
      </c>
      <c r="F684" s="10" t="s">
        <v>1300</v>
      </c>
      <c r="G684" s="10">
        <v>140000340182</v>
      </c>
      <c r="H684" s="10">
        <v>41362</v>
      </c>
      <c r="I684" s="10">
        <v>31211</v>
      </c>
      <c r="J684" s="10">
        <v>87000</v>
      </c>
      <c r="O684" s="10">
        <v>0</v>
      </c>
      <c r="P684" s="10" t="s">
        <v>1329</v>
      </c>
      <c r="Q684" s="10">
        <v>70802</v>
      </c>
      <c r="R684" s="10">
        <v>80103</v>
      </c>
      <c r="S684" s="10">
        <v>210702</v>
      </c>
      <c r="U684" s="10" t="s">
        <v>1303</v>
      </c>
    </row>
    <row r="685" spans="1:21">
      <c r="A685" s="10">
        <v>681</v>
      </c>
      <c r="B685" s="10" t="s">
        <v>1721</v>
      </c>
      <c r="C685" s="10">
        <v>12</v>
      </c>
      <c r="D685" s="10" t="s">
        <v>1326</v>
      </c>
      <c r="E685" s="10" t="s">
        <v>1327</v>
      </c>
      <c r="H685" s="10">
        <v>210702</v>
      </c>
      <c r="I685" s="10">
        <v>41362</v>
      </c>
      <c r="J685" s="10">
        <v>87000</v>
      </c>
      <c r="P685" s="10" t="s">
        <v>1329</v>
      </c>
      <c r="U685" s="10" t="s">
        <v>1319</v>
      </c>
    </row>
    <row r="686" spans="1:21">
      <c r="A686" s="10">
        <v>682</v>
      </c>
      <c r="B686" s="10" t="s">
        <v>1721</v>
      </c>
      <c r="C686" s="10">
        <v>13</v>
      </c>
      <c r="D686" s="10" t="s">
        <v>1378</v>
      </c>
      <c r="E686" s="10" t="s">
        <v>1379</v>
      </c>
      <c r="F686" s="10" t="s">
        <v>1300</v>
      </c>
      <c r="G686" s="10">
        <v>140300075464</v>
      </c>
      <c r="H686" s="10">
        <v>41362</v>
      </c>
      <c r="I686" s="10">
        <v>31211</v>
      </c>
      <c r="J686" s="10">
        <v>87000</v>
      </c>
      <c r="O686" s="10">
        <v>0</v>
      </c>
      <c r="P686" s="10" t="s">
        <v>1329</v>
      </c>
      <c r="Q686" s="10">
        <v>70802</v>
      </c>
      <c r="R686" s="10">
        <v>80103</v>
      </c>
      <c r="S686" s="10">
        <v>210702</v>
      </c>
      <c r="U686" s="10" t="s">
        <v>1303</v>
      </c>
    </row>
    <row r="687" spans="1:21">
      <c r="A687" s="10">
        <v>683</v>
      </c>
      <c r="B687" s="10" t="s">
        <v>1721</v>
      </c>
      <c r="C687" s="10">
        <v>13</v>
      </c>
      <c r="D687" s="10" t="s">
        <v>1378</v>
      </c>
      <c r="E687" s="10" t="s">
        <v>1379</v>
      </c>
      <c r="H687" s="10">
        <v>210702</v>
      </c>
      <c r="I687" s="10">
        <v>41362</v>
      </c>
      <c r="J687" s="10">
        <v>87000</v>
      </c>
      <c r="P687" s="10" t="s">
        <v>1329</v>
      </c>
      <c r="U687" s="10" t="s">
        <v>1319</v>
      </c>
    </row>
    <row r="688" spans="1:21">
      <c r="A688" s="10">
        <v>684</v>
      </c>
      <c r="B688" s="10" t="s">
        <v>1721</v>
      </c>
      <c r="C688" s="10">
        <v>14</v>
      </c>
      <c r="D688" s="10" t="s">
        <v>1722</v>
      </c>
      <c r="E688" s="10" t="s">
        <v>1723</v>
      </c>
      <c r="F688" s="10" t="s">
        <v>1300</v>
      </c>
      <c r="G688" s="10">
        <v>141300011984</v>
      </c>
      <c r="H688" s="10">
        <v>41362</v>
      </c>
      <c r="I688" s="10">
        <v>31211</v>
      </c>
      <c r="J688" s="10">
        <v>87000</v>
      </c>
      <c r="O688" s="10">
        <v>0</v>
      </c>
      <c r="P688" s="10" t="s">
        <v>1329</v>
      </c>
      <c r="Q688" s="10">
        <v>70802</v>
      </c>
      <c r="R688" s="10">
        <v>80103</v>
      </c>
      <c r="S688" s="10">
        <v>210702</v>
      </c>
      <c r="U688" s="10" t="s">
        <v>1303</v>
      </c>
    </row>
    <row r="689" spans="1:21">
      <c r="A689" s="10">
        <v>685</v>
      </c>
      <c r="B689" s="10" t="s">
        <v>1721</v>
      </c>
      <c r="C689" s="10">
        <v>14</v>
      </c>
      <c r="D689" s="10" t="s">
        <v>1722</v>
      </c>
      <c r="E689" s="10" t="s">
        <v>1723</v>
      </c>
      <c r="H689" s="10">
        <v>210702</v>
      </c>
      <c r="I689" s="10">
        <v>41362</v>
      </c>
      <c r="J689" s="10">
        <v>87000</v>
      </c>
      <c r="P689" s="10" t="s">
        <v>1329</v>
      </c>
      <c r="U689" s="10" t="s">
        <v>1319</v>
      </c>
    </row>
    <row r="690" spans="1:21">
      <c r="A690" s="10">
        <v>686</v>
      </c>
      <c r="B690" s="10" t="s">
        <v>1721</v>
      </c>
      <c r="C690" s="10">
        <v>15</v>
      </c>
      <c r="D690" s="10" t="s">
        <v>1724</v>
      </c>
      <c r="E690" s="10" t="s">
        <v>1725</v>
      </c>
      <c r="F690" s="10" t="s">
        <v>1300</v>
      </c>
      <c r="G690" s="10">
        <v>141300015573</v>
      </c>
      <c r="H690" s="10">
        <v>41362</v>
      </c>
      <c r="I690" s="10">
        <v>31211</v>
      </c>
      <c r="J690" s="10">
        <v>87000</v>
      </c>
      <c r="O690" s="10">
        <v>0</v>
      </c>
      <c r="P690" s="10" t="s">
        <v>1329</v>
      </c>
      <c r="Q690" s="10">
        <v>70802</v>
      </c>
      <c r="R690" s="10">
        <v>80103</v>
      </c>
      <c r="S690" s="10">
        <v>210702</v>
      </c>
      <c r="U690" s="10" t="s">
        <v>1303</v>
      </c>
    </row>
    <row r="691" spans="1:21">
      <c r="A691" s="10">
        <v>687</v>
      </c>
      <c r="B691" s="10" t="s">
        <v>1721</v>
      </c>
      <c r="C691" s="10">
        <v>15</v>
      </c>
      <c r="D691" s="10" t="s">
        <v>1724</v>
      </c>
      <c r="E691" s="10" t="s">
        <v>1725</v>
      </c>
      <c r="H691" s="10">
        <v>210702</v>
      </c>
      <c r="I691" s="10">
        <v>41362</v>
      </c>
      <c r="J691" s="10">
        <v>87000</v>
      </c>
      <c r="P691" s="10" t="s">
        <v>1329</v>
      </c>
      <c r="U691" s="10" t="s">
        <v>1319</v>
      </c>
    </row>
    <row r="692" spans="1:21">
      <c r="A692" s="10">
        <v>688</v>
      </c>
      <c r="B692" s="10" t="s">
        <v>1721</v>
      </c>
      <c r="C692" s="10">
        <v>16</v>
      </c>
      <c r="D692" s="10" t="s">
        <v>1726</v>
      </c>
      <c r="E692" s="10" t="s">
        <v>1727</v>
      </c>
      <c r="F692" s="10" t="s">
        <v>1300</v>
      </c>
      <c r="G692" s="10">
        <v>106900454361</v>
      </c>
      <c r="H692" s="10">
        <v>41362</v>
      </c>
      <c r="I692" s="10">
        <v>31211</v>
      </c>
      <c r="J692" s="10">
        <v>146000</v>
      </c>
      <c r="O692" s="10">
        <v>0</v>
      </c>
      <c r="P692" s="10" t="s">
        <v>1329</v>
      </c>
      <c r="Q692" s="10">
        <v>70802</v>
      </c>
      <c r="R692" s="10">
        <v>80103</v>
      </c>
      <c r="S692" s="10">
        <v>210702</v>
      </c>
      <c r="U692" s="10" t="s">
        <v>1303</v>
      </c>
    </row>
    <row r="693" spans="1:21">
      <c r="A693" s="10">
        <v>689</v>
      </c>
      <c r="B693" s="10" t="s">
        <v>1721</v>
      </c>
      <c r="C693" s="10">
        <v>16</v>
      </c>
      <c r="D693" s="10" t="s">
        <v>1726</v>
      </c>
      <c r="E693" s="10" t="s">
        <v>1727</v>
      </c>
      <c r="H693" s="10">
        <v>210702</v>
      </c>
      <c r="I693" s="10">
        <v>41362</v>
      </c>
      <c r="J693" s="10">
        <v>146000</v>
      </c>
      <c r="P693" s="10" t="s">
        <v>1329</v>
      </c>
      <c r="U693" s="10" t="s">
        <v>1319</v>
      </c>
    </row>
    <row r="694" spans="1:21">
      <c r="A694" s="10">
        <v>690</v>
      </c>
      <c r="B694" s="10" t="s">
        <v>1721</v>
      </c>
      <c r="C694" s="10">
        <v>2</v>
      </c>
      <c r="D694" s="10" t="s">
        <v>1300</v>
      </c>
      <c r="E694" s="10">
        <v>5341469</v>
      </c>
      <c r="F694" s="10" t="s">
        <v>1300</v>
      </c>
      <c r="G694" s="10">
        <v>140800215515</v>
      </c>
      <c r="H694" s="10">
        <v>41311</v>
      </c>
      <c r="I694" s="10">
        <v>31211</v>
      </c>
      <c r="J694" s="10">
        <v>219000</v>
      </c>
      <c r="O694" s="10">
        <v>0</v>
      </c>
      <c r="P694" s="10" t="s">
        <v>1728</v>
      </c>
      <c r="Q694" s="10">
        <v>70802</v>
      </c>
      <c r="R694" s="10">
        <v>80103</v>
      </c>
      <c r="S694" s="10">
        <v>210103</v>
      </c>
      <c r="U694" s="10" t="s">
        <v>1303</v>
      </c>
    </row>
    <row r="695" spans="1:21">
      <c r="A695" s="10">
        <v>691</v>
      </c>
      <c r="B695" s="10" t="s">
        <v>1721</v>
      </c>
      <c r="C695" s="10">
        <v>2</v>
      </c>
      <c r="D695" s="10" t="s">
        <v>1300</v>
      </c>
      <c r="E695" s="10">
        <v>5341469</v>
      </c>
      <c r="F695" s="10" t="s">
        <v>1300</v>
      </c>
      <c r="G695" s="10">
        <v>140800215515</v>
      </c>
      <c r="H695" s="10">
        <v>41311</v>
      </c>
      <c r="I695" s="10">
        <v>31211</v>
      </c>
      <c r="J695" s="10">
        <v>7171315</v>
      </c>
      <c r="O695" s="10">
        <v>0</v>
      </c>
      <c r="P695" s="10" t="s">
        <v>1728</v>
      </c>
      <c r="Q695" s="10">
        <v>70802</v>
      </c>
      <c r="R695" s="10">
        <v>80103</v>
      </c>
      <c r="S695" s="10">
        <v>210101</v>
      </c>
      <c r="U695" s="10" t="s">
        <v>1303</v>
      </c>
    </row>
    <row r="696" spans="1:21">
      <c r="A696" s="10">
        <v>692</v>
      </c>
      <c r="B696" s="10" t="s">
        <v>1721</v>
      </c>
      <c r="C696" s="10">
        <v>3</v>
      </c>
      <c r="D696" s="10" t="s">
        <v>1315</v>
      </c>
      <c r="E696" s="10">
        <v>2073943</v>
      </c>
      <c r="F696" s="10" t="s">
        <v>1316</v>
      </c>
      <c r="G696" s="10">
        <v>5045002567</v>
      </c>
      <c r="H696" s="10">
        <v>41361</v>
      </c>
      <c r="I696" s="10">
        <v>31211</v>
      </c>
      <c r="J696" s="10">
        <v>105800</v>
      </c>
      <c r="O696" s="10">
        <v>0</v>
      </c>
      <c r="P696" s="10" t="s">
        <v>1317</v>
      </c>
      <c r="Q696" s="10">
        <v>70802</v>
      </c>
      <c r="R696" s="10">
        <v>80103</v>
      </c>
      <c r="S696" s="10">
        <v>210403</v>
      </c>
      <c r="U696" s="10" t="s">
        <v>1303</v>
      </c>
    </row>
    <row r="697" spans="1:21">
      <c r="A697" s="10">
        <v>693</v>
      </c>
      <c r="B697" s="10" t="s">
        <v>1721</v>
      </c>
      <c r="C697" s="10">
        <v>3</v>
      </c>
      <c r="D697" s="10" t="s">
        <v>1315</v>
      </c>
      <c r="E697" s="10">
        <v>2073943</v>
      </c>
      <c r="H697" s="10">
        <v>210403</v>
      </c>
      <c r="I697" s="10">
        <v>41361</v>
      </c>
      <c r="J697" s="10">
        <v>105800</v>
      </c>
      <c r="P697" s="10" t="s">
        <v>1317</v>
      </c>
      <c r="U697" s="10" t="s">
        <v>1319</v>
      </c>
    </row>
    <row r="698" spans="1:21">
      <c r="A698" s="10">
        <v>694</v>
      </c>
      <c r="B698" s="10" t="s">
        <v>1721</v>
      </c>
      <c r="C698" s="10">
        <v>4</v>
      </c>
      <c r="D698" s="10" t="s">
        <v>1320</v>
      </c>
      <c r="E698" s="10">
        <v>2075261</v>
      </c>
      <c r="F698" s="10" t="s">
        <v>1316</v>
      </c>
      <c r="G698" s="10">
        <v>5108168773</v>
      </c>
      <c r="H698" s="10">
        <v>41361</v>
      </c>
      <c r="I698" s="10">
        <v>31211</v>
      </c>
      <c r="J698" s="10">
        <v>630000</v>
      </c>
      <c r="O698" s="10">
        <v>0</v>
      </c>
      <c r="P698" s="10" t="s">
        <v>1518</v>
      </c>
      <c r="Q698" s="10">
        <v>70802</v>
      </c>
      <c r="R698" s="10">
        <v>80103</v>
      </c>
      <c r="S698" s="10">
        <v>210402</v>
      </c>
      <c r="U698" s="10" t="s">
        <v>1303</v>
      </c>
    </row>
    <row r="699" spans="1:21">
      <c r="A699" s="10">
        <v>695</v>
      </c>
      <c r="B699" s="10" t="s">
        <v>1721</v>
      </c>
      <c r="C699" s="10">
        <v>5</v>
      </c>
      <c r="D699" s="10" t="s">
        <v>1470</v>
      </c>
      <c r="E699" s="10" t="s">
        <v>1471</v>
      </c>
      <c r="F699" s="10" t="s">
        <v>1300</v>
      </c>
      <c r="G699" s="10">
        <v>240200688605</v>
      </c>
      <c r="H699" s="10">
        <v>41361</v>
      </c>
      <c r="I699" s="10">
        <v>31211</v>
      </c>
      <c r="J699" s="10">
        <v>8000</v>
      </c>
      <c r="O699" s="10">
        <v>0</v>
      </c>
      <c r="P699" s="10" t="s">
        <v>565</v>
      </c>
      <c r="Q699" s="10">
        <v>70802</v>
      </c>
      <c r="R699" s="10">
        <v>80103</v>
      </c>
      <c r="S699" s="10">
        <v>210401</v>
      </c>
      <c r="U699" s="10" t="s">
        <v>1303</v>
      </c>
    </row>
    <row r="700" spans="1:21">
      <c r="A700" s="10">
        <v>696</v>
      </c>
      <c r="B700" s="10" t="s">
        <v>1721</v>
      </c>
      <c r="C700" s="10">
        <v>6</v>
      </c>
      <c r="D700" s="10" t="s">
        <v>1514</v>
      </c>
      <c r="E700" s="10" t="s">
        <v>1515</v>
      </c>
      <c r="F700" s="10" t="s">
        <v>1300</v>
      </c>
      <c r="G700" s="10">
        <v>140700248909</v>
      </c>
      <c r="H700" s="10">
        <v>41362</v>
      </c>
      <c r="I700" s="10">
        <v>31211</v>
      </c>
      <c r="J700" s="10">
        <v>233000</v>
      </c>
      <c r="O700" s="10">
        <v>0</v>
      </c>
      <c r="P700" s="10" t="s">
        <v>1329</v>
      </c>
      <c r="Q700" s="10">
        <v>70802</v>
      </c>
      <c r="R700" s="10">
        <v>80103</v>
      </c>
      <c r="S700" s="10">
        <v>210702</v>
      </c>
      <c r="U700" s="10" t="s">
        <v>1303</v>
      </c>
    </row>
    <row r="701" spans="1:21">
      <c r="A701" s="10">
        <v>697</v>
      </c>
      <c r="B701" s="10" t="s">
        <v>1721</v>
      </c>
      <c r="C701" s="10">
        <v>6</v>
      </c>
      <c r="D701" s="10" t="s">
        <v>1514</v>
      </c>
      <c r="E701" s="10" t="s">
        <v>1515</v>
      </c>
      <c r="H701" s="10">
        <v>210702</v>
      </c>
      <c r="I701" s="10">
        <v>41362</v>
      </c>
      <c r="J701" s="10">
        <v>233000</v>
      </c>
      <c r="P701" s="10" t="s">
        <v>1329</v>
      </c>
      <c r="U701" s="10" t="s">
        <v>1319</v>
      </c>
    </row>
    <row r="702" spans="1:21">
      <c r="A702" s="10">
        <v>698</v>
      </c>
      <c r="B702" s="10" t="s">
        <v>1721</v>
      </c>
      <c r="C702" s="10">
        <v>7</v>
      </c>
      <c r="D702" s="10" t="s">
        <v>1308</v>
      </c>
      <c r="E702" s="10">
        <v>100190090000</v>
      </c>
      <c r="F702" s="10" t="s">
        <v>1293</v>
      </c>
      <c r="G702" s="10">
        <v>100190090000</v>
      </c>
      <c r="H702" s="10">
        <v>41312</v>
      </c>
      <c r="I702" s="10">
        <v>31211</v>
      </c>
      <c r="J702" s="10">
        <v>12902</v>
      </c>
      <c r="O702" s="10">
        <v>0</v>
      </c>
      <c r="P702" s="10" t="s">
        <v>1310</v>
      </c>
      <c r="Q702" s="10">
        <v>70802</v>
      </c>
      <c r="R702" s="10">
        <v>80103</v>
      </c>
      <c r="S702" s="10">
        <v>210204</v>
      </c>
      <c r="U702" s="10" t="s">
        <v>1303</v>
      </c>
    </row>
    <row r="703" spans="1:21">
      <c r="A703" s="10">
        <v>699</v>
      </c>
      <c r="B703" s="10" t="s">
        <v>1721</v>
      </c>
      <c r="C703" s="10">
        <v>7</v>
      </c>
      <c r="D703" s="10" t="s">
        <v>1308</v>
      </c>
      <c r="E703" s="10">
        <v>100190090000</v>
      </c>
      <c r="F703" s="10" t="s">
        <v>1293</v>
      </c>
      <c r="G703" s="10">
        <v>100190090000</v>
      </c>
      <c r="H703" s="10">
        <v>41312</v>
      </c>
      <c r="I703" s="10">
        <v>31211</v>
      </c>
      <c r="J703" s="10">
        <v>66698</v>
      </c>
      <c r="O703" s="10">
        <v>0</v>
      </c>
      <c r="P703" s="10" t="s">
        <v>1310</v>
      </c>
      <c r="Q703" s="10">
        <v>70802</v>
      </c>
      <c r="R703" s="10">
        <v>80103</v>
      </c>
      <c r="S703" s="10">
        <v>210202</v>
      </c>
      <c r="U703" s="10" t="s">
        <v>1303</v>
      </c>
    </row>
    <row r="704" spans="1:21">
      <c r="A704" s="10">
        <v>700</v>
      </c>
      <c r="B704" s="10" t="s">
        <v>1721</v>
      </c>
      <c r="C704" s="10">
        <v>7</v>
      </c>
      <c r="D704" s="10" t="s">
        <v>1308</v>
      </c>
      <c r="E704" s="10">
        <v>100190090000</v>
      </c>
      <c r="F704" s="10" t="s">
        <v>1293</v>
      </c>
      <c r="G704" s="10">
        <v>100190090000</v>
      </c>
      <c r="H704" s="10">
        <v>41312</v>
      </c>
      <c r="I704" s="10">
        <v>31211</v>
      </c>
      <c r="J704" s="10">
        <v>83372</v>
      </c>
      <c r="O704" s="10">
        <v>0</v>
      </c>
      <c r="P704" s="10" t="s">
        <v>1310</v>
      </c>
      <c r="Q704" s="10">
        <v>70802</v>
      </c>
      <c r="R704" s="10">
        <v>80103</v>
      </c>
      <c r="S704" s="10">
        <v>210203</v>
      </c>
      <c r="U704" s="10" t="s">
        <v>1303</v>
      </c>
    </row>
    <row r="705" spans="1:21">
      <c r="A705" s="10">
        <v>701</v>
      </c>
      <c r="B705" s="10" t="s">
        <v>1721</v>
      </c>
      <c r="C705" s="10">
        <v>7</v>
      </c>
      <c r="D705" s="10" t="s">
        <v>1308</v>
      </c>
      <c r="E705" s="10">
        <v>100190090000</v>
      </c>
      <c r="F705" s="10" t="s">
        <v>1293</v>
      </c>
      <c r="G705" s="10">
        <v>100190090000</v>
      </c>
      <c r="H705" s="10">
        <v>41312</v>
      </c>
      <c r="I705" s="10">
        <v>31211</v>
      </c>
      <c r="J705" s="10">
        <v>129017</v>
      </c>
      <c r="O705" s="10">
        <v>0</v>
      </c>
      <c r="P705" s="10" t="s">
        <v>1310</v>
      </c>
      <c r="Q705" s="10">
        <v>70802</v>
      </c>
      <c r="R705" s="10">
        <v>80103</v>
      </c>
      <c r="S705" s="10">
        <v>210205</v>
      </c>
      <c r="U705" s="10" t="s">
        <v>1303</v>
      </c>
    </row>
    <row r="706" spans="1:21">
      <c r="A706" s="10">
        <v>702</v>
      </c>
      <c r="B706" s="10" t="s">
        <v>1721</v>
      </c>
      <c r="C706" s="10">
        <v>7</v>
      </c>
      <c r="D706" s="10" t="s">
        <v>1308</v>
      </c>
      <c r="E706" s="10">
        <v>100190090000</v>
      </c>
      <c r="F706" s="10" t="s">
        <v>1293</v>
      </c>
      <c r="G706" s="10">
        <v>100190090000</v>
      </c>
      <c r="H706" s="10">
        <v>41312</v>
      </c>
      <c r="I706" s="10">
        <v>31211</v>
      </c>
      <c r="J706" s="10">
        <v>583605</v>
      </c>
      <c r="O706" s="10">
        <v>0</v>
      </c>
      <c r="P706" s="10" t="s">
        <v>1310</v>
      </c>
      <c r="Q706" s="10">
        <v>70802</v>
      </c>
      <c r="R706" s="10">
        <v>80103</v>
      </c>
      <c r="S706" s="10">
        <v>210201</v>
      </c>
      <c r="U706" s="10" t="s">
        <v>1303</v>
      </c>
    </row>
    <row r="707" spans="1:21">
      <c r="A707" s="10">
        <v>703</v>
      </c>
      <c r="B707" s="10" t="s">
        <v>1721</v>
      </c>
      <c r="C707" s="10">
        <v>7</v>
      </c>
      <c r="D707" s="10" t="s">
        <v>1308</v>
      </c>
      <c r="E707" s="10">
        <v>100190090000</v>
      </c>
      <c r="F707" s="10" t="s">
        <v>1293</v>
      </c>
      <c r="G707" s="10">
        <v>100190090000</v>
      </c>
      <c r="H707" s="10">
        <v>41312</v>
      </c>
      <c r="I707" s="10">
        <v>31211</v>
      </c>
      <c r="J707" s="10">
        <v>792222</v>
      </c>
      <c r="O707" s="10">
        <v>0</v>
      </c>
      <c r="P707" s="10" t="s">
        <v>1310</v>
      </c>
      <c r="Q707" s="10">
        <v>70802</v>
      </c>
      <c r="R707" s="10">
        <v>80103</v>
      </c>
      <c r="S707" s="10">
        <v>210101</v>
      </c>
      <c r="U707" s="10" t="s">
        <v>1303</v>
      </c>
    </row>
    <row r="708" spans="1:21">
      <c r="A708" s="10">
        <v>704</v>
      </c>
      <c r="B708" s="10" t="s">
        <v>1721</v>
      </c>
      <c r="C708" s="10">
        <v>8</v>
      </c>
      <c r="D708" s="10" t="s">
        <v>1305</v>
      </c>
      <c r="E708" s="10">
        <v>100190000901</v>
      </c>
      <c r="F708" s="10" t="s">
        <v>1293</v>
      </c>
      <c r="G708" s="10">
        <v>100190000901</v>
      </c>
      <c r="H708" s="10">
        <v>41313</v>
      </c>
      <c r="I708" s="10">
        <v>31211</v>
      </c>
      <c r="J708" s="10">
        <v>623183</v>
      </c>
      <c r="O708" s="10">
        <v>0</v>
      </c>
      <c r="P708" s="10" t="s">
        <v>1307</v>
      </c>
      <c r="Q708" s="10">
        <v>70802</v>
      </c>
      <c r="R708" s="10">
        <v>80103</v>
      </c>
      <c r="S708" s="10">
        <v>210101</v>
      </c>
      <c r="U708" s="10" t="s">
        <v>1303</v>
      </c>
    </row>
    <row r="709" spans="1:21">
      <c r="A709" s="10">
        <v>705</v>
      </c>
      <c r="B709" s="10" t="s">
        <v>1721</v>
      </c>
      <c r="C709" s="10">
        <v>9</v>
      </c>
      <c r="D709" s="10" t="s">
        <v>1501</v>
      </c>
      <c r="E709" s="10">
        <v>2559226</v>
      </c>
      <c r="F709" s="10" t="s">
        <v>1316</v>
      </c>
      <c r="G709" s="10">
        <v>5045003956</v>
      </c>
      <c r="H709" s="10">
        <v>41361</v>
      </c>
      <c r="I709" s="10">
        <v>31211</v>
      </c>
      <c r="J709" s="10">
        <v>40400</v>
      </c>
      <c r="O709" s="10">
        <v>0</v>
      </c>
      <c r="P709" s="10" t="s">
        <v>1729</v>
      </c>
      <c r="Q709" s="10">
        <v>70802</v>
      </c>
      <c r="R709" s="10">
        <v>80103</v>
      </c>
      <c r="S709" s="10">
        <v>210503</v>
      </c>
      <c r="U709" s="10" t="s">
        <v>1303</v>
      </c>
    </row>
    <row r="710" spans="1:21">
      <c r="A710" s="10">
        <v>706</v>
      </c>
      <c r="B710" s="10" t="s">
        <v>1730</v>
      </c>
      <c r="C710" s="10">
        <v>34</v>
      </c>
      <c r="D710" s="10" t="s">
        <v>1320</v>
      </c>
      <c r="E710" s="10">
        <v>2075261</v>
      </c>
      <c r="H710" s="10">
        <v>35440</v>
      </c>
      <c r="I710" s="10">
        <v>41361</v>
      </c>
      <c r="J710" s="10">
        <v>110000</v>
      </c>
      <c r="K710" s="10">
        <v>387</v>
      </c>
      <c r="L710" s="10" t="s">
        <v>1314</v>
      </c>
      <c r="M710" s="10">
        <v>11</v>
      </c>
      <c r="N710" s="10" t="s">
        <v>1295</v>
      </c>
      <c r="O710" s="10">
        <v>0</v>
      </c>
      <c r="P710" s="10" t="s">
        <v>1314</v>
      </c>
      <c r="Q710" s="10">
        <v>70802</v>
      </c>
      <c r="R710" s="10">
        <v>80103</v>
      </c>
      <c r="S710" s="10">
        <v>210202</v>
      </c>
      <c r="T710" s="10" t="s">
        <v>1297</v>
      </c>
      <c r="U710" s="10" t="s">
        <v>1323</v>
      </c>
    </row>
    <row r="711" spans="1:21">
      <c r="A711" s="10">
        <v>707</v>
      </c>
      <c r="B711" s="10" t="s">
        <v>1730</v>
      </c>
      <c r="C711" s="10">
        <v>34</v>
      </c>
      <c r="D711" s="10" t="s">
        <v>1320</v>
      </c>
      <c r="E711" s="10">
        <v>2075261</v>
      </c>
      <c r="H711" s="10">
        <v>35440</v>
      </c>
      <c r="I711" s="10">
        <v>41361</v>
      </c>
      <c r="J711" s="10">
        <v>520000</v>
      </c>
      <c r="K711" s="10">
        <v>386</v>
      </c>
      <c r="L711" s="10" t="s">
        <v>1294</v>
      </c>
      <c r="M711" s="10">
        <v>26</v>
      </c>
      <c r="N711" s="10" t="s">
        <v>1295</v>
      </c>
      <c r="O711" s="10">
        <v>0</v>
      </c>
      <c r="P711" s="10" t="s">
        <v>1294</v>
      </c>
      <c r="Q711" s="10">
        <v>70802</v>
      </c>
      <c r="R711" s="10">
        <v>80103</v>
      </c>
      <c r="S711" s="10">
        <v>210103</v>
      </c>
      <c r="T711" s="10" t="s">
        <v>1297</v>
      </c>
      <c r="U711" s="10" t="s">
        <v>1323</v>
      </c>
    </row>
    <row r="712" spans="1:21">
      <c r="A712" s="10">
        <v>708</v>
      </c>
      <c r="B712" s="10" t="s">
        <v>1730</v>
      </c>
      <c r="C712" s="10">
        <v>67</v>
      </c>
      <c r="D712" s="10" t="s">
        <v>1363</v>
      </c>
      <c r="E712" s="10" t="s">
        <v>1364</v>
      </c>
      <c r="H712" s="10">
        <v>210402</v>
      </c>
      <c r="I712" s="10">
        <v>35440</v>
      </c>
      <c r="J712" s="10">
        <v>300000</v>
      </c>
      <c r="K712" s="10">
        <v>386</v>
      </c>
      <c r="L712" s="10" t="s">
        <v>1294</v>
      </c>
      <c r="M712" s="10">
        <v>15</v>
      </c>
      <c r="P712" s="10" t="s">
        <v>1294</v>
      </c>
      <c r="T712" s="10" t="s">
        <v>1455</v>
      </c>
      <c r="U712" s="10" t="s">
        <v>1325</v>
      </c>
    </row>
    <row r="713" spans="1:21">
      <c r="A713" s="10">
        <v>709</v>
      </c>
      <c r="B713" s="10" t="s">
        <v>1731</v>
      </c>
      <c r="C713" s="10">
        <v>17</v>
      </c>
      <c r="D713" s="10" t="s">
        <v>1292</v>
      </c>
      <c r="E713" s="10">
        <v>5013976</v>
      </c>
      <c r="F713" s="10" t="s">
        <v>1293</v>
      </c>
      <c r="G713" s="10">
        <v>100900019032</v>
      </c>
      <c r="H713" s="10">
        <v>1200041</v>
      </c>
      <c r="I713" s="10">
        <v>31211</v>
      </c>
      <c r="J713" s="10">
        <v>2863400</v>
      </c>
      <c r="O713" s="10">
        <v>0</v>
      </c>
      <c r="P713" s="10" t="s">
        <v>1732</v>
      </c>
      <c r="Q713" s="10">
        <v>70802</v>
      </c>
      <c r="R713" s="10">
        <v>80101</v>
      </c>
      <c r="S713" s="10">
        <v>1200041</v>
      </c>
      <c r="U713" s="10" t="s">
        <v>1303</v>
      </c>
    </row>
    <row r="714" spans="1:21">
      <c r="A714" s="10">
        <v>710</v>
      </c>
      <c r="B714" s="10" t="s">
        <v>1731</v>
      </c>
      <c r="C714" s="10">
        <v>17</v>
      </c>
      <c r="D714" s="10" t="s">
        <v>1292</v>
      </c>
      <c r="E714" s="10">
        <v>5013976</v>
      </c>
      <c r="F714" s="10" t="s">
        <v>1293</v>
      </c>
      <c r="G714" s="10">
        <v>100900019032</v>
      </c>
      <c r="H714" s="10">
        <v>1200041</v>
      </c>
      <c r="I714" s="10">
        <v>31211</v>
      </c>
      <c r="J714" s="10">
        <v>41271375</v>
      </c>
      <c r="O714" s="10">
        <v>0</v>
      </c>
      <c r="P714" s="10" t="s">
        <v>1732</v>
      </c>
      <c r="Q714" s="10">
        <v>70802</v>
      </c>
      <c r="R714" s="10">
        <v>80103</v>
      </c>
      <c r="S714" s="10">
        <v>1200041</v>
      </c>
      <c r="U714" s="10" t="s">
        <v>1303</v>
      </c>
    </row>
    <row r="715" spans="1:21">
      <c r="A715" s="10">
        <v>711</v>
      </c>
      <c r="B715" s="10" t="s">
        <v>1731</v>
      </c>
      <c r="C715" s="10">
        <v>68</v>
      </c>
      <c r="D715" s="10" t="s">
        <v>1363</v>
      </c>
      <c r="E715" s="10" t="s">
        <v>1364</v>
      </c>
      <c r="H715" s="10">
        <v>210402</v>
      </c>
      <c r="I715" s="10">
        <v>35440</v>
      </c>
      <c r="J715" s="10">
        <v>60000</v>
      </c>
      <c r="K715" s="10">
        <v>387</v>
      </c>
      <c r="L715" s="10" t="s">
        <v>1314</v>
      </c>
      <c r="M715" s="10">
        <v>6</v>
      </c>
      <c r="P715" s="10" t="s">
        <v>1314</v>
      </c>
      <c r="T715" s="10" t="s">
        <v>1455</v>
      </c>
      <c r="U715" s="10" t="s">
        <v>1325</v>
      </c>
    </row>
    <row r="716" spans="1:21">
      <c r="A716" s="10">
        <v>712</v>
      </c>
      <c r="B716" s="10" t="s">
        <v>1731</v>
      </c>
      <c r="C716" s="10">
        <v>68</v>
      </c>
      <c r="D716" s="10" t="s">
        <v>1363</v>
      </c>
      <c r="E716" s="10" t="s">
        <v>1364</v>
      </c>
      <c r="H716" s="10">
        <v>210402</v>
      </c>
      <c r="I716" s="10">
        <v>35440</v>
      </c>
      <c r="J716" s="10">
        <v>100000</v>
      </c>
      <c r="K716" s="10">
        <v>386</v>
      </c>
      <c r="L716" s="10" t="s">
        <v>1294</v>
      </c>
      <c r="M716" s="10">
        <v>5</v>
      </c>
      <c r="P716" s="10" t="s">
        <v>1294</v>
      </c>
      <c r="T716" s="10" t="s">
        <v>1455</v>
      </c>
      <c r="U716" s="10" t="s">
        <v>1325</v>
      </c>
    </row>
    <row r="717" spans="1:21">
      <c r="A717" s="10">
        <v>713</v>
      </c>
      <c r="B717" s="10" t="s">
        <v>1733</v>
      </c>
      <c r="C717" s="10">
        <v>69</v>
      </c>
      <c r="D717" s="10" t="s">
        <v>1363</v>
      </c>
      <c r="E717" s="10" t="s">
        <v>1364</v>
      </c>
      <c r="H717" s="10">
        <v>210402</v>
      </c>
      <c r="I717" s="10">
        <v>35440</v>
      </c>
      <c r="J717" s="10">
        <v>50000</v>
      </c>
      <c r="K717" s="10">
        <v>387</v>
      </c>
      <c r="L717" s="10" t="s">
        <v>1314</v>
      </c>
      <c r="M717" s="10">
        <v>5</v>
      </c>
      <c r="P717" s="10" t="s">
        <v>1314</v>
      </c>
      <c r="T717" s="10" t="s">
        <v>1455</v>
      </c>
      <c r="U717" s="10" t="s">
        <v>1325</v>
      </c>
    </row>
    <row r="718" spans="1:21">
      <c r="A718" s="10">
        <v>714</v>
      </c>
      <c r="B718" s="10" t="s">
        <v>1733</v>
      </c>
      <c r="C718" s="10">
        <v>69</v>
      </c>
      <c r="D718" s="10" t="s">
        <v>1363</v>
      </c>
      <c r="E718" s="10" t="s">
        <v>1364</v>
      </c>
      <c r="H718" s="10">
        <v>210402</v>
      </c>
      <c r="I718" s="10">
        <v>35440</v>
      </c>
      <c r="J718" s="10">
        <v>120000</v>
      </c>
      <c r="K718" s="10">
        <v>386</v>
      </c>
      <c r="L718" s="10" t="s">
        <v>1294</v>
      </c>
      <c r="M718" s="10">
        <v>6</v>
      </c>
      <c r="P718" s="10" t="s">
        <v>1294</v>
      </c>
      <c r="T718" s="10" t="s">
        <v>1455</v>
      </c>
      <c r="U718" s="10" t="s">
        <v>1325</v>
      </c>
    </row>
    <row r="719" spans="1:21">
      <c r="A719" s="10">
        <v>715</v>
      </c>
      <c r="B719" s="10" t="s">
        <v>1733</v>
      </c>
      <c r="C719" s="10">
        <v>70</v>
      </c>
      <c r="D719" s="10" t="s">
        <v>1387</v>
      </c>
      <c r="E719" s="10" t="s">
        <v>1388</v>
      </c>
      <c r="H719" s="10">
        <v>210401</v>
      </c>
      <c r="I719" s="10">
        <v>35410</v>
      </c>
      <c r="J719" s="10">
        <v>6500</v>
      </c>
      <c r="K719" s="10">
        <v>453</v>
      </c>
      <c r="L719" s="10" t="s">
        <v>1447</v>
      </c>
      <c r="M719" s="10">
        <v>1</v>
      </c>
      <c r="P719" s="10" t="s">
        <v>1447</v>
      </c>
      <c r="T719" s="10" t="s">
        <v>1455</v>
      </c>
      <c r="U719" s="10" t="s">
        <v>1325</v>
      </c>
    </row>
    <row r="720" spans="1:21">
      <c r="A720" s="10">
        <v>716</v>
      </c>
      <c r="B720" s="10" t="s">
        <v>1733</v>
      </c>
      <c r="C720" s="10">
        <v>70</v>
      </c>
      <c r="D720" s="10" t="s">
        <v>1387</v>
      </c>
      <c r="E720" s="10" t="s">
        <v>1388</v>
      </c>
      <c r="H720" s="10">
        <v>210401</v>
      </c>
      <c r="I720" s="10">
        <v>35410</v>
      </c>
      <c r="J720" s="10">
        <v>1500</v>
      </c>
      <c r="K720" s="10">
        <v>454</v>
      </c>
      <c r="L720" s="10" t="s">
        <v>1449</v>
      </c>
      <c r="M720" s="10">
        <v>1</v>
      </c>
      <c r="P720" s="10" t="s">
        <v>1449</v>
      </c>
      <c r="T720" s="10" t="s">
        <v>1455</v>
      </c>
      <c r="U720" s="10" t="s">
        <v>1325</v>
      </c>
    </row>
    <row r="721" spans="1:21">
      <c r="A721" s="10">
        <v>717</v>
      </c>
      <c r="B721" s="10" t="s">
        <v>1734</v>
      </c>
      <c r="C721" s="10">
        <v>10</v>
      </c>
      <c r="D721" s="10" t="s">
        <v>1300</v>
      </c>
      <c r="E721" s="10">
        <v>5341469</v>
      </c>
      <c r="H721" s="10">
        <v>41311</v>
      </c>
      <c r="I721" s="10">
        <v>132007</v>
      </c>
      <c r="J721" s="10">
        <v>4410120</v>
      </c>
      <c r="P721" s="10" t="s">
        <v>1735</v>
      </c>
      <c r="U721" s="10" t="s">
        <v>1319</v>
      </c>
    </row>
    <row r="722" spans="1:21">
      <c r="A722" s="10">
        <v>718</v>
      </c>
      <c r="B722" s="10" t="s">
        <v>1734</v>
      </c>
      <c r="C722" s="10">
        <v>10</v>
      </c>
      <c r="D722" s="10" t="s">
        <v>1308</v>
      </c>
      <c r="E722" s="10">
        <v>100190090000</v>
      </c>
      <c r="H722" s="10">
        <v>210201</v>
      </c>
      <c r="I722" s="10">
        <v>41312</v>
      </c>
      <c r="J722" s="10">
        <v>576950</v>
      </c>
      <c r="P722" s="10" t="s">
        <v>1440</v>
      </c>
      <c r="U722" s="10" t="s">
        <v>1319</v>
      </c>
    </row>
    <row r="723" spans="1:21">
      <c r="A723" s="10">
        <v>719</v>
      </c>
      <c r="B723" s="10" t="s">
        <v>1734</v>
      </c>
      <c r="C723" s="10">
        <v>10</v>
      </c>
      <c r="D723" s="10" t="s">
        <v>1300</v>
      </c>
      <c r="E723" s="10">
        <v>5341469</v>
      </c>
      <c r="H723" s="10">
        <v>210104</v>
      </c>
      <c r="I723" s="10">
        <v>41311</v>
      </c>
      <c r="J723" s="10">
        <v>5425000</v>
      </c>
      <c r="P723" s="10" t="s">
        <v>1735</v>
      </c>
      <c r="U723" s="10" t="s">
        <v>1319</v>
      </c>
    </row>
    <row r="724" spans="1:21">
      <c r="A724" s="10">
        <v>720</v>
      </c>
      <c r="B724" s="10" t="s">
        <v>1734</v>
      </c>
      <c r="C724" s="10">
        <v>10</v>
      </c>
      <c r="D724" s="10" t="s">
        <v>1300</v>
      </c>
      <c r="E724" s="10">
        <v>5341469</v>
      </c>
      <c r="H724" s="10">
        <v>41311</v>
      </c>
      <c r="I724" s="10">
        <v>41312</v>
      </c>
      <c r="J724" s="10">
        <v>522700</v>
      </c>
      <c r="P724" s="10" t="s">
        <v>1440</v>
      </c>
      <c r="U724" s="10" t="s">
        <v>1319</v>
      </c>
    </row>
    <row r="725" spans="1:21">
      <c r="A725" s="10">
        <v>721</v>
      </c>
      <c r="B725" s="10" t="s">
        <v>1734</v>
      </c>
      <c r="C725" s="10">
        <v>10</v>
      </c>
      <c r="D725" s="10" t="s">
        <v>1300</v>
      </c>
      <c r="E725" s="10">
        <v>5341469</v>
      </c>
      <c r="H725" s="10">
        <v>41311</v>
      </c>
      <c r="I725" s="10">
        <v>41313</v>
      </c>
      <c r="J725" s="10">
        <v>490230</v>
      </c>
      <c r="P725" s="10" t="s">
        <v>1441</v>
      </c>
      <c r="U725" s="10" t="s">
        <v>1319</v>
      </c>
    </row>
    <row r="726" spans="1:21">
      <c r="A726" s="10">
        <v>722</v>
      </c>
      <c r="B726" s="10" t="s">
        <v>1734</v>
      </c>
      <c r="C726" s="10">
        <v>12</v>
      </c>
      <c r="D726" s="10" t="s">
        <v>1308</v>
      </c>
      <c r="E726" s="10">
        <v>100190090000</v>
      </c>
      <c r="H726" s="10">
        <v>41312</v>
      </c>
      <c r="I726" s="10">
        <v>132007</v>
      </c>
      <c r="J726" s="10">
        <v>576950</v>
      </c>
      <c r="P726" s="10" t="s">
        <v>1736</v>
      </c>
      <c r="U726" s="10" t="s">
        <v>1319</v>
      </c>
    </row>
    <row r="727" spans="1:21">
      <c r="A727" s="10">
        <v>723</v>
      </c>
      <c r="B727" s="10" t="s">
        <v>1737</v>
      </c>
      <c r="C727" s="10">
        <v>10</v>
      </c>
      <c r="D727" s="10" t="s">
        <v>1738</v>
      </c>
      <c r="E727" s="10">
        <v>190</v>
      </c>
      <c r="H727" s="10">
        <v>33101</v>
      </c>
      <c r="I727" s="10">
        <v>41311</v>
      </c>
      <c r="J727" s="10">
        <v>82315.27</v>
      </c>
      <c r="P727" s="10" t="s">
        <v>1739</v>
      </c>
      <c r="U727" s="10" t="s">
        <v>1319</v>
      </c>
    </row>
    <row r="728" spans="1:21">
      <c r="A728" s="10">
        <v>724</v>
      </c>
      <c r="B728" s="10" t="s">
        <v>1737</v>
      </c>
      <c r="C728" s="10">
        <v>2</v>
      </c>
      <c r="D728" s="10" t="s">
        <v>1292</v>
      </c>
      <c r="E728" s="10">
        <v>5013976</v>
      </c>
      <c r="H728" s="10">
        <v>39301</v>
      </c>
      <c r="I728" s="10">
        <v>1200045</v>
      </c>
      <c r="J728" s="10">
        <v>8500000</v>
      </c>
      <c r="K728" s="10">
        <v>457</v>
      </c>
      <c r="L728" s="10" t="s">
        <v>1535</v>
      </c>
      <c r="M728" s="10">
        <v>1</v>
      </c>
      <c r="N728" s="10" t="s">
        <v>1295</v>
      </c>
      <c r="O728" s="10">
        <v>0</v>
      </c>
      <c r="P728" s="10" t="s">
        <v>1535</v>
      </c>
      <c r="Q728" s="10">
        <v>70802</v>
      </c>
      <c r="R728" s="10">
        <v>80103</v>
      </c>
      <c r="S728" s="10">
        <v>210101</v>
      </c>
      <c r="T728" s="10" t="s">
        <v>1534</v>
      </c>
      <c r="U728" s="10" t="s">
        <v>1323</v>
      </c>
    </row>
    <row r="729" spans="1:21">
      <c r="A729" s="10">
        <v>725</v>
      </c>
      <c r="B729" s="10" t="s">
        <v>1737</v>
      </c>
      <c r="C729" s="10" t="s">
        <v>1334</v>
      </c>
      <c r="D729" s="10" t="s">
        <v>1290</v>
      </c>
      <c r="E729" s="10">
        <v>5013976</v>
      </c>
      <c r="H729" s="10">
        <v>210101</v>
      </c>
      <c r="I729" s="10">
        <v>41311</v>
      </c>
      <c r="J729" s="10">
        <v>8586720</v>
      </c>
      <c r="P729" s="10" t="s">
        <v>1740</v>
      </c>
      <c r="U729" s="10" t="s">
        <v>1319</v>
      </c>
    </row>
    <row r="730" spans="1:21">
      <c r="A730" s="10">
        <v>726</v>
      </c>
      <c r="B730" s="10" t="s">
        <v>1737</v>
      </c>
      <c r="C730" s="10" t="s">
        <v>1336</v>
      </c>
      <c r="D730" s="10" t="s">
        <v>1300</v>
      </c>
      <c r="E730" s="10">
        <v>5341469</v>
      </c>
      <c r="H730" s="10">
        <v>41311</v>
      </c>
      <c r="I730" s="10">
        <v>41312</v>
      </c>
      <c r="J730" s="10">
        <v>839072</v>
      </c>
      <c r="P730" s="10" t="s">
        <v>1741</v>
      </c>
      <c r="U730" s="10" t="s">
        <v>1319</v>
      </c>
    </row>
    <row r="731" spans="1:21">
      <c r="A731" s="10">
        <v>727</v>
      </c>
      <c r="B731" s="10" t="s">
        <v>1737</v>
      </c>
      <c r="C731" s="10" t="s">
        <v>1338</v>
      </c>
      <c r="D731" s="10" t="s">
        <v>1290</v>
      </c>
      <c r="E731" s="10">
        <v>5013976</v>
      </c>
      <c r="H731" s="10">
        <v>210201</v>
      </c>
      <c r="I731" s="10">
        <v>41312</v>
      </c>
      <c r="J731" s="10">
        <v>616400.4</v>
      </c>
      <c r="P731" s="10" t="s">
        <v>1742</v>
      </c>
      <c r="U731" s="10" t="s">
        <v>1319</v>
      </c>
    </row>
    <row r="732" spans="1:21">
      <c r="A732" s="10">
        <v>728</v>
      </c>
      <c r="B732" s="10" t="s">
        <v>1737</v>
      </c>
      <c r="C732" s="10" t="s">
        <v>1340</v>
      </c>
      <c r="D732" s="10" t="s">
        <v>1290</v>
      </c>
      <c r="E732" s="10">
        <v>5013976</v>
      </c>
      <c r="H732" s="10">
        <v>210202</v>
      </c>
      <c r="I732" s="10">
        <v>41312</v>
      </c>
      <c r="J732" s="10">
        <v>70445.759999999995</v>
      </c>
      <c r="P732" s="10" t="s">
        <v>1743</v>
      </c>
      <c r="U732" s="10" t="s">
        <v>1319</v>
      </c>
    </row>
    <row r="733" spans="1:21">
      <c r="A733" s="10">
        <v>729</v>
      </c>
      <c r="B733" s="10" t="s">
        <v>1737</v>
      </c>
      <c r="C733" s="10" t="s">
        <v>1342</v>
      </c>
      <c r="D733" s="10" t="s">
        <v>1290</v>
      </c>
      <c r="E733" s="10">
        <v>5013976</v>
      </c>
      <c r="H733" s="10">
        <v>210205</v>
      </c>
      <c r="I733" s="10">
        <v>41312</v>
      </c>
      <c r="J733" s="10">
        <v>138387.20000000001</v>
      </c>
      <c r="P733" s="10" t="s">
        <v>1744</v>
      </c>
      <c r="U733" s="10" t="s">
        <v>1319</v>
      </c>
    </row>
    <row r="734" spans="1:21">
      <c r="A734" s="10">
        <v>730</v>
      </c>
      <c r="B734" s="10" t="s">
        <v>1737</v>
      </c>
      <c r="C734" s="10" t="s">
        <v>1344</v>
      </c>
      <c r="D734" s="10" t="s">
        <v>1290</v>
      </c>
      <c r="E734" s="10">
        <v>5013976</v>
      </c>
      <c r="H734" s="10">
        <v>210204</v>
      </c>
      <c r="I734" s="10">
        <v>41312</v>
      </c>
      <c r="J734" s="10">
        <v>13838.72</v>
      </c>
      <c r="P734" s="10" t="s">
        <v>1745</v>
      </c>
      <c r="U734" s="10" t="s">
        <v>1319</v>
      </c>
    </row>
    <row r="735" spans="1:21">
      <c r="A735" s="10">
        <v>731</v>
      </c>
      <c r="B735" s="10" t="s">
        <v>1737</v>
      </c>
      <c r="C735" s="10" t="s">
        <v>1346</v>
      </c>
      <c r="D735" s="10" t="s">
        <v>1290</v>
      </c>
      <c r="E735" s="10">
        <v>5013976</v>
      </c>
      <c r="H735" s="10">
        <v>210203</v>
      </c>
      <c r="I735" s="10">
        <v>41312</v>
      </c>
      <c r="J735" s="10">
        <v>88057.2</v>
      </c>
      <c r="P735" s="10" t="s">
        <v>1746</v>
      </c>
      <c r="U735" s="10" t="s">
        <v>1319</v>
      </c>
    </row>
    <row r="736" spans="1:21">
      <c r="A736" s="10">
        <v>732</v>
      </c>
      <c r="B736" s="10" t="s">
        <v>1737</v>
      </c>
      <c r="C736" s="10" t="s">
        <v>1348</v>
      </c>
      <c r="D736" s="10" t="s">
        <v>1300</v>
      </c>
      <c r="E736" s="10">
        <v>5341469</v>
      </c>
      <c r="H736" s="10">
        <v>41311</v>
      </c>
      <c r="I736" s="10">
        <v>41313</v>
      </c>
      <c r="J736" s="10">
        <v>658648</v>
      </c>
      <c r="P736" s="10" t="s">
        <v>1747</v>
      </c>
      <c r="U736" s="10" t="s">
        <v>1319</v>
      </c>
    </row>
    <row r="737" spans="1:21">
      <c r="A737" s="10">
        <v>733</v>
      </c>
      <c r="B737" s="10" t="s">
        <v>1737</v>
      </c>
      <c r="C737" s="10" t="s">
        <v>1350</v>
      </c>
      <c r="D737" s="10" t="s">
        <v>1300</v>
      </c>
      <c r="E737" s="10">
        <v>5341469</v>
      </c>
      <c r="H737" s="10">
        <v>210101</v>
      </c>
      <c r="I737" s="10">
        <v>41311</v>
      </c>
      <c r="J737" s="10">
        <v>219000</v>
      </c>
      <c r="P737" s="10" t="s">
        <v>1748</v>
      </c>
      <c r="U737" s="10" t="s">
        <v>1319</v>
      </c>
    </row>
    <row r="738" spans="1:21">
      <c r="A738" s="10">
        <v>734</v>
      </c>
      <c r="B738" s="10" t="s">
        <v>1737</v>
      </c>
      <c r="C738" s="10" t="s">
        <v>1350</v>
      </c>
      <c r="D738" s="10" t="s">
        <v>1300</v>
      </c>
      <c r="E738" s="10">
        <v>5341469</v>
      </c>
      <c r="H738" s="10">
        <v>210101</v>
      </c>
      <c r="I738" s="10">
        <v>41311</v>
      </c>
      <c r="J738" s="10">
        <v>225000</v>
      </c>
      <c r="P738" s="10" t="s">
        <v>1749</v>
      </c>
      <c r="U738" s="10" t="s">
        <v>1319</v>
      </c>
    </row>
    <row r="739" spans="1:21">
      <c r="A739" s="10">
        <v>735</v>
      </c>
      <c r="B739" s="10" t="s">
        <v>1737</v>
      </c>
      <c r="C739" s="10" t="s">
        <v>1352</v>
      </c>
      <c r="D739" s="10" t="s">
        <v>1290</v>
      </c>
      <c r="E739" s="10">
        <v>5013976</v>
      </c>
      <c r="H739" s="10">
        <v>210903</v>
      </c>
      <c r="I739" s="10">
        <v>39202</v>
      </c>
      <c r="J739" s="10">
        <v>16842807.68</v>
      </c>
      <c r="P739" s="10" t="s">
        <v>1353</v>
      </c>
      <c r="U739" s="10" t="s">
        <v>1354</v>
      </c>
    </row>
    <row r="740" spans="1:21">
      <c r="A740" s="10">
        <v>736</v>
      </c>
      <c r="B740" s="10" t="s">
        <v>1737</v>
      </c>
      <c r="C740" s="10" t="s">
        <v>1352</v>
      </c>
      <c r="D740" s="10" t="s">
        <v>1290</v>
      </c>
      <c r="E740" s="10">
        <v>5013976</v>
      </c>
      <c r="H740" s="10">
        <v>1200045</v>
      </c>
      <c r="I740" s="10">
        <v>39302</v>
      </c>
      <c r="J740" s="10">
        <v>2124999.9900000002</v>
      </c>
      <c r="P740" s="10" t="s">
        <v>1622</v>
      </c>
      <c r="U740" s="10" t="s">
        <v>1354</v>
      </c>
    </row>
    <row r="741" spans="1:21">
      <c r="A741" s="10">
        <v>737</v>
      </c>
      <c r="B741" s="10" t="s">
        <v>1737</v>
      </c>
      <c r="C741" s="10" t="s">
        <v>1352</v>
      </c>
      <c r="D741" s="10" t="s">
        <v>1290</v>
      </c>
      <c r="E741" s="10">
        <v>5013976</v>
      </c>
      <c r="H741" s="10">
        <v>210903</v>
      </c>
      <c r="I741" s="10">
        <v>39204</v>
      </c>
      <c r="J741" s="10">
        <v>1137453.01</v>
      </c>
      <c r="P741" s="10" t="s">
        <v>1353</v>
      </c>
      <c r="U741" s="10" t="s">
        <v>1354</v>
      </c>
    </row>
    <row r="742" spans="1:21">
      <c r="A742" s="10">
        <v>738</v>
      </c>
      <c r="B742" s="10" t="s">
        <v>1737</v>
      </c>
      <c r="C742" s="10" t="s">
        <v>1352</v>
      </c>
      <c r="D742" s="10" t="s">
        <v>1290</v>
      </c>
      <c r="E742" s="10">
        <v>5013976</v>
      </c>
      <c r="H742" s="10">
        <v>210903</v>
      </c>
      <c r="I742" s="10">
        <v>39210</v>
      </c>
      <c r="J742" s="10">
        <v>321654.27</v>
      </c>
      <c r="P742" s="10" t="s">
        <v>1353</v>
      </c>
      <c r="U742" s="10" t="s">
        <v>1354</v>
      </c>
    </row>
    <row r="743" spans="1:21">
      <c r="A743" s="10">
        <v>739</v>
      </c>
      <c r="B743" s="10" t="s">
        <v>1737</v>
      </c>
      <c r="C743" s="10" t="s">
        <v>1352</v>
      </c>
      <c r="D743" s="10" t="s">
        <v>1290</v>
      </c>
      <c r="E743" s="10">
        <v>5013976</v>
      </c>
      <c r="H743" s="10">
        <v>210903</v>
      </c>
      <c r="I743" s="10">
        <v>39206</v>
      </c>
      <c r="J743" s="10">
        <v>45594116.920000002</v>
      </c>
      <c r="P743" s="10" t="s">
        <v>1353</v>
      </c>
      <c r="U743" s="10" t="s">
        <v>1354</v>
      </c>
    </row>
    <row r="744" spans="1:21">
      <c r="A744" s="10">
        <v>740</v>
      </c>
      <c r="B744" s="10" t="s">
        <v>1737</v>
      </c>
      <c r="C744" s="10" t="s">
        <v>1352</v>
      </c>
      <c r="D744" s="10" t="s">
        <v>1290</v>
      </c>
      <c r="E744" s="10">
        <v>5013976</v>
      </c>
      <c r="H744" s="10">
        <v>210903</v>
      </c>
      <c r="I744" s="10">
        <v>39208</v>
      </c>
      <c r="J744" s="10">
        <v>109568.01</v>
      </c>
      <c r="P744" s="10" t="s">
        <v>1353</v>
      </c>
      <c r="U744" s="10" t="s">
        <v>1354</v>
      </c>
    </row>
  </sheetData>
  <autoFilter ref="A4:U4" xr:uid="{00000000-0009-0000-0000-00000E000000}"/>
  <mergeCells count="2">
    <mergeCell ref="A2:U2"/>
    <mergeCell ref="W4:X4"/>
  </mergeCells>
  <pageMargins left="0.25" right="0.25" top="0.75" bottom="0.75" header="0.3" footer="0.3"/>
  <pageSetup paperSize="9" scale="41" fitToHeight="0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  <pageSetUpPr fitToPage="1"/>
  </sheetPr>
  <dimension ref="A1:AM131"/>
  <sheetViews>
    <sheetView workbookViewId="0">
      <selection activeCell="A6" sqref="A6:AM130"/>
    </sheetView>
  </sheetViews>
  <sheetFormatPr defaultColWidth="9.140625" defaultRowHeight="15"/>
  <cols>
    <col min="1" max="1" width="14.28515625" style="10" bestFit="1" customWidth="1"/>
    <col min="2" max="2" width="11.42578125" style="10" customWidth="1"/>
    <col min="3" max="3" width="17.85546875" style="10" customWidth="1"/>
    <col min="4" max="4" width="11.28515625" style="10" customWidth="1"/>
    <col min="5" max="5" width="12.7109375" style="10" customWidth="1"/>
    <col min="6" max="6" width="10.42578125" style="10" customWidth="1"/>
    <col min="7" max="7" width="11.28515625" style="10" bestFit="1" customWidth="1"/>
    <col min="8" max="8" width="16.42578125" style="10" bestFit="1" customWidth="1"/>
    <col min="9" max="9" width="10.5703125" style="10" bestFit="1" customWidth="1"/>
    <col min="10" max="10" width="11.28515625" style="10" bestFit="1" customWidth="1"/>
    <col min="11" max="11" width="14" style="10" bestFit="1" customWidth="1"/>
    <col min="12" max="12" width="14.28515625" style="10" bestFit="1" customWidth="1"/>
    <col min="13" max="13" width="12.85546875" style="10" bestFit="1" customWidth="1"/>
    <col min="14" max="14" width="11.28515625" style="10" bestFit="1" customWidth="1"/>
    <col min="15" max="15" width="15" style="10" bestFit="1" customWidth="1"/>
    <col min="16" max="16" width="10.5703125" style="10" bestFit="1" customWidth="1"/>
    <col min="17" max="17" width="11.28515625" style="10" bestFit="1" customWidth="1"/>
    <col min="18" max="18" width="16.42578125" style="10" bestFit="1" customWidth="1"/>
    <col min="19" max="19" width="10.5703125" style="10" bestFit="1" customWidth="1"/>
    <col min="20" max="20" width="16.42578125" style="10" bestFit="1" customWidth="1"/>
    <col min="21" max="21" width="15" style="10" bestFit="1" customWidth="1"/>
    <col min="22" max="22" width="10.28515625" style="10" bestFit="1" customWidth="1"/>
    <col min="23" max="24" width="14" style="10" bestFit="1" customWidth="1"/>
    <col min="25" max="26" width="15" style="10" bestFit="1" customWidth="1"/>
    <col min="27" max="27" width="16.42578125" style="10" bestFit="1" customWidth="1"/>
    <col min="28" max="39" width="12.85546875" style="10" bestFit="1" customWidth="1"/>
    <col min="40" max="16384" width="9.140625" style="10"/>
  </cols>
  <sheetData>
    <row r="1" spans="1:39" ht="15.75">
      <c r="A1" s="365" t="s">
        <v>1290</v>
      </c>
    </row>
    <row r="2" spans="1:39">
      <c r="A2" s="403" t="s">
        <v>3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  <c r="Y2" s="403"/>
      <c r="Z2" s="403"/>
      <c r="AA2" s="403"/>
      <c r="AB2" s="403"/>
      <c r="AC2" s="403"/>
      <c r="AD2" s="403"/>
      <c r="AE2" s="403"/>
      <c r="AF2" s="403"/>
      <c r="AG2" s="403"/>
      <c r="AH2" s="403"/>
      <c r="AI2" s="403"/>
      <c r="AJ2" s="403"/>
      <c r="AK2" s="403"/>
      <c r="AL2" s="403"/>
      <c r="AM2" s="403"/>
    </row>
    <row r="3" spans="1:39">
      <c r="A3" s="276"/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  <c r="AI3" s="276"/>
      <c r="AJ3" s="276"/>
      <c r="AK3" s="276"/>
      <c r="AL3" s="276"/>
      <c r="AM3" s="276"/>
    </row>
    <row r="4" spans="1:39" ht="15.75" customHeight="1">
      <c r="A4" s="415" t="s">
        <v>52</v>
      </c>
      <c r="B4" s="415"/>
      <c r="C4" s="415"/>
      <c r="D4" s="415"/>
      <c r="E4" s="415"/>
      <c r="F4" s="415"/>
      <c r="G4" s="416" t="s">
        <v>49</v>
      </c>
      <c r="H4" s="416"/>
      <c r="I4" s="416"/>
      <c r="J4" s="420" t="s">
        <v>32</v>
      </c>
      <c r="K4" s="420"/>
      <c r="L4" s="419" t="s">
        <v>631</v>
      </c>
      <c r="M4" s="419"/>
      <c r="N4" s="417" t="s">
        <v>33</v>
      </c>
      <c r="O4" s="417"/>
      <c r="P4" s="417"/>
      <c r="Q4" s="418" t="s">
        <v>50</v>
      </c>
      <c r="R4" s="418"/>
      <c r="S4" s="418"/>
      <c r="T4" s="418"/>
      <c r="U4" s="416" t="s">
        <v>54</v>
      </c>
      <c r="V4" s="416"/>
      <c r="W4" s="416"/>
      <c r="X4" s="416"/>
      <c r="Y4" s="416"/>
      <c r="Z4" s="416"/>
      <c r="AA4" s="421" t="s">
        <v>560</v>
      </c>
      <c r="AB4" s="415" t="s">
        <v>51</v>
      </c>
      <c r="AC4" s="415"/>
      <c r="AD4" s="415"/>
      <c r="AE4" s="415"/>
      <c r="AF4" s="415"/>
      <c r="AG4" s="415"/>
      <c r="AH4" s="415"/>
      <c r="AI4" s="415"/>
      <c r="AJ4" s="415"/>
      <c r="AK4" s="415"/>
      <c r="AL4" s="415"/>
      <c r="AM4" s="415"/>
    </row>
    <row r="5" spans="1:39" ht="60">
      <c r="A5" s="187" t="s">
        <v>26</v>
      </c>
      <c r="B5" s="187" t="s">
        <v>44</v>
      </c>
      <c r="C5" s="187" t="s">
        <v>45</v>
      </c>
      <c r="D5" s="187" t="s">
        <v>46</v>
      </c>
      <c r="E5" s="187" t="s">
        <v>47</v>
      </c>
      <c r="F5" s="187" t="s">
        <v>48</v>
      </c>
      <c r="G5" s="277" t="s">
        <v>53</v>
      </c>
      <c r="H5" s="277" t="s">
        <v>36</v>
      </c>
      <c r="I5" s="277" t="s">
        <v>629</v>
      </c>
      <c r="J5" s="278" t="s">
        <v>53</v>
      </c>
      <c r="K5" s="278" t="s">
        <v>36</v>
      </c>
      <c r="L5" s="279" t="s">
        <v>630</v>
      </c>
      <c r="M5" s="279" t="s">
        <v>626</v>
      </c>
      <c r="N5" s="280" t="s">
        <v>53</v>
      </c>
      <c r="O5" s="280" t="s">
        <v>36</v>
      </c>
      <c r="P5" s="280" t="s">
        <v>628</v>
      </c>
      <c r="Q5" s="281" t="s">
        <v>53</v>
      </c>
      <c r="R5" s="281" t="s">
        <v>36</v>
      </c>
      <c r="S5" s="281" t="s">
        <v>629</v>
      </c>
      <c r="T5" s="281" t="s">
        <v>627</v>
      </c>
      <c r="U5" s="277" t="s">
        <v>55</v>
      </c>
      <c r="V5" s="277" t="s">
        <v>122</v>
      </c>
      <c r="W5" s="277" t="s">
        <v>123</v>
      </c>
      <c r="X5" s="277" t="s">
        <v>56</v>
      </c>
      <c r="Y5" s="277" t="s">
        <v>57</v>
      </c>
      <c r="Z5" s="277" t="s">
        <v>58</v>
      </c>
      <c r="AA5" s="421"/>
      <c r="AB5" s="187" t="s">
        <v>14</v>
      </c>
      <c r="AC5" s="187" t="s">
        <v>15</v>
      </c>
      <c r="AD5" s="187" t="s">
        <v>16</v>
      </c>
      <c r="AE5" s="187" t="s">
        <v>17</v>
      </c>
      <c r="AF5" s="187" t="s">
        <v>18</v>
      </c>
      <c r="AG5" s="187" t="s">
        <v>19</v>
      </c>
      <c r="AH5" s="187" t="s">
        <v>20</v>
      </c>
      <c r="AI5" s="187" t="s">
        <v>21</v>
      </c>
      <c r="AJ5" s="187" t="s">
        <v>22</v>
      </c>
      <c r="AK5" s="187" t="s">
        <v>23</v>
      </c>
      <c r="AL5" s="187" t="s">
        <v>24</v>
      </c>
      <c r="AM5" s="187" t="s">
        <v>25</v>
      </c>
    </row>
    <row r="6" spans="1:39">
      <c r="A6" s="282">
        <v>39201</v>
      </c>
      <c r="B6" s="282">
        <v>184</v>
      </c>
      <c r="C6" s="282" t="s">
        <v>1750</v>
      </c>
      <c r="D6" s="282">
        <v>5385000000</v>
      </c>
      <c r="E6" s="282" t="s">
        <v>1751</v>
      </c>
      <c r="F6" s="282">
        <v>60</v>
      </c>
      <c r="G6" s="368">
        <v>1</v>
      </c>
      <c r="H6" s="368">
        <v>5385000000</v>
      </c>
      <c r="I6" s="368">
        <v>0</v>
      </c>
      <c r="J6" s="368">
        <v>0</v>
      </c>
      <c r="K6" s="368">
        <v>0</v>
      </c>
      <c r="L6" s="368">
        <v>0</v>
      </c>
      <c r="M6" s="368">
        <v>0</v>
      </c>
      <c r="N6" s="368">
        <v>0</v>
      </c>
      <c r="O6" s="368">
        <v>0</v>
      </c>
      <c r="P6" s="368">
        <v>0</v>
      </c>
      <c r="Q6" s="368">
        <v>1</v>
      </c>
      <c r="R6" s="368">
        <v>5385000000</v>
      </c>
      <c r="S6" s="368">
        <v>0</v>
      </c>
      <c r="T6" s="368">
        <v>5385000000</v>
      </c>
      <c r="U6" s="368">
        <v>89750000.040000007</v>
      </c>
      <c r="V6" s="368">
        <v>0</v>
      </c>
      <c r="W6" s="368">
        <v>0</v>
      </c>
      <c r="X6" s="368">
        <v>89750000.040000007</v>
      </c>
      <c r="Y6" s="368">
        <v>0</v>
      </c>
      <c r="Z6" s="368">
        <v>179500000.08000001</v>
      </c>
      <c r="AA6" s="368">
        <v>5205499999.9200001</v>
      </c>
      <c r="AB6" s="368">
        <v>7479166.6699999999</v>
      </c>
      <c r="AC6" s="368">
        <v>7479166.6699999999</v>
      </c>
      <c r="AD6" s="368">
        <v>7479166.6699999999</v>
      </c>
      <c r="AE6" s="368">
        <v>7479166.6699999999</v>
      </c>
      <c r="AF6" s="368">
        <v>7479166.6699999999</v>
      </c>
      <c r="AG6" s="368">
        <v>7479166.6699999999</v>
      </c>
      <c r="AH6" s="368">
        <v>7479166.6699999999</v>
      </c>
      <c r="AI6" s="368">
        <v>7479166.6699999999</v>
      </c>
      <c r="AJ6" s="368">
        <v>7479166.6699999999</v>
      </c>
      <c r="AK6" s="368">
        <v>7479166.6699999999</v>
      </c>
      <c r="AL6" s="368">
        <v>7479166.6699999999</v>
      </c>
      <c r="AM6" s="368">
        <v>7479166.6699999999</v>
      </c>
    </row>
    <row r="7" spans="1:39">
      <c r="A7" s="10">
        <v>39201</v>
      </c>
      <c r="B7" s="10">
        <v>185</v>
      </c>
      <c r="C7" s="10" t="s">
        <v>1752</v>
      </c>
      <c r="D7" s="10">
        <v>5385000000</v>
      </c>
      <c r="E7" s="10" t="s">
        <v>1751</v>
      </c>
      <c r="F7" s="10">
        <v>60</v>
      </c>
      <c r="G7" s="369">
        <v>1</v>
      </c>
      <c r="H7" s="369">
        <v>5385000000</v>
      </c>
      <c r="I7" s="369">
        <v>0</v>
      </c>
      <c r="J7" s="369">
        <v>0</v>
      </c>
      <c r="K7" s="369">
        <v>0</v>
      </c>
      <c r="L7" s="369">
        <v>0</v>
      </c>
      <c r="M7" s="369">
        <v>0</v>
      </c>
      <c r="N7" s="369">
        <v>0</v>
      </c>
      <c r="O7" s="369">
        <v>0</v>
      </c>
      <c r="P7" s="369">
        <v>0</v>
      </c>
      <c r="Q7" s="369">
        <v>1</v>
      </c>
      <c r="R7" s="369">
        <v>5385000000</v>
      </c>
      <c r="S7" s="369">
        <v>0</v>
      </c>
      <c r="T7" s="369">
        <v>5385000000</v>
      </c>
      <c r="U7" s="369">
        <v>89750000.040000007</v>
      </c>
      <c r="V7" s="369">
        <v>0</v>
      </c>
      <c r="W7" s="369">
        <v>0</v>
      </c>
      <c r="X7" s="369">
        <v>89750000.040000007</v>
      </c>
      <c r="Y7" s="369">
        <v>0</v>
      </c>
      <c r="Z7" s="369">
        <v>179500000.08000001</v>
      </c>
      <c r="AA7" s="369">
        <v>5205499999.9200001</v>
      </c>
      <c r="AB7" s="369">
        <v>7479166.6699999999</v>
      </c>
      <c r="AC7" s="369">
        <v>7479166.6699999999</v>
      </c>
      <c r="AD7" s="369">
        <v>7479166.6699999999</v>
      </c>
      <c r="AE7" s="369">
        <v>7479166.6699999999</v>
      </c>
      <c r="AF7" s="369">
        <v>7479166.6699999999</v>
      </c>
      <c r="AG7" s="369">
        <v>7479166.6699999999</v>
      </c>
      <c r="AH7" s="369">
        <v>7479166.6699999999</v>
      </c>
      <c r="AI7" s="369">
        <v>7479166.6699999999</v>
      </c>
      <c r="AJ7" s="369">
        <v>7479166.6699999999</v>
      </c>
      <c r="AK7" s="369">
        <v>7479166.6699999999</v>
      </c>
      <c r="AL7" s="369">
        <v>7479166.6699999999</v>
      </c>
      <c r="AM7" s="369">
        <v>7479166.6699999999</v>
      </c>
    </row>
    <row r="8" spans="1:39">
      <c r="A8" s="10">
        <v>39201</v>
      </c>
      <c r="B8" s="10">
        <v>212</v>
      </c>
      <c r="C8" s="10" t="s">
        <v>1753</v>
      </c>
      <c r="D8" s="10">
        <v>2000000</v>
      </c>
      <c r="E8" s="10" t="s">
        <v>1751</v>
      </c>
      <c r="F8" s="10">
        <v>17</v>
      </c>
      <c r="G8" s="369">
        <v>1</v>
      </c>
      <c r="H8" s="369">
        <v>2000000</v>
      </c>
      <c r="I8" s="369">
        <v>0</v>
      </c>
      <c r="J8" s="369">
        <v>0</v>
      </c>
      <c r="K8" s="369">
        <v>0</v>
      </c>
      <c r="L8" s="369">
        <v>0</v>
      </c>
      <c r="M8" s="369">
        <v>0</v>
      </c>
      <c r="N8" s="369">
        <v>0</v>
      </c>
      <c r="O8" s="369">
        <v>0</v>
      </c>
      <c r="P8" s="369">
        <v>0</v>
      </c>
      <c r="Q8" s="369">
        <v>1</v>
      </c>
      <c r="R8" s="369">
        <v>2000000</v>
      </c>
      <c r="S8" s="369">
        <v>0</v>
      </c>
      <c r="T8" s="369">
        <v>2000000</v>
      </c>
      <c r="U8" s="369">
        <v>117647.03999999999</v>
      </c>
      <c r="V8" s="369">
        <v>0</v>
      </c>
      <c r="W8" s="369">
        <v>0</v>
      </c>
      <c r="X8" s="369">
        <v>117647.03999999999</v>
      </c>
      <c r="Y8" s="369">
        <v>0</v>
      </c>
      <c r="Z8" s="369">
        <v>235294.07999999999</v>
      </c>
      <c r="AA8" s="369">
        <v>1764705.92</v>
      </c>
      <c r="AB8" s="369">
        <v>9803.92</v>
      </c>
      <c r="AC8" s="369">
        <v>9803.92</v>
      </c>
      <c r="AD8" s="369">
        <v>9803.92</v>
      </c>
      <c r="AE8" s="369">
        <v>9803.92</v>
      </c>
      <c r="AF8" s="369">
        <v>9803.92</v>
      </c>
      <c r="AG8" s="369">
        <v>9803.92</v>
      </c>
      <c r="AH8" s="369">
        <v>9803.92</v>
      </c>
      <c r="AI8" s="369">
        <v>9803.92</v>
      </c>
      <c r="AJ8" s="369">
        <v>9803.92</v>
      </c>
      <c r="AK8" s="369">
        <v>9803.92</v>
      </c>
      <c r="AL8" s="369">
        <v>9803.92</v>
      </c>
      <c r="AM8" s="369">
        <v>9803.92</v>
      </c>
    </row>
    <row r="9" spans="1:39">
      <c r="A9" s="10">
        <v>39201</v>
      </c>
      <c r="B9" s="10">
        <v>213</v>
      </c>
      <c r="C9" s="10" t="s">
        <v>1754</v>
      </c>
      <c r="D9" s="10">
        <v>56000000</v>
      </c>
      <c r="E9" s="10" t="s">
        <v>1751</v>
      </c>
      <c r="F9" s="10">
        <v>35</v>
      </c>
      <c r="G9" s="369">
        <v>1</v>
      </c>
      <c r="H9" s="369">
        <v>56000000</v>
      </c>
      <c r="I9" s="369">
        <v>0</v>
      </c>
      <c r="J9" s="369">
        <v>0</v>
      </c>
      <c r="K9" s="369">
        <v>0</v>
      </c>
      <c r="L9" s="369">
        <v>0</v>
      </c>
      <c r="M9" s="369">
        <v>0</v>
      </c>
      <c r="N9" s="369">
        <v>0</v>
      </c>
      <c r="O9" s="369">
        <v>0</v>
      </c>
      <c r="P9" s="369">
        <v>0</v>
      </c>
      <c r="Q9" s="369">
        <v>1</v>
      </c>
      <c r="R9" s="369">
        <v>56000000</v>
      </c>
      <c r="S9" s="369">
        <v>0</v>
      </c>
      <c r="T9" s="369">
        <v>56000000</v>
      </c>
      <c r="U9" s="369">
        <v>1599999.96</v>
      </c>
      <c r="V9" s="369">
        <v>0</v>
      </c>
      <c r="W9" s="369">
        <v>0</v>
      </c>
      <c r="X9" s="369">
        <v>1599999.96</v>
      </c>
      <c r="Y9" s="369">
        <v>0</v>
      </c>
      <c r="Z9" s="369">
        <v>3199999.92</v>
      </c>
      <c r="AA9" s="369">
        <v>52800000.079999998</v>
      </c>
      <c r="AB9" s="369">
        <v>133333.32999999999</v>
      </c>
      <c r="AC9" s="369">
        <v>133333.32999999999</v>
      </c>
      <c r="AD9" s="369">
        <v>133333.32999999999</v>
      </c>
      <c r="AE9" s="369">
        <v>133333.32999999999</v>
      </c>
      <c r="AF9" s="369">
        <v>133333.32999999999</v>
      </c>
      <c r="AG9" s="369">
        <v>133333.32999999999</v>
      </c>
      <c r="AH9" s="369">
        <v>133333.32999999999</v>
      </c>
      <c r="AI9" s="369">
        <v>133333.32999999999</v>
      </c>
      <c r="AJ9" s="369">
        <v>133333.32999999999</v>
      </c>
      <c r="AK9" s="369">
        <v>133333.32999999999</v>
      </c>
      <c r="AL9" s="369">
        <v>133333.32999999999</v>
      </c>
      <c r="AM9" s="369">
        <v>133333.32999999999</v>
      </c>
    </row>
    <row r="10" spans="1:39">
      <c r="A10" s="10">
        <v>39201</v>
      </c>
      <c r="B10" s="10">
        <v>213</v>
      </c>
      <c r="C10" s="10" t="s">
        <v>1755</v>
      </c>
      <c r="D10" s="10">
        <v>518620000</v>
      </c>
      <c r="E10" s="10" t="s">
        <v>1751</v>
      </c>
      <c r="F10" s="10">
        <v>60</v>
      </c>
      <c r="G10" s="369">
        <v>1</v>
      </c>
      <c r="H10" s="369">
        <v>518620000</v>
      </c>
      <c r="I10" s="369">
        <v>0</v>
      </c>
      <c r="J10" s="369">
        <v>0</v>
      </c>
      <c r="K10" s="369">
        <v>0</v>
      </c>
      <c r="L10" s="369">
        <v>0</v>
      </c>
      <c r="M10" s="369">
        <v>0</v>
      </c>
      <c r="N10" s="369">
        <v>0</v>
      </c>
      <c r="O10" s="369">
        <v>0</v>
      </c>
      <c r="P10" s="369">
        <v>0</v>
      </c>
      <c r="Q10" s="369">
        <v>1</v>
      </c>
      <c r="R10" s="369">
        <v>518620000</v>
      </c>
      <c r="S10" s="369">
        <v>0</v>
      </c>
      <c r="T10" s="369">
        <v>518620000</v>
      </c>
      <c r="U10" s="369">
        <v>8643666.7200000007</v>
      </c>
      <c r="V10" s="369">
        <v>0</v>
      </c>
      <c r="W10" s="369">
        <v>0</v>
      </c>
      <c r="X10" s="369">
        <v>8643666.7200000007</v>
      </c>
      <c r="Y10" s="369">
        <v>0</v>
      </c>
      <c r="Z10" s="369">
        <v>17287333.440000001</v>
      </c>
      <c r="AA10" s="369">
        <v>501332666.56</v>
      </c>
      <c r="AB10" s="369">
        <v>720305.56</v>
      </c>
      <c r="AC10" s="369">
        <v>720305.56</v>
      </c>
      <c r="AD10" s="369">
        <v>720305.56</v>
      </c>
      <c r="AE10" s="369">
        <v>720305.56</v>
      </c>
      <c r="AF10" s="369">
        <v>720305.56</v>
      </c>
      <c r="AG10" s="369">
        <v>720305.56</v>
      </c>
      <c r="AH10" s="369">
        <v>720305.56</v>
      </c>
      <c r="AI10" s="369">
        <v>720305.56</v>
      </c>
      <c r="AJ10" s="369">
        <v>720305.56</v>
      </c>
      <c r="AK10" s="369">
        <v>720305.56</v>
      </c>
      <c r="AL10" s="369">
        <v>720305.56</v>
      </c>
      <c r="AM10" s="369">
        <v>720305.56</v>
      </c>
    </row>
    <row r="11" spans="1:39">
      <c r="A11" s="10">
        <v>39201</v>
      </c>
      <c r="B11" s="10">
        <v>227</v>
      </c>
      <c r="C11" s="10" t="s">
        <v>1756</v>
      </c>
      <c r="D11" s="10">
        <v>20000000</v>
      </c>
      <c r="E11" s="10" t="s">
        <v>1751</v>
      </c>
      <c r="F11" s="10">
        <v>20</v>
      </c>
      <c r="G11" s="369">
        <v>1</v>
      </c>
      <c r="H11" s="369">
        <v>20000000</v>
      </c>
      <c r="I11" s="369">
        <v>0</v>
      </c>
      <c r="J11" s="369">
        <v>0</v>
      </c>
      <c r="K11" s="369">
        <v>0</v>
      </c>
      <c r="L11" s="369">
        <v>0</v>
      </c>
      <c r="M11" s="369">
        <v>0</v>
      </c>
      <c r="N11" s="369">
        <v>0</v>
      </c>
      <c r="O11" s="369">
        <v>0</v>
      </c>
      <c r="P11" s="369">
        <v>0</v>
      </c>
      <c r="Q11" s="369">
        <v>1</v>
      </c>
      <c r="R11" s="369">
        <v>20000000</v>
      </c>
      <c r="S11" s="369">
        <v>0</v>
      </c>
      <c r="T11" s="369">
        <v>20000000</v>
      </c>
      <c r="U11" s="369">
        <v>999999.96</v>
      </c>
      <c r="V11" s="369">
        <v>0</v>
      </c>
      <c r="W11" s="369">
        <v>0</v>
      </c>
      <c r="X11" s="369">
        <v>999999.96</v>
      </c>
      <c r="Y11" s="369">
        <v>0</v>
      </c>
      <c r="Z11" s="369">
        <v>1999999.92</v>
      </c>
      <c r="AA11" s="369">
        <v>18000000.079999998</v>
      </c>
      <c r="AB11" s="369">
        <v>83333.33</v>
      </c>
      <c r="AC11" s="369">
        <v>83333.33</v>
      </c>
      <c r="AD11" s="369">
        <v>83333.33</v>
      </c>
      <c r="AE11" s="369">
        <v>83333.33</v>
      </c>
      <c r="AF11" s="369">
        <v>83333.33</v>
      </c>
      <c r="AG11" s="369">
        <v>83333.33</v>
      </c>
      <c r="AH11" s="369">
        <v>83333.33</v>
      </c>
      <c r="AI11" s="369">
        <v>83333.33</v>
      </c>
      <c r="AJ11" s="369">
        <v>83333.33</v>
      </c>
      <c r="AK11" s="369">
        <v>83333.33</v>
      </c>
      <c r="AL11" s="369">
        <v>83333.33</v>
      </c>
      <c r="AM11" s="369">
        <v>83333.33</v>
      </c>
    </row>
    <row r="12" spans="1:39">
      <c r="A12" s="10">
        <v>39201</v>
      </c>
      <c r="B12" s="10">
        <v>233</v>
      </c>
      <c r="C12" s="10" t="s">
        <v>1757</v>
      </c>
      <c r="D12" s="10">
        <v>933330</v>
      </c>
      <c r="E12" s="10" t="s">
        <v>1751</v>
      </c>
      <c r="F12" s="10">
        <v>20</v>
      </c>
      <c r="G12" s="369">
        <v>15</v>
      </c>
      <c r="H12" s="369">
        <v>13999950</v>
      </c>
      <c r="I12" s="369">
        <v>0</v>
      </c>
      <c r="J12" s="369">
        <v>0</v>
      </c>
      <c r="K12" s="369">
        <v>0</v>
      </c>
      <c r="L12" s="369">
        <v>0</v>
      </c>
      <c r="M12" s="369">
        <v>0</v>
      </c>
      <c r="N12" s="369">
        <v>0</v>
      </c>
      <c r="O12" s="369">
        <v>0</v>
      </c>
      <c r="P12" s="369">
        <v>0</v>
      </c>
      <c r="Q12" s="369">
        <v>15</v>
      </c>
      <c r="R12" s="369">
        <v>13999950</v>
      </c>
      <c r="S12" s="369">
        <v>0</v>
      </c>
      <c r="T12" s="369">
        <v>13999950</v>
      </c>
      <c r="U12" s="369">
        <v>699997.56</v>
      </c>
      <c r="V12" s="369">
        <v>0</v>
      </c>
      <c r="W12" s="369">
        <v>0</v>
      </c>
      <c r="X12" s="369">
        <v>699997.56</v>
      </c>
      <c r="Y12" s="369">
        <v>0</v>
      </c>
      <c r="Z12" s="369">
        <v>1399995.12</v>
      </c>
      <c r="AA12" s="369">
        <v>12599954.880000001</v>
      </c>
      <c r="AB12" s="369">
        <v>58333.13</v>
      </c>
      <c r="AC12" s="369">
        <v>58333.13</v>
      </c>
      <c r="AD12" s="369">
        <v>58333.13</v>
      </c>
      <c r="AE12" s="369">
        <v>58333.13</v>
      </c>
      <c r="AF12" s="369">
        <v>58333.13</v>
      </c>
      <c r="AG12" s="369">
        <v>58333.13</v>
      </c>
      <c r="AH12" s="369">
        <v>58333.13</v>
      </c>
      <c r="AI12" s="369">
        <v>58333.13</v>
      </c>
      <c r="AJ12" s="369">
        <v>58333.13</v>
      </c>
      <c r="AK12" s="369">
        <v>58333.13</v>
      </c>
      <c r="AL12" s="369">
        <v>58333.13</v>
      </c>
      <c r="AM12" s="369">
        <v>58333.13</v>
      </c>
    </row>
    <row r="13" spans="1:39">
      <c r="A13" s="10">
        <v>39201</v>
      </c>
      <c r="B13" s="10">
        <v>229</v>
      </c>
      <c r="C13" s="10" t="s">
        <v>1758</v>
      </c>
      <c r="D13" s="10">
        <v>6000000</v>
      </c>
      <c r="E13" s="10" t="s">
        <v>1751</v>
      </c>
      <c r="F13" s="10">
        <v>60</v>
      </c>
      <c r="G13" s="369">
        <v>1</v>
      </c>
      <c r="H13" s="369">
        <v>6000000</v>
      </c>
      <c r="I13" s="369">
        <v>0</v>
      </c>
      <c r="J13" s="369">
        <v>0</v>
      </c>
      <c r="K13" s="369">
        <v>0</v>
      </c>
      <c r="L13" s="369">
        <v>0</v>
      </c>
      <c r="M13" s="369">
        <v>0</v>
      </c>
      <c r="N13" s="369">
        <v>0</v>
      </c>
      <c r="O13" s="369">
        <v>0</v>
      </c>
      <c r="P13" s="369">
        <v>0</v>
      </c>
      <c r="Q13" s="369">
        <v>1</v>
      </c>
      <c r="R13" s="369">
        <v>6000000</v>
      </c>
      <c r="S13" s="369">
        <v>0</v>
      </c>
      <c r="T13" s="369">
        <v>6000000</v>
      </c>
      <c r="U13" s="369">
        <v>99999.96</v>
      </c>
      <c r="V13" s="369">
        <v>0</v>
      </c>
      <c r="W13" s="369">
        <v>0</v>
      </c>
      <c r="X13" s="369">
        <v>99999.96</v>
      </c>
      <c r="Y13" s="369">
        <v>0</v>
      </c>
      <c r="Z13" s="369">
        <v>199999.92</v>
      </c>
      <c r="AA13" s="369">
        <v>5800000.0800000001</v>
      </c>
      <c r="AB13" s="369">
        <v>8333.33</v>
      </c>
      <c r="AC13" s="369">
        <v>8333.33</v>
      </c>
      <c r="AD13" s="369">
        <v>8333.33</v>
      </c>
      <c r="AE13" s="369">
        <v>8333.33</v>
      </c>
      <c r="AF13" s="369">
        <v>8333.33</v>
      </c>
      <c r="AG13" s="369">
        <v>8333.33</v>
      </c>
      <c r="AH13" s="369">
        <v>8333.33</v>
      </c>
      <c r="AI13" s="369">
        <v>8333.33</v>
      </c>
      <c r="AJ13" s="369">
        <v>8333.33</v>
      </c>
      <c r="AK13" s="369">
        <v>8333.33</v>
      </c>
      <c r="AL13" s="369">
        <v>8333.33</v>
      </c>
      <c r="AM13" s="369">
        <v>8333.33</v>
      </c>
    </row>
    <row r="14" spans="1:39">
      <c r="A14" s="10">
        <v>39201</v>
      </c>
      <c r="B14" s="10">
        <v>226</v>
      </c>
      <c r="C14" s="10" t="s">
        <v>1759</v>
      </c>
      <c r="D14" s="10">
        <v>100000000</v>
      </c>
      <c r="E14" s="10" t="s">
        <v>1751</v>
      </c>
      <c r="F14" s="10">
        <v>60</v>
      </c>
      <c r="G14" s="369">
        <v>1</v>
      </c>
      <c r="H14" s="369">
        <v>100000000</v>
      </c>
      <c r="I14" s="369">
        <v>0</v>
      </c>
      <c r="J14" s="369">
        <v>0</v>
      </c>
      <c r="K14" s="369">
        <v>0</v>
      </c>
      <c r="L14" s="369">
        <v>0</v>
      </c>
      <c r="M14" s="369">
        <v>0</v>
      </c>
      <c r="N14" s="369">
        <v>0</v>
      </c>
      <c r="O14" s="369">
        <v>0</v>
      </c>
      <c r="P14" s="369">
        <v>0</v>
      </c>
      <c r="Q14" s="369">
        <v>1</v>
      </c>
      <c r="R14" s="369">
        <v>100000000</v>
      </c>
      <c r="S14" s="369">
        <v>0</v>
      </c>
      <c r="T14" s="369">
        <v>100000000</v>
      </c>
      <c r="U14" s="369">
        <v>1666666.68</v>
      </c>
      <c r="V14" s="369">
        <v>0</v>
      </c>
      <c r="W14" s="369">
        <v>0</v>
      </c>
      <c r="X14" s="369">
        <v>1666666.68</v>
      </c>
      <c r="Y14" s="369">
        <v>0</v>
      </c>
      <c r="Z14" s="369">
        <v>3333333.36</v>
      </c>
      <c r="AA14" s="369">
        <v>96666666.640000001</v>
      </c>
      <c r="AB14" s="369">
        <v>138888.89000000001</v>
      </c>
      <c r="AC14" s="369">
        <v>138888.89000000001</v>
      </c>
      <c r="AD14" s="369">
        <v>138888.89000000001</v>
      </c>
      <c r="AE14" s="369">
        <v>138888.89000000001</v>
      </c>
      <c r="AF14" s="369">
        <v>138888.89000000001</v>
      </c>
      <c r="AG14" s="369">
        <v>138888.89000000001</v>
      </c>
      <c r="AH14" s="369">
        <v>138888.89000000001</v>
      </c>
      <c r="AI14" s="369">
        <v>138888.89000000001</v>
      </c>
      <c r="AJ14" s="369">
        <v>138888.89000000001</v>
      </c>
      <c r="AK14" s="369">
        <v>138888.89000000001</v>
      </c>
      <c r="AL14" s="369">
        <v>138888.89000000001</v>
      </c>
      <c r="AM14" s="369">
        <v>138888.89000000001</v>
      </c>
    </row>
    <row r="15" spans="1:39">
      <c r="A15" s="10">
        <v>39201</v>
      </c>
      <c r="B15" s="10">
        <v>228</v>
      </c>
      <c r="C15" s="10" t="s">
        <v>1760</v>
      </c>
      <c r="D15" s="10">
        <v>10000000</v>
      </c>
      <c r="E15" s="10" t="s">
        <v>1751</v>
      </c>
      <c r="F15" s="10">
        <v>35</v>
      </c>
      <c r="G15" s="369">
        <v>1</v>
      </c>
      <c r="H15" s="369">
        <v>10000000</v>
      </c>
      <c r="I15" s="369">
        <v>0</v>
      </c>
      <c r="J15" s="369">
        <v>0</v>
      </c>
      <c r="K15" s="369">
        <v>0</v>
      </c>
      <c r="L15" s="369">
        <v>0</v>
      </c>
      <c r="M15" s="369">
        <v>0</v>
      </c>
      <c r="N15" s="369">
        <v>0</v>
      </c>
      <c r="O15" s="369">
        <v>0</v>
      </c>
      <c r="P15" s="369">
        <v>0</v>
      </c>
      <c r="Q15" s="369">
        <v>1</v>
      </c>
      <c r="R15" s="369">
        <v>10000000</v>
      </c>
      <c r="S15" s="369">
        <v>0</v>
      </c>
      <c r="T15" s="369">
        <v>10000000</v>
      </c>
      <c r="U15" s="369">
        <v>285714.24</v>
      </c>
      <c r="V15" s="369">
        <v>0</v>
      </c>
      <c r="W15" s="369">
        <v>0</v>
      </c>
      <c r="X15" s="369">
        <v>285714.24</v>
      </c>
      <c r="Y15" s="369">
        <v>0</v>
      </c>
      <c r="Z15" s="369">
        <v>571428.48</v>
      </c>
      <c r="AA15" s="369">
        <v>9428571.5199999996</v>
      </c>
      <c r="AB15" s="369">
        <v>23809.52</v>
      </c>
      <c r="AC15" s="369">
        <v>23809.52</v>
      </c>
      <c r="AD15" s="369">
        <v>23809.52</v>
      </c>
      <c r="AE15" s="369">
        <v>23809.52</v>
      </c>
      <c r="AF15" s="369">
        <v>23809.52</v>
      </c>
      <c r="AG15" s="369">
        <v>23809.52</v>
      </c>
      <c r="AH15" s="369">
        <v>23809.52</v>
      </c>
      <c r="AI15" s="369">
        <v>23809.52</v>
      </c>
      <c r="AJ15" s="369">
        <v>23809.52</v>
      </c>
      <c r="AK15" s="369">
        <v>23809.52</v>
      </c>
      <c r="AL15" s="369">
        <v>23809.52</v>
      </c>
      <c r="AM15" s="369">
        <v>23809.52</v>
      </c>
    </row>
    <row r="16" spans="1:39">
      <c r="A16" s="10">
        <v>39201</v>
      </c>
      <c r="B16" s="10">
        <v>223</v>
      </c>
      <c r="C16" s="10" t="s">
        <v>1761</v>
      </c>
      <c r="D16" s="10">
        <v>15000000</v>
      </c>
      <c r="E16" s="10" t="s">
        <v>1751</v>
      </c>
      <c r="F16" s="10">
        <v>15</v>
      </c>
      <c r="G16" s="369">
        <v>1</v>
      </c>
      <c r="H16" s="369">
        <v>15000000</v>
      </c>
      <c r="I16" s="369">
        <v>0</v>
      </c>
      <c r="J16" s="369">
        <v>0</v>
      </c>
      <c r="K16" s="369">
        <v>0</v>
      </c>
      <c r="L16" s="369">
        <v>0</v>
      </c>
      <c r="M16" s="369">
        <v>0</v>
      </c>
      <c r="N16" s="369">
        <v>0</v>
      </c>
      <c r="O16" s="369">
        <v>0</v>
      </c>
      <c r="P16" s="369">
        <v>0</v>
      </c>
      <c r="Q16" s="369">
        <v>1</v>
      </c>
      <c r="R16" s="369">
        <v>15000000</v>
      </c>
      <c r="S16" s="369">
        <v>0</v>
      </c>
      <c r="T16" s="369">
        <v>15000000</v>
      </c>
      <c r="U16" s="369">
        <v>999999.96</v>
      </c>
      <c r="V16" s="369">
        <v>0</v>
      </c>
      <c r="W16" s="369">
        <v>0</v>
      </c>
      <c r="X16" s="369">
        <v>999999.96</v>
      </c>
      <c r="Y16" s="369">
        <v>0</v>
      </c>
      <c r="Z16" s="369">
        <v>1999999.92</v>
      </c>
      <c r="AA16" s="369">
        <v>13000000.08</v>
      </c>
      <c r="AB16" s="369">
        <v>83333.33</v>
      </c>
      <c r="AC16" s="369">
        <v>83333.33</v>
      </c>
      <c r="AD16" s="369">
        <v>83333.33</v>
      </c>
      <c r="AE16" s="369">
        <v>83333.33</v>
      </c>
      <c r="AF16" s="369">
        <v>83333.33</v>
      </c>
      <c r="AG16" s="369">
        <v>83333.33</v>
      </c>
      <c r="AH16" s="369">
        <v>83333.33</v>
      </c>
      <c r="AI16" s="369">
        <v>83333.33</v>
      </c>
      <c r="AJ16" s="369">
        <v>83333.33</v>
      </c>
      <c r="AK16" s="369">
        <v>83333.33</v>
      </c>
      <c r="AL16" s="369">
        <v>83333.33</v>
      </c>
      <c r="AM16" s="369">
        <v>83333.33</v>
      </c>
    </row>
    <row r="17" spans="1:39">
      <c r="A17" s="10">
        <v>39201</v>
      </c>
      <c r="B17" s="10">
        <v>224</v>
      </c>
      <c r="C17" s="10" t="s">
        <v>1762</v>
      </c>
      <c r="D17" s="10">
        <v>5000000</v>
      </c>
      <c r="E17" s="10" t="s">
        <v>1751</v>
      </c>
      <c r="F17" s="10">
        <v>15</v>
      </c>
      <c r="G17" s="369">
        <v>2</v>
      </c>
      <c r="H17" s="369">
        <v>10000000</v>
      </c>
      <c r="I17" s="369">
        <v>0</v>
      </c>
      <c r="J17" s="369">
        <v>0</v>
      </c>
      <c r="K17" s="369">
        <v>0</v>
      </c>
      <c r="L17" s="369">
        <v>0</v>
      </c>
      <c r="M17" s="369">
        <v>0</v>
      </c>
      <c r="N17" s="369">
        <v>0</v>
      </c>
      <c r="O17" s="369">
        <v>0</v>
      </c>
      <c r="P17" s="369">
        <v>0</v>
      </c>
      <c r="Q17" s="369">
        <v>2</v>
      </c>
      <c r="R17" s="369">
        <v>10000000</v>
      </c>
      <c r="S17" s="369">
        <v>0</v>
      </c>
      <c r="T17" s="369">
        <v>10000000</v>
      </c>
      <c r="U17" s="369">
        <v>666666.72</v>
      </c>
      <c r="V17" s="369">
        <v>0</v>
      </c>
      <c r="W17" s="369">
        <v>0</v>
      </c>
      <c r="X17" s="369">
        <v>666666.72</v>
      </c>
      <c r="Y17" s="369">
        <v>0</v>
      </c>
      <c r="Z17" s="369">
        <v>1333333.44</v>
      </c>
      <c r="AA17" s="369">
        <v>8666666.5600000005</v>
      </c>
      <c r="AB17" s="369">
        <v>55555.56</v>
      </c>
      <c r="AC17" s="369">
        <v>55555.56</v>
      </c>
      <c r="AD17" s="369">
        <v>55555.56</v>
      </c>
      <c r="AE17" s="369">
        <v>55555.56</v>
      </c>
      <c r="AF17" s="369">
        <v>55555.56</v>
      </c>
      <c r="AG17" s="369">
        <v>55555.56</v>
      </c>
      <c r="AH17" s="369">
        <v>55555.56</v>
      </c>
      <c r="AI17" s="369">
        <v>55555.56</v>
      </c>
      <c r="AJ17" s="369">
        <v>55555.56</v>
      </c>
      <c r="AK17" s="369">
        <v>55555.56</v>
      </c>
      <c r="AL17" s="369">
        <v>55555.56</v>
      </c>
      <c r="AM17" s="369">
        <v>55555.56</v>
      </c>
    </row>
    <row r="18" spans="1:39">
      <c r="A18" s="10">
        <v>39201</v>
      </c>
      <c r="B18" s="10">
        <v>225</v>
      </c>
      <c r="C18" s="10" t="s">
        <v>1763</v>
      </c>
      <c r="D18" s="10">
        <v>5000000</v>
      </c>
      <c r="E18" s="10" t="s">
        <v>1751</v>
      </c>
      <c r="F18" s="10">
        <v>15</v>
      </c>
      <c r="G18" s="369">
        <v>3</v>
      </c>
      <c r="H18" s="369">
        <v>15000000</v>
      </c>
      <c r="I18" s="369">
        <v>0</v>
      </c>
      <c r="J18" s="369">
        <v>0</v>
      </c>
      <c r="K18" s="369">
        <v>0</v>
      </c>
      <c r="L18" s="369">
        <v>0</v>
      </c>
      <c r="M18" s="369">
        <v>0</v>
      </c>
      <c r="N18" s="369">
        <v>0</v>
      </c>
      <c r="O18" s="369">
        <v>0</v>
      </c>
      <c r="P18" s="369">
        <v>0</v>
      </c>
      <c r="Q18" s="369">
        <v>3</v>
      </c>
      <c r="R18" s="369">
        <v>15000000</v>
      </c>
      <c r="S18" s="369">
        <v>0</v>
      </c>
      <c r="T18" s="369">
        <v>15000000</v>
      </c>
      <c r="U18" s="369">
        <v>999999.96</v>
      </c>
      <c r="V18" s="369">
        <v>0</v>
      </c>
      <c r="W18" s="369">
        <v>0</v>
      </c>
      <c r="X18" s="369">
        <v>999999.96</v>
      </c>
      <c r="Y18" s="369">
        <v>0</v>
      </c>
      <c r="Z18" s="369">
        <v>1999999.92</v>
      </c>
      <c r="AA18" s="369">
        <v>13000000.08</v>
      </c>
      <c r="AB18" s="369">
        <v>83333.33</v>
      </c>
      <c r="AC18" s="369">
        <v>83333.33</v>
      </c>
      <c r="AD18" s="369">
        <v>83333.33</v>
      </c>
      <c r="AE18" s="369">
        <v>83333.33</v>
      </c>
      <c r="AF18" s="369">
        <v>83333.33</v>
      </c>
      <c r="AG18" s="369">
        <v>83333.33</v>
      </c>
      <c r="AH18" s="369">
        <v>83333.33</v>
      </c>
      <c r="AI18" s="369">
        <v>83333.33</v>
      </c>
      <c r="AJ18" s="369">
        <v>83333.33</v>
      </c>
      <c r="AK18" s="369">
        <v>83333.33</v>
      </c>
      <c r="AL18" s="369">
        <v>83333.33</v>
      </c>
      <c r="AM18" s="369">
        <v>83333.33</v>
      </c>
    </row>
    <row r="19" spans="1:39">
      <c r="A19" s="10">
        <v>39201</v>
      </c>
      <c r="B19" s="10">
        <v>235</v>
      </c>
      <c r="C19" s="10" t="s">
        <v>1764</v>
      </c>
      <c r="D19" s="10">
        <v>20000000</v>
      </c>
      <c r="E19" s="10" t="s">
        <v>1751</v>
      </c>
      <c r="F19" s="10">
        <v>8</v>
      </c>
      <c r="G19" s="369">
        <v>1</v>
      </c>
      <c r="H19" s="369">
        <v>20000000</v>
      </c>
      <c r="I19" s="369">
        <v>0</v>
      </c>
      <c r="J19" s="369">
        <v>0</v>
      </c>
      <c r="K19" s="369">
        <v>0</v>
      </c>
      <c r="L19" s="369">
        <v>0</v>
      </c>
      <c r="M19" s="369">
        <v>0</v>
      </c>
      <c r="N19" s="369">
        <v>0</v>
      </c>
      <c r="O19" s="369">
        <v>0</v>
      </c>
      <c r="P19" s="369">
        <v>0</v>
      </c>
      <c r="Q19" s="369">
        <v>1</v>
      </c>
      <c r="R19" s="369">
        <v>20000000</v>
      </c>
      <c r="S19" s="369">
        <v>0</v>
      </c>
      <c r="T19" s="369">
        <v>20000000</v>
      </c>
      <c r="U19" s="369">
        <v>2499999.96</v>
      </c>
      <c r="V19" s="369">
        <v>0</v>
      </c>
      <c r="W19" s="369">
        <v>0</v>
      </c>
      <c r="X19" s="369">
        <v>2499999.96</v>
      </c>
      <c r="Y19" s="369">
        <v>0</v>
      </c>
      <c r="Z19" s="369">
        <v>4999999.92</v>
      </c>
      <c r="AA19" s="369">
        <v>15000000.08</v>
      </c>
      <c r="AB19" s="369">
        <v>208333.33</v>
      </c>
      <c r="AC19" s="369">
        <v>208333.33</v>
      </c>
      <c r="AD19" s="369">
        <v>208333.33</v>
      </c>
      <c r="AE19" s="369">
        <v>208333.33</v>
      </c>
      <c r="AF19" s="369">
        <v>208333.33</v>
      </c>
      <c r="AG19" s="369">
        <v>208333.33</v>
      </c>
      <c r="AH19" s="369">
        <v>208333.33</v>
      </c>
      <c r="AI19" s="369">
        <v>208333.33</v>
      </c>
      <c r="AJ19" s="369">
        <v>208333.33</v>
      </c>
      <c r="AK19" s="369">
        <v>208333.33</v>
      </c>
      <c r="AL19" s="369">
        <v>208333.33</v>
      </c>
      <c r="AM19" s="369">
        <v>208333.33</v>
      </c>
    </row>
    <row r="20" spans="1:39">
      <c r="A20" s="10">
        <v>39201</v>
      </c>
      <c r="B20" s="10">
        <v>189</v>
      </c>
      <c r="C20" s="10" t="s">
        <v>1765</v>
      </c>
      <c r="D20" s="10">
        <v>200000000</v>
      </c>
      <c r="E20" s="10" t="s">
        <v>1751</v>
      </c>
      <c r="F20" s="10">
        <v>60</v>
      </c>
      <c r="G20" s="369">
        <v>1</v>
      </c>
      <c r="H20" s="369">
        <v>200000000</v>
      </c>
      <c r="I20" s="369">
        <v>0</v>
      </c>
      <c r="J20" s="369">
        <v>0</v>
      </c>
      <c r="K20" s="369">
        <v>0</v>
      </c>
      <c r="L20" s="369">
        <v>0</v>
      </c>
      <c r="M20" s="369">
        <v>0</v>
      </c>
      <c r="N20" s="369">
        <v>0</v>
      </c>
      <c r="O20" s="369">
        <v>0</v>
      </c>
      <c r="P20" s="369">
        <v>0</v>
      </c>
      <c r="Q20" s="369">
        <v>1</v>
      </c>
      <c r="R20" s="369">
        <v>200000000</v>
      </c>
      <c r="S20" s="369">
        <v>0</v>
      </c>
      <c r="T20" s="369">
        <v>200000000</v>
      </c>
      <c r="U20" s="369">
        <v>3333333.36</v>
      </c>
      <c r="V20" s="369">
        <v>0</v>
      </c>
      <c r="W20" s="369">
        <v>0</v>
      </c>
      <c r="X20" s="369">
        <v>3333333.36</v>
      </c>
      <c r="Y20" s="369">
        <v>0</v>
      </c>
      <c r="Z20" s="369">
        <v>6666666.7199999997</v>
      </c>
      <c r="AA20" s="369">
        <v>193333333.28</v>
      </c>
      <c r="AB20" s="369">
        <v>277777.78000000003</v>
      </c>
      <c r="AC20" s="369">
        <v>277777.78000000003</v>
      </c>
      <c r="AD20" s="369">
        <v>277777.78000000003</v>
      </c>
      <c r="AE20" s="369">
        <v>277777.78000000003</v>
      </c>
      <c r="AF20" s="369">
        <v>277777.78000000003</v>
      </c>
      <c r="AG20" s="369">
        <v>277777.78000000003</v>
      </c>
      <c r="AH20" s="369">
        <v>277777.78000000003</v>
      </c>
      <c r="AI20" s="369">
        <v>277777.78000000003</v>
      </c>
      <c r="AJ20" s="369">
        <v>277777.78000000003</v>
      </c>
      <c r="AK20" s="369">
        <v>277777.78000000003</v>
      </c>
      <c r="AL20" s="369">
        <v>277777.78000000003</v>
      </c>
      <c r="AM20" s="369">
        <v>277777.78000000003</v>
      </c>
    </row>
    <row r="21" spans="1:39">
      <c r="A21" s="10">
        <v>39203</v>
      </c>
      <c r="B21" s="10">
        <v>20057000</v>
      </c>
      <c r="C21" s="10" t="s">
        <v>1598</v>
      </c>
      <c r="D21" s="10">
        <v>140000000</v>
      </c>
      <c r="E21" s="10" t="s">
        <v>1766</v>
      </c>
      <c r="F21" s="10">
        <v>6</v>
      </c>
      <c r="G21" s="369">
        <v>1</v>
      </c>
      <c r="H21" s="369">
        <v>140000000</v>
      </c>
      <c r="I21" s="369">
        <v>0</v>
      </c>
      <c r="J21" s="369">
        <v>0</v>
      </c>
      <c r="K21" s="369">
        <v>0</v>
      </c>
      <c r="L21" s="369">
        <v>0</v>
      </c>
      <c r="M21" s="369">
        <v>0</v>
      </c>
      <c r="N21" s="369">
        <v>1</v>
      </c>
      <c r="O21" s="369">
        <v>140000000</v>
      </c>
      <c r="P21" s="369">
        <v>0</v>
      </c>
      <c r="Q21" s="369">
        <v>0</v>
      </c>
      <c r="R21" s="369">
        <v>0</v>
      </c>
      <c r="S21" s="369">
        <v>0</v>
      </c>
      <c r="T21" s="369">
        <v>0</v>
      </c>
      <c r="U21" s="369">
        <v>140000000</v>
      </c>
      <c r="V21" s="369">
        <v>0</v>
      </c>
      <c r="W21" s="369">
        <v>0</v>
      </c>
      <c r="X21" s="369">
        <v>0</v>
      </c>
      <c r="Y21" s="369">
        <v>140000000</v>
      </c>
      <c r="Z21" s="369">
        <v>0</v>
      </c>
      <c r="AA21" s="369">
        <v>0</v>
      </c>
      <c r="AB21" s="369">
        <v>0</v>
      </c>
      <c r="AC21" s="369">
        <v>0</v>
      </c>
      <c r="AD21" s="369">
        <v>0</v>
      </c>
      <c r="AE21" s="369">
        <v>0</v>
      </c>
      <c r="AF21" s="369">
        <v>0</v>
      </c>
      <c r="AG21" s="369">
        <v>0</v>
      </c>
      <c r="AH21" s="369">
        <v>0</v>
      </c>
      <c r="AI21" s="369">
        <v>0</v>
      </c>
      <c r="AJ21" s="369">
        <v>0</v>
      </c>
      <c r="AK21" s="369">
        <v>0</v>
      </c>
      <c r="AL21" s="369">
        <v>0</v>
      </c>
      <c r="AM21" s="369">
        <v>0</v>
      </c>
    </row>
    <row r="22" spans="1:39">
      <c r="A22" s="10">
        <v>39203</v>
      </c>
      <c r="B22" s="10">
        <v>456</v>
      </c>
      <c r="C22" s="10" t="s">
        <v>1533</v>
      </c>
      <c r="D22" s="10">
        <v>81896617</v>
      </c>
      <c r="E22" s="10" t="s">
        <v>1767</v>
      </c>
      <c r="F22" s="10">
        <v>6</v>
      </c>
      <c r="G22" s="369">
        <v>0</v>
      </c>
      <c r="H22" s="369">
        <v>0</v>
      </c>
      <c r="I22" s="369">
        <v>0</v>
      </c>
      <c r="J22" s="369">
        <v>1</v>
      </c>
      <c r="K22" s="369">
        <v>81896617</v>
      </c>
      <c r="L22" s="369">
        <v>0</v>
      </c>
      <c r="M22" s="369">
        <v>0</v>
      </c>
      <c r="N22" s="369">
        <v>0</v>
      </c>
      <c r="O22" s="369">
        <v>0</v>
      </c>
      <c r="P22" s="369">
        <v>0</v>
      </c>
      <c r="Q22" s="369">
        <v>1</v>
      </c>
      <c r="R22" s="369">
        <v>81896617</v>
      </c>
      <c r="S22" s="369">
        <v>0</v>
      </c>
      <c r="T22" s="369">
        <v>81896617</v>
      </c>
      <c r="U22" s="369">
        <v>0</v>
      </c>
      <c r="V22" s="369">
        <v>0</v>
      </c>
      <c r="W22" s="369">
        <v>27298872.309999999</v>
      </c>
      <c r="X22" s="369">
        <v>6824718.0599999996</v>
      </c>
      <c r="Y22" s="369">
        <v>0</v>
      </c>
      <c r="Z22" s="369">
        <v>34123590.369999997</v>
      </c>
      <c r="AA22" s="369">
        <v>47773026.630000003</v>
      </c>
      <c r="AB22" s="369">
        <v>0</v>
      </c>
      <c r="AC22" s="369">
        <v>0</v>
      </c>
      <c r="AD22" s="369">
        <v>0</v>
      </c>
      <c r="AE22" s="369">
        <v>0</v>
      </c>
      <c r="AF22" s="369">
        <v>0</v>
      </c>
      <c r="AG22" s="369">
        <v>0</v>
      </c>
      <c r="AH22" s="369">
        <v>1137453.01</v>
      </c>
      <c r="AI22" s="369">
        <v>1137453.01</v>
      </c>
      <c r="AJ22" s="369">
        <v>1137453.01</v>
      </c>
      <c r="AK22" s="369">
        <v>1137453.01</v>
      </c>
      <c r="AL22" s="369">
        <v>1137453.01</v>
      </c>
      <c r="AM22" s="369">
        <v>1137453.01</v>
      </c>
    </row>
    <row r="23" spans="1:39">
      <c r="A23" s="10">
        <v>39205</v>
      </c>
      <c r="B23" s="10">
        <v>65</v>
      </c>
      <c r="C23" s="10" t="s">
        <v>1768</v>
      </c>
      <c r="D23" s="10">
        <v>300</v>
      </c>
      <c r="E23" s="10" t="s">
        <v>1769</v>
      </c>
      <c r="F23" s="10">
        <v>4</v>
      </c>
      <c r="G23" s="369">
        <v>1000</v>
      </c>
      <c r="H23" s="369">
        <v>300000</v>
      </c>
      <c r="I23" s="369">
        <v>0</v>
      </c>
      <c r="J23" s="369">
        <v>0</v>
      </c>
      <c r="K23" s="369">
        <v>0</v>
      </c>
      <c r="L23" s="369">
        <v>0</v>
      </c>
      <c r="M23" s="369">
        <v>0</v>
      </c>
      <c r="N23" s="369">
        <v>0</v>
      </c>
      <c r="O23" s="369">
        <v>0</v>
      </c>
      <c r="P23" s="369">
        <v>0</v>
      </c>
      <c r="Q23" s="369">
        <v>1000</v>
      </c>
      <c r="R23" s="369">
        <v>300000</v>
      </c>
      <c r="S23" s="369">
        <v>0</v>
      </c>
      <c r="T23" s="369">
        <v>300000</v>
      </c>
      <c r="U23" s="369">
        <v>18750</v>
      </c>
      <c r="V23" s="369">
        <v>0</v>
      </c>
      <c r="W23" s="369">
        <v>0</v>
      </c>
      <c r="X23" s="369">
        <v>75000</v>
      </c>
      <c r="Y23" s="369">
        <v>0</v>
      </c>
      <c r="Z23" s="369">
        <v>93750</v>
      </c>
      <c r="AA23" s="369">
        <v>206250</v>
      </c>
      <c r="AB23" s="369">
        <v>6250</v>
      </c>
      <c r="AC23" s="369">
        <v>6250</v>
      </c>
      <c r="AD23" s="369">
        <v>6250</v>
      </c>
      <c r="AE23" s="369">
        <v>6250</v>
      </c>
      <c r="AF23" s="369">
        <v>6250</v>
      </c>
      <c r="AG23" s="369">
        <v>6250</v>
      </c>
      <c r="AH23" s="369">
        <v>6250</v>
      </c>
      <c r="AI23" s="369">
        <v>6250</v>
      </c>
      <c r="AJ23" s="369">
        <v>6250</v>
      </c>
      <c r="AK23" s="369">
        <v>6250</v>
      </c>
      <c r="AL23" s="369">
        <v>6250</v>
      </c>
      <c r="AM23" s="369">
        <v>6250</v>
      </c>
    </row>
    <row r="24" spans="1:39">
      <c r="A24" s="10">
        <v>39205</v>
      </c>
      <c r="B24" s="10">
        <v>222</v>
      </c>
      <c r="C24" s="10" t="s">
        <v>1770</v>
      </c>
      <c r="D24" s="10">
        <v>204500300</v>
      </c>
      <c r="E24" s="10" t="s">
        <v>1751</v>
      </c>
      <c r="F24" s="10">
        <v>7</v>
      </c>
      <c r="G24" s="369">
        <v>1</v>
      </c>
      <c r="H24" s="369">
        <v>204500300</v>
      </c>
      <c r="I24" s="369">
        <v>0</v>
      </c>
      <c r="J24" s="369">
        <v>0</v>
      </c>
      <c r="K24" s="369">
        <v>0</v>
      </c>
      <c r="L24" s="369">
        <v>0</v>
      </c>
      <c r="M24" s="369">
        <v>0</v>
      </c>
      <c r="N24" s="369">
        <v>0</v>
      </c>
      <c r="O24" s="369">
        <v>0</v>
      </c>
      <c r="P24" s="369">
        <v>0</v>
      </c>
      <c r="Q24" s="369">
        <v>1</v>
      </c>
      <c r="R24" s="369">
        <v>204500300</v>
      </c>
      <c r="S24" s="369">
        <v>0</v>
      </c>
      <c r="T24" s="369">
        <v>204500300</v>
      </c>
      <c r="U24" s="369">
        <v>29214328.559999999</v>
      </c>
      <c r="V24" s="369">
        <v>0</v>
      </c>
      <c r="W24" s="369">
        <v>0</v>
      </c>
      <c r="X24" s="369">
        <v>29214328.559999999</v>
      </c>
      <c r="Y24" s="369">
        <v>0</v>
      </c>
      <c r="Z24" s="369">
        <v>58428657.119999997</v>
      </c>
      <c r="AA24" s="369">
        <v>146071642.88</v>
      </c>
      <c r="AB24" s="369">
        <v>2434527.38</v>
      </c>
      <c r="AC24" s="369">
        <v>2434527.38</v>
      </c>
      <c r="AD24" s="369">
        <v>2434527.38</v>
      </c>
      <c r="AE24" s="369">
        <v>2434527.38</v>
      </c>
      <c r="AF24" s="369">
        <v>2434527.38</v>
      </c>
      <c r="AG24" s="369">
        <v>2434527.38</v>
      </c>
      <c r="AH24" s="369">
        <v>2434527.38</v>
      </c>
      <c r="AI24" s="369">
        <v>2434527.38</v>
      </c>
      <c r="AJ24" s="369">
        <v>2434527.38</v>
      </c>
      <c r="AK24" s="369">
        <v>2434527.38</v>
      </c>
      <c r="AL24" s="369">
        <v>2434527.38</v>
      </c>
      <c r="AM24" s="369">
        <v>2434527.38</v>
      </c>
    </row>
    <row r="25" spans="1:39">
      <c r="A25" s="10">
        <v>39205</v>
      </c>
      <c r="B25" s="10">
        <v>230</v>
      </c>
      <c r="C25" s="10" t="s">
        <v>1771</v>
      </c>
      <c r="D25" s="10">
        <v>10000</v>
      </c>
      <c r="E25" s="10" t="s">
        <v>1751</v>
      </c>
      <c r="F25" s="10">
        <v>7</v>
      </c>
      <c r="G25" s="369">
        <v>56</v>
      </c>
      <c r="H25" s="369">
        <v>560000</v>
      </c>
      <c r="I25" s="369">
        <v>0</v>
      </c>
      <c r="J25" s="369">
        <v>0</v>
      </c>
      <c r="K25" s="369">
        <v>0</v>
      </c>
      <c r="L25" s="369">
        <v>0</v>
      </c>
      <c r="M25" s="369">
        <v>0</v>
      </c>
      <c r="N25" s="369">
        <v>0</v>
      </c>
      <c r="O25" s="369">
        <v>0</v>
      </c>
      <c r="P25" s="369">
        <v>0</v>
      </c>
      <c r="Q25" s="369">
        <v>56</v>
      </c>
      <c r="R25" s="369">
        <v>560000</v>
      </c>
      <c r="S25" s="369">
        <v>0</v>
      </c>
      <c r="T25" s="369">
        <v>560000</v>
      </c>
      <c r="U25" s="369">
        <v>80000.039999999994</v>
      </c>
      <c r="V25" s="369">
        <v>0</v>
      </c>
      <c r="W25" s="369">
        <v>0</v>
      </c>
      <c r="X25" s="369">
        <v>80000.039999999994</v>
      </c>
      <c r="Y25" s="369">
        <v>0</v>
      </c>
      <c r="Z25" s="369">
        <v>160000.07999999999</v>
      </c>
      <c r="AA25" s="369">
        <v>399999.92</v>
      </c>
      <c r="AB25" s="369">
        <v>6666.67</v>
      </c>
      <c r="AC25" s="369">
        <v>6666.67</v>
      </c>
      <c r="AD25" s="369">
        <v>6666.67</v>
      </c>
      <c r="AE25" s="369">
        <v>6666.67</v>
      </c>
      <c r="AF25" s="369">
        <v>6666.67</v>
      </c>
      <c r="AG25" s="369">
        <v>6666.67</v>
      </c>
      <c r="AH25" s="369">
        <v>6666.67</v>
      </c>
      <c r="AI25" s="369">
        <v>6666.67</v>
      </c>
      <c r="AJ25" s="369">
        <v>6666.67</v>
      </c>
      <c r="AK25" s="369">
        <v>6666.67</v>
      </c>
      <c r="AL25" s="369">
        <v>6666.67</v>
      </c>
      <c r="AM25" s="369">
        <v>6666.67</v>
      </c>
    </row>
    <row r="26" spans="1:39">
      <c r="A26" s="10">
        <v>39205</v>
      </c>
      <c r="B26" s="10">
        <v>231</v>
      </c>
      <c r="C26" s="10" t="s">
        <v>1772</v>
      </c>
      <c r="D26" s="10">
        <v>10000</v>
      </c>
      <c r="E26" s="10" t="s">
        <v>1751</v>
      </c>
      <c r="F26" s="10">
        <v>7</v>
      </c>
      <c r="G26" s="369">
        <v>56</v>
      </c>
      <c r="H26" s="369">
        <v>560000</v>
      </c>
      <c r="I26" s="369">
        <v>0</v>
      </c>
      <c r="J26" s="369">
        <v>0</v>
      </c>
      <c r="K26" s="369">
        <v>0</v>
      </c>
      <c r="L26" s="369">
        <v>0</v>
      </c>
      <c r="M26" s="369">
        <v>0</v>
      </c>
      <c r="N26" s="369">
        <v>0</v>
      </c>
      <c r="O26" s="369">
        <v>0</v>
      </c>
      <c r="P26" s="369">
        <v>0</v>
      </c>
      <c r="Q26" s="369">
        <v>56</v>
      </c>
      <c r="R26" s="369">
        <v>560000</v>
      </c>
      <c r="S26" s="369">
        <v>0</v>
      </c>
      <c r="T26" s="369">
        <v>560000</v>
      </c>
      <c r="U26" s="369">
        <v>80000.039999999994</v>
      </c>
      <c r="V26" s="369">
        <v>0</v>
      </c>
      <c r="W26" s="369">
        <v>0</v>
      </c>
      <c r="X26" s="369">
        <v>80000.039999999994</v>
      </c>
      <c r="Y26" s="369">
        <v>0</v>
      </c>
      <c r="Z26" s="369">
        <v>160000.07999999999</v>
      </c>
      <c r="AA26" s="369">
        <v>399999.92</v>
      </c>
      <c r="AB26" s="369">
        <v>6666.67</v>
      </c>
      <c r="AC26" s="369">
        <v>6666.67</v>
      </c>
      <c r="AD26" s="369">
        <v>6666.67</v>
      </c>
      <c r="AE26" s="369">
        <v>6666.67</v>
      </c>
      <c r="AF26" s="369">
        <v>6666.67</v>
      </c>
      <c r="AG26" s="369">
        <v>6666.67</v>
      </c>
      <c r="AH26" s="369">
        <v>6666.67</v>
      </c>
      <c r="AI26" s="369">
        <v>6666.67</v>
      </c>
      <c r="AJ26" s="369">
        <v>6666.67</v>
      </c>
      <c r="AK26" s="369">
        <v>6666.67</v>
      </c>
      <c r="AL26" s="369">
        <v>6666.67</v>
      </c>
      <c r="AM26" s="369">
        <v>6666.67</v>
      </c>
    </row>
    <row r="27" spans="1:39">
      <c r="A27" s="10">
        <v>39205</v>
      </c>
      <c r="B27" s="10">
        <v>204</v>
      </c>
      <c r="C27" s="10" t="s">
        <v>1773</v>
      </c>
      <c r="D27" s="10">
        <v>3000000</v>
      </c>
      <c r="E27" s="10" t="s">
        <v>1751</v>
      </c>
      <c r="F27" s="10">
        <v>7</v>
      </c>
      <c r="G27" s="369">
        <v>4</v>
      </c>
      <c r="H27" s="369">
        <v>12000000</v>
      </c>
      <c r="I27" s="369">
        <v>0</v>
      </c>
      <c r="J27" s="369">
        <v>0</v>
      </c>
      <c r="K27" s="369">
        <v>0</v>
      </c>
      <c r="L27" s="369">
        <v>0</v>
      </c>
      <c r="M27" s="369">
        <v>0</v>
      </c>
      <c r="N27" s="369">
        <v>0</v>
      </c>
      <c r="O27" s="369">
        <v>0</v>
      </c>
      <c r="P27" s="369">
        <v>0</v>
      </c>
      <c r="Q27" s="369">
        <v>4</v>
      </c>
      <c r="R27" s="369">
        <v>12000000</v>
      </c>
      <c r="S27" s="369">
        <v>0</v>
      </c>
      <c r="T27" s="369">
        <v>12000000</v>
      </c>
      <c r="U27" s="369">
        <v>1714285.68</v>
      </c>
      <c r="V27" s="369">
        <v>0</v>
      </c>
      <c r="W27" s="369">
        <v>0</v>
      </c>
      <c r="X27" s="369">
        <v>1714285.68</v>
      </c>
      <c r="Y27" s="369">
        <v>0</v>
      </c>
      <c r="Z27" s="369">
        <v>3428571.36</v>
      </c>
      <c r="AA27" s="369">
        <v>8571428.6400000006</v>
      </c>
      <c r="AB27" s="369">
        <v>142857.14000000001</v>
      </c>
      <c r="AC27" s="369">
        <v>142857.14000000001</v>
      </c>
      <c r="AD27" s="369">
        <v>142857.14000000001</v>
      </c>
      <c r="AE27" s="369">
        <v>142857.14000000001</v>
      </c>
      <c r="AF27" s="369">
        <v>142857.14000000001</v>
      </c>
      <c r="AG27" s="369">
        <v>142857.14000000001</v>
      </c>
      <c r="AH27" s="369">
        <v>142857.14000000001</v>
      </c>
      <c r="AI27" s="369">
        <v>142857.14000000001</v>
      </c>
      <c r="AJ27" s="369">
        <v>142857.14000000001</v>
      </c>
      <c r="AK27" s="369">
        <v>142857.14000000001</v>
      </c>
      <c r="AL27" s="369">
        <v>142857.14000000001</v>
      </c>
      <c r="AM27" s="369">
        <v>142857.14000000001</v>
      </c>
    </row>
    <row r="28" spans="1:39">
      <c r="A28" s="10">
        <v>39205</v>
      </c>
      <c r="B28" s="10">
        <v>206</v>
      </c>
      <c r="C28" s="10" t="s">
        <v>1774</v>
      </c>
      <c r="D28" s="10">
        <v>455000000</v>
      </c>
      <c r="E28" s="10" t="s">
        <v>1751</v>
      </c>
      <c r="F28" s="10">
        <v>7</v>
      </c>
      <c r="G28" s="369">
        <v>1</v>
      </c>
      <c r="H28" s="369">
        <v>455000000</v>
      </c>
      <c r="I28" s="369">
        <v>0</v>
      </c>
      <c r="J28" s="369">
        <v>0</v>
      </c>
      <c r="K28" s="369">
        <v>0</v>
      </c>
      <c r="L28" s="369">
        <v>0</v>
      </c>
      <c r="M28" s="369">
        <v>0</v>
      </c>
      <c r="N28" s="369">
        <v>0</v>
      </c>
      <c r="O28" s="369">
        <v>0</v>
      </c>
      <c r="P28" s="369">
        <v>0</v>
      </c>
      <c r="Q28" s="369">
        <v>1</v>
      </c>
      <c r="R28" s="369">
        <v>455000000</v>
      </c>
      <c r="S28" s="369">
        <v>0</v>
      </c>
      <c r="T28" s="369">
        <v>455000000</v>
      </c>
      <c r="U28" s="369">
        <v>65000000.039999999</v>
      </c>
      <c r="V28" s="369">
        <v>0</v>
      </c>
      <c r="W28" s="369">
        <v>0</v>
      </c>
      <c r="X28" s="369">
        <v>65000000.039999999</v>
      </c>
      <c r="Y28" s="369">
        <v>0</v>
      </c>
      <c r="Z28" s="369">
        <v>130000000.08</v>
      </c>
      <c r="AA28" s="369">
        <v>324999999.92000002</v>
      </c>
      <c r="AB28" s="369">
        <v>5416666.6699999999</v>
      </c>
      <c r="AC28" s="369">
        <v>5416666.6699999999</v>
      </c>
      <c r="AD28" s="369">
        <v>5416666.6699999999</v>
      </c>
      <c r="AE28" s="369">
        <v>5416666.6699999999</v>
      </c>
      <c r="AF28" s="369">
        <v>5416666.6699999999</v>
      </c>
      <c r="AG28" s="369">
        <v>5416666.6699999999</v>
      </c>
      <c r="AH28" s="369">
        <v>5416666.6699999999</v>
      </c>
      <c r="AI28" s="369">
        <v>5416666.6699999999</v>
      </c>
      <c r="AJ28" s="369">
        <v>5416666.6699999999</v>
      </c>
      <c r="AK28" s="369">
        <v>5416666.6699999999</v>
      </c>
      <c r="AL28" s="369">
        <v>5416666.6699999999</v>
      </c>
      <c r="AM28" s="369">
        <v>5416666.6699999999</v>
      </c>
    </row>
    <row r="29" spans="1:39">
      <c r="A29" s="10">
        <v>39205</v>
      </c>
      <c r="B29" s="10">
        <v>208</v>
      </c>
      <c r="C29" s="10" t="s">
        <v>1775</v>
      </c>
      <c r="D29" s="10">
        <v>321600000</v>
      </c>
      <c r="E29" s="10" t="s">
        <v>1751</v>
      </c>
      <c r="F29" s="10">
        <v>10</v>
      </c>
      <c r="G29" s="369">
        <v>1</v>
      </c>
      <c r="H29" s="369">
        <v>321600000</v>
      </c>
      <c r="I29" s="369">
        <v>0</v>
      </c>
      <c r="J29" s="369">
        <v>0</v>
      </c>
      <c r="K29" s="369">
        <v>0</v>
      </c>
      <c r="L29" s="369">
        <v>0</v>
      </c>
      <c r="M29" s="369">
        <v>0</v>
      </c>
      <c r="N29" s="369">
        <v>0</v>
      </c>
      <c r="O29" s="369">
        <v>0</v>
      </c>
      <c r="P29" s="369">
        <v>0</v>
      </c>
      <c r="Q29" s="369">
        <v>1</v>
      </c>
      <c r="R29" s="369">
        <v>321600000</v>
      </c>
      <c r="S29" s="369">
        <v>0</v>
      </c>
      <c r="T29" s="369">
        <v>321600000</v>
      </c>
      <c r="U29" s="369">
        <v>32160000</v>
      </c>
      <c r="V29" s="369">
        <v>0</v>
      </c>
      <c r="W29" s="369">
        <v>0</v>
      </c>
      <c r="X29" s="369">
        <v>32160000</v>
      </c>
      <c r="Y29" s="369">
        <v>0</v>
      </c>
      <c r="Z29" s="369">
        <v>64320000</v>
      </c>
      <c r="AA29" s="369">
        <v>257280000</v>
      </c>
      <c r="AB29" s="369">
        <v>2680000</v>
      </c>
      <c r="AC29" s="369">
        <v>2680000</v>
      </c>
      <c r="AD29" s="369">
        <v>2680000</v>
      </c>
      <c r="AE29" s="369">
        <v>2680000</v>
      </c>
      <c r="AF29" s="369">
        <v>2680000</v>
      </c>
      <c r="AG29" s="369">
        <v>2680000</v>
      </c>
      <c r="AH29" s="369">
        <v>2680000</v>
      </c>
      <c r="AI29" s="369">
        <v>2680000</v>
      </c>
      <c r="AJ29" s="369">
        <v>2680000</v>
      </c>
      <c r="AK29" s="369">
        <v>2680000</v>
      </c>
      <c r="AL29" s="369">
        <v>2680000</v>
      </c>
      <c r="AM29" s="369">
        <v>2680000</v>
      </c>
    </row>
    <row r="30" spans="1:39">
      <c r="A30" s="10">
        <v>39205</v>
      </c>
      <c r="B30" s="10">
        <v>216</v>
      </c>
      <c r="C30" s="10" t="s">
        <v>1776</v>
      </c>
      <c r="D30" s="10">
        <v>10000000</v>
      </c>
      <c r="E30" s="10" t="s">
        <v>1751</v>
      </c>
      <c r="F30" s="10">
        <v>7</v>
      </c>
      <c r="G30" s="369">
        <v>2</v>
      </c>
      <c r="H30" s="369">
        <v>20000000</v>
      </c>
      <c r="I30" s="369">
        <v>0</v>
      </c>
      <c r="J30" s="369">
        <v>0</v>
      </c>
      <c r="K30" s="369">
        <v>0</v>
      </c>
      <c r="L30" s="369">
        <v>0</v>
      </c>
      <c r="M30" s="369">
        <v>0</v>
      </c>
      <c r="N30" s="369">
        <v>0</v>
      </c>
      <c r="O30" s="369">
        <v>0</v>
      </c>
      <c r="P30" s="369">
        <v>0</v>
      </c>
      <c r="Q30" s="369">
        <v>2</v>
      </c>
      <c r="R30" s="369">
        <v>20000000</v>
      </c>
      <c r="S30" s="369">
        <v>0</v>
      </c>
      <c r="T30" s="369">
        <v>20000000</v>
      </c>
      <c r="U30" s="369">
        <v>2857142.88</v>
      </c>
      <c r="V30" s="369">
        <v>0</v>
      </c>
      <c r="W30" s="369">
        <v>0</v>
      </c>
      <c r="X30" s="369">
        <v>2857142.88</v>
      </c>
      <c r="Y30" s="369">
        <v>0</v>
      </c>
      <c r="Z30" s="369">
        <v>5714285.7599999998</v>
      </c>
      <c r="AA30" s="369">
        <v>14285714.24</v>
      </c>
      <c r="AB30" s="369">
        <v>238095.24</v>
      </c>
      <c r="AC30" s="369">
        <v>238095.24</v>
      </c>
      <c r="AD30" s="369">
        <v>238095.24</v>
      </c>
      <c r="AE30" s="369">
        <v>238095.24</v>
      </c>
      <c r="AF30" s="369">
        <v>238095.24</v>
      </c>
      <c r="AG30" s="369">
        <v>238095.24</v>
      </c>
      <c r="AH30" s="369">
        <v>238095.24</v>
      </c>
      <c r="AI30" s="369">
        <v>238095.24</v>
      </c>
      <c r="AJ30" s="369">
        <v>238095.24</v>
      </c>
      <c r="AK30" s="369">
        <v>238095.24</v>
      </c>
      <c r="AL30" s="369">
        <v>238095.24</v>
      </c>
      <c r="AM30" s="369">
        <v>238095.24</v>
      </c>
    </row>
    <row r="31" spans="1:39">
      <c r="A31" s="10">
        <v>39205</v>
      </c>
      <c r="B31" s="10">
        <v>220</v>
      </c>
      <c r="C31" s="10" t="s">
        <v>1777</v>
      </c>
      <c r="D31" s="10">
        <v>20000</v>
      </c>
      <c r="E31" s="10" t="s">
        <v>1751</v>
      </c>
      <c r="F31" s="10">
        <v>7</v>
      </c>
      <c r="G31" s="369">
        <v>350</v>
      </c>
      <c r="H31" s="369">
        <v>7000000</v>
      </c>
      <c r="I31" s="369">
        <v>0</v>
      </c>
      <c r="J31" s="369">
        <v>0</v>
      </c>
      <c r="K31" s="369">
        <v>0</v>
      </c>
      <c r="L31" s="369">
        <v>0</v>
      </c>
      <c r="M31" s="369">
        <v>0</v>
      </c>
      <c r="N31" s="369">
        <v>0</v>
      </c>
      <c r="O31" s="369">
        <v>0</v>
      </c>
      <c r="P31" s="369">
        <v>0</v>
      </c>
      <c r="Q31" s="369">
        <v>350</v>
      </c>
      <c r="R31" s="369">
        <v>7000000</v>
      </c>
      <c r="S31" s="369">
        <v>0</v>
      </c>
      <c r="T31" s="369">
        <v>7000000</v>
      </c>
      <c r="U31" s="369">
        <v>999999.96</v>
      </c>
      <c r="V31" s="369">
        <v>0</v>
      </c>
      <c r="W31" s="369">
        <v>0</v>
      </c>
      <c r="X31" s="369">
        <v>999999.96</v>
      </c>
      <c r="Y31" s="369">
        <v>0</v>
      </c>
      <c r="Z31" s="369">
        <v>1999999.92</v>
      </c>
      <c r="AA31" s="369">
        <v>5000000.08</v>
      </c>
      <c r="AB31" s="369">
        <v>83333.33</v>
      </c>
      <c r="AC31" s="369">
        <v>83333.33</v>
      </c>
      <c r="AD31" s="369">
        <v>83333.33</v>
      </c>
      <c r="AE31" s="369">
        <v>83333.33</v>
      </c>
      <c r="AF31" s="369">
        <v>83333.33</v>
      </c>
      <c r="AG31" s="369">
        <v>83333.33</v>
      </c>
      <c r="AH31" s="369">
        <v>83333.33</v>
      </c>
      <c r="AI31" s="369">
        <v>83333.33</v>
      </c>
      <c r="AJ31" s="369">
        <v>83333.33</v>
      </c>
      <c r="AK31" s="369">
        <v>83333.33</v>
      </c>
      <c r="AL31" s="369">
        <v>83333.33</v>
      </c>
      <c r="AM31" s="369">
        <v>83333.33</v>
      </c>
    </row>
    <row r="32" spans="1:39">
      <c r="A32" s="10">
        <v>39205</v>
      </c>
      <c r="B32" s="10">
        <v>232</v>
      </c>
      <c r="C32" s="10" t="s">
        <v>1778</v>
      </c>
      <c r="D32" s="10">
        <v>15000</v>
      </c>
      <c r="E32" s="10" t="s">
        <v>1751</v>
      </c>
      <c r="F32" s="10">
        <v>7</v>
      </c>
      <c r="G32" s="369">
        <v>92</v>
      </c>
      <c r="H32" s="369">
        <v>1380000</v>
      </c>
      <c r="I32" s="369">
        <v>0</v>
      </c>
      <c r="J32" s="369">
        <v>0</v>
      </c>
      <c r="K32" s="369">
        <v>0</v>
      </c>
      <c r="L32" s="369">
        <v>0</v>
      </c>
      <c r="M32" s="369">
        <v>0</v>
      </c>
      <c r="N32" s="369">
        <v>0</v>
      </c>
      <c r="O32" s="369">
        <v>0</v>
      </c>
      <c r="P32" s="369">
        <v>0</v>
      </c>
      <c r="Q32" s="369">
        <v>92</v>
      </c>
      <c r="R32" s="369">
        <v>1380000</v>
      </c>
      <c r="S32" s="369">
        <v>0</v>
      </c>
      <c r="T32" s="369">
        <v>1380000</v>
      </c>
      <c r="U32" s="369">
        <v>197142.84</v>
      </c>
      <c r="V32" s="369">
        <v>0</v>
      </c>
      <c r="W32" s="369">
        <v>0</v>
      </c>
      <c r="X32" s="369">
        <v>197142.84</v>
      </c>
      <c r="Y32" s="369">
        <v>0</v>
      </c>
      <c r="Z32" s="369">
        <v>394285.68</v>
      </c>
      <c r="AA32" s="369">
        <v>985714.32</v>
      </c>
      <c r="AB32" s="369">
        <v>16428.57</v>
      </c>
      <c r="AC32" s="369">
        <v>16428.57</v>
      </c>
      <c r="AD32" s="369">
        <v>16428.57</v>
      </c>
      <c r="AE32" s="369">
        <v>16428.57</v>
      </c>
      <c r="AF32" s="369">
        <v>16428.57</v>
      </c>
      <c r="AG32" s="369">
        <v>16428.57</v>
      </c>
      <c r="AH32" s="369">
        <v>16428.57</v>
      </c>
      <c r="AI32" s="369">
        <v>16428.57</v>
      </c>
      <c r="AJ32" s="369">
        <v>16428.57</v>
      </c>
      <c r="AK32" s="369">
        <v>16428.57</v>
      </c>
      <c r="AL32" s="369">
        <v>16428.57</v>
      </c>
      <c r="AM32" s="369">
        <v>16428.57</v>
      </c>
    </row>
    <row r="33" spans="1:39">
      <c r="A33" s="10">
        <v>39205</v>
      </c>
      <c r="B33" s="10">
        <v>202</v>
      </c>
      <c r="C33" s="10" t="s">
        <v>1779</v>
      </c>
      <c r="D33" s="10">
        <v>10000000</v>
      </c>
      <c r="E33" s="10" t="s">
        <v>1751</v>
      </c>
      <c r="F33" s="10">
        <v>7</v>
      </c>
      <c r="G33" s="369">
        <v>1</v>
      </c>
      <c r="H33" s="369">
        <v>10000000</v>
      </c>
      <c r="I33" s="369">
        <v>0</v>
      </c>
      <c r="J33" s="369">
        <v>0</v>
      </c>
      <c r="K33" s="369">
        <v>0</v>
      </c>
      <c r="L33" s="369">
        <v>0</v>
      </c>
      <c r="M33" s="369">
        <v>0</v>
      </c>
      <c r="N33" s="369">
        <v>0</v>
      </c>
      <c r="O33" s="369">
        <v>0</v>
      </c>
      <c r="P33" s="369">
        <v>0</v>
      </c>
      <c r="Q33" s="369">
        <v>1</v>
      </c>
      <c r="R33" s="369">
        <v>10000000</v>
      </c>
      <c r="S33" s="369">
        <v>0</v>
      </c>
      <c r="T33" s="369">
        <v>10000000</v>
      </c>
      <c r="U33" s="369">
        <v>1428571.44</v>
      </c>
      <c r="V33" s="369">
        <v>0</v>
      </c>
      <c r="W33" s="369">
        <v>0</v>
      </c>
      <c r="X33" s="369">
        <v>1428571.44</v>
      </c>
      <c r="Y33" s="369">
        <v>0</v>
      </c>
      <c r="Z33" s="369">
        <v>2857142.88</v>
      </c>
      <c r="AA33" s="369">
        <v>7142857.1200000001</v>
      </c>
      <c r="AB33" s="369">
        <v>119047.62</v>
      </c>
      <c r="AC33" s="369">
        <v>119047.62</v>
      </c>
      <c r="AD33" s="369">
        <v>119047.62</v>
      </c>
      <c r="AE33" s="369">
        <v>119047.62</v>
      </c>
      <c r="AF33" s="369">
        <v>119047.62</v>
      </c>
      <c r="AG33" s="369">
        <v>119047.62</v>
      </c>
      <c r="AH33" s="369">
        <v>119047.62</v>
      </c>
      <c r="AI33" s="369">
        <v>119047.62</v>
      </c>
      <c r="AJ33" s="369">
        <v>119047.62</v>
      </c>
      <c r="AK33" s="369">
        <v>119047.62</v>
      </c>
      <c r="AL33" s="369">
        <v>119047.62</v>
      </c>
      <c r="AM33" s="369">
        <v>119047.62</v>
      </c>
    </row>
    <row r="34" spans="1:39">
      <c r="A34" s="10">
        <v>39205</v>
      </c>
      <c r="B34" s="10">
        <v>201</v>
      </c>
      <c r="C34" s="10" t="s">
        <v>1779</v>
      </c>
      <c r="D34" s="10">
        <v>25000000</v>
      </c>
      <c r="E34" s="10" t="s">
        <v>1751</v>
      </c>
      <c r="F34" s="10">
        <v>7</v>
      </c>
      <c r="G34" s="369">
        <v>3</v>
      </c>
      <c r="H34" s="369">
        <v>75000000</v>
      </c>
      <c r="I34" s="369">
        <v>0</v>
      </c>
      <c r="J34" s="369">
        <v>0</v>
      </c>
      <c r="K34" s="369">
        <v>0</v>
      </c>
      <c r="L34" s="369">
        <v>0</v>
      </c>
      <c r="M34" s="369">
        <v>0</v>
      </c>
      <c r="N34" s="369">
        <v>0</v>
      </c>
      <c r="O34" s="369">
        <v>0</v>
      </c>
      <c r="P34" s="369">
        <v>0</v>
      </c>
      <c r="Q34" s="369">
        <v>3</v>
      </c>
      <c r="R34" s="369">
        <v>75000000</v>
      </c>
      <c r="S34" s="369">
        <v>0</v>
      </c>
      <c r="T34" s="369">
        <v>75000000</v>
      </c>
      <c r="U34" s="369">
        <v>10714285.68</v>
      </c>
      <c r="V34" s="369">
        <v>0</v>
      </c>
      <c r="W34" s="369">
        <v>0</v>
      </c>
      <c r="X34" s="369">
        <v>10714285.68</v>
      </c>
      <c r="Y34" s="369">
        <v>0</v>
      </c>
      <c r="Z34" s="369">
        <v>21428571.359999999</v>
      </c>
      <c r="AA34" s="369">
        <v>53571428.640000001</v>
      </c>
      <c r="AB34" s="369">
        <v>892857.14</v>
      </c>
      <c r="AC34" s="369">
        <v>892857.14</v>
      </c>
      <c r="AD34" s="369">
        <v>892857.14</v>
      </c>
      <c r="AE34" s="369">
        <v>892857.14</v>
      </c>
      <c r="AF34" s="369">
        <v>892857.14</v>
      </c>
      <c r="AG34" s="369">
        <v>892857.14</v>
      </c>
      <c r="AH34" s="369">
        <v>892857.14</v>
      </c>
      <c r="AI34" s="369">
        <v>892857.14</v>
      </c>
      <c r="AJ34" s="369">
        <v>892857.14</v>
      </c>
      <c r="AK34" s="369">
        <v>892857.14</v>
      </c>
      <c r="AL34" s="369">
        <v>892857.14</v>
      </c>
      <c r="AM34" s="369">
        <v>892857.14</v>
      </c>
    </row>
    <row r="35" spans="1:39">
      <c r="A35" s="10">
        <v>39205</v>
      </c>
      <c r="B35" s="10">
        <v>192</v>
      </c>
      <c r="C35" s="10" t="s">
        <v>1780</v>
      </c>
      <c r="D35" s="10">
        <v>100000000</v>
      </c>
      <c r="E35" s="10" t="s">
        <v>1751</v>
      </c>
      <c r="F35" s="10">
        <v>7</v>
      </c>
      <c r="G35" s="369">
        <v>1</v>
      </c>
      <c r="H35" s="369">
        <v>100000000</v>
      </c>
      <c r="I35" s="369">
        <v>0</v>
      </c>
      <c r="J35" s="369">
        <v>0</v>
      </c>
      <c r="K35" s="369">
        <v>0</v>
      </c>
      <c r="L35" s="369">
        <v>0</v>
      </c>
      <c r="M35" s="369">
        <v>0</v>
      </c>
      <c r="N35" s="369">
        <v>0</v>
      </c>
      <c r="O35" s="369">
        <v>0</v>
      </c>
      <c r="P35" s="369">
        <v>0</v>
      </c>
      <c r="Q35" s="369">
        <v>1</v>
      </c>
      <c r="R35" s="369">
        <v>100000000</v>
      </c>
      <c r="S35" s="369">
        <v>0</v>
      </c>
      <c r="T35" s="369">
        <v>100000000</v>
      </c>
      <c r="U35" s="369">
        <v>14285714.279999999</v>
      </c>
      <c r="V35" s="369">
        <v>0</v>
      </c>
      <c r="W35" s="369">
        <v>0</v>
      </c>
      <c r="X35" s="369">
        <v>14285714.279999999</v>
      </c>
      <c r="Y35" s="369">
        <v>0</v>
      </c>
      <c r="Z35" s="369">
        <v>28571428.559999999</v>
      </c>
      <c r="AA35" s="369">
        <v>71428571.439999998</v>
      </c>
      <c r="AB35" s="369">
        <v>1190476.19</v>
      </c>
      <c r="AC35" s="369">
        <v>1190476.19</v>
      </c>
      <c r="AD35" s="369">
        <v>1190476.19</v>
      </c>
      <c r="AE35" s="369">
        <v>1190476.19</v>
      </c>
      <c r="AF35" s="369">
        <v>1190476.19</v>
      </c>
      <c r="AG35" s="369">
        <v>1190476.19</v>
      </c>
      <c r="AH35" s="369">
        <v>1190476.19</v>
      </c>
      <c r="AI35" s="369">
        <v>1190476.19</v>
      </c>
      <c r="AJ35" s="369">
        <v>1190476.19</v>
      </c>
      <c r="AK35" s="369">
        <v>1190476.19</v>
      </c>
      <c r="AL35" s="369">
        <v>1190476.19</v>
      </c>
      <c r="AM35" s="369">
        <v>1190476.19</v>
      </c>
    </row>
    <row r="36" spans="1:39">
      <c r="A36" s="10">
        <v>39205</v>
      </c>
      <c r="B36" s="10">
        <v>207</v>
      </c>
      <c r="C36" s="10" t="s">
        <v>1781</v>
      </c>
      <c r="D36" s="10">
        <v>61700000</v>
      </c>
      <c r="E36" s="10" t="s">
        <v>1751</v>
      </c>
      <c r="F36" s="10">
        <v>7</v>
      </c>
      <c r="G36" s="369">
        <v>1</v>
      </c>
      <c r="H36" s="369">
        <v>61700000</v>
      </c>
      <c r="I36" s="369">
        <v>0</v>
      </c>
      <c r="J36" s="369">
        <v>0</v>
      </c>
      <c r="K36" s="369">
        <v>0</v>
      </c>
      <c r="L36" s="369">
        <v>0</v>
      </c>
      <c r="M36" s="369">
        <v>0</v>
      </c>
      <c r="N36" s="369">
        <v>0</v>
      </c>
      <c r="O36" s="369">
        <v>0</v>
      </c>
      <c r="P36" s="369">
        <v>0</v>
      </c>
      <c r="Q36" s="369">
        <v>1</v>
      </c>
      <c r="R36" s="369">
        <v>61700000</v>
      </c>
      <c r="S36" s="369">
        <v>0</v>
      </c>
      <c r="T36" s="369">
        <v>61700000</v>
      </c>
      <c r="U36" s="369">
        <v>8814285.7200000007</v>
      </c>
      <c r="V36" s="369">
        <v>0</v>
      </c>
      <c r="W36" s="369">
        <v>0</v>
      </c>
      <c r="X36" s="369">
        <v>8814285.7200000007</v>
      </c>
      <c r="Y36" s="369">
        <v>0</v>
      </c>
      <c r="Z36" s="369">
        <v>17628571.440000001</v>
      </c>
      <c r="AA36" s="369">
        <v>44071428.560000002</v>
      </c>
      <c r="AB36" s="369">
        <v>734523.81</v>
      </c>
      <c r="AC36" s="369">
        <v>734523.81</v>
      </c>
      <c r="AD36" s="369">
        <v>734523.81</v>
      </c>
      <c r="AE36" s="369">
        <v>734523.81</v>
      </c>
      <c r="AF36" s="369">
        <v>734523.81</v>
      </c>
      <c r="AG36" s="369">
        <v>734523.81</v>
      </c>
      <c r="AH36" s="369">
        <v>734523.81</v>
      </c>
      <c r="AI36" s="369">
        <v>734523.81</v>
      </c>
      <c r="AJ36" s="369">
        <v>734523.81</v>
      </c>
      <c r="AK36" s="369">
        <v>734523.81</v>
      </c>
      <c r="AL36" s="369">
        <v>734523.81</v>
      </c>
      <c r="AM36" s="369">
        <v>734523.81</v>
      </c>
    </row>
    <row r="37" spans="1:39">
      <c r="A37" s="10">
        <v>39205</v>
      </c>
      <c r="B37" s="10">
        <v>215</v>
      </c>
      <c r="C37" s="10" t="s">
        <v>1782</v>
      </c>
      <c r="D37" s="10">
        <v>10000000</v>
      </c>
      <c r="E37" s="10" t="s">
        <v>1751</v>
      </c>
      <c r="F37" s="10">
        <v>7</v>
      </c>
      <c r="G37" s="369">
        <v>1</v>
      </c>
      <c r="H37" s="369">
        <v>10000000</v>
      </c>
      <c r="I37" s="369">
        <v>0</v>
      </c>
      <c r="J37" s="369">
        <v>0</v>
      </c>
      <c r="K37" s="369">
        <v>0</v>
      </c>
      <c r="L37" s="369">
        <v>0</v>
      </c>
      <c r="M37" s="369">
        <v>0</v>
      </c>
      <c r="N37" s="369">
        <v>0</v>
      </c>
      <c r="O37" s="369">
        <v>0</v>
      </c>
      <c r="P37" s="369">
        <v>0</v>
      </c>
      <c r="Q37" s="369">
        <v>1</v>
      </c>
      <c r="R37" s="369">
        <v>10000000</v>
      </c>
      <c r="S37" s="369">
        <v>0</v>
      </c>
      <c r="T37" s="369">
        <v>10000000</v>
      </c>
      <c r="U37" s="369">
        <v>1428571.44</v>
      </c>
      <c r="V37" s="369">
        <v>0</v>
      </c>
      <c r="W37" s="369">
        <v>0</v>
      </c>
      <c r="X37" s="369">
        <v>1428571.44</v>
      </c>
      <c r="Y37" s="369">
        <v>0</v>
      </c>
      <c r="Z37" s="369">
        <v>2857142.88</v>
      </c>
      <c r="AA37" s="369">
        <v>7142857.1200000001</v>
      </c>
      <c r="AB37" s="369">
        <v>119047.62</v>
      </c>
      <c r="AC37" s="369">
        <v>119047.62</v>
      </c>
      <c r="AD37" s="369">
        <v>119047.62</v>
      </c>
      <c r="AE37" s="369">
        <v>119047.62</v>
      </c>
      <c r="AF37" s="369">
        <v>119047.62</v>
      </c>
      <c r="AG37" s="369">
        <v>119047.62</v>
      </c>
      <c r="AH37" s="369">
        <v>119047.62</v>
      </c>
      <c r="AI37" s="369">
        <v>119047.62</v>
      </c>
      <c r="AJ37" s="369">
        <v>119047.62</v>
      </c>
      <c r="AK37" s="369">
        <v>119047.62</v>
      </c>
      <c r="AL37" s="369">
        <v>119047.62</v>
      </c>
      <c r="AM37" s="369">
        <v>119047.62</v>
      </c>
    </row>
    <row r="38" spans="1:39">
      <c r="A38" s="10">
        <v>39205</v>
      </c>
      <c r="B38" s="10">
        <v>218</v>
      </c>
      <c r="C38" s="10" t="s">
        <v>1783</v>
      </c>
      <c r="D38" s="10">
        <v>375000</v>
      </c>
      <c r="E38" s="10" t="s">
        <v>1751</v>
      </c>
      <c r="F38" s="10">
        <v>7</v>
      </c>
      <c r="G38" s="369">
        <v>2</v>
      </c>
      <c r="H38" s="369">
        <v>750000</v>
      </c>
      <c r="I38" s="369">
        <v>0</v>
      </c>
      <c r="J38" s="369">
        <v>0</v>
      </c>
      <c r="K38" s="369">
        <v>0</v>
      </c>
      <c r="L38" s="369">
        <v>0</v>
      </c>
      <c r="M38" s="369">
        <v>0</v>
      </c>
      <c r="N38" s="369">
        <v>0</v>
      </c>
      <c r="O38" s="369">
        <v>0</v>
      </c>
      <c r="P38" s="369">
        <v>0</v>
      </c>
      <c r="Q38" s="369">
        <v>2</v>
      </c>
      <c r="R38" s="369">
        <v>750000</v>
      </c>
      <c r="S38" s="369">
        <v>0</v>
      </c>
      <c r="T38" s="369">
        <v>750000</v>
      </c>
      <c r="U38" s="369">
        <v>107142.84</v>
      </c>
      <c r="V38" s="369">
        <v>0</v>
      </c>
      <c r="W38" s="369">
        <v>0</v>
      </c>
      <c r="X38" s="369">
        <v>107142.84</v>
      </c>
      <c r="Y38" s="369">
        <v>0</v>
      </c>
      <c r="Z38" s="369">
        <v>214285.68</v>
      </c>
      <c r="AA38" s="369">
        <v>535714.31999999995</v>
      </c>
      <c r="AB38" s="369">
        <v>8928.57</v>
      </c>
      <c r="AC38" s="369">
        <v>8928.57</v>
      </c>
      <c r="AD38" s="369">
        <v>8928.57</v>
      </c>
      <c r="AE38" s="369">
        <v>8928.57</v>
      </c>
      <c r="AF38" s="369">
        <v>8928.57</v>
      </c>
      <c r="AG38" s="369">
        <v>8928.57</v>
      </c>
      <c r="AH38" s="369">
        <v>8928.57</v>
      </c>
      <c r="AI38" s="369">
        <v>8928.57</v>
      </c>
      <c r="AJ38" s="369">
        <v>8928.57</v>
      </c>
      <c r="AK38" s="369">
        <v>8928.57</v>
      </c>
      <c r="AL38" s="369">
        <v>8928.57</v>
      </c>
      <c r="AM38" s="369">
        <v>8928.57</v>
      </c>
    </row>
    <row r="39" spans="1:39">
      <c r="A39" s="10">
        <v>39205</v>
      </c>
      <c r="B39" s="10">
        <v>200</v>
      </c>
      <c r="C39" s="10" t="s">
        <v>1784</v>
      </c>
      <c r="D39" s="10">
        <v>30000000</v>
      </c>
      <c r="E39" s="10" t="s">
        <v>1751</v>
      </c>
      <c r="F39" s="10">
        <v>7</v>
      </c>
      <c r="G39" s="369">
        <v>6</v>
      </c>
      <c r="H39" s="369">
        <v>180000000</v>
      </c>
      <c r="I39" s="369">
        <v>0</v>
      </c>
      <c r="J39" s="369">
        <v>0</v>
      </c>
      <c r="K39" s="369">
        <v>0</v>
      </c>
      <c r="L39" s="369">
        <v>0</v>
      </c>
      <c r="M39" s="369">
        <v>0</v>
      </c>
      <c r="N39" s="369">
        <v>0</v>
      </c>
      <c r="O39" s="369">
        <v>0</v>
      </c>
      <c r="P39" s="369">
        <v>0</v>
      </c>
      <c r="Q39" s="369">
        <v>6</v>
      </c>
      <c r="R39" s="369">
        <v>180000000</v>
      </c>
      <c r="S39" s="369">
        <v>0</v>
      </c>
      <c r="T39" s="369">
        <v>180000000</v>
      </c>
      <c r="U39" s="369">
        <v>25714285.68</v>
      </c>
      <c r="V39" s="369">
        <v>0</v>
      </c>
      <c r="W39" s="369">
        <v>0</v>
      </c>
      <c r="X39" s="369">
        <v>25714285.68</v>
      </c>
      <c r="Y39" s="369">
        <v>0</v>
      </c>
      <c r="Z39" s="369">
        <v>51428571.359999999</v>
      </c>
      <c r="AA39" s="369">
        <v>128571428.64</v>
      </c>
      <c r="AB39" s="369">
        <v>2142857.14</v>
      </c>
      <c r="AC39" s="369">
        <v>2142857.14</v>
      </c>
      <c r="AD39" s="369">
        <v>2142857.14</v>
      </c>
      <c r="AE39" s="369">
        <v>2142857.14</v>
      </c>
      <c r="AF39" s="369">
        <v>2142857.14</v>
      </c>
      <c r="AG39" s="369">
        <v>2142857.14</v>
      </c>
      <c r="AH39" s="369">
        <v>2142857.14</v>
      </c>
      <c r="AI39" s="369">
        <v>2142857.14</v>
      </c>
      <c r="AJ39" s="369">
        <v>2142857.14</v>
      </c>
      <c r="AK39" s="369">
        <v>2142857.14</v>
      </c>
      <c r="AL39" s="369">
        <v>2142857.14</v>
      </c>
      <c r="AM39" s="369">
        <v>2142857.14</v>
      </c>
    </row>
    <row r="40" spans="1:39">
      <c r="A40" s="10">
        <v>39205</v>
      </c>
      <c r="B40" s="10">
        <v>175</v>
      </c>
      <c r="C40" s="10" t="s">
        <v>1785</v>
      </c>
      <c r="D40" s="10">
        <v>18000000</v>
      </c>
      <c r="E40" s="10" t="s">
        <v>1751</v>
      </c>
      <c r="F40" s="10">
        <v>8</v>
      </c>
      <c r="G40" s="369">
        <v>15</v>
      </c>
      <c r="H40" s="369">
        <v>270000000</v>
      </c>
      <c r="I40" s="369">
        <v>0</v>
      </c>
      <c r="J40" s="369">
        <v>0</v>
      </c>
      <c r="K40" s="369">
        <v>0</v>
      </c>
      <c r="L40" s="369">
        <v>0</v>
      </c>
      <c r="M40" s="369">
        <v>0</v>
      </c>
      <c r="N40" s="369">
        <v>0</v>
      </c>
      <c r="O40" s="369">
        <v>0</v>
      </c>
      <c r="P40" s="369">
        <v>0</v>
      </c>
      <c r="Q40" s="369">
        <v>15</v>
      </c>
      <c r="R40" s="369">
        <v>270000000</v>
      </c>
      <c r="S40" s="369">
        <v>0</v>
      </c>
      <c r="T40" s="369">
        <v>270000000</v>
      </c>
      <c r="U40" s="369">
        <v>33750000</v>
      </c>
      <c r="V40" s="369">
        <v>0</v>
      </c>
      <c r="W40" s="369">
        <v>0</v>
      </c>
      <c r="X40" s="369">
        <v>33750000</v>
      </c>
      <c r="Y40" s="369">
        <v>0</v>
      </c>
      <c r="Z40" s="369">
        <v>67500000</v>
      </c>
      <c r="AA40" s="369">
        <v>202500000</v>
      </c>
      <c r="AB40" s="369">
        <v>2812500</v>
      </c>
      <c r="AC40" s="369">
        <v>2812500</v>
      </c>
      <c r="AD40" s="369">
        <v>2812500</v>
      </c>
      <c r="AE40" s="369">
        <v>2812500</v>
      </c>
      <c r="AF40" s="369">
        <v>2812500</v>
      </c>
      <c r="AG40" s="369">
        <v>2812500</v>
      </c>
      <c r="AH40" s="369">
        <v>2812500</v>
      </c>
      <c r="AI40" s="369">
        <v>2812500</v>
      </c>
      <c r="AJ40" s="369">
        <v>2812500</v>
      </c>
      <c r="AK40" s="369">
        <v>2812500</v>
      </c>
      <c r="AL40" s="369">
        <v>2812500</v>
      </c>
      <c r="AM40" s="369">
        <v>2812500</v>
      </c>
    </row>
    <row r="41" spans="1:39">
      <c r="A41" s="10">
        <v>39205</v>
      </c>
      <c r="B41" s="10">
        <v>221</v>
      </c>
      <c r="C41" s="10" t="s">
        <v>1786</v>
      </c>
      <c r="D41" s="10">
        <v>4336950</v>
      </c>
      <c r="E41" s="10" t="s">
        <v>1751</v>
      </c>
      <c r="F41" s="10">
        <v>7</v>
      </c>
      <c r="G41" s="369">
        <v>46</v>
      </c>
      <c r="H41" s="369">
        <v>199499700</v>
      </c>
      <c r="I41" s="369">
        <v>0</v>
      </c>
      <c r="J41" s="369">
        <v>0</v>
      </c>
      <c r="K41" s="369">
        <v>0</v>
      </c>
      <c r="L41" s="369">
        <v>0</v>
      </c>
      <c r="M41" s="369">
        <v>0</v>
      </c>
      <c r="N41" s="369">
        <v>0</v>
      </c>
      <c r="O41" s="369">
        <v>0</v>
      </c>
      <c r="P41" s="369">
        <v>0</v>
      </c>
      <c r="Q41" s="369">
        <v>46</v>
      </c>
      <c r="R41" s="369">
        <v>199499700</v>
      </c>
      <c r="S41" s="369">
        <v>0</v>
      </c>
      <c r="T41" s="369">
        <v>199499700</v>
      </c>
      <c r="U41" s="369">
        <v>28499957.16</v>
      </c>
      <c r="V41" s="369">
        <v>0</v>
      </c>
      <c r="W41" s="369">
        <v>0</v>
      </c>
      <c r="X41" s="369">
        <v>28499957.16</v>
      </c>
      <c r="Y41" s="369">
        <v>0</v>
      </c>
      <c r="Z41" s="369">
        <v>56999914.32</v>
      </c>
      <c r="AA41" s="369">
        <v>142499785.68000001</v>
      </c>
      <c r="AB41" s="369">
        <v>2374996.4300000002</v>
      </c>
      <c r="AC41" s="369">
        <v>2374996.4300000002</v>
      </c>
      <c r="AD41" s="369">
        <v>2374996.4300000002</v>
      </c>
      <c r="AE41" s="369">
        <v>2374996.4300000002</v>
      </c>
      <c r="AF41" s="369">
        <v>2374996.4300000002</v>
      </c>
      <c r="AG41" s="369">
        <v>2374996.4300000002</v>
      </c>
      <c r="AH41" s="369">
        <v>2374996.4300000002</v>
      </c>
      <c r="AI41" s="369">
        <v>2374996.4300000002</v>
      </c>
      <c r="AJ41" s="369">
        <v>2374996.4300000002</v>
      </c>
      <c r="AK41" s="369">
        <v>2374996.4300000002</v>
      </c>
      <c r="AL41" s="369">
        <v>2374996.4300000002</v>
      </c>
      <c r="AM41" s="369">
        <v>2374996.4300000002</v>
      </c>
    </row>
    <row r="42" spans="1:39">
      <c r="A42" s="10">
        <v>39205</v>
      </c>
      <c r="B42" s="10">
        <v>194</v>
      </c>
      <c r="C42" s="10" t="s">
        <v>1787</v>
      </c>
      <c r="D42" s="10">
        <v>10000000</v>
      </c>
      <c r="E42" s="10" t="s">
        <v>1751</v>
      </c>
      <c r="F42" s="10">
        <v>7</v>
      </c>
      <c r="G42" s="369">
        <v>16</v>
      </c>
      <c r="H42" s="369">
        <v>160000000</v>
      </c>
      <c r="I42" s="369">
        <v>0</v>
      </c>
      <c r="J42" s="369">
        <v>0</v>
      </c>
      <c r="K42" s="369">
        <v>0</v>
      </c>
      <c r="L42" s="369">
        <v>0</v>
      </c>
      <c r="M42" s="369">
        <v>0</v>
      </c>
      <c r="N42" s="369">
        <v>0</v>
      </c>
      <c r="O42" s="369">
        <v>0</v>
      </c>
      <c r="P42" s="369">
        <v>0</v>
      </c>
      <c r="Q42" s="369">
        <v>16</v>
      </c>
      <c r="R42" s="369">
        <v>160000000</v>
      </c>
      <c r="S42" s="369">
        <v>0</v>
      </c>
      <c r="T42" s="369">
        <v>160000000</v>
      </c>
      <c r="U42" s="369">
        <v>22857142.800000001</v>
      </c>
      <c r="V42" s="369">
        <v>0</v>
      </c>
      <c r="W42" s="369">
        <v>0</v>
      </c>
      <c r="X42" s="369">
        <v>22857142.800000001</v>
      </c>
      <c r="Y42" s="369">
        <v>0</v>
      </c>
      <c r="Z42" s="369">
        <v>45714285.600000001</v>
      </c>
      <c r="AA42" s="369">
        <v>114285714.40000001</v>
      </c>
      <c r="AB42" s="369">
        <v>1904761.9</v>
      </c>
      <c r="AC42" s="369">
        <v>1904761.9</v>
      </c>
      <c r="AD42" s="369">
        <v>1904761.9</v>
      </c>
      <c r="AE42" s="369">
        <v>1904761.9</v>
      </c>
      <c r="AF42" s="369">
        <v>1904761.9</v>
      </c>
      <c r="AG42" s="369">
        <v>1904761.9</v>
      </c>
      <c r="AH42" s="369">
        <v>1904761.9</v>
      </c>
      <c r="AI42" s="369">
        <v>1904761.9</v>
      </c>
      <c r="AJ42" s="369">
        <v>1904761.9</v>
      </c>
      <c r="AK42" s="369">
        <v>1904761.9</v>
      </c>
      <c r="AL42" s="369">
        <v>1904761.9</v>
      </c>
      <c r="AM42" s="369">
        <v>1904761.9</v>
      </c>
    </row>
    <row r="43" spans="1:39">
      <c r="A43" s="10">
        <v>39205</v>
      </c>
      <c r="B43" s="10">
        <v>186</v>
      </c>
      <c r="C43" s="10" t="s">
        <v>1788</v>
      </c>
      <c r="D43" s="10">
        <v>40000000</v>
      </c>
      <c r="E43" s="10" t="s">
        <v>1751</v>
      </c>
      <c r="F43" s="10">
        <v>7</v>
      </c>
      <c r="G43" s="369">
        <v>1</v>
      </c>
      <c r="H43" s="369">
        <v>40000000</v>
      </c>
      <c r="I43" s="369">
        <v>0</v>
      </c>
      <c r="J43" s="369">
        <v>0</v>
      </c>
      <c r="K43" s="369">
        <v>0</v>
      </c>
      <c r="L43" s="369">
        <v>0</v>
      </c>
      <c r="M43" s="369">
        <v>0</v>
      </c>
      <c r="N43" s="369">
        <v>0</v>
      </c>
      <c r="O43" s="369">
        <v>0</v>
      </c>
      <c r="P43" s="369">
        <v>0</v>
      </c>
      <c r="Q43" s="369">
        <v>1</v>
      </c>
      <c r="R43" s="369">
        <v>40000000</v>
      </c>
      <c r="S43" s="369">
        <v>0</v>
      </c>
      <c r="T43" s="369">
        <v>40000000</v>
      </c>
      <c r="U43" s="369">
        <v>5714285.7599999998</v>
      </c>
      <c r="V43" s="369">
        <v>0</v>
      </c>
      <c r="W43" s="369">
        <v>0</v>
      </c>
      <c r="X43" s="369">
        <v>5714285.7599999998</v>
      </c>
      <c r="Y43" s="369">
        <v>0</v>
      </c>
      <c r="Z43" s="369">
        <v>11428571.52</v>
      </c>
      <c r="AA43" s="369">
        <v>28571428.48</v>
      </c>
      <c r="AB43" s="369">
        <v>476190.48</v>
      </c>
      <c r="AC43" s="369">
        <v>476190.48</v>
      </c>
      <c r="AD43" s="369">
        <v>476190.48</v>
      </c>
      <c r="AE43" s="369">
        <v>476190.48</v>
      </c>
      <c r="AF43" s="369">
        <v>476190.48</v>
      </c>
      <c r="AG43" s="369">
        <v>476190.48</v>
      </c>
      <c r="AH43" s="369">
        <v>476190.48</v>
      </c>
      <c r="AI43" s="369">
        <v>476190.48</v>
      </c>
      <c r="AJ43" s="369">
        <v>476190.48</v>
      </c>
      <c r="AK43" s="369">
        <v>476190.48</v>
      </c>
      <c r="AL43" s="369">
        <v>476190.48</v>
      </c>
      <c r="AM43" s="369">
        <v>476190.48</v>
      </c>
    </row>
    <row r="44" spans="1:39">
      <c r="A44" s="10">
        <v>39205</v>
      </c>
      <c r="B44" s="10">
        <v>186</v>
      </c>
      <c r="C44" s="10" t="s">
        <v>1788</v>
      </c>
      <c r="D44" s="10">
        <v>60000000</v>
      </c>
      <c r="E44" s="10" t="s">
        <v>1751</v>
      </c>
      <c r="F44" s="10">
        <v>7</v>
      </c>
      <c r="G44" s="369">
        <v>5</v>
      </c>
      <c r="H44" s="369">
        <v>300000000</v>
      </c>
      <c r="I44" s="369">
        <v>0</v>
      </c>
      <c r="J44" s="369">
        <v>0</v>
      </c>
      <c r="K44" s="369">
        <v>0</v>
      </c>
      <c r="L44" s="369">
        <v>0</v>
      </c>
      <c r="M44" s="369">
        <v>0</v>
      </c>
      <c r="N44" s="369">
        <v>0</v>
      </c>
      <c r="O44" s="369">
        <v>0</v>
      </c>
      <c r="P44" s="369">
        <v>0</v>
      </c>
      <c r="Q44" s="369">
        <v>5</v>
      </c>
      <c r="R44" s="369">
        <v>300000000</v>
      </c>
      <c r="S44" s="369">
        <v>0</v>
      </c>
      <c r="T44" s="369">
        <v>300000000</v>
      </c>
      <c r="U44" s="369">
        <v>42857142.840000004</v>
      </c>
      <c r="V44" s="369">
        <v>0</v>
      </c>
      <c r="W44" s="369">
        <v>0</v>
      </c>
      <c r="X44" s="369">
        <v>42857142.840000004</v>
      </c>
      <c r="Y44" s="369">
        <v>0</v>
      </c>
      <c r="Z44" s="369">
        <v>85714285.680000007</v>
      </c>
      <c r="AA44" s="369">
        <v>214285714.31999999</v>
      </c>
      <c r="AB44" s="369">
        <v>3571428.57</v>
      </c>
      <c r="AC44" s="369">
        <v>3571428.57</v>
      </c>
      <c r="AD44" s="369">
        <v>3571428.57</v>
      </c>
      <c r="AE44" s="369">
        <v>3571428.57</v>
      </c>
      <c r="AF44" s="369">
        <v>3571428.57</v>
      </c>
      <c r="AG44" s="369">
        <v>3571428.57</v>
      </c>
      <c r="AH44" s="369">
        <v>3571428.57</v>
      </c>
      <c r="AI44" s="369">
        <v>3571428.57</v>
      </c>
      <c r="AJ44" s="369">
        <v>3571428.57</v>
      </c>
      <c r="AK44" s="369">
        <v>3571428.57</v>
      </c>
      <c r="AL44" s="369">
        <v>3571428.57</v>
      </c>
      <c r="AM44" s="369">
        <v>3571428.57</v>
      </c>
    </row>
    <row r="45" spans="1:39">
      <c r="A45" s="10">
        <v>39205</v>
      </c>
      <c r="B45" s="10">
        <v>205</v>
      </c>
      <c r="C45" s="10" t="s">
        <v>1789</v>
      </c>
      <c r="D45" s="10">
        <v>2000000</v>
      </c>
      <c r="E45" s="10" t="s">
        <v>1751</v>
      </c>
      <c r="F45" s="10">
        <v>7</v>
      </c>
      <c r="G45" s="369">
        <v>4</v>
      </c>
      <c r="H45" s="369">
        <v>8000000</v>
      </c>
      <c r="I45" s="369">
        <v>0</v>
      </c>
      <c r="J45" s="369">
        <v>0</v>
      </c>
      <c r="K45" s="369">
        <v>0</v>
      </c>
      <c r="L45" s="369">
        <v>0</v>
      </c>
      <c r="M45" s="369">
        <v>0</v>
      </c>
      <c r="N45" s="369">
        <v>0</v>
      </c>
      <c r="O45" s="369">
        <v>0</v>
      </c>
      <c r="P45" s="369">
        <v>0</v>
      </c>
      <c r="Q45" s="369">
        <v>4</v>
      </c>
      <c r="R45" s="369">
        <v>8000000</v>
      </c>
      <c r="S45" s="369">
        <v>0</v>
      </c>
      <c r="T45" s="369">
        <v>8000000</v>
      </c>
      <c r="U45" s="369">
        <v>1142857.2</v>
      </c>
      <c r="V45" s="369">
        <v>0</v>
      </c>
      <c r="W45" s="369">
        <v>0</v>
      </c>
      <c r="X45" s="369">
        <v>1142857.2</v>
      </c>
      <c r="Y45" s="369">
        <v>0</v>
      </c>
      <c r="Z45" s="369">
        <v>2285714.4</v>
      </c>
      <c r="AA45" s="369">
        <v>5714285.5999999996</v>
      </c>
      <c r="AB45" s="369">
        <v>95238.1</v>
      </c>
      <c r="AC45" s="369">
        <v>95238.1</v>
      </c>
      <c r="AD45" s="369">
        <v>95238.1</v>
      </c>
      <c r="AE45" s="369">
        <v>95238.1</v>
      </c>
      <c r="AF45" s="369">
        <v>95238.1</v>
      </c>
      <c r="AG45" s="369">
        <v>95238.1</v>
      </c>
      <c r="AH45" s="369">
        <v>95238.1</v>
      </c>
      <c r="AI45" s="369">
        <v>95238.1</v>
      </c>
      <c r="AJ45" s="369">
        <v>95238.1</v>
      </c>
      <c r="AK45" s="369">
        <v>95238.1</v>
      </c>
      <c r="AL45" s="369">
        <v>95238.1</v>
      </c>
      <c r="AM45" s="369">
        <v>95238.1</v>
      </c>
    </row>
    <row r="46" spans="1:39">
      <c r="A46" s="10">
        <v>39205</v>
      </c>
      <c r="B46" s="10">
        <v>188</v>
      </c>
      <c r="C46" s="10" t="s">
        <v>1790</v>
      </c>
      <c r="D46" s="10">
        <v>35000000</v>
      </c>
      <c r="E46" s="10" t="s">
        <v>1751</v>
      </c>
      <c r="F46" s="10">
        <v>10</v>
      </c>
      <c r="G46" s="369">
        <v>3</v>
      </c>
      <c r="H46" s="369">
        <v>105000000</v>
      </c>
      <c r="I46" s="369">
        <v>0</v>
      </c>
      <c r="J46" s="369">
        <v>0</v>
      </c>
      <c r="K46" s="369">
        <v>0</v>
      </c>
      <c r="L46" s="369">
        <v>0</v>
      </c>
      <c r="M46" s="369">
        <v>0</v>
      </c>
      <c r="N46" s="369">
        <v>0</v>
      </c>
      <c r="O46" s="369">
        <v>0</v>
      </c>
      <c r="P46" s="369">
        <v>0</v>
      </c>
      <c r="Q46" s="369">
        <v>3</v>
      </c>
      <c r="R46" s="369">
        <v>105000000</v>
      </c>
      <c r="S46" s="369">
        <v>0</v>
      </c>
      <c r="T46" s="369">
        <v>105000000</v>
      </c>
      <c r="U46" s="369">
        <v>10500000</v>
      </c>
      <c r="V46" s="369">
        <v>0</v>
      </c>
      <c r="W46" s="369">
        <v>0</v>
      </c>
      <c r="X46" s="369">
        <v>10500000</v>
      </c>
      <c r="Y46" s="369">
        <v>0</v>
      </c>
      <c r="Z46" s="369">
        <v>21000000</v>
      </c>
      <c r="AA46" s="369">
        <v>84000000</v>
      </c>
      <c r="AB46" s="369">
        <v>875000</v>
      </c>
      <c r="AC46" s="369">
        <v>875000</v>
      </c>
      <c r="AD46" s="369">
        <v>875000</v>
      </c>
      <c r="AE46" s="369">
        <v>875000</v>
      </c>
      <c r="AF46" s="369">
        <v>875000</v>
      </c>
      <c r="AG46" s="369">
        <v>875000</v>
      </c>
      <c r="AH46" s="369">
        <v>875000</v>
      </c>
      <c r="AI46" s="369">
        <v>875000</v>
      </c>
      <c r="AJ46" s="369">
        <v>875000</v>
      </c>
      <c r="AK46" s="369">
        <v>875000</v>
      </c>
      <c r="AL46" s="369">
        <v>875000</v>
      </c>
      <c r="AM46" s="369">
        <v>875000</v>
      </c>
    </row>
    <row r="47" spans="1:39">
      <c r="A47" s="10">
        <v>39205</v>
      </c>
      <c r="B47" s="10">
        <v>195</v>
      </c>
      <c r="C47" s="10" t="s">
        <v>1791</v>
      </c>
      <c r="D47" s="10">
        <v>85666660</v>
      </c>
      <c r="E47" s="10" t="s">
        <v>1751</v>
      </c>
      <c r="F47" s="10">
        <v>7</v>
      </c>
      <c r="G47" s="369">
        <v>3</v>
      </c>
      <c r="H47" s="369">
        <v>256999980</v>
      </c>
      <c r="I47" s="369">
        <v>0</v>
      </c>
      <c r="J47" s="369">
        <v>0</v>
      </c>
      <c r="K47" s="369">
        <v>0</v>
      </c>
      <c r="L47" s="369">
        <v>0</v>
      </c>
      <c r="M47" s="369">
        <v>0</v>
      </c>
      <c r="N47" s="369">
        <v>0</v>
      </c>
      <c r="O47" s="369">
        <v>0</v>
      </c>
      <c r="P47" s="369">
        <v>0</v>
      </c>
      <c r="Q47" s="369">
        <v>3</v>
      </c>
      <c r="R47" s="369">
        <v>256999980</v>
      </c>
      <c r="S47" s="369">
        <v>0</v>
      </c>
      <c r="T47" s="369">
        <v>256999980</v>
      </c>
      <c r="U47" s="369">
        <v>36714282.840000004</v>
      </c>
      <c r="V47" s="369">
        <v>0</v>
      </c>
      <c r="W47" s="369">
        <v>0</v>
      </c>
      <c r="X47" s="369">
        <v>36714282.840000004</v>
      </c>
      <c r="Y47" s="369">
        <v>0</v>
      </c>
      <c r="Z47" s="369">
        <v>73428565.680000007</v>
      </c>
      <c r="AA47" s="369">
        <v>183571414.31999999</v>
      </c>
      <c r="AB47" s="369">
        <v>3059523.57</v>
      </c>
      <c r="AC47" s="369">
        <v>3059523.57</v>
      </c>
      <c r="AD47" s="369">
        <v>3059523.57</v>
      </c>
      <c r="AE47" s="369">
        <v>3059523.57</v>
      </c>
      <c r="AF47" s="369">
        <v>3059523.57</v>
      </c>
      <c r="AG47" s="369">
        <v>3059523.57</v>
      </c>
      <c r="AH47" s="369">
        <v>3059523.57</v>
      </c>
      <c r="AI47" s="369">
        <v>3059523.57</v>
      </c>
      <c r="AJ47" s="369">
        <v>3059523.57</v>
      </c>
      <c r="AK47" s="369">
        <v>3059523.57</v>
      </c>
      <c r="AL47" s="369">
        <v>3059523.57</v>
      </c>
      <c r="AM47" s="369">
        <v>3059523.57</v>
      </c>
    </row>
    <row r="48" spans="1:39">
      <c r="A48" s="10">
        <v>39205</v>
      </c>
      <c r="B48" s="10">
        <v>219</v>
      </c>
      <c r="C48" s="10" t="s">
        <v>1792</v>
      </c>
      <c r="D48" s="10">
        <v>18000</v>
      </c>
      <c r="E48" s="10" t="s">
        <v>1751</v>
      </c>
      <c r="F48" s="10">
        <v>7</v>
      </c>
      <c r="G48" s="369">
        <v>552</v>
      </c>
      <c r="H48" s="369">
        <v>9936000</v>
      </c>
      <c r="I48" s="369">
        <v>0</v>
      </c>
      <c r="J48" s="369">
        <v>0</v>
      </c>
      <c r="K48" s="369">
        <v>0</v>
      </c>
      <c r="L48" s="369">
        <v>0</v>
      </c>
      <c r="M48" s="369">
        <v>0</v>
      </c>
      <c r="N48" s="369">
        <v>0</v>
      </c>
      <c r="O48" s="369">
        <v>0</v>
      </c>
      <c r="P48" s="369">
        <v>0</v>
      </c>
      <c r="Q48" s="369">
        <v>552</v>
      </c>
      <c r="R48" s="369">
        <v>9936000</v>
      </c>
      <c r="S48" s="369">
        <v>0</v>
      </c>
      <c r="T48" s="369">
        <v>9936000</v>
      </c>
      <c r="U48" s="369">
        <v>1419428.52</v>
      </c>
      <c r="V48" s="369">
        <v>0</v>
      </c>
      <c r="W48" s="369">
        <v>0</v>
      </c>
      <c r="X48" s="369">
        <v>1419428.52</v>
      </c>
      <c r="Y48" s="369">
        <v>0</v>
      </c>
      <c r="Z48" s="369">
        <v>2838857.04</v>
      </c>
      <c r="AA48" s="369">
        <v>7097142.96</v>
      </c>
      <c r="AB48" s="369">
        <v>118285.71</v>
      </c>
      <c r="AC48" s="369">
        <v>118285.71</v>
      </c>
      <c r="AD48" s="369">
        <v>118285.71</v>
      </c>
      <c r="AE48" s="369">
        <v>118285.71</v>
      </c>
      <c r="AF48" s="369">
        <v>118285.71</v>
      </c>
      <c r="AG48" s="369">
        <v>118285.71</v>
      </c>
      <c r="AH48" s="369">
        <v>118285.71</v>
      </c>
      <c r="AI48" s="369">
        <v>118285.71</v>
      </c>
      <c r="AJ48" s="369">
        <v>118285.71</v>
      </c>
      <c r="AK48" s="369">
        <v>118285.71</v>
      </c>
      <c r="AL48" s="369">
        <v>118285.71</v>
      </c>
      <c r="AM48" s="369">
        <v>118285.71</v>
      </c>
    </row>
    <row r="49" spans="1:39">
      <c r="A49" s="10">
        <v>39205</v>
      </c>
      <c r="B49" s="10">
        <v>193</v>
      </c>
      <c r="C49" s="10" t="s">
        <v>1793</v>
      </c>
      <c r="D49" s="10">
        <v>20000000</v>
      </c>
      <c r="E49" s="10" t="s">
        <v>1751</v>
      </c>
      <c r="F49" s="10">
        <v>7</v>
      </c>
      <c r="G49" s="369">
        <v>4</v>
      </c>
      <c r="H49" s="369">
        <v>80000000</v>
      </c>
      <c r="I49" s="369">
        <v>0</v>
      </c>
      <c r="J49" s="369">
        <v>0</v>
      </c>
      <c r="K49" s="369">
        <v>0</v>
      </c>
      <c r="L49" s="369">
        <v>0</v>
      </c>
      <c r="M49" s="369">
        <v>0</v>
      </c>
      <c r="N49" s="369">
        <v>0</v>
      </c>
      <c r="O49" s="369">
        <v>0</v>
      </c>
      <c r="P49" s="369">
        <v>0</v>
      </c>
      <c r="Q49" s="369">
        <v>4</v>
      </c>
      <c r="R49" s="369">
        <v>80000000</v>
      </c>
      <c r="S49" s="369">
        <v>0</v>
      </c>
      <c r="T49" s="369">
        <v>80000000</v>
      </c>
      <c r="U49" s="369">
        <v>11428571.4</v>
      </c>
      <c r="V49" s="369">
        <v>0</v>
      </c>
      <c r="W49" s="369">
        <v>0</v>
      </c>
      <c r="X49" s="369">
        <v>11428571.4</v>
      </c>
      <c r="Y49" s="369">
        <v>0</v>
      </c>
      <c r="Z49" s="369">
        <v>22857142.800000001</v>
      </c>
      <c r="AA49" s="369">
        <v>57142857.200000003</v>
      </c>
      <c r="AB49" s="369">
        <v>952380.95</v>
      </c>
      <c r="AC49" s="369">
        <v>952380.95</v>
      </c>
      <c r="AD49" s="369">
        <v>952380.95</v>
      </c>
      <c r="AE49" s="369">
        <v>952380.95</v>
      </c>
      <c r="AF49" s="369">
        <v>952380.95</v>
      </c>
      <c r="AG49" s="369">
        <v>952380.95</v>
      </c>
      <c r="AH49" s="369">
        <v>952380.95</v>
      </c>
      <c r="AI49" s="369">
        <v>952380.95</v>
      </c>
      <c r="AJ49" s="369">
        <v>952380.95</v>
      </c>
      <c r="AK49" s="369">
        <v>952380.95</v>
      </c>
      <c r="AL49" s="369">
        <v>952380.95</v>
      </c>
      <c r="AM49" s="369">
        <v>952380.95</v>
      </c>
    </row>
    <row r="50" spans="1:39">
      <c r="A50" s="10">
        <v>39205</v>
      </c>
      <c r="B50" s="10">
        <v>217</v>
      </c>
      <c r="C50" s="10" t="s">
        <v>1794</v>
      </c>
      <c r="D50" s="10">
        <v>5000000</v>
      </c>
      <c r="E50" s="10" t="s">
        <v>1751</v>
      </c>
      <c r="F50" s="10">
        <v>4</v>
      </c>
      <c r="G50" s="369">
        <v>4</v>
      </c>
      <c r="H50" s="369">
        <v>20000000</v>
      </c>
      <c r="I50" s="369">
        <v>0</v>
      </c>
      <c r="J50" s="369">
        <v>0</v>
      </c>
      <c r="K50" s="369">
        <v>0</v>
      </c>
      <c r="L50" s="369">
        <v>0</v>
      </c>
      <c r="M50" s="369">
        <v>0</v>
      </c>
      <c r="N50" s="369">
        <v>0</v>
      </c>
      <c r="O50" s="369">
        <v>0</v>
      </c>
      <c r="P50" s="369">
        <v>0</v>
      </c>
      <c r="Q50" s="369">
        <v>4</v>
      </c>
      <c r="R50" s="369">
        <v>20000000</v>
      </c>
      <c r="S50" s="369">
        <v>0</v>
      </c>
      <c r="T50" s="369">
        <v>20000000</v>
      </c>
      <c r="U50" s="369">
        <v>5000000.04</v>
      </c>
      <c r="V50" s="369">
        <v>0</v>
      </c>
      <c r="W50" s="369">
        <v>0</v>
      </c>
      <c r="X50" s="369">
        <v>5000000.04</v>
      </c>
      <c r="Y50" s="369">
        <v>0</v>
      </c>
      <c r="Z50" s="369">
        <v>10000000.08</v>
      </c>
      <c r="AA50" s="369">
        <v>9999999.9199999999</v>
      </c>
      <c r="AB50" s="369">
        <v>416666.67</v>
      </c>
      <c r="AC50" s="369">
        <v>416666.67</v>
      </c>
      <c r="AD50" s="369">
        <v>416666.67</v>
      </c>
      <c r="AE50" s="369">
        <v>416666.67</v>
      </c>
      <c r="AF50" s="369">
        <v>416666.67</v>
      </c>
      <c r="AG50" s="369">
        <v>416666.67</v>
      </c>
      <c r="AH50" s="369">
        <v>416666.67</v>
      </c>
      <c r="AI50" s="369">
        <v>416666.67</v>
      </c>
      <c r="AJ50" s="369">
        <v>416666.67</v>
      </c>
      <c r="AK50" s="369">
        <v>416666.67</v>
      </c>
      <c r="AL50" s="369">
        <v>416666.67</v>
      </c>
      <c r="AM50" s="369">
        <v>416666.67</v>
      </c>
    </row>
    <row r="51" spans="1:39">
      <c r="A51" s="10">
        <v>39205</v>
      </c>
      <c r="B51" s="10">
        <v>197</v>
      </c>
      <c r="C51" s="10" t="s">
        <v>1795</v>
      </c>
      <c r="D51" s="10">
        <v>160500000</v>
      </c>
      <c r="E51" s="10" t="s">
        <v>1751</v>
      </c>
      <c r="F51" s="10">
        <v>7</v>
      </c>
      <c r="G51" s="369">
        <v>1</v>
      </c>
      <c r="H51" s="369">
        <v>160500000</v>
      </c>
      <c r="I51" s="369">
        <v>0</v>
      </c>
      <c r="J51" s="369">
        <v>0</v>
      </c>
      <c r="K51" s="369">
        <v>0</v>
      </c>
      <c r="L51" s="369">
        <v>0</v>
      </c>
      <c r="M51" s="369">
        <v>0</v>
      </c>
      <c r="N51" s="369">
        <v>0</v>
      </c>
      <c r="O51" s="369">
        <v>0</v>
      </c>
      <c r="P51" s="369">
        <v>0</v>
      </c>
      <c r="Q51" s="369">
        <v>1</v>
      </c>
      <c r="R51" s="369">
        <v>160500000</v>
      </c>
      <c r="S51" s="369">
        <v>0</v>
      </c>
      <c r="T51" s="369">
        <v>160500000</v>
      </c>
      <c r="U51" s="369">
        <v>22928571.48</v>
      </c>
      <c r="V51" s="369">
        <v>0</v>
      </c>
      <c r="W51" s="369">
        <v>0</v>
      </c>
      <c r="X51" s="369">
        <v>22928571.48</v>
      </c>
      <c r="Y51" s="369">
        <v>0</v>
      </c>
      <c r="Z51" s="369">
        <v>45857142.960000001</v>
      </c>
      <c r="AA51" s="369">
        <v>114642857.04000001</v>
      </c>
      <c r="AB51" s="369">
        <v>1910714.29</v>
      </c>
      <c r="AC51" s="369">
        <v>1910714.29</v>
      </c>
      <c r="AD51" s="369">
        <v>1910714.29</v>
      </c>
      <c r="AE51" s="369">
        <v>1910714.29</v>
      </c>
      <c r="AF51" s="369">
        <v>1910714.29</v>
      </c>
      <c r="AG51" s="369">
        <v>1910714.29</v>
      </c>
      <c r="AH51" s="369">
        <v>1910714.29</v>
      </c>
      <c r="AI51" s="369">
        <v>1910714.29</v>
      </c>
      <c r="AJ51" s="369">
        <v>1910714.29</v>
      </c>
      <c r="AK51" s="369">
        <v>1910714.29</v>
      </c>
      <c r="AL51" s="369">
        <v>1910714.29</v>
      </c>
      <c r="AM51" s="369">
        <v>1910714.29</v>
      </c>
    </row>
    <row r="52" spans="1:39">
      <c r="A52" s="10">
        <v>39205</v>
      </c>
      <c r="B52" s="10">
        <v>209</v>
      </c>
      <c r="C52" s="10" t="s">
        <v>1796</v>
      </c>
      <c r="D52" s="10">
        <v>36750000</v>
      </c>
      <c r="E52" s="10" t="s">
        <v>1751</v>
      </c>
      <c r="F52" s="10">
        <v>10</v>
      </c>
      <c r="G52" s="369">
        <v>2</v>
      </c>
      <c r="H52" s="369">
        <v>73500000</v>
      </c>
      <c r="I52" s="369">
        <v>0</v>
      </c>
      <c r="J52" s="369">
        <v>0</v>
      </c>
      <c r="K52" s="369">
        <v>0</v>
      </c>
      <c r="L52" s="369">
        <v>0</v>
      </c>
      <c r="M52" s="369">
        <v>0</v>
      </c>
      <c r="N52" s="369">
        <v>0</v>
      </c>
      <c r="O52" s="369">
        <v>0</v>
      </c>
      <c r="P52" s="369">
        <v>0</v>
      </c>
      <c r="Q52" s="369">
        <v>2</v>
      </c>
      <c r="R52" s="369">
        <v>73500000</v>
      </c>
      <c r="S52" s="369">
        <v>0</v>
      </c>
      <c r="T52" s="369">
        <v>73500000</v>
      </c>
      <c r="U52" s="369">
        <v>7350000</v>
      </c>
      <c r="V52" s="369">
        <v>0</v>
      </c>
      <c r="W52" s="369">
        <v>0</v>
      </c>
      <c r="X52" s="369">
        <v>7350000</v>
      </c>
      <c r="Y52" s="369">
        <v>0</v>
      </c>
      <c r="Z52" s="369">
        <v>14700000</v>
      </c>
      <c r="AA52" s="369">
        <v>58800000</v>
      </c>
      <c r="AB52" s="369">
        <v>612500</v>
      </c>
      <c r="AC52" s="369">
        <v>612500</v>
      </c>
      <c r="AD52" s="369">
        <v>612500</v>
      </c>
      <c r="AE52" s="369">
        <v>612500</v>
      </c>
      <c r="AF52" s="369">
        <v>612500</v>
      </c>
      <c r="AG52" s="369">
        <v>612500</v>
      </c>
      <c r="AH52" s="369">
        <v>612500</v>
      </c>
      <c r="AI52" s="369">
        <v>612500</v>
      </c>
      <c r="AJ52" s="369">
        <v>612500</v>
      </c>
      <c r="AK52" s="369">
        <v>612500</v>
      </c>
      <c r="AL52" s="369">
        <v>612500</v>
      </c>
      <c r="AM52" s="369">
        <v>612500</v>
      </c>
    </row>
    <row r="53" spans="1:39">
      <c r="A53" s="10">
        <v>39205</v>
      </c>
      <c r="B53" s="10">
        <v>198</v>
      </c>
      <c r="C53" s="10" t="s">
        <v>1797</v>
      </c>
      <c r="D53" s="10">
        <v>160000000</v>
      </c>
      <c r="E53" s="10" t="s">
        <v>1751</v>
      </c>
      <c r="F53" s="10">
        <v>7</v>
      </c>
      <c r="G53" s="369">
        <v>1</v>
      </c>
      <c r="H53" s="369">
        <v>160000000</v>
      </c>
      <c r="I53" s="369">
        <v>0</v>
      </c>
      <c r="J53" s="369">
        <v>0</v>
      </c>
      <c r="K53" s="369">
        <v>0</v>
      </c>
      <c r="L53" s="369">
        <v>0</v>
      </c>
      <c r="M53" s="369">
        <v>0</v>
      </c>
      <c r="N53" s="369">
        <v>0</v>
      </c>
      <c r="O53" s="369">
        <v>0</v>
      </c>
      <c r="P53" s="369">
        <v>0</v>
      </c>
      <c r="Q53" s="369">
        <v>1</v>
      </c>
      <c r="R53" s="369">
        <v>160000000</v>
      </c>
      <c r="S53" s="369">
        <v>0</v>
      </c>
      <c r="T53" s="369">
        <v>160000000</v>
      </c>
      <c r="U53" s="369">
        <v>22857142.800000001</v>
      </c>
      <c r="V53" s="369">
        <v>0</v>
      </c>
      <c r="W53" s="369">
        <v>0</v>
      </c>
      <c r="X53" s="369">
        <v>22857142.800000001</v>
      </c>
      <c r="Y53" s="369">
        <v>0</v>
      </c>
      <c r="Z53" s="369">
        <v>45714285.600000001</v>
      </c>
      <c r="AA53" s="369">
        <v>114285714.40000001</v>
      </c>
      <c r="AB53" s="369">
        <v>1904761.9</v>
      </c>
      <c r="AC53" s="369">
        <v>1904761.9</v>
      </c>
      <c r="AD53" s="369">
        <v>1904761.9</v>
      </c>
      <c r="AE53" s="369">
        <v>1904761.9</v>
      </c>
      <c r="AF53" s="369">
        <v>1904761.9</v>
      </c>
      <c r="AG53" s="369">
        <v>1904761.9</v>
      </c>
      <c r="AH53" s="369">
        <v>1904761.9</v>
      </c>
      <c r="AI53" s="369">
        <v>1904761.9</v>
      </c>
      <c r="AJ53" s="369">
        <v>1904761.9</v>
      </c>
      <c r="AK53" s="369">
        <v>1904761.9</v>
      </c>
      <c r="AL53" s="369">
        <v>1904761.9</v>
      </c>
      <c r="AM53" s="369">
        <v>1904761.9</v>
      </c>
    </row>
    <row r="54" spans="1:39">
      <c r="A54" s="10">
        <v>39205</v>
      </c>
      <c r="B54" s="10">
        <v>196</v>
      </c>
      <c r="C54" s="10" t="s">
        <v>1798</v>
      </c>
      <c r="D54" s="10">
        <v>72000010</v>
      </c>
      <c r="E54" s="10" t="s">
        <v>1751</v>
      </c>
      <c r="F54" s="10">
        <v>7</v>
      </c>
      <c r="G54" s="369">
        <v>2</v>
      </c>
      <c r="H54" s="369">
        <v>144000020</v>
      </c>
      <c r="I54" s="369">
        <v>0</v>
      </c>
      <c r="J54" s="369">
        <v>0</v>
      </c>
      <c r="K54" s="369">
        <v>0</v>
      </c>
      <c r="L54" s="369">
        <v>0</v>
      </c>
      <c r="M54" s="369">
        <v>0</v>
      </c>
      <c r="N54" s="369">
        <v>0</v>
      </c>
      <c r="O54" s="369">
        <v>0</v>
      </c>
      <c r="P54" s="369">
        <v>0</v>
      </c>
      <c r="Q54" s="369">
        <v>2</v>
      </c>
      <c r="R54" s="369">
        <v>144000020</v>
      </c>
      <c r="S54" s="369">
        <v>0</v>
      </c>
      <c r="T54" s="369">
        <v>144000020</v>
      </c>
      <c r="U54" s="369">
        <v>20571431.399999999</v>
      </c>
      <c r="V54" s="369">
        <v>0</v>
      </c>
      <c r="W54" s="369">
        <v>0</v>
      </c>
      <c r="X54" s="369">
        <v>20571431.399999999</v>
      </c>
      <c r="Y54" s="369">
        <v>0</v>
      </c>
      <c r="Z54" s="369">
        <v>41142862.799999997</v>
      </c>
      <c r="AA54" s="369">
        <v>102857157.2</v>
      </c>
      <c r="AB54" s="369">
        <v>1714285.95</v>
      </c>
      <c r="AC54" s="369">
        <v>1714285.95</v>
      </c>
      <c r="AD54" s="369">
        <v>1714285.95</v>
      </c>
      <c r="AE54" s="369">
        <v>1714285.95</v>
      </c>
      <c r="AF54" s="369">
        <v>1714285.95</v>
      </c>
      <c r="AG54" s="369">
        <v>1714285.95</v>
      </c>
      <c r="AH54" s="369">
        <v>1714285.95</v>
      </c>
      <c r="AI54" s="369">
        <v>1714285.95</v>
      </c>
      <c r="AJ54" s="369">
        <v>1714285.95</v>
      </c>
      <c r="AK54" s="369">
        <v>1714285.95</v>
      </c>
      <c r="AL54" s="369">
        <v>1714285.95</v>
      </c>
      <c r="AM54" s="369">
        <v>1714285.95</v>
      </c>
    </row>
    <row r="55" spans="1:39">
      <c r="A55" s="10">
        <v>39205</v>
      </c>
      <c r="B55" s="10">
        <v>199</v>
      </c>
      <c r="C55" s="10" t="s">
        <v>1799</v>
      </c>
      <c r="D55" s="10">
        <v>150000000</v>
      </c>
      <c r="E55" s="10" t="s">
        <v>1751</v>
      </c>
      <c r="F55" s="10">
        <v>7</v>
      </c>
      <c r="G55" s="369">
        <v>1</v>
      </c>
      <c r="H55" s="369">
        <v>150000000</v>
      </c>
      <c r="I55" s="369">
        <v>0</v>
      </c>
      <c r="J55" s="369">
        <v>0</v>
      </c>
      <c r="K55" s="369">
        <v>0</v>
      </c>
      <c r="L55" s="369">
        <v>0</v>
      </c>
      <c r="M55" s="369">
        <v>0</v>
      </c>
      <c r="N55" s="369">
        <v>0</v>
      </c>
      <c r="O55" s="369">
        <v>0</v>
      </c>
      <c r="P55" s="369">
        <v>0</v>
      </c>
      <c r="Q55" s="369">
        <v>1</v>
      </c>
      <c r="R55" s="369">
        <v>150000000</v>
      </c>
      <c r="S55" s="369">
        <v>0</v>
      </c>
      <c r="T55" s="369">
        <v>150000000</v>
      </c>
      <c r="U55" s="369">
        <v>21428571.48</v>
      </c>
      <c r="V55" s="369">
        <v>0</v>
      </c>
      <c r="W55" s="369">
        <v>0</v>
      </c>
      <c r="X55" s="369">
        <v>21428571.48</v>
      </c>
      <c r="Y55" s="369">
        <v>0</v>
      </c>
      <c r="Z55" s="369">
        <v>42857142.960000001</v>
      </c>
      <c r="AA55" s="369">
        <v>107142857.04000001</v>
      </c>
      <c r="AB55" s="369">
        <v>1785714.29</v>
      </c>
      <c r="AC55" s="369">
        <v>1785714.29</v>
      </c>
      <c r="AD55" s="369">
        <v>1785714.29</v>
      </c>
      <c r="AE55" s="369">
        <v>1785714.29</v>
      </c>
      <c r="AF55" s="369">
        <v>1785714.29</v>
      </c>
      <c r="AG55" s="369">
        <v>1785714.29</v>
      </c>
      <c r="AH55" s="369">
        <v>1785714.29</v>
      </c>
      <c r="AI55" s="369">
        <v>1785714.29</v>
      </c>
      <c r="AJ55" s="369">
        <v>1785714.29</v>
      </c>
      <c r="AK55" s="369">
        <v>1785714.29</v>
      </c>
      <c r="AL55" s="369">
        <v>1785714.29</v>
      </c>
      <c r="AM55" s="369">
        <v>1785714.29</v>
      </c>
    </row>
    <row r="56" spans="1:39">
      <c r="A56" s="10">
        <v>39205</v>
      </c>
      <c r="B56" s="10">
        <v>211</v>
      </c>
      <c r="C56" s="10" t="s">
        <v>1800</v>
      </c>
      <c r="D56" s="10">
        <v>74500000</v>
      </c>
      <c r="E56" s="10" t="s">
        <v>1751</v>
      </c>
      <c r="F56" s="10">
        <v>7</v>
      </c>
      <c r="G56" s="369">
        <v>1</v>
      </c>
      <c r="H56" s="369">
        <v>74500000</v>
      </c>
      <c r="I56" s="369">
        <v>0</v>
      </c>
      <c r="J56" s="369">
        <v>0</v>
      </c>
      <c r="K56" s="369">
        <v>0</v>
      </c>
      <c r="L56" s="369">
        <v>0</v>
      </c>
      <c r="M56" s="369">
        <v>0</v>
      </c>
      <c r="N56" s="369">
        <v>0</v>
      </c>
      <c r="O56" s="369">
        <v>0</v>
      </c>
      <c r="P56" s="369">
        <v>0</v>
      </c>
      <c r="Q56" s="369">
        <v>1</v>
      </c>
      <c r="R56" s="369">
        <v>74500000</v>
      </c>
      <c r="S56" s="369">
        <v>0</v>
      </c>
      <c r="T56" s="369">
        <v>74500000</v>
      </c>
      <c r="U56" s="369">
        <v>10642857.119999999</v>
      </c>
      <c r="V56" s="369">
        <v>0</v>
      </c>
      <c r="W56" s="369">
        <v>0</v>
      </c>
      <c r="X56" s="369">
        <v>10642857.119999999</v>
      </c>
      <c r="Y56" s="369">
        <v>0</v>
      </c>
      <c r="Z56" s="369">
        <v>21285714.239999998</v>
      </c>
      <c r="AA56" s="369">
        <v>53214285.759999998</v>
      </c>
      <c r="AB56" s="369">
        <v>886904.76</v>
      </c>
      <c r="AC56" s="369">
        <v>886904.76</v>
      </c>
      <c r="AD56" s="369">
        <v>886904.76</v>
      </c>
      <c r="AE56" s="369">
        <v>886904.76</v>
      </c>
      <c r="AF56" s="369">
        <v>886904.76</v>
      </c>
      <c r="AG56" s="369">
        <v>886904.76</v>
      </c>
      <c r="AH56" s="369">
        <v>886904.76</v>
      </c>
      <c r="AI56" s="369">
        <v>886904.76</v>
      </c>
      <c r="AJ56" s="369">
        <v>886904.76</v>
      </c>
      <c r="AK56" s="369">
        <v>886904.76</v>
      </c>
      <c r="AL56" s="369">
        <v>886904.76</v>
      </c>
      <c r="AM56" s="369">
        <v>886904.76</v>
      </c>
    </row>
    <row r="57" spans="1:39">
      <c r="A57" s="10">
        <v>39205</v>
      </c>
      <c r="B57" s="10">
        <v>203</v>
      </c>
      <c r="C57" s="10" t="s">
        <v>1801</v>
      </c>
      <c r="D57" s="10">
        <v>5000000</v>
      </c>
      <c r="E57" s="10" t="s">
        <v>1751</v>
      </c>
      <c r="F57" s="10">
        <v>7</v>
      </c>
      <c r="G57" s="369">
        <v>1</v>
      </c>
      <c r="H57" s="369">
        <v>5000000</v>
      </c>
      <c r="I57" s="369">
        <v>0</v>
      </c>
      <c r="J57" s="369">
        <v>0</v>
      </c>
      <c r="K57" s="369">
        <v>0</v>
      </c>
      <c r="L57" s="369">
        <v>0</v>
      </c>
      <c r="M57" s="369">
        <v>0</v>
      </c>
      <c r="N57" s="369">
        <v>0</v>
      </c>
      <c r="O57" s="369">
        <v>0</v>
      </c>
      <c r="P57" s="369">
        <v>0</v>
      </c>
      <c r="Q57" s="369">
        <v>1</v>
      </c>
      <c r="R57" s="369">
        <v>5000000</v>
      </c>
      <c r="S57" s="369">
        <v>0</v>
      </c>
      <c r="T57" s="369">
        <v>5000000</v>
      </c>
      <c r="U57" s="369">
        <v>714285.72</v>
      </c>
      <c r="V57" s="369">
        <v>0</v>
      </c>
      <c r="W57" s="369">
        <v>0</v>
      </c>
      <c r="X57" s="369">
        <v>714285.72</v>
      </c>
      <c r="Y57" s="369">
        <v>0</v>
      </c>
      <c r="Z57" s="369">
        <v>1428571.44</v>
      </c>
      <c r="AA57" s="369">
        <v>3571428.56</v>
      </c>
      <c r="AB57" s="369">
        <v>59523.81</v>
      </c>
      <c r="AC57" s="369">
        <v>59523.81</v>
      </c>
      <c r="AD57" s="369">
        <v>59523.81</v>
      </c>
      <c r="AE57" s="369">
        <v>59523.81</v>
      </c>
      <c r="AF57" s="369">
        <v>59523.81</v>
      </c>
      <c r="AG57" s="369">
        <v>59523.81</v>
      </c>
      <c r="AH57" s="369">
        <v>59523.81</v>
      </c>
      <c r="AI57" s="369">
        <v>59523.81</v>
      </c>
      <c r="AJ57" s="369">
        <v>59523.81</v>
      </c>
      <c r="AK57" s="369">
        <v>59523.81</v>
      </c>
      <c r="AL57" s="369">
        <v>59523.81</v>
      </c>
      <c r="AM57" s="369">
        <v>59523.81</v>
      </c>
    </row>
    <row r="58" spans="1:39">
      <c r="A58" s="10">
        <v>39205</v>
      </c>
      <c r="B58" s="10">
        <v>210</v>
      </c>
      <c r="C58" s="10" t="s">
        <v>1802</v>
      </c>
      <c r="D58" s="10">
        <v>195500000</v>
      </c>
      <c r="E58" s="10" t="s">
        <v>1751</v>
      </c>
      <c r="F58" s="10">
        <v>7</v>
      </c>
      <c r="G58" s="369">
        <v>1</v>
      </c>
      <c r="H58" s="369">
        <v>195500000</v>
      </c>
      <c r="I58" s="369">
        <v>0</v>
      </c>
      <c r="J58" s="369">
        <v>0</v>
      </c>
      <c r="K58" s="369">
        <v>0</v>
      </c>
      <c r="L58" s="369">
        <v>0</v>
      </c>
      <c r="M58" s="369">
        <v>0</v>
      </c>
      <c r="N58" s="369">
        <v>0</v>
      </c>
      <c r="O58" s="369">
        <v>0</v>
      </c>
      <c r="P58" s="369">
        <v>0</v>
      </c>
      <c r="Q58" s="369">
        <v>1</v>
      </c>
      <c r="R58" s="369">
        <v>195500000</v>
      </c>
      <c r="S58" s="369">
        <v>0</v>
      </c>
      <c r="T58" s="369">
        <v>195500000</v>
      </c>
      <c r="U58" s="369">
        <v>27928571.399999999</v>
      </c>
      <c r="V58" s="369">
        <v>0</v>
      </c>
      <c r="W58" s="369">
        <v>0</v>
      </c>
      <c r="X58" s="369">
        <v>27928571.399999999</v>
      </c>
      <c r="Y58" s="369">
        <v>0</v>
      </c>
      <c r="Z58" s="369">
        <v>55857142.799999997</v>
      </c>
      <c r="AA58" s="369">
        <v>139642857.19999999</v>
      </c>
      <c r="AB58" s="369">
        <v>2327380.9500000002</v>
      </c>
      <c r="AC58" s="369">
        <v>2327380.9500000002</v>
      </c>
      <c r="AD58" s="369">
        <v>2327380.9500000002</v>
      </c>
      <c r="AE58" s="369">
        <v>2327380.9500000002</v>
      </c>
      <c r="AF58" s="369">
        <v>2327380.9500000002</v>
      </c>
      <c r="AG58" s="369">
        <v>2327380.9500000002</v>
      </c>
      <c r="AH58" s="369">
        <v>2327380.9500000002</v>
      </c>
      <c r="AI58" s="369">
        <v>2327380.9500000002</v>
      </c>
      <c r="AJ58" s="369">
        <v>2327380.9500000002</v>
      </c>
      <c r="AK58" s="369">
        <v>2327380.9500000002</v>
      </c>
      <c r="AL58" s="369">
        <v>2327380.9500000002</v>
      </c>
      <c r="AM58" s="369">
        <v>2327380.9500000002</v>
      </c>
    </row>
    <row r="59" spans="1:39">
      <c r="A59" s="10">
        <v>39205</v>
      </c>
      <c r="B59" s="10">
        <v>223</v>
      </c>
      <c r="C59" s="10" t="s">
        <v>1803</v>
      </c>
      <c r="D59" s="10">
        <v>1430000</v>
      </c>
      <c r="E59" s="10" t="s">
        <v>1804</v>
      </c>
      <c r="F59" s="10">
        <v>5</v>
      </c>
      <c r="G59" s="369">
        <v>1</v>
      </c>
      <c r="H59" s="369">
        <v>1430000</v>
      </c>
      <c r="I59" s="369">
        <v>0</v>
      </c>
      <c r="J59" s="369">
        <v>0</v>
      </c>
      <c r="K59" s="369">
        <v>0</v>
      </c>
      <c r="L59" s="369">
        <v>0</v>
      </c>
      <c r="M59" s="369">
        <v>0</v>
      </c>
      <c r="N59" s="369">
        <v>0</v>
      </c>
      <c r="O59" s="369">
        <v>0</v>
      </c>
      <c r="P59" s="369">
        <v>0</v>
      </c>
      <c r="Q59" s="369">
        <v>1</v>
      </c>
      <c r="R59" s="369">
        <v>1430000</v>
      </c>
      <c r="S59" s="369">
        <v>0</v>
      </c>
      <c r="T59" s="369">
        <v>1430000</v>
      </c>
      <c r="U59" s="369">
        <v>285999.96000000002</v>
      </c>
      <c r="V59" s="369">
        <v>0</v>
      </c>
      <c r="W59" s="369">
        <v>0</v>
      </c>
      <c r="X59" s="369">
        <v>285999.96000000002</v>
      </c>
      <c r="Y59" s="369">
        <v>0</v>
      </c>
      <c r="Z59" s="369">
        <v>571999.92000000004</v>
      </c>
      <c r="AA59" s="369">
        <v>858000.08</v>
      </c>
      <c r="AB59" s="369">
        <v>23833.33</v>
      </c>
      <c r="AC59" s="369">
        <v>23833.33</v>
      </c>
      <c r="AD59" s="369">
        <v>23833.33</v>
      </c>
      <c r="AE59" s="369">
        <v>23833.33</v>
      </c>
      <c r="AF59" s="369">
        <v>23833.33</v>
      </c>
      <c r="AG59" s="369">
        <v>23833.33</v>
      </c>
      <c r="AH59" s="369">
        <v>23833.33</v>
      </c>
      <c r="AI59" s="369">
        <v>23833.33</v>
      </c>
      <c r="AJ59" s="369">
        <v>23833.33</v>
      </c>
      <c r="AK59" s="369">
        <v>23833.33</v>
      </c>
      <c r="AL59" s="369">
        <v>23833.33</v>
      </c>
      <c r="AM59" s="369">
        <v>23833.33</v>
      </c>
    </row>
    <row r="60" spans="1:39">
      <c r="A60" s="10">
        <v>39205</v>
      </c>
      <c r="B60" s="10">
        <v>225</v>
      </c>
      <c r="C60" s="10" t="s">
        <v>1805</v>
      </c>
      <c r="D60" s="10">
        <v>1538900</v>
      </c>
      <c r="E60" s="10" t="s">
        <v>1804</v>
      </c>
      <c r="F60" s="10">
        <v>5</v>
      </c>
      <c r="G60" s="369">
        <v>1</v>
      </c>
      <c r="H60" s="369">
        <v>1538900</v>
      </c>
      <c r="I60" s="369">
        <v>0</v>
      </c>
      <c r="J60" s="369">
        <v>0</v>
      </c>
      <c r="K60" s="369">
        <v>0</v>
      </c>
      <c r="L60" s="369">
        <v>0</v>
      </c>
      <c r="M60" s="369">
        <v>0</v>
      </c>
      <c r="N60" s="369">
        <v>0</v>
      </c>
      <c r="O60" s="369">
        <v>0</v>
      </c>
      <c r="P60" s="369">
        <v>0</v>
      </c>
      <c r="Q60" s="369">
        <v>1</v>
      </c>
      <c r="R60" s="369">
        <v>1538900</v>
      </c>
      <c r="S60" s="369">
        <v>0</v>
      </c>
      <c r="T60" s="369">
        <v>1538900</v>
      </c>
      <c r="U60" s="369">
        <v>307779.96000000002</v>
      </c>
      <c r="V60" s="369">
        <v>0</v>
      </c>
      <c r="W60" s="369">
        <v>0</v>
      </c>
      <c r="X60" s="369">
        <v>307779.96000000002</v>
      </c>
      <c r="Y60" s="369">
        <v>0</v>
      </c>
      <c r="Z60" s="369">
        <v>615559.92000000004</v>
      </c>
      <c r="AA60" s="369">
        <v>923340.08</v>
      </c>
      <c r="AB60" s="369">
        <v>25648.33</v>
      </c>
      <c r="AC60" s="369">
        <v>25648.33</v>
      </c>
      <c r="AD60" s="369">
        <v>25648.33</v>
      </c>
      <c r="AE60" s="369">
        <v>25648.33</v>
      </c>
      <c r="AF60" s="369">
        <v>25648.33</v>
      </c>
      <c r="AG60" s="369">
        <v>25648.33</v>
      </c>
      <c r="AH60" s="369">
        <v>25648.33</v>
      </c>
      <c r="AI60" s="369">
        <v>25648.33</v>
      </c>
      <c r="AJ60" s="369">
        <v>25648.33</v>
      </c>
      <c r="AK60" s="369">
        <v>25648.33</v>
      </c>
      <c r="AL60" s="369">
        <v>25648.33</v>
      </c>
      <c r="AM60" s="369">
        <v>25648.33</v>
      </c>
    </row>
    <row r="61" spans="1:39">
      <c r="A61" s="10">
        <v>39205</v>
      </c>
      <c r="B61" s="10">
        <v>226</v>
      </c>
      <c r="C61" s="10" t="s">
        <v>1806</v>
      </c>
      <c r="D61" s="10">
        <v>478500</v>
      </c>
      <c r="E61" s="10" t="s">
        <v>1804</v>
      </c>
      <c r="F61" s="10">
        <v>5</v>
      </c>
      <c r="G61" s="369">
        <v>1</v>
      </c>
      <c r="H61" s="369">
        <v>478500</v>
      </c>
      <c r="I61" s="369">
        <v>0</v>
      </c>
      <c r="J61" s="369">
        <v>0</v>
      </c>
      <c r="K61" s="369">
        <v>0</v>
      </c>
      <c r="L61" s="369">
        <v>0</v>
      </c>
      <c r="M61" s="369">
        <v>0</v>
      </c>
      <c r="N61" s="369">
        <v>0</v>
      </c>
      <c r="O61" s="369">
        <v>0</v>
      </c>
      <c r="P61" s="369">
        <v>0</v>
      </c>
      <c r="Q61" s="369">
        <v>1</v>
      </c>
      <c r="R61" s="369">
        <v>478500</v>
      </c>
      <c r="S61" s="369">
        <v>0</v>
      </c>
      <c r="T61" s="369">
        <v>478500</v>
      </c>
      <c r="U61" s="369">
        <v>95700</v>
      </c>
      <c r="V61" s="369">
        <v>0</v>
      </c>
      <c r="W61" s="369">
        <v>0</v>
      </c>
      <c r="X61" s="369">
        <v>95700</v>
      </c>
      <c r="Y61" s="369">
        <v>0</v>
      </c>
      <c r="Z61" s="369">
        <v>191400</v>
      </c>
      <c r="AA61" s="369">
        <v>287100</v>
      </c>
      <c r="AB61" s="369">
        <v>7975</v>
      </c>
      <c r="AC61" s="369">
        <v>7975</v>
      </c>
      <c r="AD61" s="369">
        <v>7975</v>
      </c>
      <c r="AE61" s="369">
        <v>7975</v>
      </c>
      <c r="AF61" s="369">
        <v>7975</v>
      </c>
      <c r="AG61" s="369">
        <v>7975</v>
      </c>
      <c r="AH61" s="369">
        <v>7975</v>
      </c>
      <c r="AI61" s="369">
        <v>7975</v>
      </c>
      <c r="AJ61" s="369">
        <v>7975</v>
      </c>
      <c r="AK61" s="369">
        <v>7975</v>
      </c>
      <c r="AL61" s="369">
        <v>7975</v>
      </c>
      <c r="AM61" s="369">
        <v>7975</v>
      </c>
    </row>
    <row r="62" spans="1:39">
      <c r="A62" s="10">
        <v>39205</v>
      </c>
      <c r="B62" s="10">
        <v>227</v>
      </c>
      <c r="C62" s="10" t="s">
        <v>1807</v>
      </c>
      <c r="D62" s="10">
        <v>2065800</v>
      </c>
      <c r="E62" s="10" t="s">
        <v>1804</v>
      </c>
      <c r="F62" s="10">
        <v>5</v>
      </c>
      <c r="G62" s="369">
        <v>1</v>
      </c>
      <c r="H62" s="369">
        <v>2065800</v>
      </c>
      <c r="I62" s="369">
        <v>0</v>
      </c>
      <c r="J62" s="369">
        <v>0</v>
      </c>
      <c r="K62" s="369">
        <v>0</v>
      </c>
      <c r="L62" s="369">
        <v>0</v>
      </c>
      <c r="M62" s="369">
        <v>0</v>
      </c>
      <c r="N62" s="369">
        <v>0</v>
      </c>
      <c r="O62" s="369">
        <v>0</v>
      </c>
      <c r="P62" s="369">
        <v>0</v>
      </c>
      <c r="Q62" s="369">
        <v>1</v>
      </c>
      <c r="R62" s="369">
        <v>2065800</v>
      </c>
      <c r="S62" s="369">
        <v>0</v>
      </c>
      <c r="T62" s="369">
        <v>2065800</v>
      </c>
      <c r="U62" s="369">
        <v>413160</v>
      </c>
      <c r="V62" s="369">
        <v>0</v>
      </c>
      <c r="W62" s="369">
        <v>0</v>
      </c>
      <c r="X62" s="369">
        <v>413160</v>
      </c>
      <c r="Y62" s="369">
        <v>0</v>
      </c>
      <c r="Z62" s="369">
        <v>826320</v>
      </c>
      <c r="AA62" s="369">
        <v>1239480</v>
      </c>
      <c r="AB62" s="369">
        <v>34430</v>
      </c>
      <c r="AC62" s="369">
        <v>34430</v>
      </c>
      <c r="AD62" s="369">
        <v>34430</v>
      </c>
      <c r="AE62" s="369">
        <v>34430</v>
      </c>
      <c r="AF62" s="369">
        <v>34430</v>
      </c>
      <c r="AG62" s="369">
        <v>34430</v>
      </c>
      <c r="AH62" s="369">
        <v>34430</v>
      </c>
      <c r="AI62" s="369">
        <v>34430</v>
      </c>
      <c r="AJ62" s="369">
        <v>34430</v>
      </c>
      <c r="AK62" s="369">
        <v>34430</v>
      </c>
      <c r="AL62" s="369">
        <v>34430</v>
      </c>
      <c r="AM62" s="369">
        <v>34430</v>
      </c>
    </row>
    <row r="63" spans="1:39">
      <c r="A63" s="10">
        <v>39205</v>
      </c>
      <c r="B63" s="10">
        <v>228</v>
      </c>
      <c r="C63" s="10" t="s">
        <v>1808</v>
      </c>
      <c r="D63" s="10">
        <v>488400</v>
      </c>
      <c r="E63" s="10" t="s">
        <v>1804</v>
      </c>
      <c r="F63" s="10">
        <v>5</v>
      </c>
      <c r="G63" s="369">
        <v>1</v>
      </c>
      <c r="H63" s="369">
        <v>488400</v>
      </c>
      <c r="I63" s="369">
        <v>0</v>
      </c>
      <c r="J63" s="369">
        <v>0</v>
      </c>
      <c r="K63" s="369">
        <v>0</v>
      </c>
      <c r="L63" s="369">
        <v>0</v>
      </c>
      <c r="M63" s="369">
        <v>0</v>
      </c>
      <c r="N63" s="369">
        <v>0</v>
      </c>
      <c r="O63" s="369">
        <v>0</v>
      </c>
      <c r="P63" s="369">
        <v>0</v>
      </c>
      <c r="Q63" s="369">
        <v>1</v>
      </c>
      <c r="R63" s="369">
        <v>488400</v>
      </c>
      <c r="S63" s="369">
        <v>0</v>
      </c>
      <c r="T63" s="369">
        <v>488400</v>
      </c>
      <c r="U63" s="369">
        <v>97680</v>
      </c>
      <c r="V63" s="369">
        <v>0</v>
      </c>
      <c r="W63" s="369">
        <v>0</v>
      </c>
      <c r="X63" s="369">
        <v>97680</v>
      </c>
      <c r="Y63" s="369">
        <v>0</v>
      </c>
      <c r="Z63" s="369">
        <v>195360</v>
      </c>
      <c r="AA63" s="369">
        <v>293040</v>
      </c>
      <c r="AB63" s="369">
        <v>8140</v>
      </c>
      <c r="AC63" s="369">
        <v>8140</v>
      </c>
      <c r="AD63" s="369">
        <v>8140</v>
      </c>
      <c r="AE63" s="369">
        <v>8140</v>
      </c>
      <c r="AF63" s="369">
        <v>8140</v>
      </c>
      <c r="AG63" s="369">
        <v>8140</v>
      </c>
      <c r="AH63" s="369">
        <v>8140</v>
      </c>
      <c r="AI63" s="369">
        <v>8140</v>
      </c>
      <c r="AJ63" s="369">
        <v>8140</v>
      </c>
      <c r="AK63" s="369">
        <v>8140</v>
      </c>
      <c r="AL63" s="369">
        <v>8140</v>
      </c>
      <c r="AM63" s="369">
        <v>8140</v>
      </c>
    </row>
    <row r="64" spans="1:39">
      <c r="A64" s="10">
        <v>39205</v>
      </c>
      <c r="B64" s="10">
        <v>230</v>
      </c>
      <c r="C64" s="10" t="s">
        <v>1809</v>
      </c>
      <c r="D64" s="10">
        <v>2180200</v>
      </c>
      <c r="E64" s="10" t="s">
        <v>1804</v>
      </c>
      <c r="F64" s="10">
        <v>5</v>
      </c>
      <c r="G64" s="369">
        <v>1</v>
      </c>
      <c r="H64" s="369">
        <v>2180200</v>
      </c>
      <c r="I64" s="369">
        <v>0</v>
      </c>
      <c r="J64" s="369">
        <v>0</v>
      </c>
      <c r="K64" s="369">
        <v>0</v>
      </c>
      <c r="L64" s="369">
        <v>0</v>
      </c>
      <c r="M64" s="369">
        <v>0</v>
      </c>
      <c r="N64" s="369">
        <v>0</v>
      </c>
      <c r="O64" s="369">
        <v>0</v>
      </c>
      <c r="P64" s="369">
        <v>0</v>
      </c>
      <c r="Q64" s="369">
        <v>1</v>
      </c>
      <c r="R64" s="369">
        <v>2180200</v>
      </c>
      <c r="S64" s="369">
        <v>0</v>
      </c>
      <c r="T64" s="369">
        <v>2180200</v>
      </c>
      <c r="U64" s="369">
        <v>436040.04</v>
      </c>
      <c r="V64" s="369">
        <v>0</v>
      </c>
      <c r="W64" s="369">
        <v>0</v>
      </c>
      <c r="X64" s="369">
        <v>436040.04</v>
      </c>
      <c r="Y64" s="369">
        <v>0</v>
      </c>
      <c r="Z64" s="369">
        <v>872080.08</v>
      </c>
      <c r="AA64" s="369">
        <v>1308119.92</v>
      </c>
      <c r="AB64" s="369">
        <v>36336.67</v>
      </c>
      <c r="AC64" s="369">
        <v>36336.67</v>
      </c>
      <c r="AD64" s="369">
        <v>36336.67</v>
      </c>
      <c r="AE64" s="369">
        <v>36336.67</v>
      </c>
      <c r="AF64" s="369">
        <v>36336.67</v>
      </c>
      <c r="AG64" s="369">
        <v>36336.67</v>
      </c>
      <c r="AH64" s="369">
        <v>36336.67</v>
      </c>
      <c r="AI64" s="369">
        <v>36336.67</v>
      </c>
      <c r="AJ64" s="369">
        <v>36336.67</v>
      </c>
      <c r="AK64" s="369">
        <v>36336.67</v>
      </c>
      <c r="AL64" s="369">
        <v>36336.67</v>
      </c>
      <c r="AM64" s="369">
        <v>36336.67</v>
      </c>
    </row>
    <row r="65" spans="1:39">
      <c r="A65" s="10">
        <v>39205</v>
      </c>
      <c r="B65" s="10">
        <v>231</v>
      </c>
      <c r="C65" s="10" t="s">
        <v>1810</v>
      </c>
      <c r="D65" s="10">
        <v>55000</v>
      </c>
      <c r="E65" s="10" t="s">
        <v>1804</v>
      </c>
      <c r="F65" s="10">
        <v>5</v>
      </c>
      <c r="G65" s="369">
        <v>2</v>
      </c>
      <c r="H65" s="369">
        <v>110000</v>
      </c>
      <c r="I65" s="369">
        <v>0</v>
      </c>
      <c r="J65" s="369">
        <v>0</v>
      </c>
      <c r="K65" s="369">
        <v>0</v>
      </c>
      <c r="L65" s="369">
        <v>0</v>
      </c>
      <c r="M65" s="369">
        <v>0</v>
      </c>
      <c r="N65" s="369">
        <v>0</v>
      </c>
      <c r="O65" s="369">
        <v>0</v>
      </c>
      <c r="P65" s="369">
        <v>0</v>
      </c>
      <c r="Q65" s="369">
        <v>2</v>
      </c>
      <c r="R65" s="369">
        <v>110000</v>
      </c>
      <c r="S65" s="369">
        <v>0</v>
      </c>
      <c r="T65" s="369">
        <v>110000</v>
      </c>
      <c r="U65" s="369">
        <v>21999.96</v>
      </c>
      <c r="V65" s="369">
        <v>0</v>
      </c>
      <c r="W65" s="369">
        <v>0</v>
      </c>
      <c r="X65" s="369">
        <v>21999.96</v>
      </c>
      <c r="Y65" s="369">
        <v>0</v>
      </c>
      <c r="Z65" s="369">
        <v>43999.92</v>
      </c>
      <c r="AA65" s="369">
        <v>66000.08</v>
      </c>
      <c r="AB65" s="369">
        <v>1833.33</v>
      </c>
      <c r="AC65" s="369">
        <v>1833.33</v>
      </c>
      <c r="AD65" s="369">
        <v>1833.33</v>
      </c>
      <c r="AE65" s="369">
        <v>1833.33</v>
      </c>
      <c r="AF65" s="369">
        <v>1833.33</v>
      </c>
      <c r="AG65" s="369">
        <v>1833.33</v>
      </c>
      <c r="AH65" s="369">
        <v>1833.33</v>
      </c>
      <c r="AI65" s="369">
        <v>1833.33</v>
      </c>
      <c r="AJ65" s="369">
        <v>1833.33</v>
      </c>
      <c r="AK65" s="369">
        <v>1833.33</v>
      </c>
      <c r="AL65" s="369">
        <v>1833.33</v>
      </c>
      <c r="AM65" s="369">
        <v>1833.33</v>
      </c>
    </row>
    <row r="66" spans="1:39">
      <c r="A66" s="10">
        <v>39205</v>
      </c>
      <c r="B66" s="10">
        <v>232</v>
      </c>
      <c r="C66" s="10" t="s">
        <v>1811</v>
      </c>
      <c r="D66" s="10">
        <v>66000</v>
      </c>
      <c r="E66" s="10" t="s">
        <v>1804</v>
      </c>
      <c r="F66" s="10">
        <v>5</v>
      </c>
      <c r="G66" s="369">
        <v>2</v>
      </c>
      <c r="H66" s="369">
        <v>132000</v>
      </c>
      <c r="I66" s="369">
        <v>0</v>
      </c>
      <c r="J66" s="369">
        <v>0</v>
      </c>
      <c r="K66" s="369">
        <v>0</v>
      </c>
      <c r="L66" s="369">
        <v>0</v>
      </c>
      <c r="M66" s="369">
        <v>0</v>
      </c>
      <c r="N66" s="369">
        <v>0</v>
      </c>
      <c r="O66" s="369">
        <v>0</v>
      </c>
      <c r="P66" s="369">
        <v>0</v>
      </c>
      <c r="Q66" s="369">
        <v>2</v>
      </c>
      <c r="R66" s="369">
        <v>132000</v>
      </c>
      <c r="S66" s="369">
        <v>0</v>
      </c>
      <c r="T66" s="369">
        <v>132000</v>
      </c>
      <c r="U66" s="369">
        <v>26400</v>
      </c>
      <c r="V66" s="369">
        <v>0</v>
      </c>
      <c r="W66" s="369">
        <v>0</v>
      </c>
      <c r="X66" s="369">
        <v>26400</v>
      </c>
      <c r="Y66" s="369">
        <v>0</v>
      </c>
      <c r="Z66" s="369">
        <v>52800</v>
      </c>
      <c r="AA66" s="369">
        <v>79200</v>
      </c>
      <c r="AB66" s="369">
        <v>2200</v>
      </c>
      <c r="AC66" s="369">
        <v>2200</v>
      </c>
      <c r="AD66" s="369">
        <v>2200</v>
      </c>
      <c r="AE66" s="369">
        <v>2200</v>
      </c>
      <c r="AF66" s="369">
        <v>2200</v>
      </c>
      <c r="AG66" s="369">
        <v>2200</v>
      </c>
      <c r="AH66" s="369">
        <v>2200</v>
      </c>
      <c r="AI66" s="369">
        <v>2200</v>
      </c>
      <c r="AJ66" s="369">
        <v>2200</v>
      </c>
      <c r="AK66" s="369">
        <v>2200</v>
      </c>
      <c r="AL66" s="369">
        <v>2200</v>
      </c>
      <c r="AM66" s="369">
        <v>2200</v>
      </c>
    </row>
    <row r="67" spans="1:39">
      <c r="A67" s="10">
        <v>39205</v>
      </c>
      <c r="B67" s="10">
        <v>233</v>
      </c>
      <c r="C67" s="10" t="s">
        <v>1812</v>
      </c>
      <c r="D67" s="10">
        <v>827200</v>
      </c>
      <c r="E67" s="10" t="s">
        <v>1804</v>
      </c>
      <c r="F67" s="10">
        <v>5</v>
      </c>
      <c r="G67" s="369">
        <v>1</v>
      </c>
      <c r="H67" s="369">
        <v>827200</v>
      </c>
      <c r="I67" s="369">
        <v>0</v>
      </c>
      <c r="J67" s="369">
        <v>0</v>
      </c>
      <c r="K67" s="369">
        <v>0</v>
      </c>
      <c r="L67" s="369">
        <v>0</v>
      </c>
      <c r="M67" s="369">
        <v>0</v>
      </c>
      <c r="N67" s="369">
        <v>0</v>
      </c>
      <c r="O67" s="369">
        <v>0</v>
      </c>
      <c r="P67" s="369">
        <v>0</v>
      </c>
      <c r="Q67" s="369">
        <v>1</v>
      </c>
      <c r="R67" s="369">
        <v>827200</v>
      </c>
      <c r="S67" s="369">
        <v>0</v>
      </c>
      <c r="T67" s="369">
        <v>827200</v>
      </c>
      <c r="U67" s="369">
        <v>165440.04</v>
      </c>
      <c r="V67" s="369">
        <v>0</v>
      </c>
      <c r="W67" s="369">
        <v>0</v>
      </c>
      <c r="X67" s="369">
        <v>165440.04</v>
      </c>
      <c r="Y67" s="369">
        <v>0</v>
      </c>
      <c r="Z67" s="369">
        <v>330880.08</v>
      </c>
      <c r="AA67" s="369">
        <v>496319.92</v>
      </c>
      <c r="AB67" s="369">
        <v>13786.67</v>
      </c>
      <c r="AC67" s="369">
        <v>13786.67</v>
      </c>
      <c r="AD67" s="369">
        <v>13786.67</v>
      </c>
      <c r="AE67" s="369">
        <v>13786.67</v>
      </c>
      <c r="AF67" s="369">
        <v>13786.67</v>
      </c>
      <c r="AG67" s="369">
        <v>13786.67</v>
      </c>
      <c r="AH67" s="369">
        <v>13786.67</v>
      </c>
      <c r="AI67" s="369">
        <v>13786.67</v>
      </c>
      <c r="AJ67" s="369">
        <v>13786.67</v>
      </c>
      <c r="AK67" s="369">
        <v>13786.67</v>
      </c>
      <c r="AL67" s="369">
        <v>13786.67</v>
      </c>
      <c r="AM67" s="369">
        <v>13786.67</v>
      </c>
    </row>
    <row r="68" spans="1:39">
      <c r="A68" s="10">
        <v>39205</v>
      </c>
      <c r="B68" s="10">
        <v>234</v>
      </c>
      <c r="C68" s="10" t="s">
        <v>1813</v>
      </c>
      <c r="D68" s="10">
        <v>4668400</v>
      </c>
      <c r="E68" s="10" t="s">
        <v>1804</v>
      </c>
      <c r="F68" s="10">
        <v>5</v>
      </c>
      <c r="G68" s="369">
        <v>1</v>
      </c>
      <c r="H68" s="369">
        <v>4668400</v>
      </c>
      <c r="I68" s="369">
        <v>0</v>
      </c>
      <c r="J68" s="369">
        <v>0</v>
      </c>
      <c r="K68" s="369">
        <v>0</v>
      </c>
      <c r="L68" s="369">
        <v>0</v>
      </c>
      <c r="M68" s="369">
        <v>0</v>
      </c>
      <c r="N68" s="369">
        <v>0</v>
      </c>
      <c r="O68" s="369">
        <v>0</v>
      </c>
      <c r="P68" s="369">
        <v>0</v>
      </c>
      <c r="Q68" s="369">
        <v>1</v>
      </c>
      <c r="R68" s="369">
        <v>4668400</v>
      </c>
      <c r="S68" s="369">
        <v>0</v>
      </c>
      <c r="T68" s="369">
        <v>4668400</v>
      </c>
      <c r="U68" s="369">
        <v>933680.04</v>
      </c>
      <c r="V68" s="369">
        <v>0</v>
      </c>
      <c r="W68" s="369">
        <v>0</v>
      </c>
      <c r="X68" s="369">
        <v>933680.04</v>
      </c>
      <c r="Y68" s="369">
        <v>0</v>
      </c>
      <c r="Z68" s="369">
        <v>1867360.08</v>
      </c>
      <c r="AA68" s="369">
        <v>2801039.92</v>
      </c>
      <c r="AB68" s="369">
        <v>77806.67</v>
      </c>
      <c r="AC68" s="369">
        <v>77806.67</v>
      </c>
      <c r="AD68" s="369">
        <v>77806.67</v>
      </c>
      <c r="AE68" s="369">
        <v>77806.67</v>
      </c>
      <c r="AF68" s="369">
        <v>77806.67</v>
      </c>
      <c r="AG68" s="369">
        <v>77806.67</v>
      </c>
      <c r="AH68" s="369">
        <v>77806.67</v>
      </c>
      <c r="AI68" s="369">
        <v>77806.67</v>
      </c>
      <c r="AJ68" s="369">
        <v>77806.67</v>
      </c>
      <c r="AK68" s="369">
        <v>77806.67</v>
      </c>
      <c r="AL68" s="369">
        <v>77806.67</v>
      </c>
      <c r="AM68" s="369">
        <v>77806.67</v>
      </c>
    </row>
    <row r="69" spans="1:39">
      <c r="A69" s="10">
        <v>39205</v>
      </c>
      <c r="B69" s="10">
        <v>235</v>
      </c>
      <c r="C69" s="10" t="s">
        <v>1814</v>
      </c>
      <c r="D69" s="10">
        <v>1650000</v>
      </c>
      <c r="E69" s="10" t="s">
        <v>1804</v>
      </c>
      <c r="F69" s="10">
        <v>5</v>
      </c>
      <c r="G69" s="369">
        <v>1</v>
      </c>
      <c r="H69" s="369">
        <v>1650000</v>
      </c>
      <c r="I69" s="369">
        <v>0</v>
      </c>
      <c r="J69" s="369">
        <v>0</v>
      </c>
      <c r="K69" s="369">
        <v>0</v>
      </c>
      <c r="L69" s="369">
        <v>0</v>
      </c>
      <c r="M69" s="369">
        <v>0</v>
      </c>
      <c r="N69" s="369">
        <v>0</v>
      </c>
      <c r="O69" s="369">
        <v>0</v>
      </c>
      <c r="P69" s="369">
        <v>0</v>
      </c>
      <c r="Q69" s="369">
        <v>1</v>
      </c>
      <c r="R69" s="369">
        <v>1650000</v>
      </c>
      <c r="S69" s="369">
        <v>0</v>
      </c>
      <c r="T69" s="369">
        <v>1650000</v>
      </c>
      <c r="U69" s="369">
        <v>330000</v>
      </c>
      <c r="V69" s="369">
        <v>0</v>
      </c>
      <c r="W69" s="369">
        <v>0</v>
      </c>
      <c r="X69" s="369">
        <v>330000</v>
      </c>
      <c r="Y69" s="369">
        <v>0</v>
      </c>
      <c r="Z69" s="369">
        <v>660000</v>
      </c>
      <c r="AA69" s="369">
        <v>990000</v>
      </c>
      <c r="AB69" s="369">
        <v>27500</v>
      </c>
      <c r="AC69" s="369">
        <v>27500</v>
      </c>
      <c r="AD69" s="369">
        <v>27500</v>
      </c>
      <c r="AE69" s="369">
        <v>27500</v>
      </c>
      <c r="AF69" s="369">
        <v>27500</v>
      </c>
      <c r="AG69" s="369">
        <v>27500</v>
      </c>
      <c r="AH69" s="369">
        <v>27500</v>
      </c>
      <c r="AI69" s="369">
        <v>27500</v>
      </c>
      <c r="AJ69" s="369">
        <v>27500</v>
      </c>
      <c r="AK69" s="369">
        <v>27500</v>
      </c>
      <c r="AL69" s="369">
        <v>27500</v>
      </c>
      <c r="AM69" s="369">
        <v>27500</v>
      </c>
    </row>
    <row r="70" spans="1:39">
      <c r="A70" s="10">
        <v>39205</v>
      </c>
      <c r="B70" s="10">
        <v>236</v>
      </c>
      <c r="C70" s="10" t="s">
        <v>1815</v>
      </c>
      <c r="D70" s="10">
        <v>456500</v>
      </c>
      <c r="E70" s="10" t="s">
        <v>1804</v>
      </c>
      <c r="F70" s="10">
        <v>5</v>
      </c>
      <c r="G70" s="369">
        <v>1</v>
      </c>
      <c r="H70" s="369">
        <v>456500</v>
      </c>
      <c r="I70" s="369">
        <v>0</v>
      </c>
      <c r="J70" s="369">
        <v>0</v>
      </c>
      <c r="K70" s="369">
        <v>0</v>
      </c>
      <c r="L70" s="369">
        <v>0</v>
      </c>
      <c r="M70" s="369">
        <v>0</v>
      </c>
      <c r="N70" s="369">
        <v>0</v>
      </c>
      <c r="O70" s="369">
        <v>0</v>
      </c>
      <c r="P70" s="369">
        <v>0</v>
      </c>
      <c r="Q70" s="369">
        <v>1</v>
      </c>
      <c r="R70" s="369">
        <v>456500</v>
      </c>
      <c r="S70" s="369">
        <v>0</v>
      </c>
      <c r="T70" s="369">
        <v>456500</v>
      </c>
      <c r="U70" s="369">
        <v>91299.96</v>
      </c>
      <c r="V70" s="369">
        <v>0</v>
      </c>
      <c r="W70" s="369">
        <v>0</v>
      </c>
      <c r="X70" s="369">
        <v>91299.96</v>
      </c>
      <c r="Y70" s="369">
        <v>0</v>
      </c>
      <c r="Z70" s="369">
        <v>182599.92</v>
      </c>
      <c r="AA70" s="369">
        <v>273900.08</v>
      </c>
      <c r="AB70" s="369">
        <v>7608.33</v>
      </c>
      <c r="AC70" s="369">
        <v>7608.33</v>
      </c>
      <c r="AD70" s="369">
        <v>7608.33</v>
      </c>
      <c r="AE70" s="369">
        <v>7608.33</v>
      </c>
      <c r="AF70" s="369">
        <v>7608.33</v>
      </c>
      <c r="AG70" s="369">
        <v>7608.33</v>
      </c>
      <c r="AH70" s="369">
        <v>7608.33</v>
      </c>
      <c r="AI70" s="369">
        <v>7608.33</v>
      </c>
      <c r="AJ70" s="369">
        <v>7608.33</v>
      </c>
      <c r="AK70" s="369">
        <v>7608.33</v>
      </c>
      <c r="AL70" s="369">
        <v>7608.33</v>
      </c>
      <c r="AM70" s="369">
        <v>7608.33</v>
      </c>
    </row>
    <row r="71" spans="1:39">
      <c r="A71" s="10">
        <v>39205</v>
      </c>
      <c r="B71" s="10">
        <v>237</v>
      </c>
      <c r="C71" s="10" t="s">
        <v>1816</v>
      </c>
      <c r="D71" s="10">
        <v>480150</v>
      </c>
      <c r="E71" s="10" t="s">
        <v>1804</v>
      </c>
      <c r="F71" s="10">
        <v>5</v>
      </c>
      <c r="G71" s="369">
        <v>1</v>
      </c>
      <c r="H71" s="369">
        <v>480150</v>
      </c>
      <c r="I71" s="369">
        <v>0</v>
      </c>
      <c r="J71" s="369">
        <v>0</v>
      </c>
      <c r="K71" s="369">
        <v>0</v>
      </c>
      <c r="L71" s="369">
        <v>0</v>
      </c>
      <c r="M71" s="369">
        <v>0</v>
      </c>
      <c r="N71" s="369">
        <v>0</v>
      </c>
      <c r="O71" s="369">
        <v>0</v>
      </c>
      <c r="P71" s="369">
        <v>0</v>
      </c>
      <c r="Q71" s="369">
        <v>1</v>
      </c>
      <c r="R71" s="369">
        <v>480150</v>
      </c>
      <c r="S71" s="369">
        <v>0</v>
      </c>
      <c r="T71" s="369">
        <v>480150</v>
      </c>
      <c r="U71" s="369">
        <v>96030</v>
      </c>
      <c r="V71" s="369">
        <v>0</v>
      </c>
      <c r="W71" s="369">
        <v>0</v>
      </c>
      <c r="X71" s="369">
        <v>96030</v>
      </c>
      <c r="Y71" s="369">
        <v>0</v>
      </c>
      <c r="Z71" s="369">
        <v>192060</v>
      </c>
      <c r="AA71" s="369">
        <v>288090</v>
      </c>
      <c r="AB71" s="369">
        <v>8002.5</v>
      </c>
      <c r="AC71" s="369">
        <v>8002.5</v>
      </c>
      <c r="AD71" s="369">
        <v>8002.5</v>
      </c>
      <c r="AE71" s="369">
        <v>8002.5</v>
      </c>
      <c r="AF71" s="369">
        <v>8002.5</v>
      </c>
      <c r="AG71" s="369">
        <v>8002.5</v>
      </c>
      <c r="AH71" s="369">
        <v>8002.5</v>
      </c>
      <c r="AI71" s="369">
        <v>8002.5</v>
      </c>
      <c r="AJ71" s="369">
        <v>8002.5</v>
      </c>
      <c r="AK71" s="369">
        <v>8002.5</v>
      </c>
      <c r="AL71" s="369">
        <v>8002.5</v>
      </c>
      <c r="AM71" s="369">
        <v>8002.5</v>
      </c>
    </row>
    <row r="72" spans="1:39">
      <c r="A72" s="10">
        <v>39205</v>
      </c>
      <c r="B72" s="10" t="s">
        <v>1817</v>
      </c>
      <c r="C72" s="10" t="s">
        <v>1818</v>
      </c>
      <c r="D72" s="10">
        <v>1149900</v>
      </c>
      <c r="E72" s="10" t="s">
        <v>1751</v>
      </c>
      <c r="F72" s="10">
        <v>5</v>
      </c>
      <c r="G72" s="369">
        <v>1</v>
      </c>
      <c r="H72" s="369">
        <v>1149900</v>
      </c>
      <c r="I72" s="369">
        <v>0</v>
      </c>
      <c r="J72" s="369">
        <v>0</v>
      </c>
      <c r="K72" s="369">
        <v>0</v>
      </c>
      <c r="L72" s="369">
        <v>0</v>
      </c>
      <c r="M72" s="369">
        <v>0</v>
      </c>
      <c r="N72" s="369">
        <v>0</v>
      </c>
      <c r="O72" s="369">
        <v>0</v>
      </c>
      <c r="P72" s="369">
        <v>0</v>
      </c>
      <c r="Q72" s="369">
        <v>1</v>
      </c>
      <c r="R72" s="369">
        <v>1149900</v>
      </c>
      <c r="S72" s="369">
        <v>0</v>
      </c>
      <c r="T72" s="369">
        <v>1149900</v>
      </c>
      <c r="U72" s="369">
        <v>229980</v>
      </c>
      <c r="V72" s="369">
        <v>0</v>
      </c>
      <c r="W72" s="369">
        <v>0</v>
      </c>
      <c r="X72" s="369">
        <v>229980</v>
      </c>
      <c r="Y72" s="369">
        <v>0</v>
      </c>
      <c r="Z72" s="369">
        <v>459960</v>
      </c>
      <c r="AA72" s="369">
        <v>689940</v>
      </c>
      <c r="AB72" s="369">
        <v>19165</v>
      </c>
      <c r="AC72" s="369">
        <v>19165</v>
      </c>
      <c r="AD72" s="369">
        <v>19165</v>
      </c>
      <c r="AE72" s="369">
        <v>19165</v>
      </c>
      <c r="AF72" s="369">
        <v>19165</v>
      </c>
      <c r="AG72" s="369">
        <v>19165</v>
      </c>
      <c r="AH72" s="369">
        <v>19165</v>
      </c>
      <c r="AI72" s="369">
        <v>19165</v>
      </c>
      <c r="AJ72" s="369">
        <v>19165</v>
      </c>
      <c r="AK72" s="369">
        <v>19165</v>
      </c>
      <c r="AL72" s="369">
        <v>19165</v>
      </c>
      <c r="AM72" s="369">
        <v>19165</v>
      </c>
    </row>
    <row r="73" spans="1:39">
      <c r="A73" s="10">
        <v>39205</v>
      </c>
      <c r="B73" s="10" t="s">
        <v>1817</v>
      </c>
      <c r="C73" s="10" t="s">
        <v>1818</v>
      </c>
      <c r="D73" s="10">
        <v>1199900</v>
      </c>
      <c r="E73" s="10" t="s">
        <v>1819</v>
      </c>
      <c r="F73" s="10">
        <v>5</v>
      </c>
      <c r="G73" s="369">
        <v>1</v>
      </c>
      <c r="H73" s="369">
        <v>1199900</v>
      </c>
      <c r="I73" s="369">
        <v>0</v>
      </c>
      <c r="J73" s="369">
        <v>0</v>
      </c>
      <c r="K73" s="369">
        <v>0</v>
      </c>
      <c r="L73" s="369">
        <v>0</v>
      </c>
      <c r="M73" s="369">
        <v>0</v>
      </c>
      <c r="N73" s="369">
        <v>0</v>
      </c>
      <c r="O73" s="369">
        <v>0</v>
      </c>
      <c r="P73" s="369">
        <v>0</v>
      </c>
      <c r="Q73" s="369">
        <v>1</v>
      </c>
      <c r="R73" s="369">
        <v>1199900</v>
      </c>
      <c r="S73" s="369">
        <v>0</v>
      </c>
      <c r="T73" s="369">
        <v>1199900</v>
      </c>
      <c r="U73" s="369">
        <v>857672.76</v>
      </c>
      <c r="V73" s="369">
        <v>0</v>
      </c>
      <c r="W73" s="369">
        <v>0</v>
      </c>
      <c r="X73" s="369">
        <v>239979.96</v>
      </c>
      <c r="Y73" s="369">
        <v>0</v>
      </c>
      <c r="Z73" s="369">
        <v>1097652.72</v>
      </c>
      <c r="AA73" s="369">
        <v>102247.28</v>
      </c>
      <c r="AB73" s="369">
        <v>19998.330000000002</v>
      </c>
      <c r="AC73" s="369">
        <v>19998.330000000002</v>
      </c>
      <c r="AD73" s="369">
        <v>19998.330000000002</v>
      </c>
      <c r="AE73" s="369">
        <v>19998.330000000002</v>
      </c>
      <c r="AF73" s="369">
        <v>19998.330000000002</v>
      </c>
      <c r="AG73" s="369">
        <v>19998.330000000002</v>
      </c>
      <c r="AH73" s="369">
        <v>19998.330000000002</v>
      </c>
      <c r="AI73" s="369">
        <v>19998.330000000002</v>
      </c>
      <c r="AJ73" s="369">
        <v>19998.330000000002</v>
      </c>
      <c r="AK73" s="369">
        <v>19998.330000000002</v>
      </c>
      <c r="AL73" s="369">
        <v>19998.330000000002</v>
      </c>
      <c r="AM73" s="369">
        <v>19998.330000000002</v>
      </c>
    </row>
    <row r="74" spans="1:39">
      <c r="A74" s="10">
        <v>39205</v>
      </c>
      <c r="B74" s="10" t="s">
        <v>1820</v>
      </c>
      <c r="C74" s="10" t="s">
        <v>1821</v>
      </c>
      <c r="D74" s="10">
        <v>1170020</v>
      </c>
      <c r="E74" s="10" t="s">
        <v>1751</v>
      </c>
      <c r="F74" s="10">
        <v>5</v>
      </c>
      <c r="G74" s="369">
        <v>1</v>
      </c>
      <c r="H74" s="369">
        <v>1170020</v>
      </c>
      <c r="I74" s="369">
        <v>0</v>
      </c>
      <c r="J74" s="369">
        <v>0</v>
      </c>
      <c r="K74" s="369">
        <v>0</v>
      </c>
      <c r="L74" s="369">
        <v>0</v>
      </c>
      <c r="M74" s="369">
        <v>0</v>
      </c>
      <c r="N74" s="369">
        <v>0</v>
      </c>
      <c r="O74" s="369">
        <v>0</v>
      </c>
      <c r="P74" s="369">
        <v>0</v>
      </c>
      <c r="Q74" s="369">
        <v>1</v>
      </c>
      <c r="R74" s="369">
        <v>1170020</v>
      </c>
      <c r="S74" s="369">
        <v>0</v>
      </c>
      <c r="T74" s="369">
        <v>1170020</v>
      </c>
      <c r="U74" s="369">
        <v>234003.96</v>
      </c>
      <c r="V74" s="369">
        <v>0</v>
      </c>
      <c r="W74" s="369">
        <v>0</v>
      </c>
      <c r="X74" s="369">
        <v>234003.96</v>
      </c>
      <c r="Y74" s="369">
        <v>0</v>
      </c>
      <c r="Z74" s="369">
        <v>468007.92</v>
      </c>
      <c r="AA74" s="369">
        <v>702012.08</v>
      </c>
      <c r="AB74" s="369">
        <v>19500.330000000002</v>
      </c>
      <c r="AC74" s="369">
        <v>19500.330000000002</v>
      </c>
      <c r="AD74" s="369">
        <v>19500.330000000002</v>
      </c>
      <c r="AE74" s="369">
        <v>19500.330000000002</v>
      </c>
      <c r="AF74" s="369">
        <v>19500.330000000002</v>
      </c>
      <c r="AG74" s="369">
        <v>19500.330000000002</v>
      </c>
      <c r="AH74" s="369">
        <v>19500.330000000002</v>
      </c>
      <c r="AI74" s="369">
        <v>19500.330000000002</v>
      </c>
      <c r="AJ74" s="369">
        <v>19500.330000000002</v>
      </c>
      <c r="AK74" s="369">
        <v>19500.330000000002</v>
      </c>
      <c r="AL74" s="369">
        <v>19500.330000000002</v>
      </c>
      <c r="AM74" s="369">
        <v>19500.330000000002</v>
      </c>
    </row>
    <row r="75" spans="1:39">
      <c r="A75" s="10">
        <v>39205</v>
      </c>
      <c r="B75" s="10" t="s">
        <v>1822</v>
      </c>
      <c r="C75" s="10" t="s">
        <v>1823</v>
      </c>
      <c r="D75" s="10">
        <v>229900</v>
      </c>
      <c r="E75" s="10" t="s">
        <v>1751</v>
      </c>
      <c r="F75" s="10">
        <v>5</v>
      </c>
      <c r="G75" s="369">
        <v>1</v>
      </c>
      <c r="H75" s="369">
        <v>229900</v>
      </c>
      <c r="I75" s="369">
        <v>0</v>
      </c>
      <c r="J75" s="369">
        <v>0</v>
      </c>
      <c r="K75" s="369">
        <v>0</v>
      </c>
      <c r="L75" s="369">
        <v>0</v>
      </c>
      <c r="M75" s="369">
        <v>0</v>
      </c>
      <c r="N75" s="369">
        <v>0</v>
      </c>
      <c r="O75" s="369">
        <v>0</v>
      </c>
      <c r="P75" s="369">
        <v>0</v>
      </c>
      <c r="Q75" s="369">
        <v>1</v>
      </c>
      <c r="R75" s="369">
        <v>229900</v>
      </c>
      <c r="S75" s="369">
        <v>0</v>
      </c>
      <c r="T75" s="369">
        <v>229900</v>
      </c>
      <c r="U75" s="369">
        <v>45980.04</v>
      </c>
      <c r="V75" s="369">
        <v>0</v>
      </c>
      <c r="W75" s="369">
        <v>0</v>
      </c>
      <c r="X75" s="369">
        <v>45980.04</v>
      </c>
      <c r="Y75" s="369">
        <v>0</v>
      </c>
      <c r="Z75" s="369">
        <v>91960.08</v>
      </c>
      <c r="AA75" s="369">
        <v>137939.92000000001</v>
      </c>
      <c r="AB75" s="369">
        <v>3831.67</v>
      </c>
      <c r="AC75" s="369">
        <v>3831.67</v>
      </c>
      <c r="AD75" s="369">
        <v>3831.67</v>
      </c>
      <c r="AE75" s="369">
        <v>3831.67</v>
      </c>
      <c r="AF75" s="369">
        <v>3831.67</v>
      </c>
      <c r="AG75" s="369">
        <v>3831.67</v>
      </c>
      <c r="AH75" s="369">
        <v>3831.67</v>
      </c>
      <c r="AI75" s="369">
        <v>3831.67</v>
      </c>
      <c r="AJ75" s="369">
        <v>3831.67</v>
      </c>
      <c r="AK75" s="369">
        <v>3831.67</v>
      </c>
      <c r="AL75" s="369">
        <v>3831.67</v>
      </c>
      <c r="AM75" s="369">
        <v>3831.67</v>
      </c>
    </row>
    <row r="76" spans="1:39">
      <c r="A76" s="10">
        <v>39205</v>
      </c>
      <c r="B76" s="10" t="s">
        <v>1824</v>
      </c>
      <c r="C76" s="10" t="s">
        <v>1825</v>
      </c>
      <c r="D76" s="10">
        <v>349900</v>
      </c>
      <c r="E76" s="10" t="s">
        <v>1751</v>
      </c>
      <c r="F76" s="10">
        <v>5</v>
      </c>
      <c r="G76" s="369">
        <v>1</v>
      </c>
      <c r="H76" s="369">
        <v>349900</v>
      </c>
      <c r="I76" s="369">
        <v>0</v>
      </c>
      <c r="J76" s="369">
        <v>0</v>
      </c>
      <c r="K76" s="369">
        <v>0</v>
      </c>
      <c r="L76" s="369">
        <v>0</v>
      </c>
      <c r="M76" s="369">
        <v>0</v>
      </c>
      <c r="N76" s="369">
        <v>0</v>
      </c>
      <c r="O76" s="369">
        <v>0</v>
      </c>
      <c r="P76" s="369">
        <v>0</v>
      </c>
      <c r="Q76" s="369">
        <v>1</v>
      </c>
      <c r="R76" s="369">
        <v>349900</v>
      </c>
      <c r="S76" s="369">
        <v>0</v>
      </c>
      <c r="T76" s="369">
        <v>349900</v>
      </c>
      <c r="U76" s="369">
        <v>69980.039999999994</v>
      </c>
      <c r="V76" s="369">
        <v>0</v>
      </c>
      <c r="W76" s="369">
        <v>0</v>
      </c>
      <c r="X76" s="369">
        <v>69980.039999999994</v>
      </c>
      <c r="Y76" s="369">
        <v>0</v>
      </c>
      <c r="Z76" s="369">
        <v>139960.07999999999</v>
      </c>
      <c r="AA76" s="369">
        <v>209939.92</v>
      </c>
      <c r="AB76" s="369">
        <v>5831.67</v>
      </c>
      <c r="AC76" s="369">
        <v>5831.67</v>
      </c>
      <c r="AD76" s="369">
        <v>5831.67</v>
      </c>
      <c r="AE76" s="369">
        <v>5831.67</v>
      </c>
      <c r="AF76" s="369">
        <v>5831.67</v>
      </c>
      <c r="AG76" s="369">
        <v>5831.67</v>
      </c>
      <c r="AH76" s="369">
        <v>5831.67</v>
      </c>
      <c r="AI76" s="369">
        <v>5831.67</v>
      </c>
      <c r="AJ76" s="369">
        <v>5831.67</v>
      </c>
      <c r="AK76" s="369">
        <v>5831.67</v>
      </c>
      <c r="AL76" s="369">
        <v>5831.67</v>
      </c>
      <c r="AM76" s="369">
        <v>5831.67</v>
      </c>
    </row>
    <row r="77" spans="1:39">
      <c r="A77" s="10">
        <v>39205</v>
      </c>
      <c r="B77" s="10" t="s">
        <v>1824</v>
      </c>
      <c r="C77" s="10" t="s">
        <v>1826</v>
      </c>
      <c r="D77" s="10">
        <v>219900</v>
      </c>
      <c r="E77" s="10" t="s">
        <v>1751</v>
      </c>
      <c r="F77" s="10">
        <v>5</v>
      </c>
      <c r="G77" s="369">
        <v>1</v>
      </c>
      <c r="H77" s="369">
        <v>219900</v>
      </c>
      <c r="I77" s="369">
        <v>0</v>
      </c>
      <c r="J77" s="369">
        <v>0</v>
      </c>
      <c r="K77" s="369">
        <v>0</v>
      </c>
      <c r="L77" s="369">
        <v>0</v>
      </c>
      <c r="M77" s="369">
        <v>0</v>
      </c>
      <c r="N77" s="369">
        <v>0</v>
      </c>
      <c r="O77" s="369">
        <v>0</v>
      </c>
      <c r="P77" s="369">
        <v>0</v>
      </c>
      <c r="Q77" s="369">
        <v>1</v>
      </c>
      <c r="R77" s="369">
        <v>219900</v>
      </c>
      <c r="S77" s="369">
        <v>0</v>
      </c>
      <c r="T77" s="369">
        <v>219900</v>
      </c>
      <c r="U77" s="369">
        <v>43980</v>
      </c>
      <c r="V77" s="369">
        <v>0</v>
      </c>
      <c r="W77" s="369">
        <v>0</v>
      </c>
      <c r="X77" s="369">
        <v>43980</v>
      </c>
      <c r="Y77" s="369">
        <v>0</v>
      </c>
      <c r="Z77" s="369">
        <v>87960</v>
      </c>
      <c r="AA77" s="369">
        <v>131940</v>
      </c>
      <c r="AB77" s="369">
        <v>3665</v>
      </c>
      <c r="AC77" s="369">
        <v>3665</v>
      </c>
      <c r="AD77" s="369">
        <v>3665</v>
      </c>
      <c r="AE77" s="369">
        <v>3665</v>
      </c>
      <c r="AF77" s="369">
        <v>3665</v>
      </c>
      <c r="AG77" s="369">
        <v>3665</v>
      </c>
      <c r="AH77" s="369">
        <v>3665</v>
      </c>
      <c r="AI77" s="369">
        <v>3665</v>
      </c>
      <c r="AJ77" s="369">
        <v>3665</v>
      </c>
      <c r="AK77" s="369">
        <v>3665</v>
      </c>
      <c r="AL77" s="369">
        <v>3665</v>
      </c>
      <c r="AM77" s="369">
        <v>3665</v>
      </c>
    </row>
    <row r="78" spans="1:39">
      <c r="A78" s="10">
        <v>39205</v>
      </c>
      <c r="B78" s="10" t="s">
        <v>1824</v>
      </c>
      <c r="C78" s="10" t="s">
        <v>1827</v>
      </c>
      <c r="D78" s="10">
        <v>129900</v>
      </c>
      <c r="E78" s="10" t="s">
        <v>1751</v>
      </c>
      <c r="F78" s="10">
        <v>5</v>
      </c>
      <c r="G78" s="369">
        <v>1</v>
      </c>
      <c r="H78" s="369">
        <v>129900</v>
      </c>
      <c r="I78" s="369">
        <v>0</v>
      </c>
      <c r="J78" s="369">
        <v>0</v>
      </c>
      <c r="K78" s="369">
        <v>0</v>
      </c>
      <c r="L78" s="369">
        <v>0</v>
      </c>
      <c r="M78" s="369">
        <v>0</v>
      </c>
      <c r="N78" s="369">
        <v>0</v>
      </c>
      <c r="O78" s="369">
        <v>0</v>
      </c>
      <c r="P78" s="369">
        <v>0</v>
      </c>
      <c r="Q78" s="369">
        <v>1</v>
      </c>
      <c r="R78" s="369">
        <v>129900</v>
      </c>
      <c r="S78" s="369">
        <v>0</v>
      </c>
      <c r="T78" s="369">
        <v>129900</v>
      </c>
      <c r="U78" s="369">
        <v>25980</v>
      </c>
      <c r="V78" s="369">
        <v>0</v>
      </c>
      <c r="W78" s="369">
        <v>0</v>
      </c>
      <c r="X78" s="369">
        <v>25980</v>
      </c>
      <c r="Y78" s="369">
        <v>0</v>
      </c>
      <c r="Z78" s="369">
        <v>51960</v>
      </c>
      <c r="AA78" s="369">
        <v>77940</v>
      </c>
      <c r="AB78" s="369">
        <v>2165</v>
      </c>
      <c r="AC78" s="369">
        <v>2165</v>
      </c>
      <c r="AD78" s="369">
        <v>2165</v>
      </c>
      <c r="AE78" s="369">
        <v>2165</v>
      </c>
      <c r="AF78" s="369">
        <v>2165</v>
      </c>
      <c r="AG78" s="369">
        <v>2165</v>
      </c>
      <c r="AH78" s="369">
        <v>2165</v>
      </c>
      <c r="AI78" s="369">
        <v>2165</v>
      </c>
      <c r="AJ78" s="369">
        <v>2165</v>
      </c>
      <c r="AK78" s="369">
        <v>2165</v>
      </c>
      <c r="AL78" s="369">
        <v>2165</v>
      </c>
      <c r="AM78" s="369">
        <v>2165</v>
      </c>
    </row>
    <row r="79" spans="1:39">
      <c r="A79" s="10">
        <v>39205</v>
      </c>
      <c r="B79" s="10" t="s">
        <v>1828</v>
      </c>
      <c r="C79" s="10" t="s">
        <v>1829</v>
      </c>
      <c r="D79" s="10">
        <v>400000</v>
      </c>
      <c r="E79" s="10" t="s">
        <v>1751</v>
      </c>
      <c r="F79" s="10">
        <v>5</v>
      </c>
      <c r="G79" s="369">
        <v>1</v>
      </c>
      <c r="H79" s="369">
        <v>400000</v>
      </c>
      <c r="I79" s="369">
        <v>0</v>
      </c>
      <c r="J79" s="369">
        <v>0</v>
      </c>
      <c r="K79" s="369">
        <v>0</v>
      </c>
      <c r="L79" s="369">
        <v>0</v>
      </c>
      <c r="M79" s="369">
        <v>0</v>
      </c>
      <c r="N79" s="369">
        <v>0</v>
      </c>
      <c r="O79" s="369">
        <v>0</v>
      </c>
      <c r="P79" s="369">
        <v>0</v>
      </c>
      <c r="Q79" s="369">
        <v>1</v>
      </c>
      <c r="R79" s="369">
        <v>400000</v>
      </c>
      <c r="S79" s="369">
        <v>0</v>
      </c>
      <c r="T79" s="369">
        <v>400000</v>
      </c>
      <c r="U79" s="369">
        <v>80000.039999999994</v>
      </c>
      <c r="V79" s="369">
        <v>0</v>
      </c>
      <c r="W79" s="369">
        <v>0</v>
      </c>
      <c r="X79" s="369">
        <v>80000.039999999994</v>
      </c>
      <c r="Y79" s="369">
        <v>0</v>
      </c>
      <c r="Z79" s="369">
        <v>160000.07999999999</v>
      </c>
      <c r="AA79" s="369">
        <v>239999.92</v>
      </c>
      <c r="AB79" s="369">
        <v>6666.67</v>
      </c>
      <c r="AC79" s="369">
        <v>6666.67</v>
      </c>
      <c r="AD79" s="369">
        <v>6666.67</v>
      </c>
      <c r="AE79" s="369">
        <v>6666.67</v>
      </c>
      <c r="AF79" s="369">
        <v>6666.67</v>
      </c>
      <c r="AG79" s="369">
        <v>6666.67</v>
      </c>
      <c r="AH79" s="369">
        <v>6666.67</v>
      </c>
      <c r="AI79" s="369">
        <v>6666.67</v>
      </c>
      <c r="AJ79" s="369">
        <v>6666.67</v>
      </c>
      <c r="AK79" s="369">
        <v>6666.67</v>
      </c>
      <c r="AL79" s="369">
        <v>6666.67</v>
      </c>
      <c r="AM79" s="369">
        <v>6666.67</v>
      </c>
    </row>
    <row r="80" spans="1:39">
      <c r="A80" s="10">
        <v>39205</v>
      </c>
      <c r="B80" s="10" t="s">
        <v>1830</v>
      </c>
      <c r="C80" s="10" t="s">
        <v>1831</v>
      </c>
      <c r="D80" s="10">
        <v>1900</v>
      </c>
      <c r="E80" s="10" t="s">
        <v>1751</v>
      </c>
      <c r="F80" s="10">
        <v>7</v>
      </c>
      <c r="G80" s="369">
        <v>450</v>
      </c>
      <c r="H80" s="369">
        <v>855000</v>
      </c>
      <c r="I80" s="369">
        <v>0</v>
      </c>
      <c r="J80" s="369">
        <v>0</v>
      </c>
      <c r="K80" s="369">
        <v>0</v>
      </c>
      <c r="L80" s="369">
        <v>0</v>
      </c>
      <c r="M80" s="369">
        <v>0</v>
      </c>
      <c r="N80" s="369">
        <v>0</v>
      </c>
      <c r="O80" s="369">
        <v>0</v>
      </c>
      <c r="P80" s="369">
        <v>0</v>
      </c>
      <c r="Q80" s="369">
        <v>450</v>
      </c>
      <c r="R80" s="369">
        <v>855000</v>
      </c>
      <c r="S80" s="369">
        <v>0</v>
      </c>
      <c r="T80" s="369">
        <v>855000</v>
      </c>
      <c r="U80" s="369">
        <v>122142.84</v>
      </c>
      <c r="V80" s="369">
        <v>-1.45519152283669E-11</v>
      </c>
      <c r="W80" s="369">
        <v>0</v>
      </c>
      <c r="X80" s="369">
        <v>122142.84</v>
      </c>
      <c r="Y80" s="369">
        <v>0</v>
      </c>
      <c r="Z80" s="369">
        <v>244285.68</v>
      </c>
      <c r="AA80" s="369">
        <v>610714.31999999995</v>
      </c>
      <c r="AB80" s="369">
        <v>10178.57</v>
      </c>
      <c r="AC80" s="369">
        <v>10178.57</v>
      </c>
      <c r="AD80" s="369">
        <v>10178.57</v>
      </c>
      <c r="AE80" s="369">
        <v>10178.57</v>
      </c>
      <c r="AF80" s="369">
        <v>10178.57</v>
      </c>
      <c r="AG80" s="369">
        <v>10178.57</v>
      </c>
      <c r="AH80" s="369">
        <v>10178.57</v>
      </c>
      <c r="AI80" s="369">
        <v>10178.57</v>
      </c>
      <c r="AJ80" s="369">
        <v>10178.57</v>
      </c>
      <c r="AK80" s="369">
        <v>10178.57</v>
      </c>
      <c r="AL80" s="369">
        <v>10178.57</v>
      </c>
      <c r="AM80" s="369">
        <v>10178.57</v>
      </c>
    </row>
    <row r="81" spans="1:39">
      <c r="A81" s="10">
        <v>39205</v>
      </c>
      <c r="B81" s="10" t="s">
        <v>1830</v>
      </c>
      <c r="C81" s="10" t="s">
        <v>1831</v>
      </c>
      <c r="D81" s="10">
        <v>2000</v>
      </c>
      <c r="E81" s="10" t="s">
        <v>1751</v>
      </c>
      <c r="F81" s="10">
        <v>7</v>
      </c>
      <c r="G81" s="369">
        <v>130</v>
      </c>
      <c r="H81" s="369">
        <v>260000</v>
      </c>
      <c r="I81" s="369">
        <v>0</v>
      </c>
      <c r="J81" s="369">
        <v>0</v>
      </c>
      <c r="K81" s="369">
        <v>0</v>
      </c>
      <c r="L81" s="369">
        <v>0</v>
      </c>
      <c r="M81" s="369">
        <v>0</v>
      </c>
      <c r="N81" s="369">
        <v>0</v>
      </c>
      <c r="O81" s="369">
        <v>0</v>
      </c>
      <c r="P81" s="369">
        <v>0</v>
      </c>
      <c r="Q81" s="369">
        <v>130</v>
      </c>
      <c r="R81" s="369">
        <v>260000</v>
      </c>
      <c r="S81" s="369">
        <v>0</v>
      </c>
      <c r="T81" s="369">
        <v>260000</v>
      </c>
      <c r="U81" s="369">
        <v>37142.879999999997</v>
      </c>
      <c r="V81" s="369">
        <v>0</v>
      </c>
      <c r="W81" s="369">
        <v>0</v>
      </c>
      <c r="X81" s="369">
        <v>37142.879999999997</v>
      </c>
      <c r="Y81" s="369">
        <v>0</v>
      </c>
      <c r="Z81" s="369">
        <v>74285.759999999995</v>
      </c>
      <c r="AA81" s="369">
        <v>185714.24</v>
      </c>
      <c r="AB81" s="369">
        <v>3095.24</v>
      </c>
      <c r="AC81" s="369">
        <v>3095.24</v>
      </c>
      <c r="AD81" s="369">
        <v>3095.24</v>
      </c>
      <c r="AE81" s="369">
        <v>3095.24</v>
      </c>
      <c r="AF81" s="369">
        <v>3095.24</v>
      </c>
      <c r="AG81" s="369">
        <v>3095.24</v>
      </c>
      <c r="AH81" s="369">
        <v>3095.24</v>
      </c>
      <c r="AI81" s="369">
        <v>3095.24</v>
      </c>
      <c r="AJ81" s="369">
        <v>3095.24</v>
      </c>
      <c r="AK81" s="369">
        <v>3095.24</v>
      </c>
      <c r="AL81" s="369">
        <v>3095.24</v>
      </c>
      <c r="AM81" s="369">
        <v>3095.24</v>
      </c>
    </row>
    <row r="82" spans="1:39">
      <c r="A82" s="10">
        <v>39205</v>
      </c>
      <c r="B82" s="10" t="s">
        <v>1832</v>
      </c>
      <c r="C82" s="10" t="s">
        <v>1833</v>
      </c>
      <c r="D82" s="10">
        <v>1000</v>
      </c>
      <c r="E82" s="10" t="s">
        <v>1751</v>
      </c>
      <c r="F82" s="10">
        <v>7</v>
      </c>
      <c r="G82" s="369">
        <v>30</v>
      </c>
      <c r="H82" s="369">
        <v>30000</v>
      </c>
      <c r="I82" s="369">
        <v>0</v>
      </c>
      <c r="J82" s="369">
        <v>0</v>
      </c>
      <c r="K82" s="369">
        <v>0</v>
      </c>
      <c r="L82" s="369">
        <v>0</v>
      </c>
      <c r="M82" s="369">
        <v>0</v>
      </c>
      <c r="N82" s="369">
        <v>0</v>
      </c>
      <c r="O82" s="369">
        <v>0</v>
      </c>
      <c r="P82" s="369">
        <v>0</v>
      </c>
      <c r="Q82" s="369">
        <v>30</v>
      </c>
      <c r="R82" s="369">
        <v>30000</v>
      </c>
      <c r="S82" s="369">
        <v>0</v>
      </c>
      <c r="T82" s="369">
        <v>30000</v>
      </c>
      <c r="U82" s="369">
        <v>4285.68</v>
      </c>
      <c r="V82" s="369">
        <v>0</v>
      </c>
      <c r="W82" s="369">
        <v>0</v>
      </c>
      <c r="X82" s="369">
        <v>4285.68</v>
      </c>
      <c r="Y82" s="369">
        <v>0</v>
      </c>
      <c r="Z82" s="369">
        <v>8571.36</v>
      </c>
      <c r="AA82" s="369">
        <v>21428.639999999999</v>
      </c>
      <c r="AB82" s="369">
        <v>357.14</v>
      </c>
      <c r="AC82" s="369">
        <v>357.14</v>
      </c>
      <c r="AD82" s="369">
        <v>357.14</v>
      </c>
      <c r="AE82" s="369">
        <v>357.14</v>
      </c>
      <c r="AF82" s="369">
        <v>357.14</v>
      </c>
      <c r="AG82" s="369">
        <v>357.14</v>
      </c>
      <c r="AH82" s="369">
        <v>357.14</v>
      </c>
      <c r="AI82" s="369">
        <v>357.14</v>
      </c>
      <c r="AJ82" s="369">
        <v>357.14</v>
      </c>
      <c r="AK82" s="369">
        <v>357.14</v>
      </c>
      <c r="AL82" s="369">
        <v>357.14</v>
      </c>
      <c r="AM82" s="369">
        <v>357.14</v>
      </c>
    </row>
    <row r="83" spans="1:39">
      <c r="A83" s="10">
        <v>39205</v>
      </c>
      <c r="B83" s="10" t="s">
        <v>1834</v>
      </c>
      <c r="C83" s="10" t="s">
        <v>1835</v>
      </c>
      <c r="D83" s="10">
        <v>45000</v>
      </c>
      <c r="E83" s="10" t="s">
        <v>1751</v>
      </c>
      <c r="F83" s="10">
        <v>7</v>
      </c>
      <c r="G83" s="369">
        <v>1</v>
      </c>
      <c r="H83" s="369">
        <v>45000</v>
      </c>
      <c r="I83" s="369">
        <v>0</v>
      </c>
      <c r="J83" s="369">
        <v>0</v>
      </c>
      <c r="K83" s="369">
        <v>0</v>
      </c>
      <c r="L83" s="369">
        <v>0</v>
      </c>
      <c r="M83" s="369">
        <v>0</v>
      </c>
      <c r="N83" s="369">
        <v>0</v>
      </c>
      <c r="O83" s="369">
        <v>0</v>
      </c>
      <c r="P83" s="369">
        <v>0</v>
      </c>
      <c r="Q83" s="369">
        <v>1</v>
      </c>
      <c r="R83" s="369">
        <v>45000</v>
      </c>
      <c r="S83" s="369">
        <v>0</v>
      </c>
      <c r="T83" s="369">
        <v>45000</v>
      </c>
      <c r="U83" s="369">
        <v>6428.52</v>
      </c>
      <c r="V83" s="369">
        <v>0</v>
      </c>
      <c r="W83" s="369">
        <v>0</v>
      </c>
      <c r="X83" s="369">
        <v>6428.52</v>
      </c>
      <c r="Y83" s="369">
        <v>0</v>
      </c>
      <c r="Z83" s="369">
        <v>12857.04</v>
      </c>
      <c r="AA83" s="369">
        <v>32142.959999999999</v>
      </c>
      <c r="AB83" s="369">
        <v>535.71</v>
      </c>
      <c r="AC83" s="369">
        <v>535.71</v>
      </c>
      <c r="AD83" s="369">
        <v>535.71</v>
      </c>
      <c r="AE83" s="369">
        <v>535.71</v>
      </c>
      <c r="AF83" s="369">
        <v>535.71</v>
      </c>
      <c r="AG83" s="369">
        <v>535.71</v>
      </c>
      <c r="AH83" s="369">
        <v>535.71</v>
      </c>
      <c r="AI83" s="369">
        <v>535.71</v>
      </c>
      <c r="AJ83" s="369">
        <v>535.71</v>
      </c>
      <c r="AK83" s="369">
        <v>535.71</v>
      </c>
      <c r="AL83" s="369">
        <v>535.71</v>
      </c>
      <c r="AM83" s="369">
        <v>535.71</v>
      </c>
    </row>
    <row r="84" spans="1:39">
      <c r="A84" s="10">
        <v>39205</v>
      </c>
      <c r="B84" s="10" t="s">
        <v>1836</v>
      </c>
      <c r="C84" s="10" t="s">
        <v>1837</v>
      </c>
      <c r="D84" s="10">
        <v>1500</v>
      </c>
      <c r="E84" s="10" t="s">
        <v>1751</v>
      </c>
      <c r="F84" s="10">
        <v>7</v>
      </c>
      <c r="G84" s="369">
        <v>60</v>
      </c>
      <c r="H84" s="369">
        <v>90000</v>
      </c>
      <c r="I84" s="369">
        <v>0</v>
      </c>
      <c r="J84" s="369">
        <v>0</v>
      </c>
      <c r="K84" s="369">
        <v>0</v>
      </c>
      <c r="L84" s="369">
        <v>0</v>
      </c>
      <c r="M84" s="369">
        <v>0</v>
      </c>
      <c r="N84" s="369">
        <v>0</v>
      </c>
      <c r="O84" s="369">
        <v>0</v>
      </c>
      <c r="P84" s="369">
        <v>0</v>
      </c>
      <c r="Q84" s="369">
        <v>60</v>
      </c>
      <c r="R84" s="369">
        <v>90000</v>
      </c>
      <c r="S84" s="369">
        <v>0</v>
      </c>
      <c r="T84" s="369">
        <v>90000</v>
      </c>
      <c r="U84" s="369">
        <v>12857.16</v>
      </c>
      <c r="V84" s="369">
        <v>0</v>
      </c>
      <c r="W84" s="369">
        <v>0</v>
      </c>
      <c r="X84" s="369">
        <v>12857.16</v>
      </c>
      <c r="Y84" s="369">
        <v>0</v>
      </c>
      <c r="Z84" s="369">
        <v>25714.32</v>
      </c>
      <c r="AA84" s="369">
        <v>64285.68</v>
      </c>
      <c r="AB84" s="369">
        <v>1071.43</v>
      </c>
      <c r="AC84" s="369">
        <v>1071.43</v>
      </c>
      <c r="AD84" s="369">
        <v>1071.43</v>
      </c>
      <c r="AE84" s="369">
        <v>1071.43</v>
      </c>
      <c r="AF84" s="369">
        <v>1071.43</v>
      </c>
      <c r="AG84" s="369">
        <v>1071.43</v>
      </c>
      <c r="AH84" s="369">
        <v>1071.43</v>
      </c>
      <c r="AI84" s="369">
        <v>1071.43</v>
      </c>
      <c r="AJ84" s="369">
        <v>1071.43</v>
      </c>
      <c r="AK84" s="369">
        <v>1071.43</v>
      </c>
      <c r="AL84" s="369">
        <v>1071.43</v>
      </c>
      <c r="AM84" s="369">
        <v>1071.43</v>
      </c>
    </row>
    <row r="85" spans="1:39">
      <c r="A85" s="10">
        <v>39205</v>
      </c>
      <c r="B85" s="10">
        <v>452670</v>
      </c>
      <c r="C85" s="10" t="s">
        <v>1838</v>
      </c>
      <c r="D85" s="10">
        <v>200000</v>
      </c>
      <c r="E85" s="10" t="s">
        <v>1751</v>
      </c>
      <c r="F85" s="10">
        <v>5</v>
      </c>
      <c r="G85" s="369">
        <v>2</v>
      </c>
      <c r="H85" s="369">
        <v>400000</v>
      </c>
      <c r="I85" s="369">
        <v>0</v>
      </c>
      <c r="J85" s="369">
        <v>0</v>
      </c>
      <c r="K85" s="369">
        <v>0</v>
      </c>
      <c r="L85" s="369">
        <v>0</v>
      </c>
      <c r="M85" s="369">
        <v>0</v>
      </c>
      <c r="N85" s="369">
        <v>0</v>
      </c>
      <c r="O85" s="369">
        <v>0</v>
      </c>
      <c r="P85" s="369">
        <v>0</v>
      </c>
      <c r="Q85" s="369">
        <v>2</v>
      </c>
      <c r="R85" s="369">
        <v>400000</v>
      </c>
      <c r="S85" s="369">
        <v>0</v>
      </c>
      <c r="T85" s="369">
        <v>400000</v>
      </c>
      <c r="U85" s="369">
        <v>80000.039999999994</v>
      </c>
      <c r="V85" s="369">
        <v>0</v>
      </c>
      <c r="W85" s="369">
        <v>0</v>
      </c>
      <c r="X85" s="369">
        <v>80000.039999999994</v>
      </c>
      <c r="Y85" s="369">
        <v>0</v>
      </c>
      <c r="Z85" s="369">
        <v>160000.07999999999</v>
      </c>
      <c r="AA85" s="369">
        <v>239999.92</v>
      </c>
      <c r="AB85" s="369">
        <v>6666.67</v>
      </c>
      <c r="AC85" s="369">
        <v>6666.67</v>
      </c>
      <c r="AD85" s="369">
        <v>6666.67</v>
      </c>
      <c r="AE85" s="369">
        <v>6666.67</v>
      </c>
      <c r="AF85" s="369">
        <v>6666.67</v>
      </c>
      <c r="AG85" s="369">
        <v>6666.67</v>
      </c>
      <c r="AH85" s="369">
        <v>6666.67</v>
      </c>
      <c r="AI85" s="369">
        <v>6666.67</v>
      </c>
      <c r="AJ85" s="369">
        <v>6666.67</v>
      </c>
      <c r="AK85" s="369">
        <v>6666.67</v>
      </c>
      <c r="AL85" s="369">
        <v>6666.67</v>
      </c>
      <c r="AM85" s="369">
        <v>6666.67</v>
      </c>
    </row>
    <row r="86" spans="1:39">
      <c r="A86" s="10">
        <v>39205</v>
      </c>
      <c r="B86" s="10" t="s">
        <v>1839</v>
      </c>
      <c r="C86" s="10" t="s">
        <v>1840</v>
      </c>
      <c r="D86" s="10">
        <v>800</v>
      </c>
      <c r="E86" s="10" t="s">
        <v>1751</v>
      </c>
      <c r="F86" s="10">
        <v>7</v>
      </c>
      <c r="G86" s="369">
        <v>130</v>
      </c>
      <c r="H86" s="369">
        <v>104000</v>
      </c>
      <c r="I86" s="369">
        <v>0</v>
      </c>
      <c r="J86" s="369">
        <v>0</v>
      </c>
      <c r="K86" s="369">
        <v>0</v>
      </c>
      <c r="L86" s="369">
        <v>0</v>
      </c>
      <c r="M86" s="369">
        <v>0</v>
      </c>
      <c r="N86" s="369">
        <v>0</v>
      </c>
      <c r="O86" s="369">
        <v>0</v>
      </c>
      <c r="P86" s="369">
        <v>0</v>
      </c>
      <c r="Q86" s="369">
        <v>130</v>
      </c>
      <c r="R86" s="369">
        <v>104000</v>
      </c>
      <c r="S86" s="369">
        <v>0</v>
      </c>
      <c r="T86" s="369">
        <v>104000</v>
      </c>
      <c r="U86" s="369">
        <v>14857.2</v>
      </c>
      <c r="V86" s="369">
        <v>0</v>
      </c>
      <c r="W86" s="369">
        <v>0</v>
      </c>
      <c r="X86" s="369">
        <v>14857.2</v>
      </c>
      <c r="Y86" s="369">
        <v>0</v>
      </c>
      <c r="Z86" s="369">
        <v>29714.400000000001</v>
      </c>
      <c r="AA86" s="369">
        <v>74285.600000000006</v>
      </c>
      <c r="AB86" s="369">
        <v>1238.0999999999999</v>
      </c>
      <c r="AC86" s="369">
        <v>1238.0999999999999</v>
      </c>
      <c r="AD86" s="369">
        <v>1238.0999999999999</v>
      </c>
      <c r="AE86" s="369">
        <v>1238.0999999999999</v>
      </c>
      <c r="AF86" s="369">
        <v>1238.0999999999999</v>
      </c>
      <c r="AG86" s="369">
        <v>1238.0999999999999</v>
      </c>
      <c r="AH86" s="369">
        <v>1238.0999999999999</v>
      </c>
      <c r="AI86" s="369">
        <v>1238.0999999999999</v>
      </c>
      <c r="AJ86" s="369">
        <v>1238.0999999999999</v>
      </c>
      <c r="AK86" s="369">
        <v>1238.0999999999999</v>
      </c>
      <c r="AL86" s="369">
        <v>1238.0999999999999</v>
      </c>
      <c r="AM86" s="369">
        <v>1238.0999999999999</v>
      </c>
    </row>
    <row r="87" spans="1:39">
      <c r="A87" s="10">
        <v>39205</v>
      </c>
      <c r="B87" s="10" t="s">
        <v>1841</v>
      </c>
      <c r="C87" s="10" t="s">
        <v>1842</v>
      </c>
      <c r="D87" s="10">
        <v>86000</v>
      </c>
      <c r="E87" s="10" t="s">
        <v>1751</v>
      </c>
      <c r="F87" s="10">
        <v>5</v>
      </c>
      <c r="G87" s="369">
        <v>1</v>
      </c>
      <c r="H87" s="369">
        <v>86000</v>
      </c>
      <c r="I87" s="369">
        <v>0</v>
      </c>
      <c r="J87" s="369">
        <v>0</v>
      </c>
      <c r="K87" s="369">
        <v>0</v>
      </c>
      <c r="L87" s="369">
        <v>0</v>
      </c>
      <c r="M87" s="369">
        <v>0</v>
      </c>
      <c r="N87" s="369">
        <v>0</v>
      </c>
      <c r="O87" s="369">
        <v>0</v>
      </c>
      <c r="P87" s="369">
        <v>0</v>
      </c>
      <c r="Q87" s="369">
        <v>1</v>
      </c>
      <c r="R87" s="369">
        <v>86000</v>
      </c>
      <c r="S87" s="369">
        <v>0</v>
      </c>
      <c r="T87" s="369">
        <v>86000</v>
      </c>
      <c r="U87" s="369">
        <v>17199.96</v>
      </c>
      <c r="V87" s="369">
        <v>0</v>
      </c>
      <c r="W87" s="369">
        <v>0</v>
      </c>
      <c r="X87" s="369">
        <v>17199.96</v>
      </c>
      <c r="Y87" s="369">
        <v>0</v>
      </c>
      <c r="Z87" s="369">
        <v>34399.919999999998</v>
      </c>
      <c r="AA87" s="369">
        <v>51600.08</v>
      </c>
      <c r="AB87" s="369">
        <v>1433.33</v>
      </c>
      <c r="AC87" s="369">
        <v>1433.33</v>
      </c>
      <c r="AD87" s="369">
        <v>1433.33</v>
      </c>
      <c r="AE87" s="369">
        <v>1433.33</v>
      </c>
      <c r="AF87" s="369">
        <v>1433.33</v>
      </c>
      <c r="AG87" s="369">
        <v>1433.33</v>
      </c>
      <c r="AH87" s="369">
        <v>1433.33</v>
      </c>
      <c r="AI87" s="369">
        <v>1433.33</v>
      </c>
      <c r="AJ87" s="369">
        <v>1433.33</v>
      </c>
      <c r="AK87" s="369">
        <v>1433.33</v>
      </c>
      <c r="AL87" s="369">
        <v>1433.33</v>
      </c>
      <c r="AM87" s="369">
        <v>1433.33</v>
      </c>
    </row>
    <row r="88" spans="1:39">
      <c r="A88" s="10">
        <v>39205</v>
      </c>
      <c r="B88" s="10" t="s">
        <v>1843</v>
      </c>
      <c r="C88" s="10" t="s">
        <v>1844</v>
      </c>
      <c r="D88" s="10">
        <v>80000</v>
      </c>
      <c r="E88" s="10" t="s">
        <v>1751</v>
      </c>
      <c r="F88" s="10">
        <v>5</v>
      </c>
      <c r="G88" s="369">
        <v>2</v>
      </c>
      <c r="H88" s="369">
        <v>160000</v>
      </c>
      <c r="I88" s="369">
        <v>0</v>
      </c>
      <c r="J88" s="369">
        <v>0</v>
      </c>
      <c r="K88" s="369">
        <v>0</v>
      </c>
      <c r="L88" s="369">
        <v>0</v>
      </c>
      <c r="M88" s="369">
        <v>0</v>
      </c>
      <c r="N88" s="369">
        <v>0</v>
      </c>
      <c r="O88" s="369">
        <v>0</v>
      </c>
      <c r="P88" s="369">
        <v>0</v>
      </c>
      <c r="Q88" s="369">
        <v>2</v>
      </c>
      <c r="R88" s="369">
        <v>160000</v>
      </c>
      <c r="S88" s="369">
        <v>0</v>
      </c>
      <c r="T88" s="369">
        <v>160000</v>
      </c>
      <c r="U88" s="369">
        <v>32000.04</v>
      </c>
      <c r="V88" s="369">
        <v>0</v>
      </c>
      <c r="W88" s="369">
        <v>0</v>
      </c>
      <c r="X88" s="369">
        <v>32000.04</v>
      </c>
      <c r="Y88" s="369">
        <v>0</v>
      </c>
      <c r="Z88" s="369">
        <v>64000.08</v>
      </c>
      <c r="AA88" s="369">
        <v>95999.92</v>
      </c>
      <c r="AB88" s="369">
        <v>2666.67</v>
      </c>
      <c r="AC88" s="369">
        <v>2666.67</v>
      </c>
      <c r="AD88" s="369">
        <v>2666.67</v>
      </c>
      <c r="AE88" s="369">
        <v>2666.67</v>
      </c>
      <c r="AF88" s="369">
        <v>2666.67</v>
      </c>
      <c r="AG88" s="369">
        <v>2666.67</v>
      </c>
      <c r="AH88" s="369">
        <v>2666.67</v>
      </c>
      <c r="AI88" s="369">
        <v>2666.67</v>
      </c>
      <c r="AJ88" s="369">
        <v>2666.67</v>
      </c>
      <c r="AK88" s="369">
        <v>2666.67</v>
      </c>
      <c r="AL88" s="369">
        <v>2666.67</v>
      </c>
      <c r="AM88" s="369">
        <v>2666.67</v>
      </c>
    </row>
    <row r="89" spans="1:39">
      <c r="A89" s="10">
        <v>39205</v>
      </c>
      <c r="B89" s="10" t="s">
        <v>1845</v>
      </c>
      <c r="C89" s="10" t="s">
        <v>1846</v>
      </c>
      <c r="D89" s="10">
        <v>5000</v>
      </c>
      <c r="E89" s="10" t="s">
        <v>1751</v>
      </c>
      <c r="F89" s="10">
        <v>3</v>
      </c>
      <c r="G89" s="369">
        <v>6</v>
      </c>
      <c r="H89" s="369">
        <v>30000</v>
      </c>
      <c r="I89" s="369">
        <v>0</v>
      </c>
      <c r="J89" s="369">
        <v>0</v>
      </c>
      <c r="K89" s="369">
        <v>0</v>
      </c>
      <c r="L89" s="369">
        <v>0</v>
      </c>
      <c r="M89" s="369">
        <v>0</v>
      </c>
      <c r="N89" s="369">
        <v>0</v>
      </c>
      <c r="O89" s="369">
        <v>0</v>
      </c>
      <c r="P89" s="369">
        <v>0</v>
      </c>
      <c r="Q89" s="369">
        <v>6</v>
      </c>
      <c r="R89" s="369">
        <v>30000</v>
      </c>
      <c r="S89" s="369">
        <v>0</v>
      </c>
      <c r="T89" s="369">
        <v>30000</v>
      </c>
      <c r="U89" s="369">
        <v>9999.9599999999991</v>
      </c>
      <c r="V89" s="369">
        <v>0</v>
      </c>
      <c r="W89" s="369">
        <v>0</v>
      </c>
      <c r="X89" s="369">
        <v>9999.9599999999991</v>
      </c>
      <c r="Y89" s="369">
        <v>0</v>
      </c>
      <c r="Z89" s="369">
        <v>19999.919999999998</v>
      </c>
      <c r="AA89" s="369">
        <v>10000.08</v>
      </c>
      <c r="AB89" s="369">
        <v>833.33</v>
      </c>
      <c r="AC89" s="369">
        <v>833.33</v>
      </c>
      <c r="AD89" s="369">
        <v>833.33</v>
      </c>
      <c r="AE89" s="369">
        <v>833.33</v>
      </c>
      <c r="AF89" s="369">
        <v>833.33</v>
      </c>
      <c r="AG89" s="369">
        <v>833.33</v>
      </c>
      <c r="AH89" s="369">
        <v>833.33</v>
      </c>
      <c r="AI89" s="369">
        <v>833.33</v>
      </c>
      <c r="AJ89" s="369">
        <v>833.33</v>
      </c>
      <c r="AK89" s="369">
        <v>833.33</v>
      </c>
      <c r="AL89" s="369">
        <v>833.33</v>
      </c>
      <c r="AM89" s="369">
        <v>833.33</v>
      </c>
    </row>
    <row r="90" spans="1:39">
      <c r="A90" s="10">
        <v>39205</v>
      </c>
      <c r="B90" s="10" t="s">
        <v>1847</v>
      </c>
      <c r="C90" s="10" t="s">
        <v>1848</v>
      </c>
      <c r="D90" s="10">
        <v>170000</v>
      </c>
      <c r="E90" s="10" t="s">
        <v>1751</v>
      </c>
      <c r="F90" s="10">
        <v>7</v>
      </c>
      <c r="G90" s="369">
        <v>1</v>
      </c>
      <c r="H90" s="369">
        <v>170000</v>
      </c>
      <c r="I90" s="369">
        <v>0</v>
      </c>
      <c r="J90" s="369">
        <v>0</v>
      </c>
      <c r="K90" s="369">
        <v>0</v>
      </c>
      <c r="L90" s="369">
        <v>0</v>
      </c>
      <c r="M90" s="369">
        <v>0</v>
      </c>
      <c r="N90" s="369">
        <v>0</v>
      </c>
      <c r="O90" s="369">
        <v>0</v>
      </c>
      <c r="P90" s="369">
        <v>0</v>
      </c>
      <c r="Q90" s="369">
        <v>1</v>
      </c>
      <c r="R90" s="369">
        <v>170000</v>
      </c>
      <c r="S90" s="369">
        <v>0</v>
      </c>
      <c r="T90" s="369">
        <v>170000</v>
      </c>
      <c r="U90" s="369">
        <v>24285.72</v>
      </c>
      <c r="V90" s="369">
        <v>0</v>
      </c>
      <c r="W90" s="369">
        <v>0</v>
      </c>
      <c r="X90" s="369">
        <v>24285.72</v>
      </c>
      <c r="Y90" s="369">
        <v>0</v>
      </c>
      <c r="Z90" s="369">
        <v>48571.44</v>
      </c>
      <c r="AA90" s="369">
        <v>121428.56</v>
      </c>
      <c r="AB90" s="369">
        <v>2023.81</v>
      </c>
      <c r="AC90" s="369">
        <v>2023.81</v>
      </c>
      <c r="AD90" s="369">
        <v>2023.81</v>
      </c>
      <c r="AE90" s="369">
        <v>2023.81</v>
      </c>
      <c r="AF90" s="369">
        <v>2023.81</v>
      </c>
      <c r="AG90" s="369">
        <v>2023.81</v>
      </c>
      <c r="AH90" s="369">
        <v>2023.81</v>
      </c>
      <c r="AI90" s="369">
        <v>2023.81</v>
      </c>
      <c r="AJ90" s="369">
        <v>2023.81</v>
      </c>
      <c r="AK90" s="369">
        <v>2023.81</v>
      </c>
      <c r="AL90" s="369">
        <v>2023.81</v>
      </c>
      <c r="AM90" s="369">
        <v>2023.81</v>
      </c>
    </row>
    <row r="91" spans="1:39">
      <c r="A91" s="10">
        <v>39205</v>
      </c>
      <c r="B91" s="10" t="s">
        <v>1849</v>
      </c>
      <c r="C91" s="10" t="s">
        <v>1850</v>
      </c>
      <c r="D91" s="10">
        <v>150000</v>
      </c>
      <c r="E91" s="10" t="s">
        <v>1751</v>
      </c>
      <c r="F91" s="10">
        <v>5</v>
      </c>
      <c r="G91" s="369">
        <v>1</v>
      </c>
      <c r="H91" s="369">
        <v>150000</v>
      </c>
      <c r="I91" s="369">
        <v>0</v>
      </c>
      <c r="J91" s="369">
        <v>0</v>
      </c>
      <c r="K91" s="369">
        <v>0</v>
      </c>
      <c r="L91" s="369">
        <v>0</v>
      </c>
      <c r="M91" s="369">
        <v>0</v>
      </c>
      <c r="N91" s="369">
        <v>0</v>
      </c>
      <c r="O91" s="369">
        <v>0</v>
      </c>
      <c r="P91" s="369">
        <v>0</v>
      </c>
      <c r="Q91" s="369">
        <v>1</v>
      </c>
      <c r="R91" s="369">
        <v>150000</v>
      </c>
      <c r="S91" s="369">
        <v>0</v>
      </c>
      <c r="T91" s="369">
        <v>150000</v>
      </c>
      <c r="U91" s="369">
        <v>30000</v>
      </c>
      <c r="V91" s="369">
        <v>0</v>
      </c>
      <c r="W91" s="369">
        <v>0</v>
      </c>
      <c r="X91" s="369">
        <v>30000</v>
      </c>
      <c r="Y91" s="369">
        <v>0</v>
      </c>
      <c r="Z91" s="369">
        <v>60000</v>
      </c>
      <c r="AA91" s="369">
        <v>90000</v>
      </c>
      <c r="AB91" s="369">
        <v>2500</v>
      </c>
      <c r="AC91" s="369">
        <v>2500</v>
      </c>
      <c r="AD91" s="369">
        <v>2500</v>
      </c>
      <c r="AE91" s="369">
        <v>2500</v>
      </c>
      <c r="AF91" s="369">
        <v>2500</v>
      </c>
      <c r="AG91" s="369">
        <v>2500</v>
      </c>
      <c r="AH91" s="369">
        <v>2500</v>
      </c>
      <c r="AI91" s="369">
        <v>2500</v>
      </c>
      <c r="AJ91" s="369">
        <v>2500</v>
      </c>
      <c r="AK91" s="369">
        <v>2500</v>
      </c>
      <c r="AL91" s="369">
        <v>2500</v>
      </c>
      <c r="AM91" s="369">
        <v>2500</v>
      </c>
    </row>
    <row r="92" spans="1:39">
      <c r="A92" s="10">
        <v>39205</v>
      </c>
      <c r="B92" s="10" t="s">
        <v>1851</v>
      </c>
      <c r="C92" s="10" t="s">
        <v>1852</v>
      </c>
      <c r="D92" s="10">
        <v>100000</v>
      </c>
      <c r="E92" s="10" t="s">
        <v>1751</v>
      </c>
      <c r="F92" s="10">
        <v>5</v>
      </c>
      <c r="G92" s="369">
        <v>8</v>
      </c>
      <c r="H92" s="369">
        <v>800000</v>
      </c>
      <c r="I92" s="369">
        <v>0</v>
      </c>
      <c r="J92" s="369">
        <v>0</v>
      </c>
      <c r="K92" s="369">
        <v>0</v>
      </c>
      <c r="L92" s="369">
        <v>0</v>
      </c>
      <c r="M92" s="369">
        <v>0</v>
      </c>
      <c r="N92" s="369">
        <v>0</v>
      </c>
      <c r="O92" s="369">
        <v>0</v>
      </c>
      <c r="P92" s="369">
        <v>0</v>
      </c>
      <c r="Q92" s="369">
        <v>8</v>
      </c>
      <c r="R92" s="369">
        <v>800000</v>
      </c>
      <c r="S92" s="369">
        <v>0</v>
      </c>
      <c r="T92" s="369">
        <v>800000</v>
      </c>
      <c r="U92" s="369">
        <v>159999.96</v>
      </c>
      <c r="V92" s="369">
        <v>0</v>
      </c>
      <c r="W92" s="369">
        <v>0</v>
      </c>
      <c r="X92" s="369">
        <v>159999.96</v>
      </c>
      <c r="Y92" s="369">
        <v>0</v>
      </c>
      <c r="Z92" s="369">
        <v>319999.92</v>
      </c>
      <c r="AA92" s="369">
        <v>480000.08</v>
      </c>
      <c r="AB92" s="369">
        <v>13333.33</v>
      </c>
      <c r="AC92" s="369">
        <v>13333.33</v>
      </c>
      <c r="AD92" s="369">
        <v>13333.33</v>
      </c>
      <c r="AE92" s="369">
        <v>13333.33</v>
      </c>
      <c r="AF92" s="369">
        <v>13333.33</v>
      </c>
      <c r="AG92" s="369">
        <v>13333.33</v>
      </c>
      <c r="AH92" s="369">
        <v>13333.33</v>
      </c>
      <c r="AI92" s="369">
        <v>13333.33</v>
      </c>
      <c r="AJ92" s="369">
        <v>13333.33</v>
      </c>
      <c r="AK92" s="369">
        <v>13333.33</v>
      </c>
      <c r="AL92" s="369">
        <v>13333.33</v>
      </c>
      <c r="AM92" s="369">
        <v>13333.33</v>
      </c>
    </row>
    <row r="93" spans="1:39">
      <c r="A93" s="10">
        <v>39205</v>
      </c>
      <c r="B93" s="10" t="s">
        <v>1853</v>
      </c>
      <c r="C93" s="10" t="s">
        <v>1854</v>
      </c>
      <c r="D93" s="10">
        <v>6806700</v>
      </c>
      <c r="E93" s="10" t="s">
        <v>1751</v>
      </c>
      <c r="F93" s="10">
        <v>10</v>
      </c>
      <c r="G93" s="369">
        <v>1</v>
      </c>
      <c r="H93" s="369">
        <v>6806700</v>
      </c>
      <c r="I93" s="369">
        <v>0</v>
      </c>
      <c r="J93" s="369">
        <v>0</v>
      </c>
      <c r="K93" s="369">
        <v>0</v>
      </c>
      <c r="L93" s="369">
        <v>0</v>
      </c>
      <c r="M93" s="369">
        <v>0</v>
      </c>
      <c r="N93" s="369">
        <v>0</v>
      </c>
      <c r="O93" s="369">
        <v>0</v>
      </c>
      <c r="P93" s="369">
        <v>0</v>
      </c>
      <c r="Q93" s="369">
        <v>1</v>
      </c>
      <c r="R93" s="369">
        <v>6806700</v>
      </c>
      <c r="S93" s="369">
        <v>0</v>
      </c>
      <c r="T93" s="369">
        <v>6806700</v>
      </c>
      <c r="U93" s="369">
        <v>680670</v>
      </c>
      <c r="V93" s="369">
        <v>0</v>
      </c>
      <c r="W93" s="369">
        <v>0</v>
      </c>
      <c r="X93" s="369">
        <v>680670</v>
      </c>
      <c r="Y93" s="369">
        <v>0</v>
      </c>
      <c r="Z93" s="369">
        <v>1361340</v>
      </c>
      <c r="AA93" s="369">
        <v>5445360</v>
      </c>
      <c r="AB93" s="369">
        <v>56722.5</v>
      </c>
      <c r="AC93" s="369">
        <v>56722.5</v>
      </c>
      <c r="AD93" s="369">
        <v>56722.5</v>
      </c>
      <c r="AE93" s="369">
        <v>56722.5</v>
      </c>
      <c r="AF93" s="369">
        <v>56722.5</v>
      </c>
      <c r="AG93" s="369">
        <v>56722.5</v>
      </c>
      <c r="AH93" s="369">
        <v>56722.5</v>
      </c>
      <c r="AI93" s="369">
        <v>56722.5</v>
      </c>
      <c r="AJ93" s="369">
        <v>56722.5</v>
      </c>
      <c r="AK93" s="369">
        <v>56722.5</v>
      </c>
      <c r="AL93" s="369">
        <v>56722.5</v>
      </c>
      <c r="AM93" s="369">
        <v>56722.5</v>
      </c>
    </row>
    <row r="94" spans="1:39">
      <c r="A94" s="10">
        <v>39205</v>
      </c>
      <c r="B94" s="10" t="s">
        <v>1855</v>
      </c>
      <c r="C94" s="10" t="s">
        <v>1856</v>
      </c>
      <c r="D94" s="10">
        <v>57000000</v>
      </c>
      <c r="E94" s="10" t="s">
        <v>1857</v>
      </c>
      <c r="F94" s="10">
        <v>5</v>
      </c>
      <c r="G94" s="369">
        <v>1</v>
      </c>
      <c r="H94" s="369">
        <v>57000000</v>
      </c>
      <c r="I94" s="369">
        <v>0</v>
      </c>
      <c r="J94" s="369">
        <v>0</v>
      </c>
      <c r="K94" s="369">
        <v>0</v>
      </c>
      <c r="L94" s="369">
        <v>0</v>
      </c>
      <c r="M94" s="369">
        <v>0</v>
      </c>
      <c r="N94" s="369">
        <v>0</v>
      </c>
      <c r="O94" s="369">
        <v>0</v>
      </c>
      <c r="P94" s="369">
        <v>0</v>
      </c>
      <c r="Q94" s="369">
        <v>1</v>
      </c>
      <c r="R94" s="369">
        <v>57000000</v>
      </c>
      <c r="S94" s="369">
        <v>0</v>
      </c>
      <c r="T94" s="369">
        <v>57000000</v>
      </c>
      <c r="U94" s="369">
        <v>17140558.960000001</v>
      </c>
      <c r="V94" s="369">
        <v>0</v>
      </c>
      <c r="W94" s="369">
        <v>0</v>
      </c>
      <c r="X94" s="369">
        <v>11400000</v>
      </c>
      <c r="Y94" s="369">
        <v>0</v>
      </c>
      <c r="Z94" s="369">
        <v>28540558.960000001</v>
      </c>
      <c r="AA94" s="369">
        <v>28459441.039999999</v>
      </c>
      <c r="AB94" s="369">
        <v>950000</v>
      </c>
      <c r="AC94" s="369">
        <v>950000</v>
      </c>
      <c r="AD94" s="369">
        <v>950000</v>
      </c>
      <c r="AE94" s="369">
        <v>950000</v>
      </c>
      <c r="AF94" s="369">
        <v>950000</v>
      </c>
      <c r="AG94" s="369">
        <v>950000</v>
      </c>
      <c r="AH94" s="369">
        <v>950000</v>
      </c>
      <c r="AI94" s="369">
        <v>950000</v>
      </c>
      <c r="AJ94" s="369">
        <v>950000</v>
      </c>
      <c r="AK94" s="369">
        <v>950000</v>
      </c>
      <c r="AL94" s="369">
        <v>950000</v>
      </c>
      <c r="AM94" s="369">
        <v>950000</v>
      </c>
    </row>
    <row r="95" spans="1:39">
      <c r="A95" s="10">
        <v>39205</v>
      </c>
      <c r="B95" s="10" t="s">
        <v>1858</v>
      </c>
      <c r="C95" s="10" t="s">
        <v>1859</v>
      </c>
      <c r="D95" s="10">
        <v>549438</v>
      </c>
      <c r="E95" s="10" t="s">
        <v>1860</v>
      </c>
      <c r="F95" s="10">
        <v>3</v>
      </c>
      <c r="G95" s="369">
        <v>1</v>
      </c>
      <c r="H95" s="369">
        <v>549438</v>
      </c>
      <c r="I95" s="369">
        <v>0</v>
      </c>
      <c r="J95" s="369">
        <v>0</v>
      </c>
      <c r="K95" s="369">
        <v>0</v>
      </c>
      <c r="L95" s="369">
        <v>0</v>
      </c>
      <c r="M95" s="369">
        <v>0</v>
      </c>
      <c r="N95" s="369">
        <v>0</v>
      </c>
      <c r="O95" s="369">
        <v>0</v>
      </c>
      <c r="P95" s="369">
        <v>0</v>
      </c>
      <c r="Q95" s="369">
        <v>1</v>
      </c>
      <c r="R95" s="369">
        <v>549438</v>
      </c>
      <c r="S95" s="369">
        <v>0</v>
      </c>
      <c r="T95" s="369">
        <v>549438</v>
      </c>
      <c r="U95" s="369">
        <v>549438</v>
      </c>
      <c r="V95" s="369">
        <v>0</v>
      </c>
      <c r="W95" s="369">
        <v>0</v>
      </c>
      <c r="X95" s="369">
        <v>0</v>
      </c>
      <c r="Y95" s="369">
        <v>0</v>
      </c>
      <c r="Z95" s="369">
        <v>549438</v>
      </c>
      <c r="AA95" s="369">
        <v>0</v>
      </c>
      <c r="AB95" s="369">
        <v>0</v>
      </c>
      <c r="AC95" s="369">
        <v>0</v>
      </c>
      <c r="AD95" s="369">
        <v>0</v>
      </c>
      <c r="AE95" s="369">
        <v>0</v>
      </c>
      <c r="AF95" s="369">
        <v>0</v>
      </c>
      <c r="AG95" s="369">
        <v>0</v>
      </c>
      <c r="AH95" s="369">
        <v>0</v>
      </c>
      <c r="AI95" s="369">
        <v>0</v>
      </c>
      <c r="AJ95" s="369">
        <v>0</v>
      </c>
      <c r="AK95" s="369">
        <v>0</v>
      </c>
      <c r="AL95" s="369">
        <v>0</v>
      </c>
      <c r="AM95" s="369">
        <v>0</v>
      </c>
    </row>
    <row r="96" spans="1:39">
      <c r="A96" s="10">
        <v>39205</v>
      </c>
      <c r="B96" s="10" t="s">
        <v>1861</v>
      </c>
      <c r="C96" s="10" t="s">
        <v>1862</v>
      </c>
      <c r="D96" s="10">
        <v>2441878</v>
      </c>
      <c r="E96" s="10" t="s">
        <v>1860</v>
      </c>
      <c r="F96" s="10">
        <v>5</v>
      </c>
      <c r="G96" s="369">
        <v>1</v>
      </c>
      <c r="H96" s="369">
        <v>2441878</v>
      </c>
      <c r="I96" s="369">
        <v>0</v>
      </c>
      <c r="J96" s="369">
        <v>0</v>
      </c>
      <c r="K96" s="369">
        <v>0</v>
      </c>
      <c r="L96" s="369">
        <v>0</v>
      </c>
      <c r="M96" s="369">
        <v>0</v>
      </c>
      <c r="N96" s="369">
        <v>0</v>
      </c>
      <c r="O96" s="369">
        <v>0</v>
      </c>
      <c r="P96" s="369">
        <v>0</v>
      </c>
      <c r="Q96" s="369">
        <v>1</v>
      </c>
      <c r="R96" s="369">
        <v>2441878</v>
      </c>
      <c r="S96" s="369">
        <v>0</v>
      </c>
      <c r="T96" s="369">
        <v>2441878</v>
      </c>
      <c r="U96" s="369">
        <v>2441878</v>
      </c>
      <c r="V96" s="369">
        <v>0</v>
      </c>
      <c r="W96" s="369">
        <v>0</v>
      </c>
      <c r="X96" s="369">
        <v>0</v>
      </c>
      <c r="Y96" s="369">
        <v>0</v>
      </c>
      <c r="Z96" s="369">
        <v>2441878</v>
      </c>
      <c r="AA96" s="369">
        <v>0</v>
      </c>
      <c r="AB96" s="369">
        <v>0</v>
      </c>
      <c r="AC96" s="369">
        <v>0</v>
      </c>
      <c r="AD96" s="369">
        <v>0</v>
      </c>
      <c r="AE96" s="369">
        <v>0</v>
      </c>
      <c r="AF96" s="369">
        <v>0</v>
      </c>
      <c r="AG96" s="369">
        <v>0</v>
      </c>
      <c r="AH96" s="369">
        <v>0</v>
      </c>
      <c r="AI96" s="369">
        <v>0</v>
      </c>
      <c r="AJ96" s="369">
        <v>0</v>
      </c>
      <c r="AK96" s="369">
        <v>0</v>
      </c>
      <c r="AL96" s="369">
        <v>0</v>
      </c>
      <c r="AM96" s="369">
        <v>0</v>
      </c>
    </row>
    <row r="97" spans="1:39">
      <c r="A97" s="10">
        <v>39205</v>
      </c>
      <c r="B97" s="10">
        <v>326</v>
      </c>
      <c r="C97" s="10" t="s">
        <v>1863</v>
      </c>
      <c r="D97" s="10">
        <v>1496660</v>
      </c>
      <c r="E97" s="10" t="s">
        <v>1864</v>
      </c>
      <c r="F97" s="10">
        <v>5</v>
      </c>
      <c r="G97" s="369">
        <v>1</v>
      </c>
      <c r="H97" s="369">
        <v>1496660</v>
      </c>
      <c r="I97" s="369">
        <v>0</v>
      </c>
      <c r="J97" s="369">
        <v>0</v>
      </c>
      <c r="K97" s="369">
        <v>0</v>
      </c>
      <c r="L97" s="369">
        <v>0</v>
      </c>
      <c r="M97" s="369">
        <v>0</v>
      </c>
      <c r="N97" s="369">
        <v>0</v>
      </c>
      <c r="O97" s="369">
        <v>0</v>
      </c>
      <c r="P97" s="369">
        <v>0</v>
      </c>
      <c r="Q97" s="369">
        <v>1</v>
      </c>
      <c r="R97" s="369">
        <v>1496660</v>
      </c>
      <c r="S97" s="369">
        <v>0</v>
      </c>
      <c r="T97" s="369">
        <v>1496660</v>
      </c>
      <c r="U97" s="369">
        <v>149665.98000000001</v>
      </c>
      <c r="V97" s="369">
        <v>0</v>
      </c>
      <c r="W97" s="369">
        <v>0</v>
      </c>
      <c r="X97" s="369">
        <v>299331.96000000002</v>
      </c>
      <c r="Y97" s="369">
        <v>0</v>
      </c>
      <c r="Z97" s="369">
        <v>448997.94</v>
      </c>
      <c r="AA97" s="369">
        <v>1047662.06</v>
      </c>
      <c r="AB97" s="369">
        <v>24944.33</v>
      </c>
      <c r="AC97" s="369">
        <v>24944.33</v>
      </c>
      <c r="AD97" s="369">
        <v>24944.33</v>
      </c>
      <c r="AE97" s="369">
        <v>24944.33</v>
      </c>
      <c r="AF97" s="369">
        <v>24944.33</v>
      </c>
      <c r="AG97" s="369">
        <v>24944.33</v>
      </c>
      <c r="AH97" s="369">
        <v>24944.33</v>
      </c>
      <c r="AI97" s="369">
        <v>24944.33</v>
      </c>
      <c r="AJ97" s="369">
        <v>24944.33</v>
      </c>
      <c r="AK97" s="369">
        <v>24944.33</v>
      </c>
      <c r="AL97" s="369">
        <v>24944.33</v>
      </c>
      <c r="AM97" s="369">
        <v>24944.33</v>
      </c>
    </row>
    <row r="98" spans="1:39">
      <c r="A98" s="10">
        <v>39205</v>
      </c>
      <c r="B98" s="10">
        <v>327</v>
      </c>
      <c r="C98" s="10" t="s">
        <v>1865</v>
      </c>
      <c r="D98" s="10">
        <v>75000</v>
      </c>
      <c r="E98" s="10" t="s">
        <v>1864</v>
      </c>
      <c r="F98" s="10">
        <v>5</v>
      </c>
      <c r="G98" s="369">
        <v>2</v>
      </c>
      <c r="H98" s="369">
        <v>150000</v>
      </c>
      <c r="I98" s="369">
        <v>0</v>
      </c>
      <c r="J98" s="369">
        <v>0</v>
      </c>
      <c r="K98" s="369">
        <v>0</v>
      </c>
      <c r="L98" s="369">
        <v>0</v>
      </c>
      <c r="M98" s="369">
        <v>0</v>
      </c>
      <c r="N98" s="369">
        <v>0</v>
      </c>
      <c r="O98" s="369">
        <v>0</v>
      </c>
      <c r="P98" s="369">
        <v>0</v>
      </c>
      <c r="Q98" s="369">
        <v>2</v>
      </c>
      <c r="R98" s="369">
        <v>150000</v>
      </c>
      <c r="S98" s="369">
        <v>0</v>
      </c>
      <c r="T98" s="369">
        <v>150000</v>
      </c>
      <c r="U98" s="369">
        <v>15000</v>
      </c>
      <c r="V98" s="369">
        <v>0</v>
      </c>
      <c r="W98" s="369">
        <v>0</v>
      </c>
      <c r="X98" s="369">
        <v>30000</v>
      </c>
      <c r="Y98" s="369">
        <v>0</v>
      </c>
      <c r="Z98" s="369">
        <v>45000</v>
      </c>
      <c r="AA98" s="369">
        <v>105000</v>
      </c>
      <c r="AB98" s="369">
        <v>2500</v>
      </c>
      <c r="AC98" s="369">
        <v>2500</v>
      </c>
      <c r="AD98" s="369">
        <v>2500</v>
      </c>
      <c r="AE98" s="369">
        <v>2500</v>
      </c>
      <c r="AF98" s="369">
        <v>2500</v>
      </c>
      <c r="AG98" s="369">
        <v>2500</v>
      </c>
      <c r="AH98" s="369">
        <v>2500</v>
      </c>
      <c r="AI98" s="369">
        <v>2500</v>
      </c>
      <c r="AJ98" s="369">
        <v>2500</v>
      </c>
      <c r="AK98" s="369">
        <v>2500</v>
      </c>
      <c r="AL98" s="369">
        <v>2500</v>
      </c>
      <c r="AM98" s="369">
        <v>2500</v>
      </c>
    </row>
    <row r="99" spans="1:39">
      <c r="A99" s="10">
        <v>39205</v>
      </c>
      <c r="B99" s="10">
        <v>345</v>
      </c>
      <c r="C99" s="10" t="s">
        <v>1866</v>
      </c>
      <c r="D99" s="10">
        <v>990000</v>
      </c>
      <c r="E99" s="10" t="s">
        <v>1867</v>
      </c>
      <c r="F99" s="10">
        <v>4</v>
      </c>
      <c r="G99" s="369">
        <v>1</v>
      </c>
      <c r="H99" s="369">
        <v>990000</v>
      </c>
      <c r="I99" s="369">
        <v>0</v>
      </c>
      <c r="J99" s="369">
        <v>0</v>
      </c>
      <c r="K99" s="369">
        <v>0</v>
      </c>
      <c r="L99" s="369">
        <v>0</v>
      </c>
      <c r="M99" s="369">
        <v>0</v>
      </c>
      <c r="N99" s="369">
        <v>0</v>
      </c>
      <c r="O99" s="369">
        <v>0</v>
      </c>
      <c r="P99" s="369">
        <v>0</v>
      </c>
      <c r="Q99" s="369">
        <v>1</v>
      </c>
      <c r="R99" s="369">
        <v>990000</v>
      </c>
      <c r="S99" s="369">
        <v>0</v>
      </c>
      <c r="T99" s="369">
        <v>990000</v>
      </c>
      <c r="U99" s="369">
        <v>0</v>
      </c>
      <c r="V99" s="369">
        <v>0</v>
      </c>
      <c r="W99" s="369">
        <v>0</v>
      </c>
      <c r="X99" s="369">
        <v>247500</v>
      </c>
      <c r="Y99" s="369">
        <v>0</v>
      </c>
      <c r="Z99" s="369">
        <v>247500</v>
      </c>
      <c r="AA99" s="369">
        <v>742500</v>
      </c>
      <c r="AB99" s="369">
        <v>20625</v>
      </c>
      <c r="AC99" s="369">
        <v>20625</v>
      </c>
      <c r="AD99" s="369">
        <v>20625</v>
      </c>
      <c r="AE99" s="369">
        <v>20625</v>
      </c>
      <c r="AF99" s="369">
        <v>20625</v>
      </c>
      <c r="AG99" s="369">
        <v>20625</v>
      </c>
      <c r="AH99" s="369">
        <v>20625</v>
      </c>
      <c r="AI99" s="369">
        <v>20625</v>
      </c>
      <c r="AJ99" s="369">
        <v>20625</v>
      </c>
      <c r="AK99" s="369">
        <v>20625</v>
      </c>
      <c r="AL99" s="369">
        <v>20625</v>
      </c>
      <c r="AM99" s="369">
        <v>20625</v>
      </c>
    </row>
    <row r="100" spans="1:39">
      <c r="A100" s="10">
        <v>39205</v>
      </c>
      <c r="B100" s="10">
        <v>346</v>
      </c>
      <c r="C100" s="10" t="s">
        <v>1868</v>
      </c>
      <c r="D100" s="10">
        <v>200000</v>
      </c>
      <c r="E100" s="10" t="s">
        <v>1769</v>
      </c>
      <c r="F100" s="10">
        <v>4</v>
      </c>
      <c r="G100" s="369">
        <v>1</v>
      </c>
      <c r="H100" s="369">
        <v>200000</v>
      </c>
      <c r="I100" s="369">
        <v>0</v>
      </c>
      <c r="J100" s="369">
        <v>0</v>
      </c>
      <c r="K100" s="369">
        <v>0</v>
      </c>
      <c r="L100" s="369">
        <v>0</v>
      </c>
      <c r="M100" s="369">
        <v>0</v>
      </c>
      <c r="N100" s="369">
        <v>0</v>
      </c>
      <c r="O100" s="369">
        <v>0</v>
      </c>
      <c r="P100" s="369">
        <v>0</v>
      </c>
      <c r="Q100" s="369">
        <v>1</v>
      </c>
      <c r="R100" s="369">
        <v>200000</v>
      </c>
      <c r="S100" s="369">
        <v>0</v>
      </c>
      <c r="T100" s="369">
        <v>200000</v>
      </c>
      <c r="U100" s="369">
        <v>12500.01</v>
      </c>
      <c r="V100" s="369">
        <v>0</v>
      </c>
      <c r="W100" s="369">
        <v>0</v>
      </c>
      <c r="X100" s="369">
        <v>50000.04</v>
      </c>
      <c r="Y100" s="369">
        <v>0</v>
      </c>
      <c r="Z100" s="369">
        <v>62500.05</v>
      </c>
      <c r="AA100" s="369">
        <v>137499.95000000001</v>
      </c>
      <c r="AB100" s="369">
        <v>4166.67</v>
      </c>
      <c r="AC100" s="369">
        <v>4166.67</v>
      </c>
      <c r="AD100" s="369">
        <v>4166.67</v>
      </c>
      <c r="AE100" s="369">
        <v>4166.67</v>
      </c>
      <c r="AF100" s="369">
        <v>4166.67</v>
      </c>
      <c r="AG100" s="369">
        <v>4166.67</v>
      </c>
      <c r="AH100" s="369">
        <v>4166.67</v>
      </c>
      <c r="AI100" s="369">
        <v>4166.67</v>
      </c>
      <c r="AJ100" s="369">
        <v>4166.67</v>
      </c>
      <c r="AK100" s="369">
        <v>4166.67</v>
      </c>
      <c r="AL100" s="369">
        <v>4166.67</v>
      </c>
      <c r="AM100" s="369">
        <v>4166.67</v>
      </c>
    </row>
    <row r="101" spans="1:39">
      <c r="A101" s="10">
        <v>39205</v>
      </c>
      <c r="B101" s="10">
        <v>347</v>
      </c>
      <c r="C101" s="10" t="s">
        <v>1869</v>
      </c>
      <c r="D101" s="10">
        <v>210000</v>
      </c>
      <c r="E101" s="10" t="s">
        <v>1769</v>
      </c>
      <c r="F101" s="10">
        <v>4</v>
      </c>
      <c r="G101" s="369">
        <v>2</v>
      </c>
      <c r="H101" s="369">
        <v>420000</v>
      </c>
      <c r="I101" s="369">
        <v>0</v>
      </c>
      <c r="J101" s="369">
        <v>0</v>
      </c>
      <c r="K101" s="369">
        <v>0</v>
      </c>
      <c r="L101" s="369">
        <v>0</v>
      </c>
      <c r="M101" s="369">
        <v>0</v>
      </c>
      <c r="N101" s="369">
        <v>0</v>
      </c>
      <c r="O101" s="369">
        <v>0</v>
      </c>
      <c r="P101" s="369">
        <v>0</v>
      </c>
      <c r="Q101" s="369">
        <v>2</v>
      </c>
      <c r="R101" s="369">
        <v>420000</v>
      </c>
      <c r="S101" s="369">
        <v>0</v>
      </c>
      <c r="T101" s="369">
        <v>420000</v>
      </c>
      <c r="U101" s="369">
        <v>26250</v>
      </c>
      <c r="V101" s="369">
        <v>0</v>
      </c>
      <c r="W101" s="369">
        <v>0</v>
      </c>
      <c r="X101" s="369">
        <v>105000</v>
      </c>
      <c r="Y101" s="369">
        <v>0</v>
      </c>
      <c r="Z101" s="369">
        <v>131250</v>
      </c>
      <c r="AA101" s="369">
        <v>288750</v>
      </c>
      <c r="AB101" s="369">
        <v>8750</v>
      </c>
      <c r="AC101" s="369">
        <v>8750</v>
      </c>
      <c r="AD101" s="369">
        <v>8750</v>
      </c>
      <c r="AE101" s="369">
        <v>8750</v>
      </c>
      <c r="AF101" s="369">
        <v>8750</v>
      </c>
      <c r="AG101" s="369">
        <v>8750</v>
      </c>
      <c r="AH101" s="369">
        <v>8750</v>
      </c>
      <c r="AI101" s="369">
        <v>8750</v>
      </c>
      <c r="AJ101" s="369">
        <v>8750</v>
      </c>
      <c r="AK101" s="369">
        <v>8750</v>
      </c>
      <c r="AL101" s="369">
        <v>8750</v>
      </c>
      <c r="AM101" s="369">
        <v>8750</v>
      </c>
    </row>
    <row r="102" spans="1:39">
      <c r="A102" s="10">
        <v>39205</v>
      </c>
      <c r="B102" s="10">
        <v>348</v>
      </c>
      <c r="C102" s="10" t="s">
        <v>1870</v>
      </c>
      <c r="D102" s="10">
        <v>210000</v>
      </c>
      <c r="E102" s="10" t="s">
        <v>1769</v>
      </c>
      <c r="F102" s="10">
        <v>4</v>
      </c>
      <c r="G102" s="369">
        <v>1</v>
      </c>
      <c r="H102" s="369">
        <v>210000</v>
      </c>
      <c r="I102" s="369">
        <v>0</v>
      </c>
      <c r="J102" s="369">
        <v>0</v>
      </c>
      <c r="K102" s="369">
        <v>0</v>
      </c>
      <c r="L102" s="369">
        <v>0</v>
      </c>
      <c r="M102" s="369">
        <v>0</v>
      </c>
      <c r="N102" s="369">
        <v>0</v>
      </c>
      <c r="O102" s="369">
        <v>0</v>
      </c>
      <c r="P102" s="369">
        <v>0</v>
      </c>
      <c r="Q102" s="369">
        <v>1</v>
      </c>
      <c r="R102" s="369">
        <v>210000</v>
      </c>
      <c r="S102" s="369">
        <v>0</v>
      </c>
      <c r="T102" s="369">
        <v>210000</v>
      </c>
      <c r="U102" s="369">
        <v>13125</v>
      </c>
      <c r="V102" s="369">
        <v>0</v>
      </c>
      <c r="W102" s="369">
        <v>0</v>
      </c>
      <c r="X102" s="369">
        <v>52500</v>
      </c>
      <c r="Y102" s="369">
        <v>0</v>
      </c>
      <c r="Z102" s="369">
        <v>65625</v>
      </c>
      <c r="AA102" s="369">
        <v>144375</v>
      </c>
      <c r="AB102" s="369">
        <v>4375</v>
      </c>
      <c r="AC102" s="369">
        <v>4375</v>
      </c>
      <c r="AD102" s="369">
        <v>4375</v>
      </c>
      <c r="AE102" s="369">
        <v>4375</v>
      </c>
      <c r="AF102" s="369">
        <v>4375</v>
      </c>
      <c r="AG102" s="369">
        <v>4375</v>
      </c>
      <c r="AH102" s="369">
        <v>4375</v>
      </c>
      <c r="AI102" s="369">
        <v>4375</v>
      </c>
      <c r="AJ102" s="369">
        <v>4375</v>
      </c>
      <c r="AK102" s="369">
        <v>4375</v>
      </c>
      <c r="AL102" s="369">
        <v>4375</v>
      </c>
      <c r="AM102" s="369">
        <v>4375</v>
      </c>
    </row>
    <row r="103" spans="1:39">
      <c r="A103" s="10">
        <v>39205</v>
      </c>
      <c r="B103" s="10">
        <v>349</v>
      </c>
      <c r="C103" s="10" t="s">
        <v>1871</v>
      </c>
      <c r="D103" s="10">
        <v>220000</v>
      </c>
      <c r="E103" s="10" t="s">
        <v>1769</v>
      </c>
      <c r="F103" s="10">
        <v>4</v>
      </c>
      <c r="G103" s="369">
        <v>4</v>
      </c>
      <c r="H103" s="369">
        <v>880000</v>
      </c>
      <c r="I103" s="369">
        <v>0</v>
      </c>
      <c r="J103" s="369">
        <v>0</v>
      </c>
      <c r="K103" s="369">
        <v>0</v>
      </c>
      <c r="L103" s="369">
        <v>0</v>
      </c>
      <c r="M103" s="369">
        <v>0</v>
      </c>
      <c r="N103" s="369">
        <v>0</v>
      </c>
      <c r="O103" s="369">
        <v>0</v>
      </c>
      <c r="P103" s="369">
        <v>0</v>
      </c>
      <c r="Q103" s="369">
        <v>4</v>
      </c>
      <c r="R103" s="369">
        <v>880000</v>
      </c>
      <c r="S103" s="369">
        <v>0</v>
      </c>
      <c r="T103" s="369">
        <v>880000</v>
      </c>
      <c r="U103" s="369">
        <v>54999.99</v>
      </c>
      <c r="V103" s="369">
        <v>0</v>
      </c>
      <c r="W103" s="369">
        <v>0</v>
      </c>
      <c r="X103" s="369">
        <v>219999.96</v>
      </c>
      <c r="Y103" s="369">
        <v>0</v>
      </c>
      <c r="Z103" s="369">
        <v>274999.95</v>
      </c>
      <c r="AA103" s="369">
        <v>605000.05000000005</v>
      </c>
      <c r="AB103" s="369">
        <v>18333.330000000002</v>
      </c>
      <c r="AC103" s="369">
        <v>18333.330000000002</v>
      </c>
      <c r="AD103" s="369">
        <v>18333.330000000002</v>
      </c>
      <c r="AE103" s="369">
        <v>18333.330000000002</v>
      </c>
      <c r="AF103" s="369">
        <v>18333.330000000002</v>
      </c>
      <c r="AG103" s="369">
        <v>18333.330000000002</v>
      </c>
      <c r="AH103" s="369">
        <v>18333.330000000002</v>
      </c>
      <c r="AI103" s="369">
        <v>18333.330000000002</v>
      </c>
      <c r="AJ103" s="369">
        <v>18333.330000000002</v>
      </c>
      <c r="AK103" s="369">
        <v>18333.330000000002</v>
      </c>
      <c r="AL103" s="369">
        <v>18333.330000000002</v>
      </c>
      <c r="AM103" s="369">
        <v>18333.330000000002</v>
      </c>
    </row>
    <row r="104" spans="1:39">
      <c r="A104" s="10">
        <v>39205</v>
      </c>
      <c r="B104" s="10">
        <v>350</v>
      </c>
      <c r="C104" s="10" t="s">
        <v>1872</v>
      </c>
      <c r="D104" s="10">
        <v>170000</v>
      </c>
      <c r="E104" s="10" t="s">
        <v>1769</v>
      </c>
      <c r="F104" s="10">
        <v>4</v>
      </c>
      <c r="G104" s="369">
        <v>1</v>
      </c>
      <c r="H104" s="369">
        <v>170000</v>
      </c>
      <c r="I104" s="369">
        <v>0</v>
      </c>
      <c r="J104" s="369">
        <v>0</v>
      </c>
      <c r="K104" s="369">
        <v>0</v>
      </c>
      <c r="L104" s="369">
        <v>0</v>
      </c>
      <c r="M104" s="369">
        <v>0</v>
      </c>
      <c r="N104" s="369">
        <v>0</v>
      </c>
      <c r="O104" s="369">
        <v>0</v>
      </c>
      <c r="P104" s="369">
        <v>0</v>
      </c>
      <c r="Q104" s="369">
        <v>1</v>
      </c>
      <c r="R104" s="369">
        <v>170000</v>
      </c>
      <c r="S104" s="369">
        <v>0</v>
      </c>
      <c r="T104" s="369">
        <v>170000</v>
      </c>
      <c r="U104" s="369">
        <v>10625.01</v>
      </c>
      <c r="V104" s="369">
        <v>0</v>
      </c>
      <c r="W104" s="369">
        <v>0</v>
      </c>
      <c r="X104" s="369">
        <v>42500.04</v>
      </c>
      <c r="Y104" s="369">
        <v>0</v>
      </c>
      <c r="Z104" s="369">
        <v>53125.05</v>
      </c>
      <c r="AA104" s="369">
        <v>116874.95</v>
      </c>
      <c r="AB104" s="369">
        <v>3541.67</v>
      </c>
      <c r="AC104" s="369">
        <v>3541.67</v>
      </c>
      <c r="AD104" s="369">
        <v>3541.67</v>
      </c>
      <c r="AE104" s="369">
        <v>3541.67</v>
      </c>
      <c r="AF104" s="369">
        <v>3541.67</v>
      </c>
      <c r="AG104" s="369">
        <v>3541.67</v>
      </c>
      <c r="AH104" s="369">
        <v>3541.67</v>
      </c>
      <c r="AI104" s="369">
        <v>3541.67</v>
      </c>
      <c r="AJ104" s="369">
        <v>3541.67</v>
      </c>
      <c r="AK104" s="369">
        <v>3541.67</v>
      </c>
      <c r="AL104" s="369">
        <v>3541.67</v>
      </c>
      <c r="AM104" s="369">
        <v>3541.67</v>
      </c>
    </row>
    <row r="105" spans="1:39">
      <c r="A105" s="10">
        <v>39205</v>
      </c>
      <c r="B105" s="10">
        <v>351</v>
      </c>
      <c r="C105" s="10" t="s">
        <v>1873</v>
      </c>
      <c r="D105" s="10">
        <v>5000</v>
      </c>
      <c r="E105" s="10" t="s">
        <v>1769</v>
      </c>
      <c r="F105" s="10">
        <v>4</v>
      </c>
      <c r="G105" s="369">
        <v>3</v>
      </c>
      <c r="H105" s="369">
        <v>15000</v>
      </c>
      <c r="I105" s="369">
        <v>0</v>
      </c>
      <c r="J105" s="369">
        <v>0</v>
      </c>
      <c r="K105" s="369">
        <v>0</v>
      </c>
      <c r="L105" s="369">
        <v>0</v>
      </c>
      <c r="M105" s="369">
        <v>0</v>
      </c>
      <c r="N105" s="369">
        <v>0</v>
      </c>
      <c r="O105" s="369">
        <v>0</v>
      </c>
      <c r="P105" s="369">
        <v>0</v>
      </c>
      <c r="Q105" s="369">
        <v>3</v>
      </c>
      <c r="R105" s="369">
        <v>15000</v>
      </c>
      <c r="S105" s="369">
        <v>0</v>
      </c>
      <c r="T105" s="369">
        <v>15000</v>
      </c>
      <c r="U105" s="369">
        <v>937.5</v>
      </c>
      <c r="V105" s="369">
        <v>0</v>
      </c>
      <c r="W105" s="369">
        <v>0</v>
      </c>
      <c r="X105" s="369">
        <v>3750</v>
      </c>
      <c r="Y105" s="369">
        <v>0</v>
      </c>
      <c r="Z105" s="369">
        <v>4687.5</v>
      </c>
      <c r="AA105" s="369">
        <v>10312.5</v>
      </c>
      <c r="AB105" s="369">
        <v>312.5</v>
      </c>
      <c r="AC105" s="369">
        <v>312.5</v>
      </c>
      <c r="AD105" s="369">
        <v>312.5</v>
      </c>
      <c r="AE105" s="369">
        <v>312.5</v>
      </c>
      <c r="AF105" s="369">
        <v>312.5</v>
      </c>
      <c r="AG105" s="369">
        <v>312.5</v>
      </c>
      <c r="AH105" s="369">
        <v>312.5</v>
      </c>
      <c r="AI105" s="369">
        <v>312.5</v>
      </c>
      <c r="AJ105" s="369">
        <v>312.5</v>
      </c>
      <c r="AK105" s="369">
        <v>312.5</v>
      </c>
      <c r="AL105" s="369">
        <v>312.5</v>
      </c>
      <c r="AM105" s="369">
        <v>312.5</v>
      </c>
    </row>
    <row r="106" spans="1:39">
      <c r="A106" s="10">
        <v>39207</v>
      </c>
      <c r="B106" s="10" t="s">
        <v>1874</v>
      </c>
      <c r="C106" s="10" t="s">
        <v>1875</v>
      </c>
      <c r="D106" s="10">
        <v>145684</v>
      </c>
      <c r="E106" s="10" t="s">
        <v>1876</v>
      </c>
      <c r="F106" s="10">
        <v>10</v>
      </c>
      <c r="G106" s="369">
        <v>1</v>
      </c>
      <c r="H106" s="369">
        <v>145684</v>
      </c>
      <c r="I106" s="369">
        <v>0</v>
      </c>
      <c r="J106" s="369">
        <v>0</v>
      </c>
      <c r="K106" s="369">
        <v>0</v>
      </c>
      <c r="L106" s="369">
        <v>0</v>
      </c>
      <c r="M106" s="369">
        <v>0</v>
      </c>
      <c r="N106" s="369">
        <v>0</v>
      </c>
      <c r="O106" s="369">
        <v>0</v>
      </c>
      <c r="P106" s="369">
        <v>0</v>
      </c>
      <c r="Q106" s="369">
        <v>1</v>
      </c>
      <c r="R106" s="369">
        <v>145684</v>
      </c>
      <c r="S106" s="369">
        <v>0</v>
      </c>
      <c r="T106" s="369">
        <v>145684</v>
      </c>
      <c r="U106" s="369">
        <v>145684</v>
      </c>
      <c r="V106" s="369">
        <v>0</v>
      </c>
      <c r="W106" s="369">
        <v>0</v>
      </c>
      <c r="X106" s="369">
        <v>0</v>
      </c>
      <c r="Y106" s="369">
        <v>0</v>
      </c>
      <c r="Z106" s="369">
        <v>145684</v>
      </c>
      <c r="AA106" s="369">
        <v>0</v>
      </c>
      <c r="AB106" s="369">
        <v>0</v>
      </c>
      <c r="AC106" s="369">
        <v>0</v>
      </c>
      <c r="AD106" s="369">
        <v>0</v>
      </c>
      <c r="AE106" s="369">
        <v>0</v>
      </c>
      <c r="AF106" s="369">
        <v>0</v>
      </c>
      <c r="AG106" s="369">
        <v>0</v>
      </c>
      <c r="AH106" s="369">
        <v>0</v>
      </c>
      <c r="AI106" s="369">
        <v>0</v>
      </c>
      <c r="AJ106" s="369">
        <v>0</v>
      </c>
      <c r="AK106" s="369">
        <v>0</v>
      </c>
      <c r="AL106" s="369">
        <v>0</v>
      </c>
      <c r="AM106" s="369">
        <v>0</v>
      </c>
    </row>
    <row r="107" spans="1:39">
      <c r="A107" s="10">
        <v>39207</v>
      </c>
      <c r="B107" s="10" t="s">
        <v>1874</v>
      </c>
      <c r="C107" s="10" t="s">
        <v>1875</v>
      </c>
      <c r="D107" s="10">
        <v>156345</v>
      </c>
      <c r="E107" s="10" t="s">
        <v>1877</v>
      </c>
      <c r="F107" s="10">
        <v>1</v>
      </c>
      <c r="G107" s="369">
        <v>1</v>
      </c>
      <c r="H107" s="369">
        <v>156345</v>
      </c>
      <c r="I107" s="369">
        <v>0</v>
      </c>
      <c r="J107" s="369">
        <v>0</v>
      </c>
      <c r="K107" s="369">
        <v>0</v>
      </c>
      <c r="L107" s="369">
        <v>0</v>
      </c>
      <c r="M107" s="369">
        <v>0</v>
      </c>
      <c r="N107" s="369">
        <v>0</v>
      </c>
      <c r="O107" s="369">
        <v>0</v>
      </c>
      <c r="P107" s="369">
        <v>0</v>
      </c>
      <c r="Q107" s="369">
        <v>1</v>
      </c>
      <c r="R107" s="369">
        <v>156345</v>
      </c>
      <c r="S107" s="369">
        <v>0</v>
      </c>
      <c r="T107" s="369">
        <v>156345</v>
      </c>
      <c r="U107" s="369">
        <v>156345</v>
      </c>
      <c r="V107" s="369">
        <v>0</v>
      </c>
      <c r="W107" s="369">
        <v>0</v>
      </c>
      <c r="X107" s="369">
        <v>0</v>
      </c>
      <c r="Y107" s="369">
        <v>0</v>
      </c>
      <c r="Z107" s="369">
        <v>156345</v>
      </c>
      <c r="AA107" s="369">
        <v>0</v>
      </c>
      <c r="AB107" s="369">
        <v>0</v>
      </c>
      <c r="AC107" s="369">
        <v>0</v>
      </c>
      <c r="AD107" s="369">
        <v>0</v>
      </c>
      <c r="AE107" s="369">
        <v>0</v>
      </c>
      <c r="AF107" s="369">
        <v>0</v>
      </c>
      <c r="AG107" s="369">
        <v>0</v>
      </c>
      <c r="AH107" s="369">
        <v>0</v>
      </c>
      <c r="AI107" s="369">
        <v>0</v>
      </c>
      <c r="AJ107" s="369">
        <v>0</v>
      </c>
      <c r="AK107" s="369">
        <v>0</v>
      </c>
      <c r="AL107" s="369">
        <v>0</v>
      </c>
      <c r="AM107" s="369">
        <v>0</v>
      </c>
    </row>
    <row r="108" spans="1:39">
      <c r="A108" s="10">
        <v>39207</v>
      </c>
      <c r="B108" s="10" t="s">
        <v>1874</v>
      </c>
      <c r="C108" s="10" t="s">
        <v>1875</v>
      </c>
      <c r="D108" s="10">
        <v>162301</v>
      </c>
      <c r="E108" s="10" t="s">
        <v>1876</v>
      </c>
      <c r="F108" s="10">
        <v>10</v>
      </c>
      <c r="G108" s="369">
        <v>1</v>
      </c>
      <c r="H108" s="369">
        <v>162301</v>
      </c>
      <c r="I108" s="369">
        <v>0</v>
      </c>
      <c r="J108" s="369">
        <v>0</v>
      </c>
      <c r="K108" s="369">
        <v>0</v>
      </c>
      <c r="L108" s="369">
        <v>0</v>
      </c>
      <c r="M108" s="369">
        <v>0</v>
      </c>
      <c r="N108" s="369">
        <v>0</v>
      </c>
      <c r="O108" s="369">
        <v>0</v>
      </c>
      <c r="P108" s="369">
        <v>0</v>
      </c>
      <c r="Q108" s="369">
        <v>1</v>
      </c>
      <c r="R108" s="369">
        <v>162301</v>
      </c>
      <c r="S108" s="369">
        <v>0</v>
      </c>
      <c r="T108" s="369">
        <v>162301</v>
      </c>
      <c r="U108" s="369">
        <v>162301</v>
      </c>
      <c r="V108" s="369">
        <v>0</v>
      </c>
      <c r="W108" s="369">
        <v>0</v>
      </c>
      <c r="X108" s="369">
        <v>0</v>
      </c>
      <c r="Y108" s="369">
        <v>0</v>
      </c>
      <c r="Z108" s="369">
        <v>162301</v>
      </c>
      <c r="AA108" s="369">
        <v>0</v>
      </c>
      <c r="AB108" s="369">
        <v>0</v>
      </c>
      <c r="AC108" s="369">
        <v>0</v>
      </c>
      <c r="AD108" s="369">
        <v>0</v>
      </c>
      <c r="AE108" s="369">
        <v>0</v>
      </c>
      <c r="AF108" s="369">
        <v>0</v>
      </c>
      <c r="AG108" s="369">
        <v>0</v>
      </c>
      <c r="AH108" s="369">
        <v>0</v>
      </c>
      <c r="AI108" s="369">
        <v>0</v>
      </c>
      <c r="AJ108" s="369">
        <v>0</v>
      </c>
      <c r="AK108" s="369">
        <v>0</v>
      </c>
      <c r="AL108" s="369">
        <v>0</v>
      </c>
      <c r="AM108" s="369">
        <v>0</v>
      </c>
    </row>
    <row r="109" spans="1:39">
      <c r="A109" s="10">
        <v>39207</v>
      </c>
      <c r="B109" s="10" t="s">
        <v>1874</v>
      </c>
      <c r="C109" s="10" t="s">
        <v>1875</v>
      </c>
      <c r="D109" s="10">
        <v>263752</v>
      </c>
      <c r="E109" s="10" t="s">
        <v>1876</v>
      </c>
      <c r="F109" s="10">
        <v>10</v>
      </c>
      <c r="G109" s="369">
        <v>1</v>
      </c>
      <c r="H109" s="369">
        <v>263752</v>
      </c>
      <c r="I109" s="369">
        <v>0</v>
      </c>
      <c r="J109" s="369">
        <v>0</v>
      </c>
      <c r="K109" s="369">
        <v>0</v>
      </c>
      <c r="L109" s="369">
        <v>0</v>
      </c>
      <c r="M109" s="369">
        <v>0</v>
      </c>
      <c r="N109" s="369">
        <v>0</v>
      </c>
      <c r="O109" s="369">
        <v>0</v>
      </c>
      <c r="P109" s="369">
        <v>0</v>
      </c>
      <c r="Q109" s="369">
        <v>1</v>
      </c>
      <c r="R109" s="369">
        <v>263752</v>
      </c>
      <c r="S109" s="369">
        <v>0</v>
      </c>
      <c r="T109" s="369">
        <v>263752</v>
      </c>
      <c r="U109" s="369">
        <v>263752</v>
      </c>
      <c r="V109" s="369">
        <v>0</v>
      </c>
      <c r="W109" s="369">
        <v>0</v>
      </c>
      <c r="X109" s="369">
        <v>0</v>
      </c>
      <c r="Y109" s="369">
        <v>0</v>
      </c>
      <c r="Z109" s="369">
        <v>263752</v>
      </c>
      <c r="AA109" s="369">
        <v>0</v>
      </c>
      <c r="AB109" s="369">
        <v>0</v>
      </c>
      <c r="AC109" s="369">
        <v>0</v>
      </c>
      <c r="AD109" s="369">
        <v>0</v>
      </c>
      <c r="AE109" s="369">
        <v>0</v>
      </c>
      <c r="AF109" s="369">
        <v>0</v>
      </c>
      <c r="AG109" s="369">
        <v>0</v>
      </c>
      <c r="AH109" s="369">
        <v>0</v>
      </c>
      <c r="AI109" s="369">
        <v>0</v>
      </c>
      <c r="AJ109" s="369">
        <v>0</v>
      </c>
      <c r="AK109" s="369">
        <v>0</v>
      </c>
      <c r="AL109" s="369">
        <v>0</v>
      </c>
      <c r="AM109" s="369">
        <v>0</v>
      </c>
    </row>
    <row r="110" spans="1:39">
      <c r="A110" s="10">
        <v>39207</v>
      </c>
      <c r="B110" s="10">
        <v>229</v>
      </c>
      <c r="C110" s="10" t="s">
        <v>1878</v>
      </c>
      <c r="D110" s="10">
        <v>2530000</v>
      </c>
      <c r="E110" s="10" t="s">
        <v>1804</v>
      </c>
      <c r="F110" s="10">
        <v>10</v>
      </c>
      <c r="G110" s="369">
        <v>1</v>
      </c>
      <c r="H110" s="369">
        <v>2530000</v>
      </c>
      <c r="I110" s="369">
        <v>0</v>
      </c>
      <c r="J110" s="369">
        <v>0</v>
      </c>
      <c r="K110" s="369">
        <v>0</v>
      </c>
      <c r="L110" s="369">
        <v>0</v>
      </c>
      <c r="M110" s="369">
        <v>0</v>
      </c>
      <c r="N110" s="369">
        <v>0</v>
      </c>
      <c r="O110" s="369">
        <v>0</v>
      </c>
      <c r="P110" s="369">
        <v>0</v>
      </c>
      <c r="Q110" s="369">
        <v>1</v>
      </c>
      <c r="R110" s="369">
        <v>2530000</v>
      </c>
      <c r="S110" s="369">
        <v>0</v>
      </c>
      <c r="T110" s="369">
        <v>2530000</v>
      </c>
      <c r="U110" s="369">
        <v>252999.96</v>
      </c>
      <c r="V110" s="369">
        <v>0</v>
      </c>
      <c r="W110" s="369">
        <v>0</v>
      </c>
      <c r="X110" s="369">
        <v>252999.96</v>
      </c>
      <c r="Y110" s="369">
        <v>0</v>
      </c>
      <c r="Z110" s="369">
        <v>505999.92</v>
      </c>
      <c r="AA110" s="369">
        <v>2024000.08</v>
      </c>
      <c r="AB110" s="369">
        <v>21083.33</v>
      </c>
      <c r="AC110" s="369">
        <v>21083.33</v>
      </c>
      <c r="AD110" s="369">
        <v>21083.33</v>
      </c>
      <c r="AE110" s="369">
        <v>21083.33</v>
      </c>
      <c r="AF110" s="369">
        <v>21083.33</v>
      </c>
      <c r="AG110" s="369">
        <v>21083.33</v>
      </c>
      <c r="AH110" s="369">
        <v>21083.33</v>
      </c>
      <c r="AI110" s="369">
        <v>21083.33</v>
      </c>
      <c r="AJ110" s="369">
        <v>21083.33</v>
      </c>
      <c r="AK110" s="369">
        <v>21083.33</v>
      </c>
      <c r="AL110" s="369">
        <v>21083.33</v>
      </c>
      <c r="AM110" s="369">
        <v>21083.33</v>
      </c>
    </row>
    <row r="111" spans="1:39">
      <c r="A111" s="10">
        <v>39207</v>
      </c>
      <c r="B111" s="10">
        <v>238</v>
      </c>
      <c r="C111" s="10" t="s">
        <v>1879</v>
      </c>
      <c r="D111" s="10">
        <v>616000</v>
      </c>
      <c r="E111" s="10" t="s">
        <v>1804</v>
      </c>
      <c r="F111" s="10">
        <v>10</v>
      </c>
      <c r="G111" s="369">
        <v>2</v>
      </c>
      <c r="H111" s="369">
        <v>1232000</v>
      </c>
      <c r="I111" s="369">
        <v>0</v>
      </c>
      <c r="J111" s="369">
        <v>0</v>
      </c>
      <c r="K111" s="369">
        <v>0</v>
      </c>
      <c r="L111" s="369">
        <v>0</v>
      </c>
      <c r="M111" s="369">
        <v>0</v>
      </c>
      <c r="N111" s="369">
        <v>0</v>
      </c>
      <c r="O111" s="369">
        <v>0</v>
      </c>
      <c r="P111" s="369">
        <v>0</v>
      </c>
      <c r="Q111" s="369">
        <v>2</v>
      </c>
      <c r="R111" s="369">
        <v>1232000</v>
      </c>
      <c r="S111" s="369">
        <v>0</v>
      </c>
      <c r="T111" s="369">
        <v>1232000</v>
      </c>
      <c r="U111" s="369">
        <v>123200.04</v>
      </c>
      <c r="V111" s="369">
        <v>0</v>
      </c>
      <c r="W111" s="369">
        <v>0</v>
      </c>
      <c r="X111" s="369">
        <v>123200.04</v>
      </c>
      <c r="Y111" s="369">
        <v>0</v>
      </c>
      <c r="Z111" s="369">
        <v>246400.08</v>
      </c>
      <c r="AA111" s="369">
        <v>985599.92</v>
      </c>
      <c r="AB111" s="369">
        <v>10266.67</v>
      </c>
      <c r="AC111" s="369">
        <v>10266.67</v>
      </c>
      <c r="AD111" s="369">
        <v>10266.67</v>
      </c>
      <c r="AE111" s="369">
        <v>10266.67</v>
      </c>
      <c r="AF111" s="369">
        <v>10266.67</v>
      </c>
      <c r="AG111" s="369">
        <v>10266.67</v>
      </c>
      <c r="AH111" s="369">
        <v>10266.67</v>
      </c>
      <c r="AI111" s="369">
        <v>10266.67</v>
      </c>
      <c r="AJ111" s="369">
        <v>10266.67</v>
      </c>
      <c r="AK111" s="369">
        <v>10266.67</v>
      </c>
      <c r="AL111" s="369">
        <v>10266.67</v>
      </c>
      <c r="AM111" s="369">
        <v>10266.67</v>
      </c>
    </row>
    <row r="112" spans="1:39">
      <c r="A112" s="10">
        <v>39207</v>
      </c>
      <c r="B112" s="10">
        <v>239</v>
      </c>
      <c r="C112" s="10" t="s">
        <v>1880</v>
      </c>
      <c r="D112" s="10">
        <v>649000</v>
      </c>
      <c r="E112" s="10" t="s">
        <v>1804</v>
      </c>
      <c r="F112" s="10">
        <v>10</v>
      </c>
      <c r="G112" s="369">
        <v>2</v>
      </c>
      <c r="H112" s="369">
        <v>1298000</v>
      </c>
      <c r="I112" s="369">
        <v>0</v>
      </c>
      <c r="J112" s="369">
        <v>0</v>
      </c>
      <c r="K112" s="369">
        <v>0</v>
      </c>
      <c r="L112" s="369">
        <v>0</v>
      </c>
      <c r="M112" s="369">
        <v>0</v>
      </c>
      <c r="N112" s="369">
        <v>0</v>
      </c>
      <c r="O112" s="369">
        <v>0</v>
      </c>
      <c r="P112" s="369">
        <v>0</v>
      </c>
      <c r="Q112" s="369">
        <v>2</v>
      </c>
      <c r="R112" s="369">
        <v>1298000</v>
      </c>
      <c r="S112" s="369">
        <v>0</v>
      </c>
      <c r="T112" s="369">
        <v>1298000</v>
      </c>
      <c r="U112" s="369">
        <v>129800.04</v>
      </c>
      <c r="V112" s="369">
        <v>0</v>
      </c>
      <c r="W112" s="369">
        <v>0</v>
      </c>
      <c r="X112" s="369">
        <v>129800.04</v>
      </c>
      <c r="Y112" s="369">
        <v>0</v>
      </c>
      <c r="Z112" s="369">
        <v>259600.08</v>
      </c>
      <c r="AA112" s="369">
        <v>1038399.92</v>
      </c>
      <c r="AB112" s="369">
        <v>10816.67</v>
      </c>
      <c r="AC112" s="369">
        <v>10816.67</v>
      </c>
      <c r="AD112" s="369">
        <v>10816.67</v>
      </c>
      <c r="AE112" s="369">
        <v>10816.67</v>
      </c>
      <c r="AF112" s="369">
        <v>10816.67</v>
      </c>
      <c r="AG112" s="369">
        <v>10816.67</v>
      </c>
      <c r="AH112" s="369">
        <v>10816.67</v>
      </c>
      <c r="AI112" s="369">
        <v>10816.67</v>
      </c>
      <c r="AJ112" s="369">
        <v>10816.67</v>
      </c>
      <c r="AK112" s="369">
        <v>10816.67</v>
      </c>
      <c r="AL112" s="369">
        <v>10816.67</v>
      </c>
      <c r="AM112" s="369">
        <v>10816.67</v>
      </c>
    </row>
    <row r="113" spans="1:39">
      <c r="A113" s="10">
        <v>39207</v>
      </c>
      <c r="B113" s="10">
        <v>240</v>
      </c>
      <c r="C113" s="10" t="s">
        <v>1881</v>
      </c>
      <c r="D113" s="10">
        <v>841500</v>
      </c>
      <c r="E113" s="10" t="s">
        <v>1804</v>
      </c>
      <c r="F113" s="10">
        <v>10</v>
      </c>
      <c r="G113" s="369">
        <v>1</v>
      </c>
      <c r="H113" s="369">
        <v>841500</v>
      </c>
      <c r="I113" s="369">
        <v>0</v>
      </c>
      <c r="J113" s="369">
        <v>0</v>
      </c>
      <c r="K113" s="369">
        <v>0</v>
      </c>
      <c r="L113" s="369">
        <v>0</v>
      </c>
      <c r="M113" s="369">
        <v>0</v>
      </c>
      <c r="N113" s="369">
        <v>0</v>
      </c>
      <c r="O113" s="369">
        <v>0</v>
      </c>
      <c r="P113" s="369">
        <v>0</v>
      </c>
      <c r="Q113" s="369">
        <v>1</v>
      </c>
      <c r="R113" s="369">
        <v>841500</v>
      </c>
      <c r="S113" s="369">
        <v>0</v>
      </c>
      <c r="T113" s="369">
        <v>841500</v>
      </c>
      <c r="U113" s="369">
        <v>84150</v>
      </c>
      <c r="V113" s="369">
        <v>0</v>
      </c>
      <c r="W113" s="369">
        <v>0</v>
      </c>
      <c r="X113" s="369">
        <v>84150</v>
      </c>
      <c r="Y113" s="369">
        <v>0</v>
      </c>
      <c r="Z113" s="369">
        <v>168300</v>
      </c>
      <c r="AA113" s="369">
        <v>673200</v>
      </c>
      <c r="AB113" s="369">
        <v>7012.5</v>
      </c>
      <c r="AC113" s="369">
        <v>7012.5</v>
      </c>
      <c r="AD113" s="369">
        <v>7012.5</v>
      </c>
      <c r="AE113" s="369">
        <v>7012.5</v>
      </c>
      <c r="AF113" s="369">
        <v>7012.5</v>
      </c>
      <c r="AG113" s="369">
        <v>7012.5</v>
      </c>
      <c r="AH113" s="369">
        <v>7012.5</v>
      </c>
      <c r="AI113" s="369">
        <v>7012.5</v>
      </c>
      <c r="AJ113" s="369">
        <v>7012.5</v>
      </c>
      <c r="AK113" s="369">
        <v>7012.5</v>
      </c>
      <c r="AL113" s="369">
        <v>7012.5</v>
      </c>
      <c r="AM113" s="369">
        <v>7012.5</v>
      </c>
    </row>
    <row r="114" spans="1:39">
      <c r="A114" s="10">
        <v>39207</v>
      </c>
      <c r="B114" s="10">
        <v>241</v>
      </c>
      <c r="C114" s="10" t="s">
        <v>1882</v>
      </c>
      <c r="D114" s="10">
        <v>71500</v>
      </c>
      <c r="E114" s="10" t="s">
        <v>1804</v>
      </c>
      <c r="F114" s="10">
        <v>10</v>
      </c>
      <c r="G114" s="369">
        <v>2</v>
      </c>
      <c r="H114" s="369">
        <v>143000</v>
      </c>
      <c r="I114" s="369">
        <v>0</v>
      </c>
      <c r="J114" s="369">
        <v>0</v>
      </c>
      <c r="K114" s="369">
        <v>0</v>
      </c>
      <c r="L114" s="369">
        <v>0</v>
      </c>
      <c r="M114" s="369">
        <v>0</v>
      </c>
      <c r="N114" s="369">
        <v>0</v>
      </c>
      <c r="O114" s="369">
        <v>0</v>
      </c>
      <c r="P114" s="369">
        <v>0</v>
      </c>
      <c r="Q114" s="369">
        <v>2</v>
      </c>
      <c r="R114" s="369">
        <v>143000</v>
      </c>
      <c r="S114" s="369">
        <v>0</v>
      </c>
      <c r="T114" s="369">
        <v>143000</v>
      </c>
      <c r="U114" s="369">
        <v>14300.04</v>
      </c>
      <c r="V114" s="369">
        <v>0</v>
      </c>
      <c r="W114" s="369">
        <v>0</v>
      </c>
      <c r="X114" s="369">
        <v>14300.04</v>
      </c>
      <c r="Y114" s="369">
        <v>0</v>
      </c>
      <c r="Z114" s="369">
        <v>28600.080000000002</v>
      </c>
      <c r="AA114" s="369">
        <v>114399.92</v>
      </c>
      <c r="AB114" s="369">
        <v>1191.67</v>
      </c>
      <c r="AC114" s="369">
        <v>1191.67</v>
      </c>
      <c r="AD114" s="369">
        <v>1191.67</v>
      </c>
      <c r="AE114" s="369">
        <v>1191.67</v>
      </c>
      <c r="AF114" s="369">
        <v>1191.67</v>
      </c>
      <c r="AG114" s="369">
        <v>1191.67</v>
      </c>
      <c r="AH114" s="369">
        <v>1191.67</v>
      </c>
      <c r="AI114" s="369">
        <v>1191.67</v>
      </c>
      <c r="AJ114" s="369">
        <v>1191.67</v>
      </c>
      <c r="AK114" s="369">
        <v>1191.67</v>
      </c>
      <c r="AL114" s="369">
        <v>1191.67</v>
      </c>
      <c r="AM114" s="369">
        <v>1191.67</v>
      </c>
    </row>
    <row r="115" spans="1:39">
      <c r="A115" s="10">
        <v>39207</v>
      </c>
      <c r="B115" s="10">
        <v>242</v>
      </c>
      <c r="C115" s="10" t="s">
        <v>1883</v>
      </c>
      <c r="D115" s="10">
        <v>1650000</v>
      </c>
      <c r="E115" s="10" t="s">
        <v>1804</v>
      </c>
      <c r="F115" s="10">
        <v>10</v>
      </c>
      <c r="G115" s="369">
        <v>2</v>
      </c>
      <c r="H115" s="369">
        <v>3300000</v>
      </c>
      <c r="I115" s="369">
        <v>0</v>
      </c>
      <c r="J115" s="369">
        <v>0</v>
      </c>
      <c r="K115" s="369">
        <v>0</v>
      </c>
      <c r="L115" s="369">
        <v>0</v>
      </c>
      <c r="M115" s="369">
        <v>0</v>
      </c>
      <c r="N115" s="369">
        <v>0</v>
      </c>
      <c r="O115" s="369">
        <v>0</v>
      </c>
      <c r="P115" s="369">
        <v>0</v>
      </c>
      <c r="Q115" s="369">
        <v>2</v>
      </c>
      <c r="R115" s="369">
        <v>3300000</v>
      </c>
      <c r="S115" s="369">
        <v>0</v>
      </c>
      <c r="T115" s="369">
        <v>3300000</v>
      </c>
      <c r="U115" s="369">
        <v>330000</v>
      </c>
      <c r="V115" s="369">
        <v>0</v>
      </c>
      <c r="W115" s="369">
        <v>0</v>
      </c>
      <c r="X115" s="369">
        <v>330000</v>
      </c>
      <c r="Y115" s="369">
        <v>0</v>
      </c>
      <c r="Z115" s="369">
        <v>660000</v>
      </c>
      <c r="AA115" s="369">
        <v>2640000</v>
      </c>
      <c r="AB115" s="369">
        <v>27500</v>
      </c>
      <c r="AC115" s="369">
        <v>27500</v>
      </c>
      <c r="AD115" s="369">
        <v>27500</v>
      </c>
      <c r="AE115" s="369">
        <v>27500</v>
      </c>
      <c r="AF115" s="369">
        <v>27500</v>
      </c>
      <c r="AG115" s="369">
        <v>27500</v>
      </c>
      <c r="AH115" s="369">
        <v>27500</v>
      </c>
      <c r="AI115" s="369">
        <v>27500</v>
      </c>
      <c r="AJ115" s="369">
        <v>27500</v>
      </c>
      <c r="AK115" s="369">
        <v>27500</v>
      </c>
      <c r="AL115" s="369">
        <v>27500</v>
      </c>
      <c r="AM115" s="369">
        <v>27500</v>
      </c>
    </row>
    <row r="116" spans="1:39">
      <c r="A116" s="10">
        <v>39207</v>
      </c>
      <c r="B116" s="10" t="s">
        <v>1884</v>
      </c>
      <c r="C116" s="10" t="s">
        <v>1885</v>
      </c>
      <c r="D116" s="10">
        <v>110331</v>
      </c>
      <c r="E116" s="10" t="s">
        <v>1877</v>
      </c>
      <c r="F116" s="10">
        <v>1</v>
      </c>
      <c r="G116" s="369">
        <v>1</v>
      </c>
      <c r="H116" s="369">
        <v>110331</v>
      </c>
      <c r="I116" s="369">
        <v>0</v>
      </c>
      <c r="J116" s="369">
        <v>0</v>
      </c>
      <c r="K116" s="369">
        <v>0</v>
      </c>
      <c r="L116" s="369">
        <v>0</v>
      </c>
      <c r="M116" s="369">
        <v>0</v>
      </c>
      <c r="N116" s="369">
        <v>0</v>
      </c>
      <c r="O116" s="369">
        <v>0</v>
      </c>
      <c r="P116" s="369">
        <v>0</v>
      </c>
      <c r="Q116" s="369">
        <v>1</v>
      </c>
      <c r="R116" s="369">
        <v>110331</v>
      </c>
      <c r="S116" s="369">
        <v>0</v>
      </c>
      <c r="T116" s="369">
        <v>110331</v>
      </c>
      <c r="U116" s="369">
        <v>110331</v>
      </c>
      <c r="V116" s="369">
        <v>0</v>
      </c>
      <c r="W116" s="369">
        <v>0</v>
      </c>
      <c r="X116" s="369">
        <v>0</v>
      </c>
      <c r="Y116" s="369">
        <v>0</v>
      </c>
      <c r="Z116" s="369">
        <v>110331</v>
      </c>
      <c r="AA116" s="369">
        <v>0</v>
      </c>
      <c r="AB116" s="369">
        <v>0</v>
      </c>
      <c r="AC116" s="369">
        <v>0</v>
      </c>
      <c r="AD116" s="369">
        <v>0</v>
      </c>
      <c r="AE116" s="369">
        <v>0</v>
      </c>
      <c r="AF116" s="369">
        <v>0</v>
      </c>
      <c r="AG116" s="369">
        <v>0</v>
      </c>
      <c r="AH116" s="369">
        <v>0</v>
      </c>
      <c r="AI116" s="369">
        <v>0</v>
      </c>
      <c r="AJ116" s="369">
        <v>0</v>
      </c>
      <c r="AK116" s="369">
        <v>0</v>
      </c>
      <c r="AL116" s="369">
        <v>0</v>
      </c>
      <c r="AM116" s="369">
        <v>0</v>
      </c>
    </row>
    <row r="117" spans="1:39">
      <c r="A117" s="10">
        <v>39207</v>
      </c>
      <c r="B117" s="10" t="s">
        <v>1884</v>
      </c>
      <c r="C117" s="10" t="s">
        <v>1885</v>
      </c>
      <c r="D117" s="10">
        <v>314910</v>
      </c>
      <c r="E117" s="10" t="s">
        <v>1886</v>
      </c>
      <c r="F117" s="10">
        <v>10</v>
      </c>
      <c r="G117" s="369">
        <v>1</v>
      </c>
      <c r="H117" s="369">
        <v>314910</v>
      </c>
      <c r="I117" s="369">
        <v>0</v>
      </c>
      <c r="J117" s="369">
        <v>0</v>
      </c>
      <c r="K117" s="369">
        <v>0</v>
      </c>
      <c r="L117" s="369">
        <v>0</v>
      </c>
      <c r="M117" s="369">
        <v>0</v>
      </c>
      <c r="N117" s="369">
        <v>0</v>
      </c>
      <c r="O117" s="369">
        <v>0</v>
      </c>
      <c r="P117" s="369">
        <v>0</v>
      </c>
      <c r="Q117" s="369">
        <v>1</v>
      </c>
      <c r="R117" s="369">
        <v>314910</v>
      </c>
      <c r="S117" s="369">
        <v>0</v>
      </c>
      <c r="T117" s="369">
        <v>314910</v>
      </c>
      <c r="U117" s="369">
        <v>201910.95</v>
      </c>
      <c r="V117" s="369">
        <v>0</v>
      </c>
      <c r="W117" s="369">
        <v>0</v>
      </c>
      <c r="X117" s="369">
        <v>31491</v>
      </c>
      <c r="Y117" s="369">
        <v>0</v>
      </c>
      <c r="Z117" s="369">
        <v>233401.95</v>
      </c>
      <c r="AA117" s="369">
        <v>81508.05</v>
      </c>
      <c r="AB117" s="369">
        <v>2624.25</v>
      </c>
      <c r="AC117" s="369">
        <v>2624.25</v>
      </c>
      <c r="AD117" s="369">
        <v>2624.25</v>
      </c>
      <c r="AE117" s="369">
        <v>2624.25</v>
      </c>
      <c r="AF117" s="369">
        <v>2624.25</v>
      </c>
      <c r="AG117" s="369">
        <v>2624.25</v>
      </c>
      <c r="AH117" s="369">
        <v>2624.25</v>
      </c>
      <c r="AI117" s="369">
        <v>2624.25</v>
      </c>
      <c r="AJ117" s="369">
        <v>2624.25</v>
      </c>
      <c r="AK117" s="369">
        <v>2624.25</v>
      </c>
      <c r="AL117" s="369">
        <v>2624.25</v>
      </c>
      <c r="AM117" s="369">
        <v>2624.25</v>
      </c>
    </row>
    <row r="118" spans="1:39">
      <c r="A118" s="10">
        <v>39207</v>
      </c>
      <c r="B118" s="10" t="s">
        <v>1884</v>
      </c>
      <c r="C118" s="10" t="s">
        <v>1885</v>
      </c>
      <c r="D118" s="10">
        <v>432000</v>
      </c>
      <c r="E118" s="10" t="s">
        <v>1751</v>
      </c>
      <c r="F118" s="10">
        <v>10</v>
      </c>
      <c r="G118" s="369">
        <v>1</v>
      </c>
      <c r="H118" s="369">
        <v>432000</v>
      </c>
      <c r="I118" s="369">
        <v>0</v>
      </c>
      <c r="J118" s="369">
        <v>0</v>
      </c>
      <c r="K118" s="369">
        <v>0</v>
      </c>
      <c r="L118" s="369">
        <v>0</v>
      </c>
      <c r="M118" s="369">
        <v>0</v>
      </c>
      <c r="N118" s="369">
        <v>0</v>
      </c>
      <c r="O118" s="369">
        <v>0</v>
      </c>
      <c r="P118" s="369">
        <v>0</v>
      </c>
      <c r="Q118" s="369">
        <v>1</v>
      </c>
      <c r="R118" s="369">
        <v>432000</v>
      </c>
      <c r="S118" s="369">
        <v>0</v>
      </c>
      <c r="T118" s="369">
        <v>432000</v>
      </c>
      <c r="U118" s="369">
        <v>43200</v>
      </c>
      <c r="V118" s="369">
        <v>0</v>
      </c>
      <c r="W118" s="369">
        <v>0</v>
      </c>
      <c r="X118" s="369">
        <v>43200</v>
      </c>
      <c r="Y118" s="369">
        <v>0</v>
      </c>
      <c r="Z118" s="369">
        <v>86400</v>
      </c>
      <c r="AA118" s="369">
        <v>345600</v>
      </c>
      <c r="AB118" s="369">
        <v>3600</v>
      </c>
      <c r="AC118" s="369">
        <v>3600</v>
      </c>
      <c r="AD118" s="369">
        <v>3600</v>
      </c>
      <c r="AE118" s="369">
        <v>3600</v>
      </c>
      <c r="AF118" s="369">
        <v>3600</v>
      </c>
      <c r="AG118" s="369">
        <v>3600</v>
      </c>
      <c r="AH118" s="369">
        <v>3600</v>
      </c>
      <c r="AI118" s="369">
        <v>3600</v>
      </c>
      <c r="AJ118" s="369">
        <v>3600</v>
      </c>
      <c r="AK118" s="369">
        <v>3600</v>
      </c>
      <c r="AL118" s="369">
        <v>3600</v>
      </c>
      <c r="AM118" s="369">
        <v>3600</v>
      </c>
    </row>
    <row r="119" spans="1:39">
      <c r="A119" s="10">
        <v>39207</v>
      </c>
      <c r="B119" s="10" t="s">
        <v>1887</v>
      </c>
      <c r="C119" s="10" t="s">
        <v>1888</v>
      </c>
      <c r="D119" s="10">
        <v>432000</v>
      </c>
      <c r="E119" s="10" t="s">
        <v>1751</v>
      </c>
      <c r="F119" s="10">
        <v>10</v>
      </c>
      <c r="G119" s="369">
        <v>1</v>
      </c>
      <c r="H119" s="369">
        <v>432000</v>
      </c>
      <c r="I119" s="369">
        <v>0</v>
      </c>
      <c r="J119" s="369">
        <v>0</v>
      </c>
      <c r="K119" s="369">
        <v>0</v>
      </c>
      <c r="L119" s="369">
        <v>0</v>
      </c>
      <c r="M119" s="369">
        <v>0</v>
      </c>
      <c r="N119" s="369">
        <v>0</v>
      </c>
      <c r="O119" s="369">
        <v>0</v>
      </c>
      <c r="P119" s="369">
        <v>0</v>
      </c>
      <c r="Q119" s="369">
        <v>1</v>
      </c>
      <c r="R119" s="369">
        <v>432000</v>
      </c>
      <c r="S119" s="369">
        <v>0</v>
      </c>
      <c r="T119" s="369">
        <v>432000</v>
      </c>
      <c r="U119" s="369">
        <v>43200</v>
      </c>
      <c r="V119" s="369">
        <v>0</v>
      </c>
      <c r="W119" s="369">
        <v>0</v>
      </c>
      <c r="X119" s="369">
        <v>43200</v>
      </c>
      <c r="Y119" s="369">
        <v>0</v>
      </c>
      <c r="Z119" s="369">
        <v>86400</v>
      </c>
      <c r="AA119" s="369">
        <v>345600</v>
      </c>
      <c r="AB119" s="369">
        <v>3600</v>
      </c>
      <c r="AC119" s="369">
        <v>3600</v>
      </c>
      <c r="AD119" s="369">
        <v>3600</v>
      </c>
      <c r="AE119" s="369">
        <v>3600</v>
      </c>
      <c r="AF119" s="369">
        <v>3600</v>
      </c>
      <c r="AG119" s="369">
        <v>3600</v>
      </c>
      <c r="AH119" s="369">
        <v>3600</v>
      </c>
      <c r="AI119" s="369">
        <v>3600</v>
      </c>
      <c r="AJ119" s="369">
        <v>3600</v>
      </c>
      <c r="AK119" s="369">
        <v>3600</v>
      </c>
      <c r="AL119" s="369">
        <v>3600</v>
      </c>
      <c r="AM119" s="369">
        <v>3600</v>
      </c>
    </row>
    <row r="120" spans="1:39">
      <c r="A120" s="10">
        <v>39207</v>
      </c>
      <c r="B120" s="10" t="s">
        <v>1887</v>
      </c>
      <c r="C120" s="10" t="s">
        <v>1888</v>
      </c>
      <c r="D120" s="10">
        <v>4478912</v>
      </c>
      <c r="E120" s="10" t="s">
        <v>1877</v>
      </c>
      <c r="F120" s="10">
        <v>1</v>
      </c>
      <c r="G120" s="369">
        <v>1</v>
      </c>
      <c r="H120" s="369">
        <v>4478912</v>
      </c>
      <c r="I120" s="369">
        <v>0</v>
      </c>
      <c r="J120" s="369">
        <v>0</v>
      </c>
      <c r="K120" s="369">
        <v>0</v>
      </c>
      <c r="L120" s="369">
        <v>0</v>
      </c>
      <c r="M120" s="369">
        <v>0</v>
      </c>
      <c r="N120" s="369">
        <v>0</v>
      </c>
      <c r="O120" s="369">
        <v>0</v>
      </c>
      <c r="P120" s="369">
        <v>0</v>
      </c>
      <c r="Q120" s="369">
        <v>1</v>
      </c>
      <c r="R120" s="369">
        <v>4478912</v>
      </c>
      <c r="S120" s="369">
        <v>0</v>
      </c>
      <c r="T120" s="369">
        <v>4478912</v>
      </c>
      <c r="U120" s="369">
        <v>4478912</v>
      </c>
      <c r="V120" s="369">
        <v>0</v>
      </c>
      <c r="W120" s="369">
        <v>0</v>
      </c>
      <c r="X120" s="369">
        <v>0</v>
      </c>
      <c r="Y120" s="369">
        <v>0</v>
      </c>
      <c r="Z120" s="369">
        <v>4478912</v>
      </c>
      <c r="AA120" s="369">
        <v>0</v>
      </c>
      <c r="AB120" s="369">
        <v>0</v>
      </c>
      <c r="AC120" s="369">
        <v>0</v>
      </c>
      <c r="AD120" s="369">
        <v>0</v>
      </c>
      <c r="AE120" s="369">
        <v>0</v>
      </c>
      <c r="AF120" s="369">
        <v>0</v>
      </c>
      <c r="AG120" s="369">
        <v>0</v>
      </c>
      <c r="AH120" s="369">
        <v>0</v>
      </c>
      <c r="AI120" s="369">
        <v>0</v>
      </c>
      <c r="AJ120" s="369">
        <v>0</v>
      </c>
      <c r="AK120" s="369">
        <v>0</v>
      </c>
      <c r="AL120" s="369">
        <v>0</v>
      </c>
      <c r="AM120" s="369">
        <v>0</v>
      </c>
    </row>
    <row r="121" spans="1:39">
      <c r="A121" s="10">
        <v>39207</v>
      </c>
      <c r="B121" s="10" t="s">
        <v>1874</v>
      </c>
      <c r="C121" s="10" t="s">
        <v>1889</v>
      </c>
      <c r="D121" s="10">
        <v>50000</v>
      </c>
      <c r="E121" s="10" t="s">
        <v>1751</v>
      </c>
      <c r="F121" s="10">
        <v>10</v>
      </c>
      <c r="G121" s="369">
        <v>4</v>
      </c>
      <c r="H121" s="369">
        <v>200000</v>
      </c>
      <c r="I121" s="369">
        <v>0</v>
      </c>
      <c r="J121" s="369">
        <v>0</v>
      </c>
      <c r="K121" s="369">
        <v>0</v>
      </c>
      <c r="L121" s="369">
        <v>0</v>
      </c>
      <c r="M121" s="369">
        <v>0</v>
      </c>
      <c r="N121" s="369">
        <v>0</v>
      </c>
      <c r="O121" s="369">
        <v>0</v>
      </c>
      <c r="P121" s="369">
        <v>0</v>
      </c>
      <c r="Q121" s="369">
        <v>4</v>
      </c>
      <c r="R121" s="369">
        <v>200000</v>
      </c>
      <c r="S121" s="369">
        <v>0</v>
      </c>
      <c r="T121" s="369">
        <v>200000</v>
      </c>
      <c r="U121" s="369">
        <v>20000.04</v>
      </c>
      <c r="V121" s="369">
        <v>0</v>
      </c>
      <c r="W121" s="369">
        <v>0</v>
      </c>
      <c r="X121" s="369">
        <v>20000.04</v>
      </c>
      <c r="Y121" s="369">
        <v>0</v>
      </c>
      <c r="Z121" s="369">
        <v>40000.080000000002</v>
      </c>
      <c r="AA121" s="369">
        <v>159999.92000000001</v>
      </c>
      <c r="AB121" s="369">
        <v>1666.67</v>
      </c>
      <c r="AC121" s="369">
        <v>1666.67</v>
      </c>
      <c r="AD121" s="369">
        <v>1666.67</v>
      </c>
      <c r="AE121" s="369">
        <v>1666.67</v>
      </c>
      <c r="AF121" s="369">
        <v>1666.67</v>
      </c>
      <c r="AG121" s="369">
        <v>1666.67</v>
      </c>
      <c r="AH121" s="369">
        <v>1666.67</v>
      </c>
      <c r="AI121" s="369">
        <v>1666.67</v>
      </c>
      <c r="AJ121" s="369">
        <v>1666.67</v>
      </c>
      <c r="AK121" s="369">
        <v>1666.67</v>
      </c>
      <c r="AL121" s="369">
        <v>1666.67</v>
      </c>
      <c r="AM121" s="369">
        <v>1666.67</v>
      </c>
    </row>
    <row r="122" spans="1:39">
      <c r="A122" s="10">
        <v>39207</v>
      </c>
      <c r="B122" s="10" t="s">
        <v>1874</v>
      </c>
      <c r="C122" s="10" t="s">
        <v>1890</v>
      </c>
      <c r="D122" s="10">
        <v>100000</v>
      </c>
      <c r="E122" s="10" t="s">
        <v>1751</v>
      </c>
      <c r="F122" s="10">
        <v>10</v>
      </c>
      <c r="G122" s="369">
        <v>1</v>
      </c>
      <c r="H122" s="369">
        <v>100000</v>
      </c>
      <c r="I122" s="369">
        <v>0</v>
      </c>
      <c r="J122" s="369">
        <v>0</v>
      </c>
      <c r="K122" s="369">
        <v>0</v>
      </c>
      <c r="L122" s="369">
        <v>0</v>
      </c>
      <c r="M122" s="369">
        <v>0</v>
      </c>
      <c r="N122" s="369">
        <v>0</v>
      </c>
      <c r="O122" s="369">
        <v>0</v>
      </c>
      <c r="P122" s="369">
        <v>0</v>
      </c>
      <c r="Q122" s="369">
        <v>1</v>
      </c>
      <c r="R122" s="369">
        <v>100000</v>
      </c>
      <c r="S122" s="369">
        <v>0</v>
      </c>
      <c r="T122" s="369">
        <v>100000</v>
      </c>
      <c r="U122" s="369">
        <v>9999.9599999999991</v>
      </c>
      <c r="V122" s="369">
        <v>0</v>
      </c>
      <c r="W122" s="369">
        <v>0</v>
      </c>
      <c r="X122" s="369">
        <v>9999.9599999999991</v>
      </c>
      <c r="Y122" s="369">
        <v>0</v>
      </c>
      <c r="Z122" s="369">
        <v>19999.919999999998</v>
      </c>
      <c r="AA122" s="369">
        <v>80000.08</v>
      </c>
      <c r="AB122" s="369">
        <v>833.33</v>
      </c>
      <c r="AC122" s="369">
        <v>833.33</v>
      </c>
      <c r="AD122" s="369">
        <v>833.33</v>
      </c>
      <c r="AE122" s="369">
        <v>833.33</v>
      </c>
      <c r="AF122" s="369">
        <v>833.33</v>
      </c>
      <c r="AG122" s="369">
        <v>833.33</v>
      </c>
      <c r="AH122" s="369">
        <v>833.33</v>
      </c>
      <c r="AI122" s="369">
        <v>833.33</v>
      </c>
      <c r="AJ122" s="369">
        <v>833.33</v>
      </c>
      <c r="AK122" s="369">
        <v>833.33</v>
      </c>
      <c r="AL122" s="369">
        <v>833.33</v>
      </c>
      <c r="AM122" s="369">
        <v>833.33</v>
      </c>
    </row>
    <row r="123" spans="1:39">
      <c r="A123" s="10">
        <v>39207</v>
      </c>
      <c r="B123" s="10" t="s">
        <v>1891</v>
      </c>
      <c r="C123" s="10" t="s">
        <v>1892</v>
      </c>
      <c r="D123" s="10">
        <v>297651</v>
      </c>
      <c r="E123" s="10" t="s">
        <v>1876</v>
      </c>
      <c r="F123" s="10">
        <v>4</v>
      </c>
      <c r="G123" s="369">
        <v>1</v>
      </c>
      <c r="H123" s="369">
        <v>297651</v>
      </c>
      <c r="I123" s="369">
        <v>0</v>
      </c>
      <c r="J123" s="369">
        <v>0</v>
      </c>
      <c r="K123" s="369">
        <v>0</v>
      </c>
      <c r="L123" s="369">
        <v>0</v>
      </c>
      <c r="M123" s="369">
        <v>0</v>
      </c>
      <c r="N123" s="369">
        <v>0</v>
      </c>
      <c r="O123" s="369">
        <v>0</v>
      </c>
      <c r="P123" s="369">
        <v>0</v>
      </c>
      <c r="Q123" s="369">
        <v>1</v>
      </c>
      <c r="R123" s="369">
        <v>297651</v>
      </c>
      <c r="S123" s="369">
        <v>0</v>
      </c>
      <c r="T123" s="369">
        <v>297651</v>
      </c>
      <c r="U123" s="369">
        <v>297651</v>
      </c>
      <c r="V123" s="369">
        <v>0</v>
      </c>
      <c r="W123" s="369">
        <v>0</v>
      </c>
      <c r="X123" s="369">
        <v>0</v>
      </c>
      <c r="Y123" s="369">
        <v>0</v>
      </c>
      <c r="Z123" s="369">
        <v>297651</v>
      </c>
      <c r="AA123" s="369">
        <v>0</v>
      </c>
      <c r="AB123" s="369">
        <v>0</v>
      </c>
      <c r="AC123" s="369">
        <v>0</v>
      </c>
      <c r="AD123" s="369">
        <v>0</v>
      </c>
      <c r="AE123" s="369">
        <v>0</v>
      </c>
      <c r="AF123" s="369">
        <v>0</v>
      </c>
      <c r="AG123" s="369">
        <v>0</v>
      </c>
      <c r="AH123" s="369">
        <v>0</v>
      </c>
      <c r="AI123" s="369">
        <v>0</v>
      </c>
      <c r="AJ123" s="369">
        <v>0</v>
      </c>
      <c r="AK123" s="369">
        <v>0</v>
      </c>
      <c r="AL123" s="369">
        <v>0</v>
      </c>
      <c r="AM123" s="369">
        <v>0</v>
      </c>
    </row>
    <row r="124" spans="1:39">
      <c r="A124" s="10">
        <v>39207</v>
      </c>
      <c r="B124" s="10" t="s">
        <v>1891</v>
      </c>
      <c r="C124" s="10" t="s">
        <v>1892</v>
      </c>
      <c r="D124" s="10">
        <v>849900</v>
      </c>
      <c r="E124" s="10" t="s">
        <v>1751</v>
      </c>
      <c r="F124" s="10">
        <v>4</v>
      </c>
      <c r="G124" s="369">
        <v>1</v>
      </c>
      <c r="H124" s="369">
        <v>849900</v>
      </c>
      <c r="I124" s="369">
        <v>0</v>
      </c>
      <c r="J124" s="369">
        <v>0</v>
      </c>
      <c r="K124" s="369">
        <v>0</v>
      </c>
      <c r="L124" s="369">
        <v>0</v>
      </c>
      <c r="M124" s="369">
        <v>0</v>
      </c>
      <c r="N124" s="369">
        <v>0</v>
      </c>
      <c r="O124" s="369">
        <v>0</v>
      </c>
      <c r="P124" s="369">
        <v>0</v>
      </c>
      <c r="Q124" s="369">
        <v>1</v>
      </c>
      <c r="R124" s="369">
        <v>849900</v>
      </c>
      <c r="S124" s="369">
        <v>0</v>
      </c>
      <c r="T124" s="369">
        <v>849900</v>
      </c>
      <c r="U124" s="369">
        <v>212475</v>
      </c>
      <c r="V124" s="369">
        <v>0</v>
      </c>
      <c r="W124" s="369">
        <v>0</v>
      </c>
      <c r="X124" s="369">
        <v>212475</v>
      </c>
      <c r="Y124" s="369">
        <v>0</v>
      </c>
      <c r="Z124" s="369">
        <v>424950</v>
      </c>
      <c r="AA124" s="369">
        <v>424950</v>
      </c>
      <c r="AB124" s="369">
        <v>17706.25</v>
      </c>
      <c r="AC124" s="369">
        <v>17706.25</v>
      </c>
      <c r="AD124" s="369">
        <v>17706.25</v>
      </c>
      <c r="AE124" s="369">
        <v>17706.25</v>
      </c>
      <c r="AF124" s="369">
        <v>17706.25</v>
      </c>
      <c r="AG124" s="369">
        <v>17706.25</v>
      </c>
      <c r="AH124" s="369">
        <v>17706.25</v>
      </c>
      <c r="AI124" s="369">
        <v>17706.25</v>
      </c>
      <c r="AJ124" s="369">
        <v>17706.25</v>
      </c>
      <c r="AK124" s="369">
        <v>17706.25</v>
      </c>
      <c r="AL124" s="369">
        <v>17706.25</v>
      </c>
      <c r="AM124" s="369">
        <v>17706.25</v>
      </c>
    </row>
    <row r="125" spans="1:39">
      <c r="A125" s="10">
        <v>39207</v>
      </c>
      <c r="B125" s="10" t="s">
        <v>1893</v>
      </c>
      <c r="C125" s="10" t="s">
        <v>1894</v>
      </c>
      <c r="D125" s="10">
        <v>100000</v>
      </c>
      <c r="E125" s="10" t="s">
        <v>1751</v>
      </c>
      <c r="F125" s="10">
        <v>5</v>
      </c>
      <c r="G125" s="369">
        <v>1</v>
      </c>
      <c r="H125" s="369">
        <v>100000</v>
      </c>
      <c r="I125" s="369">
        <v>0</v>
      </c>
      <c r="J125" s="369">
        <v>0</v>
      </c>
      <c r="K125" s="369">
        <v>0</v>
      </c>
      <c r="L125" s="369">
        <v>0</v>
      </c>
      <c r="M125" s="369">
        <v>0</v>
      </c>
      <c r="N125" s="369">
        <v>0</v>
      </c>
      <c r="O125" s="369">
        <v>0</v>
      </c>
      <c r="P125" s="369">
        <v>0</v>
      </c>
      <c r="Q125" s="369">
        <v>1</v>
      </c>
      <c r="R125" s="369">
        <v>100000</v>
      </c>
      <c r="S125" s="369">
        <v>0</v>
      </c>
      <c r="T125" s="369">
        <v>100000</v>
      </c>
      <c r="U125" s="369">
        <v>20000.04</v>
      </c>
      <c r="V125" s="369">
        <v>0</v>
      </c>
      <c r="W125" s="369">
        <v>0</v>
      </c>
      <c r="X125" s="369">
        <v>20000.04</v>
      </c>
      <c r="Y125" s="369">
        <v>0</v>
      </c>
      <c r="Z125" s="369">
        <v>40000.080000000002</v>
      </c>
      <c r="AA125" s="369">
        <v>59999.92</v>
      </c>
      <c r="AB125" s="369">
        <v>1666.67</v>
      </c>
      <c r="AC125" s="369">
        <v>1666.67</v>
      </c>
      <c r="AD125" s="369">
        <v>1666.67</v>
      </c>
      <c r="AE125" s="369">
        <v>1666.67</v>
      </c>
      <c r="AF125" s="369">
        <v>1666.67</v>
      </c>
      <c r="AG125" s="369">
        <v>1666.67</v>
      </c>
      <c r="AH125" s="369">
        <v>1666.67</v>
      </c>
      <c r="AI125" s="369">
        <v>1666.67</v>
      </c>
      <c r="AJ125" s="369">
        <v>1666.67</v>
      </c>
      <c r="AK125" s="369">
        <v>1666.67</v>
      </c>
      <c r="AL125" s="369">
        <v>1666.67</v>
      </c>
      <c r="AM125" s="369">
        <v>1666.67</v>
      </c>
    </row>
    <row r="126" spans="1:39">
      <c r="A126" s="10">
        <v>39207</v>
      </c>
      <c r="B126" s="10" t="s">
        <v>1874</v>
      </c>
      <c r="C126" s="10" t="s">
        <v>1895</v>
      </c>
      <c r="D126" s="10">
        <v>162301</v>
      </c>
      <c r="E126" s="10" t="s">
        <v>1876</v>
      </c>
      <c r="F126" s="10">
        <v>10</v>
      </c>
      <c r="G126" s="369">
        <v>1</v>
      </c>
      <c r="H126" s="369">
        <v>162301</v>
      </c>
      <c r="I126" s="369">
        <v>0</v>
      </c>
      <c r="J126" s="369">
        <v>0</v>
      </c>
      <c r="K126" s="369">
        <v>0</v>
      </c>
      <c r="L126" s="369">
        <v>0</v>
      </c>
      <c r="M126" s="369">
        <v>0</v>
      </c>
      <c r="N126" s="369">
        <v>0</v>
      </c>
      <c r="O126" s="369">
        <v>0</v>
      </c>
      <c r="P126" s="369">
        <v>0</v>
      </c>
      <c r="Q126" s="369">
        <v>1</v>
      </c>
      <c r="R126" s="369">
        <v>162301</v>
      </c>
      <c r="S126" s="369">
        <v>0</v>
      </c>
      <c r="T126" s="369">
        <v>162301</v>
      </c>
      <c r="U126" s="369">
        <v>162301</v>
      </c>
      <c r="V126" s="369">
        <v>0</v>
      </c>
      <c r="W126" s="369">
        <v>0</v>
      </c>
      <c r="X126" s="369">
        <v>0</v>
      </c>
      <c r="Y126" s="369">
        <v>0</v>
      </c>
      <c r="Z126" s="369">
        <v>162301</v>
      </c>
      <c r="AA126" s="369">
        <v>0</v>
      </c>
      <c r="AB126" s="369">
        <v>0</v>
      </c>
      <c r="AC126" s="369">
        <v>0</v>
      </c>
      <c r="AD126" s="369">
        <v>0</v>
      </c>
      <c r="AE126" s="369">
        <v>0</v>
      </c>
      <c r="AF126" s="369">
        <v>0</v>
      </c>
      <c r="AG126" s="369">
        <v>0</v>
      </c>
      <c r="AH126" s="369">
        <v>0</v>
      </c>
      <c r="AI126" s="369">
        <v>0</v>
      </c>
      <c r="AJ126" s="369">
        <v>0</v>
      </c>
      <c r="AK126" s="369">
        <v>0</v>
      </c>
      <c r="AL126" s="369">
        <v>0</v>
      </c>
      <c r="AM126" s="369">
        <v>0</v>
      </c>
    </row>
    <row r="127" spans="1:39">
      <c r="A127" s="10">
        <v>39209</v>
      </c>
      <c r="B127" s="10">
        <v>190</v>
      </c>
      <c r="C127" s="10" t="s">
        <v>1896</v>
      </c>
      <c r="D127" s="10">
        <v>1050955</v>
      </c>
      <c r="E127" s="10" t="s">
        <v>1751</v>
      </c>
      <c r="F127" s="10">
        <v>100</v>
      </c>
      <c r="G127" s="369">
        <v>314</v>
      </c>
      <c r="H127" s="369">
        <v>329999870</v>
      </c>
      <c r="I127" s="369">
        <v>0</v>
      </c>
      <c r="J127" s="369">
        <v>0</v>
      </c>
      <c r="K127" s="369">
        <v>0</v>
      </c>
      <c r="L127" s="369">
        <v>0</v>
      </c>
      <c r="M127" s="369">
        <v>0</v>
      </c>
      <c r="N127" s="369">
        <v>0</v>
      </c>
      <c r="O127" s="369">
        <v>0</v>
      </c>
      <c r="P127" s="369">
        <v>0</v>
      </c>
      <c r="Q127" s="369">
        <v>314</v>
      </c>
      <c r="R127" s="369">
        <v>329999870</v>
      </c>
      <c r="S127" s="369">
        <v>0</v>
      </c>
      <c r="T127" s="369">
        <v>329999870</v>
      </c>
      <c r="U127" s="369">
        <v>3299998.68</v>
      </c>
      <c r="V127" s="369">
        <v>0</v>
      </c>
      <c r="W127" s="369">
        <v>0</v>
      </c>
      <c r="X127" s="369">
        <v>3299998.68</v>
      </c>
      <c r="Y127" s="369">
        <v>0</v>
      </c>
      <c r="Z127" s="369">
        <v>6599997.3600000003</v>
      </c>
      <c r="AA127" s="369">
        <v>323399872.63999999</v>
      </c>
      <c r="AB127" s="369">
        <v>274999.89</v>
      </c>
      <c r="AC127" s="369">
        <v>274999.89</v>
      </c>
      <c r="AD127" s="369">
        <v>274999.89</v>
      </c>
      <c r="AE127" s="369">
        <v>274999.89</v>
      </c>
      <c r="AF127" s="369">
        <v>274999.89</v>
      </c>
      <c r="AG127" s="369">
        <v>274999.89</v>
      </c>
      <c r="AH127" s="369">
        <v>274999.89</v>
      </c>
      <c r="AI127" s="369">
        <v>274999.89</v>
      </c>
      <c r="AJ127" s="369">
        <v>274999.89</v>
      </c>
      <c r="AK127" s="369">
        <v>274999.89</v>
      </c>
      <c r="AL127" s="369">
        <v>274999.89</v>
      </c>
      <c r="AM127" s="369">
        <v>274999.89</v>
      </c>
    </row>
    <row r="128" spans="1:39">
      <c r="A128" s="10">
        <v>39209</v>
      </c>
      <c r="B128" s="10">
        <v>191</v>
      </c>
      <c r="C128" s="10" t="s">
        <v>1897</v>
      </c>
      <c r="D128" s="10">
        <v>22500130</v>
      </c>
      <c r="E128" s="10" t="s">
        <v>1751</v>
      </c>
      <c r="F128" s="10">
        <v>100</v>
      </c>
      <c r="G128" s="369">
        <v>1</v>
      </c>
      <c r="H128" s="369">
        <v>22500130</v>
      </c>
      <c r="I128" s="369">
        <v>0</v>
      </c>
      <c r="J128" s="369">
        <v>0</v>
      </c>
      <c r="K128" s="369">
        <v>0</v>
      </c>
      <c r="L128" s="369">
        <v>0</v>
      </c>
      <c r="M128" s="369">
        <v>0</v>
      </c>
      <c r="N128" s="369">
        <v>0</v>
      </c>
      <c r="O128" s="369">
        <v>0</v>
      </c>
      <c r="P128" s="369">
        <v>0</v>
      </c>
      <c r="Q128" s="369">
        <v>1</v>
      </c>
      <c r="R128" s="369">
        <v>22500130</v>
      </c>
      <c r="S128" s="369">
        <v>0</v>
      </c>
      <c r="T128" s="369">
        <v>22500130</v>
      </c>
      <c r="U128" s="369">
        <v>225001.32</v>
      </c>
      <c r="V128" s="369">
        <v>0</v>
      </c>
      <c r="W128" s="369">
        <v>0</v>
      </c>
      <c r="X128" s="369">
        <v>225001.32</v>
      </c>
      <c r="Y128" s="369">
        <v>0</v>
      </c>
      <c r="Z128" s="369">
        <v>450002.64</v>
      </c>
      <c r="AA128" s="369">
        <v>22050127.359999999</v>
      </c>
      <c r="AB128" s="369">
        <v>18750.11</v>
      </c>
      <c r="AC128" s="369">
        <v>18750.11</v>
      </c>
      <c r="AD128" s="369">
        <v>18750.11</v>
      </c>
      <c r="AE128" s="369">
        <v>18750.11</v>
      </c>
      <c r="AF128" s="369">
        <v>18750.11</v>
      </c>
      <c r="AG128" s="369">
        <v>18750.11</v>
      </c>
      <c r="AH128" s="369">
        <v>18750.11</v>
      </c>
      <c r="AI128" s="369">
        <v>18750.11</v>
      </c>
      <c r="AJ128" s="369">
        <v>18750.11</v>
      </c>
      <c r="AK128" s="369">
        <v>18750.11</v>
      </c>
      <c r="AL128" s="369">
        <v>18750.11</v>
      </c>
      <c r="AM128" s="369">
        <v>18750.11</v>
      </c>
    </row>
    <row r="129" spans="1:39">
      <c r="A129" s="10">
        <v>39209</v>
      </c>
      <c r="B129" s="10">
        <v>234</v>
      </c>
      <c r="C129" s="10" t="s">
        <v>1898</v>
      </c>
      <c r="D129" s="10">
        <v>13394050</v>
      </c>
      <c r="E129" s="10" t="s">
        <v>1751</v>
      </c>
      <c r="F129" s="10">
        <v>40</v>
      </c>
      <c r="G129" s="369">
        <v>1</v>
      </c>
      <c r="H129" s="369">
        <v>13394050</v>
      </c>
      <c r="I129" s="369">
        <v>0</v>
      </c>
      <c r="J129" s="369">
        <v>0</v>
      </c>
      <c r="K129" s="369">
        <v>0</v>
      </c>
      <c r="L129" s="369">
        <v>0</v>
      </c>
      <c r="M129" s="369">
        <v>0</v>
      </c>
      <c r="N129" s="369">
        <v>0</v>
      </c>
      <c r="O129" s="369">
        <v>0</v>
      </c>
      <c r="P129" s="369">
        <v>0</v>
      </c>
      <c r="Q129" s="369">
        <v>1</v>
      </c>
      <c r="R129" s="369">
        <v>13394050</v>
      </c>
      <c r="S129" s="369">
        <v>0</v>
      </c>
      <c r="T129" s="369">
        <v>13394050</v>
      </c>
      <c r="U129" s="369">
        <v>334851.24</v>
      </c>
      <c r="V129" s="369">
        <v>0</v>
      </c>
      <c r="W129" s="369">
        <v>0</v>
      </c>
      <c r="X129" s="369">
        <v>334851.24</v>
      </c>
      <c r="Y129" s="369">
        <v>0</v>
      </c>
      <c r="Z129" s="369">
        <v>669702.48</v>
      </c>
      <c r="AA129" s="369">
        <v>12724347.52</v>
      </c>
      <c r="AB129" s="369">
        <v>27904.27</v>
      </c>
      <c r="AC129" s="369">
        <v>27904.27</v>
      </c>
      <c r="AD129" s="369">
        <v>27904.27</v>
      </c>
      <c r="AE129" s="369">
        <v>27904.27</v>
      </c>
      <c r="AF129" s="369">
        <v>27904.27</v>
      </c>
      <c r="AG129" s="369">
        <v>27904.27</v>
      </c>
      <c r="AH129" s="369">
        <v>27904.27</v>
      </c>
      <c r="AI129" s="369">
        <v>27904.27</v>
      </c>
      <c r="AJ129" s="369">
        <v>27904.27</v>
      </c>
      <c r="AK129" s="369">
        <v>27904.27</v>
      </c>
      <c r="AL129" s="369">
        <v>27904.27</v>
      </c>
      <c r="AM129" s="369">
        <v>27904.27</v>
      </c>
    </row>
    <row r="130" spans="1:39">
      <c r="A130" s="10">
        <v>39301</v>
      </c>
      <c r="B130" s="10">
        <v>457</v>
      </c>
      <c r="C130" s="10" t="s">
        <v>1535</v>
      </c>
      <c r="D130" s="10">
        <v>8500000</v>
      </c>
      <c r="E130" s="10" t="s">
        <v>1899</v>
      </c>
      <c r="F130" s="10">
        <v>4</v>
      </c>
      <c r="G130" s="369">
        <v>0</v>
      </c>
      <c r="H130" s="369">
        <v>0</v>
      </c>
      <c r="I130" s="369">
        <v>0</v>
      </c>
      <c r="J130" s="369">
        <v>1</v>
      </c>
      <c r="K130" s="369">
        <v>8500000</v>
      </c>
      <c r="L130" s="369">
        <v>0</v>
      </c>
      <c r="M130" s="369">
        <v>0</v>
      </c>
      <c r="N130" s="369">
        <v>0</v>
      </c>
      <c r="O130" s="369">
        <v>0</v>
      </c>
      <c r="P130" s="369">
        <v>0</v>
      </c>
      <c r="Q130" s="369">
        <v>1</v>
      </c>
      <c r="R130" s="369">
        <v>8500000</v>
      </c>
      <c r="S130" s="369">
        <v>0</v>
      </c>
      <c r="T130" s="369">
        <v>8500000</v>
      </c>
      <c r="U130" s="369">
        <v>0</v>
      </c>
      <c r="V130" s="369">
        <v>0</v>
      </c>
      <c r="W130" s="369">
        <v>2124999.9900000002</v>
      </c>
      <c r="X130" s="369">
        <v>0</v>
      </c>
      <c r="Y130" s="369">
        <v>0</v>
      </c>
      <c r="Z130" s="369">
        <v>2124999.9900000002</v>
      </c>
      <c r="AA130" s="369">
        <v>6375000.0099999998</v>
      </c>
      <c r="AB130" s="369">
        <v>0</v>
      </c>
      <c r="AC130" s="369">
        <v>0</v>
      </c>
      <c r="AD130" s="369">
        <v>0</v>
      </c>
      <c r="AE130" s="369">
        <v>0</v>
      </c>
      <c r="AF130" s="369">
        <v>0</v>
      </c>
      <c r="AG130" s="369">
        <v>0</v>
      </c>
      <c r="AH130" s="369">
        <v>0</v>
      </c>
      <c r="AI130" s="369">
        <v>0</v>
      </c>
      <c r="AJ130" s="369">
        <v>0</v>
      </c>
      <c r="AK130" s="369">
        <v>0</v>
      </c>
      <c r="AL130" s="369">
        <v>0</v>
      </c>
      <c r="AM130" s="369">
        <v>0</v>
      </c>
    </row>
    <row r="131" spans="1:39">
      <c r="G131" s="369"/>
      <c r="H131" s="369"/>
      <c r="I131" s="369"/>
      <c r="J131" s="369"/>
      <c r="K131" s="369"/>
      <c r="L131" s="369"/>
      <c r="M131" s="369"/>
      <c r="N131" s="369"/>
      <c r="O131" s="369"/>
      <c r="P131" s="369"/>
      <c r="Q131" s="369"/>
      <c r="R131" s="369"/>
      <c r="S131" s="369"/>
      <c r="T131" s="369"/>
      <c r="U131" s="369"/>
      <c r="V131" s="369"/>
      <c r="W131" s="369"/>
      <c r="X131" s="369"/>
      <c r="Y131" s="369"/>
      <c r="Z131" s="369"/>
      <c r="AA131" s="369"/>
      <c r="AB131" s="369"/>
      <c r="AC131" s="369"/>
      <c r="AD131" s="369"/>
      <c r="AE131" s="369"/>
      <c r="AF131" s="369"/>
      <c r="AG131" s="369"/>
      <c r="AH131" s="369"/>
      <c r="AI131" s="369"/>
      <c r="AJ131" s="369"/>
      <c r="AK131" s="369"/>
      <c r="AL131" s="369"/>
      <c r="AM131" s="369"/>
    </row>
  </sheetData>
  <autoFilter ref="A5:F5" xr:uid="{00000000-0009-0000-0000-00000F000000}"/>
  <mergeCells count="10">
    <mergeCell ref="AB4:AM4"/>
    <mergeCell ref="A2:AM2"/>
    <mergeCell ref="A4:F4"/>
    <mergeCell ref="U4:Z4"/>
    <mergeCell ref="G4:I4"/>
    <mergeCell ref="N4:P4"/>
    <mergeCell ref="Q4:T4"/>
    <mergeCell ref="L4:M4"/>
    <mergeCell ref="J4:K4"/>
    <mergeCell ref="AA4:AA5"/>
  </mergeCells>
  <pageMargins left="0.25" right="0.25" top="0.75" bottom="0.75" header="0.3" footer="0.3"/>
  <pageSetup paperSize="9" scale="29" fitToHeight="0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  <pageSetUpPr fitToPage="1"/>
  </sheetPr>
  <dimension ref="A1:M163"/>
  <sheetViews>
    <sheetView workbookViewId="0">
      <selection activeCell="A6" sqref="A6:M162"/>
    </sheetView>
  </sheetViews>
  <sheetFormatPr defaultColWidth="9.140625" defaultRowHeight="15"/>
  <cols>
    <col min="1" max="1" width="11.28515625" style="10" customWidth="1"/>
    <col min="2" max="2" width="15" style="10" customWidth="1"/>
    <col min="3" max="3" width="11" style="10" customWidth="1"/>
    <col min="4" max="4" width="34.28515625" style="10" customWidth="1"/>
    <col min="5" max="5" width="15.5703125" style="10" customWidth="1"/>
    <col min="6" max="6" width="11.28515625" style="10" bestFit="1" customWidth="1"/>
    <col min="7" max="7" width="15" style="10" bestFit="1" customWidth="1"/>
    <col min="8" max="8" width="11.28515625" style="10" bestFit="1" customWidth="1"/>
    <col min="9" max="9" width="4.5703125" style="10" bestFit="1" customWidth="1"/>
    <col min="10" max="10" width="11.28515625" style="10" bestFit="1" customWidth="1"/>
    <col min="11" max="11" width="15" style="10" bestFit="1" customWidth="1"/>
    <col min="12" max="12" width="11.28515625" style="10" bestFit="1" customWidth="1"/>
    <col min="13" max="13" width="12.85546875" style="10" bestFit="1" customWidth="1"/>
    <col min="14" max="16384" width="9.140625" style="10"/>
  </cols>
  <sheetData>
    <row r="1" spans="1:13" ht="15.75">
      <c r="A1" s="365" t="s">
        <v>1290</v>
      </c>
    </row>
    <row r="2" spans="1:13">
      <c r="A2" s="403" t="s">
        <v>85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</row>
    <row r="3" spans="1:13">
      <c r="A3" s="183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</row>
    <row r="4" spans="1:13">
      <c r="A4" s="415" t="s">
        <v>86</v>
      </c>
      <c r="B4" s="415"/>
      <c r="C4" s="415"/>
      <c r="D4" s="415"/>
      <c r="E4" s="415"/>
      <c r="F4" s="415" t="s">
        <v>49</v>
      </c>
      <c r="G4" s="415"/>
      <c r="H4" s="415" t="s">
        <v>32</v>
      </c>
      <c r="I4" s="415"/>
      <c r="J4" s="415" t="s">
        <v>33</v>
      </c>
      <c r="K4" s="415"/>
      <c r="L4" s="422" t="s">
        <v>50</v>
      </c>
      <c r="M4" s="422"/>
    </row>
    <row r="5" spans="1:13" ht="36" customHeight="1">
      <c r="A5" s="187" t="s">
        <v>1081</v>
      </c>
      <c r="B5" s="187" t="s">
        <v>80</v>
      </c>
      <c r="C5" s="187" t="s">
        <v>11</v>
      </c>
      <c r="D5" s="187" t="s">
        <v>103</v>
      </c>
      <c r="E5" s="187" t="s">
        <v>87</v>
      </c>
      <c r="F5" s="187" t="s">
        <v>53</v>
      </c>
      <c r="G5" s="187" t="s">
        <v>36</v>
      </c>
      <c r="H5" s="187" t="s">
        <v>53</v>
      </c>
      <c r="I5" s="187" t="s">
        <v>36</v>
      </c>
      <c r="J5" s="187" t="s">
        <v>53</v>
      </c>
      <c r="K5" s="187" t="s">
        <v>36</v>
      </c>
      <c r="L5" s="187" t="s">
        <v>53</v>
      </c>
      <c r="M5" s="187" t="s">
        <v>36</v>
      </c>
    </row>
    <row r="6" spans="1:13">
      <c r="A6" s="10">
        <v>35301</v>
      </c>
      <c r="B6" s="10" t="s">
        <v>1900</v>
      </c>
      <c r="C6" s="10">
        <v>280</v>
      </c>
      <c r="D6" s="10" t="s">
        <v>1585</v>
      </c>
      <c r="E6" s="10">
        <v>24000</v>
      </c>
      <c r="F6" s="369">
        <v>418</v>
      </c>
      <c r="G6" s="369">
        <v>10032000</v>
      </c>
      <c r="H6" s="369">
        <v>0</v>
      </c>
      <c r="I6" s="369"/>
      <c r="J6" s="369">
        <v>418</v>
      </c>
      <c r="K6" s="369">
        <v>10032000</v>
      </c>
      <c r="L6" s="369">
        <v>0</v>
      </c>
      <c r="M6" s="369">
        <v>0</v>
      </c>
    </row>
    <row r="7" spans="1:13">
      <c r="A7" s="10">
        <v>35301</v>
      </c>
      <c r="B7" s="10" t="s">
        <v>1900</v>
      </c>
      <c r="C7" s="10">
        <v>281</v>
      </c>
      <c r="D7" s="10" t="s">
        <v>1586</v>
      </c>
      <c r="E7" s="10">
        <v>24000</v>
      </c>
      <c r="F7" s="369">
        <v>25</v>
      </c>
      <c r="G7" s="369">
        <v>600000</v>
      </c>
      <c r="H7" s="369">
        <v>0</v>
      </c>
      <c r="I7" s="369"/>
      <c r="J7" s="369">
        <v>25</v>
      </c>
      <c r="K7" s="369">
        <v>600000</v>
      </c>
      <c r="L7" s="369">
        <v>0</v>
      </c>
      <c r="M7" s="369">
        <v>0</v>
      </c>
    </row>
    <row r="8" spans="1:13">
      <c r="A8" s="10">
        <v>35302</v>
      </c>
      <c r="B8" s="10" t="s">
        <v>1901</v>
      </c>
      <c r="C8" s="10">
        <v>328</v>
      </c>
      <c r="D8" s="10" t="s">
        <v>1579</v>
      </c>
      <c r="E8" s="10">
        <v>4081225.6</v>
      </c>
      <c r="F8" s="369">
        <v>1</v>
      </c>
      <c r="G8" s="369">
        <v>4081225.6</v>
      </c>
      <c r="H8" s="369">
        <v>0</v>
      </c>
      <c r="I8" s="369"/>
      <c r="J8" s="369">
        <v>1</v>
      </c>
      <c r="K8" s="369">
        <v>4081225.6</v>
      </c>
      <c r="L8" s="369">
        <v>0</v>
      </c>
      <c r="M8" s="369">
        <v>0</v>
      </c>
    </row>
    <row r="9" spans="1:13">
      <c r="A9" s="10">
        <v>35302</v>
      </c>
      <c r="B9" s="10" t="s">
        <v>1901</v>
      </c>
      <c r="C9" s="10">
        <v>329</v>
      </c>
      <c r="D9" s="10" t="s">
        <v>1577</v>
      </c>
      <c r="E9" s="10">
        <v>1161175.93</v>
      </c>
      <c r="F9" s="369">
        <v>1</v>
      </c>
      <c r="G9" s="369">
        <v>1161175.93</v>
      </c>
      <c r="H9" s="369">
        <v>0</v>
      </c>
      <c r="I9" s="369"/>
      <c r="J9" s="369">
        <v>1</v>
      </c>
      <c r="K9" s="369">
        <v>1161175.93</v>
      </c>
      <c r="L9" s="369">
        <v>0</v>
      </c>
      <c r="M9" s="369">
        <v>0</v>
      </c>
    </row>
    <row r="10" spans="1:13">
      <c r="A10" s="10">
        <v>35302</v>
      </c>
      <c r="B10" s="10" t="s">
        <v>1901</v>
      </c>
      <c r="C10" s="10">
        <v>337</v>
      </c>
      <c r="D10" s="10" t="s">
        <v>1578</v>
      </c>
      <c r="E10" s="10">
        <v>1009533.55</v>
      </c>
      <c r="F10" s="369">
        <v>1</v>
      </c>
      <c r="G10" s="369">
        <v>1009533.55</v>
      </c>
      <c r="H10" s="369">
        <v>0</v>
      </c>
      <c r="I10" s="369"/>
      <c r="J10" s="369">
        <v>1</v>
      </c>
      <c r="K10" s="369">
        <v>1009533.55</v>
      </c>
      <c r="L10" s="369">
        <v>0</v>
      </c>
      <c r="M10" s="369">
        <v>0</v>
      </c>
    </row>
    <row r="11" spans="1:13">
      <c r="A11" s="10">
        <v>35302</v>
      </c>
      <c r="B11" s="10" t="s">
        <v>1901</v>
      </c>
      <c r="C11" s="10">
        <v>338</v>
      </c>
      <c r="D11" s="10" t="s">
        <v>1574</v>
      </c>
      <c r="E11" s="10">
        <v>285126.71999999997</v>
      </c>
      <c r="F11" s="369">
        <v>1</v>
      </c>
      <c r="G11" s="369">
        <v>285126.71999999997</v>
      </c>
      <c r="H11" s="369">
        <v>0</v>
      </c>
      <c r="I11" s="369"/>
      <c r="J11" s="369">
        <v>1</v>
      </c>
      <c r="K11" s="369">
        <v>285126.71999999997</v>
      </c>
      <c r="L11" s="369">
        <v>0</v>
      </c>
      <c r="M11" s="369">
        <v>0</v>
      </c>
    </row>
    <row r="12" spans="1:13">
      <c r="A12" s="10">
        <v>35302</v>
      </c>
      <c r="B12" s="10" t="s">
        <v>1901</v>
      </c>
      <c r="C12" s="10">
        <v>339</v>
      </c>
      <c r="D12" s="10" t="s">
        <v>1580</v>
      </c>
      <c r="E12" s="10">
        <v>190446816.90000001</v>
      </c>
      <c r="F12" s="369">
        <v>1</v>
      </c>
      <c r="G12" s="369">
        <v>190446816.90000001</v>
      </c>
      <c r="H12" s="369">
        <v>0</v>
      </c>
      <c r="I12" s="369"/>
      <c r="J12" s="369">
        <v>1</v>
      </c>
      <c r="K12" s="369">
        <v>190446816.90000001</v>
      </c>
      <c r="L12" s="369">
        <v>0</v>
      </c>
      <c r="M12" s="369">
        <v>0</v>
      </c>
    </row>
    <row r="13" spans="1:13">
      <c r="A13" s="10">
        <v>35302</v>
      </c>
      <c r="B13" s="10" t="s">
        <v>1901</v>
      </c>
      <c r="C13" s="10">
        <v>340</v>
      </c>
      <c r="D13" s="10" t="s">
        <v>1576</v>
      </c>
      <c r="E13" s="10">
        <v>91257018.930000007</v>
      </c>
      <c r="F13" s="369">
        <v>2</v>
      </c>
      <c r="G13" s="369">
        <v>182514037.86000001</v>
      </c>
      <c r="H13" s="369">
        <v>0</v>
      </c>
      <c r="I13" s="369"/>
      <c r="J13" s="369">
        <v>2</v>
      </c>
      <c r="K13" s="369">
        <v>182514037.86000001</v>
      </c>
      <c r="L13" s="369">
        <v>0</v>
      </c>
      <c r="M13" s="369">
        <v>0</v>
      </c>
    </row>
    <row r="14" spans="1:13">
      <c r="A14" s="10">
        <v>35302</v>
      </c>
      <c r="B14" s="10" t="s">
        <v>1901</v>
      </c>
      <c r="C14" s="10">
        <v>341</v>
      </c>
      <c r="D14" s="10" t="s">
        <v>1575</v>
      </c>
      <c r="E14" s="10">
        <v>12800878.449999999</v>
      </c>
      <c r="F14" s="369">
        <v>2</v>
      </c>
      <c r="G14" s="369">
        <v>25601756.899999999</v>
      </c>
      <c r="H14" s="369">
        <v>0</v>
      </c>
      <c r="I14" s="369"/>
      <c r="J14" s="369">
        <v>2</v>
      </c>
      <c r="K14" s="369">
        <v>25601756.899999999</v>
      </c>
      <c r="L14" s="369">
        <v>0</v>
      </c>
      <c r="M14" s="369">
        <v>0</v>
      </c>
    </row>
    <row r="15" spans="1:13">
      <c r="A15" s="10">
        <v>35303</v>
      </c>
      <c r="B15" s="10" t="s">
        <v>1901</v>
      </c>
      <c r="C15" s="10">
        <v>333</v>
      </c>
      <c r="D15" s="10" t="s">
        <v>1583</v>
      </c>
      <c r="E15" s="10">
        <v>3217500</v>
      </c>
      <c r="F15" s="369">
        <v>1</v>
      </c>
      <c r="G15" s="369">
        <v>3217500</v>
      </c>
      <c r="H15" s="369">
        <v>0</v>
      </c>
      <c r="I15" s="369"/>
      <c r="J15" s="369">
        <v>1</v>
      </c>
      <c r="K15" s="369">
        <v>3217500</v>
      </c>
      <c r="L15" s="369">
        <v>0</v>
      </c>
      <c r="M15" s="369">
        <v>0</v>
      </c>
    </row>
    <row r="16" spans="1:13">
      <c r="A16" s="10">
        <v>35303</v>
      </c>
      <c r="B16" s="10" t="s">
        <v>1901</v>
      </c>
      <c r="C16" s="10">
        <v>334</v>
      </c>
      <c r="D16" s="10" t="s">
        <v>1582</v>
      </c>
      <c r="E16" s="10">
        <v>4543459.5</v>
      </c>
      <c r="F16" s="369">
        <v>2</v>
      </c>
      <c r="G16" s="369">
        <v>9086919</v>
      </c>
      <c r="H16" s="369">
        <v>0</v>
      </c>
      <c r="I16" s="369"/>
      <c r="J16" s="369">
        <v>2</v>
      </c>
      <c r="K16" s="369">
        <v>9086919</v>
      </c>
      <c r="L16" s="369">
        <v>0</v>
      </c>
      <c r="M16" s="369">
        <v>0</v>
      </c>
    </row>
    <row r="17" spans="1:13">
      <c r="A17" s="10">
        <v>35303</v>
      </c>
      <c r="B17" s="10" t="s">
        <v>1901</v>
      </c>
      <c r="C17" s="10">
        <v>335</v>
      </c>
      <c r="D17" s="10" t="s">
        <v>1581</v>
      </c>
      <c r="E17" s="10">
        <v>3252150</v>
      </c>
      <c r="F17" s="369">
        <v>1</v>
      </c>
      <c r="G17" s="369">
        <v>3252150</v>
      </c>
      <c r="H17" s="369">
        <v>0</v>
      </c>
      <c r="I17" s="369"/>
      <c r="J17" s="369">
        <v>1</v>
      </c>
      <c r="K17" s="369">
        <v>3252150</v>
      </c>
      <c r="L17" s="369">
        <v>0</v>
      </c>
      <c r="M17" s="369">
        <v>0</v>
      </c>
    </row>
    <row r="18" spans="1:13">
      <c r="A18" s="10">
        <v>35303</v>
      </c>
      <c r="B18" s="10" t="s">
        <v>1901</v>
      </c>
      <c r="C18" s="10">
        <v>336</v>
      </c>
      <c r="D18" s="10" t="s">
        <v>1451</v>
      </c>
      <c r="E18" s="10">
        <v>3018818.18</v>
      </c>
      <c r="F18" s="369">
        <v>1</v>
      </c>
      <c r="G18" s="369">
        <v>3018818.18</v>
      </c>
      <c r="H18" s="369">
        <v>0</v>
      </c>
      <c r="I18" s="369"/>
      <c r="J18" s="369">
        <v>1</v>
      </c>
      <c r="K18" s="369">
        <v>3018818.18</v>
      </c>
      <c r="L18" s="369">
        <v>0</v>
      </c>
      <c r="M18" s="369">
        <v>0</v>
      </c>
    </row>
    <row r="19" spans="1:13">
      <c r="A19" s="10">
        <v>35410</v>
      </c>
      <c r="B19" s="10" t="s">
        <v>565</v>
      </c>
      <c r="C19" s="10">
        <v>364</v>
      </c>
      <c r="D19" s="10" t="s">
        <v>1306</v>
      </c>
      <c r="E19" s="10">
        <v>65000</v>
      </c>
      <c r="F19" s="369">
        <v>0</v>
      </c>
      <c r="G19" s="369">
        <v>0</v>
      </c>
      <c r="H19" s="369">
        <v>3</v>
      </c>
      <c r="I19" s="369"/>
      <c r="J19" s="369">
        <v>3</v>
      </c>
      <c r="K19" s="369">
        <v>195000</v>
      </c>
      <c r="L19" s="369">
        <v>0</v>
      </c>
      <c r="M19" s="369">
        <v>0</v>
      </c>
    </row>
    <row r="20" spans="1:13">
      <c r="A20" s="10">
        <v>35410</v>
      </c>
      <c r="B20" s="10" t="s">
        <v>565</v>
      </c>
      <c r="C20" s="10">
        <v>365</v>
      </c>
      <c r="D20" s="10" t="s">
        <v>1312</v>
      </c>
      <c r="E20" s="10">
        <v>250</v>
      </c>
      <c r="F20" s="369">
        <v>0</v>
      </c>
      <c r="G20" s="369">
        <v>0</v>
      </c>
      <c r="H20" s="369">
        <v>100</v>
      </c>
      <c r="I20" s="369"/>
      <c r="J20" s="369">
        <v>100</v>
      </c>
      <c r="K20" s="369">
        <v>25000</v>
      </c>
      <c r="L20" s="369">
        <v>0</v>
      </c>
      <c r="M20" s="369">
        <v>0</v>
      </c>
    </row>
    <row r="21" spans="1:13">
      <c r="A21" s="10">
        <v>35410</v>
      </c>
      <c r="B21" s="10" t="s">
        <v>565</v>
      </c>
      <c r="C21" s="10">
        <v>366</v>
      </c>
      <c r="D21" s="10" t="s">
        <v>1309</v>
      </c>
      <c r="E21" s="10">
        <v>150</v>
      </c>
      <c r="F21" s="369">
        <v>0</v>
      </c>
      <c r="G21" s="369">
        <v>0</v>
      </c>
      <c r="H21" s="369">
        <v>100</v>
      </c>
      <c r="I21" s="369"/>
      <c r="J21" s="369">
        <v>100</v>
      </c>
      <c r="K21" s="369">
        <v>15000</v>
      </c>
      <c r="L21" s="369">
        <v>0</v>
      </c>
      <c r="M21" s="369">
        <v>0</v>
      </c>
    </row>
    <row r="22" spans="1:13">
      <c r="A22" s="10">
        <v>35410</v>
      </c>
      <c r="B22" s="10" t="s">
        <v>565</v>
      </c>
      <c r="C22" s="10">
        <v>367</v>
      </c>
      <c r="D22" s="10" t="s">
        <v>1313</v>
      </c>
      <c r="E22" s="10">
        <v>300</v>
      </c>
      <c r="F22" s="369">
        <v>0</v>
      </c>
      <c r="G22" s="369">
        <v>0</v>
      </c>
      <c r="H22" s="369">
        <v>57</v>
      </c>
      <c r="I22" s="369"/>
      <c r="J22" s="369">
        <v>57</v>
      </c>
      <c r="K22" s="369">
        <v>17100</v>
      </c>
      <c r="L22" s="369">
        <v>0</v>
      </c>
      <c r="M22" s="369">
        <v>0</v>
      </c>
    </row>
    <row r="23" spans="1:13">
      <c r="A23" s="10">
        <v>35410</v>
      </c>
      <c r="B23" s="10" t="s">
        <v>565</v>
      </c>
      <c r="C23" s="10">
        <v>368</v>
      </c>
      <c r="D23" s="10" t="s">
        <v>1384</v>
      </c>
      <c r="E23" s="10">
        <v>45000</v>
      </c>
      <c r="F23" s="369">
        <v>0</v>
      </c>
      <c r="G23" s="369">
        <v>0</v>
      </c>
      <c r="H23" s="369">
        <v>1</v>
      </c>
      <c r="I23" s="369"/>
      <c r="J23" s="369">
        <v>1</v>
      </c>
      <c r="K23" s="369">
        <v>45000</v>
      </c>
      <c r="L23" s="369">
        <v>0</v>
      </c>
      <c r="M23" s="369">
        <v>0</v>
      </c>
    </row>
    <row r="24" spans="1:13">
      <c r="A24" s="10">
        <v>35410</v>
      </c>
      <c r="B24" s="10" t="s">
        <v>565</v>
      </c>
      <c r="C24" s="10">
        <v>369</v>
      </c>
      <c r="D24" s="10" t="s">
        <v>1386</v>
      </c>
      <c r="E24" s="10">
        <v>6500</v>
      </c>
      <c r="F24" s="369">
        <v>0</v>
      </c>
      <c r="G24" s="369">
        <v>0</v>
      </c>
      <c r="H24" s="369">
        <v>1</v>
      </c>
      <c r="I24" s="369"/>
      <c r="J24" s="369">
        <v>1</v>
      </c>
      <c r="K24" s="369">
        <v>6500</v>
      </c>
      <c r="L24" s="369">
        <v>0</v>
      </c>
      <c r="M24" s="369">
        <v>0</v>
      </c>
    </row>
    <row r="25" spans="1:13">
      <c r="A25" s="10">
        <v>35410</v>
      </c>
      <c r="B25" s="10" t="s">
        <v>565</v>
      </c>
      <c r="C25" s="10">
        <v>370</v>
      </c>
      <c r="D25" s="10" t="s">
        <v>1390</v>
      </c>
      <c r="E25" s="10">
        <v>5000</v>
      </c>
      <c r="F25" s="369">
        <v>0</v>
      </c>
      <c r="G25" s="369">
        <v>0</v>
      </c>
      <c r="H25" s="369">
        <v>1</v>
      </c>
      <c r="I25" s="369"/>
      <c r="J25" s="369">
        <v>1</v>
      </c>
      <c r="K25" s="369">
        <v>5000</v>
      </c>
      <c r="L25" s="369">
        <v>0</v>
      </c>
      <c r="M25" s="369">
        <v>0</v>
      </c>
    </row>
    <row r="26" spans="1:13">
      <c r="A26" s="10">
        <v>35410</v>
      </c>
      <c r="B26" s="10" t="s">
        <v>565</v>
      </c>
      <c r="C26" s="10">
        <v>371</v>
      </c>
      <c r="D26" s="10" t="s">
        <v>1391</v>
      </c>
      <c r="E26" s="10">
        <v>5000</v>
      </c>
      <c r="F26" s="369">
        <v>0</v>
      </c>
      <c r="G26" s="369">
        <v>0</v>
      </c>
      <c r="H26" s="369">
        <v>1</v>
      </c>
      <c r="I26" s="369"/>
      <c r="J26" s="369">
        <v>1</v>
      </c>
      <c r="K26" s="369">
        <v>5000</v>
      </c>
      <c r="L26" s="369">
        <v>0</v>
      </c>
      <c r="M26" s="369">
        <v>0</v>
      </c>
    </row>
    <row r="27" spans="1:13">
      <c r="A27" s="10">
        <v>35410</v>
      </c>
      <c r="B27" s="10" t="s">
        <v>565</v>
      </c>
      <c r="C27" s="10">
        <v>372</v>
      </c>
      <c r="D27" s="10" t="s">
        <v>1420</v>
      </c>
      <c r="E27" s="10">
        <v>5000</v>
      </c>
      <c r="F27" s="369">
        <v>0</v>
      </c>
      <c r="G27" s="369">
        <v>0</v>
      </c>
      <c r="H27" s="369">
        <v>1</v>
      </c>
      <c r="I27" s="369"/>
      <c r="J27" s="369">
        <v>1</v>
      </c>
      <c r="K27" s="369">
        <v>5000</v>
      </c>
      <c r="L27" s="369">
        <v>0</v>
      </c>
      <c r="M27" s="369">
        <v>0</v>
      </c>
    </row>
    <row r="28" spans="1:13">
      <c r="A28" s="10">
        <v>35410</v>
      </c>
      <c r="B28" s="10" t="s">
        <v>565</v>
      </c>
      <c r="C28" s="10">
        <v>373</v>
      </c>
      <c r="D28" s="10" t="s">
        <v>1422</v>
      </c>
      <c r="E28" s="10">
        <v>5000</v>
      </c>
      <c r="F28" s="369">
        <v>0</v>
      </c>
      <c r="G28" s="369">
        <v>0</v>
      </c>
      <c r="H28" s="369">
        <v>1</v>
      </c>
      <c r="I28" s="369"/>
      <c r="J28" s="369">
        <v>1</v>
      </c>
      <c r="K28" s="369">
        <v>5000</v>
      </c>
      <c r="L28" s="369">
        <v>0</v>
      </c>
      <c r="M28" s="369">
        <v>0</v>
      </c>
    </row>
    <row r="29" spans="1:13">
      <c r="A29" s="10">
        <v>35410</v>
      </c>
      <c r="B29" s="10" t="s">
        <v>565</v>
      </c>
      <c r="C29" s="10">
        <v>374</v>
      </c>
      <c r="D29" s="10" t="s">
        <v>1423</v>
      </c>
      <c r="E29" s="10">
        <v>41300</v>
      </c>
      <c r="F29" s="369">
        <v>0</v>
      </c>
      <c r="G29" s="369">
        <v>0</v>
      </c>
      <c r="H29" s="369">
        <v>1</v>
      </c>
      <c r="I29" s="369"/>
      <c r="J29" s="369">
        <v>1</v>
      </c>
      <c r="K29" s="369">
        <v>41300</v>
      </c>
      <c r="L29" s="369">
        <v>0</v>
      </c>
      <c r="M29" s="369">
        <v>0</v>
      </c>
    </row>
    <row r="30" spans="1:13">
      <c r="A30" s="10">
        <v>35410</v>
      </c>
      <c r="B30" s="10" t="s">
        <v>565</v>
      </c>
      <c r="C30" s="10">
        <v>377</v>
      </c>
      <c r="D30" s="10" t="s">
        <v>1356</v>
      </c>
      <c r="E30" s="10">
        <v>8000</v>
      </c>
      <c r="F30" s="369">
        <v>0</v>
      </c>
      <c r="G30" s="369">
        <v>0</v>
      </c>
      <c r="H30" s="369">
        <v>2</v>
      </c>
      <c r="I30" s="369"/>
      <c r="J30" s="369">
        <v>2</v>
      </c>
      <c r="K30" s="369">
        <v>16000</v>
      </c>
      <c r="L30" s="369">
        <v>0</v>
      </c>
      <c r="M30" s="369">
        <v>0</v>
      </c>
    </row>
    <row r="31" spans="1:13">
      <c r="A31" s="10">
        <v>35410</v>
      </c>
      <c r="B31" s="10" t="s">
        <v>565</v>
      </c>
      <c r="C31" s="10">
        <v>377</v>
      </c>
      <c r="D31" s="10" t="s">
        <v>1502</v>
      </c>
      <c r="E31" s="10">
        <v>30000</v>
      </c>
      <c r="F31" s="369">
        <v>0</v>
      </c>
      <c r="G31" s="369">
        <v>0</v>
      </c>
      <c r="H31" s="369">
        <v>1</v>
      </c>
      <c r="I31" s="369"/>
      <c r="J31" s="369">
        <v>0</v>
      </c>
      <c r="K31" s="369">
        <v>0</v>
      </c>
      <c r="L31" s="369">
        <v>1</v>
      </c>
      <c r="M31" s="369">
        <v>30000</v>
      </c>
    </row>
    <row r="32" spans="1:13">
      <c r="A32" s="10">
        <v>35410</v>
      </c>
      <c r="B32" s="10" t="s">
        <v>565</v>
      </c>
      <c r="C32" s="10">
        <v>431</v>
      </c>
      <c r="D32" s="10" t="s">
        <v>1467</v>
      </c>
      <c r="E32" s="10">
        <v>8500</v>
      </c>
      <c r="F32" s="369">
        <v>0</v>
      </c>
      <c r="G32" s="369">
        <v>0</v>
      </c>
      <c r="H32" s="369">
        <v>5</v>
      </c>
      <c r="I32" s="369"/>
      <c r="J32" s="369">
        <v>5</v>
      </c>
      <c r="K32" s="369">
        <v>42500</v>
      </c>
      <c r="L32" s="369">
        <v>0</v>
      </c>
      <c r="M32" s="369">
        <v>0</v>
      </c>
    </row>
    <row r="33" spans="1:13">
      <c r="A33" s="10">
        <v>35410</v>
      </c>
      <c r="B33" s="10" t="s">
        <v>565</v>
      </c>
      <c r="C33" s="10">
        <v>432</v>
      </c>
      <c r="D33" s="10" t="s">
        <v>1466</v>
      </c>
      <c r="E33" s="10">
        <v>1800</v>
      </c>
      <c r="F33" s="369">
        <v>0</v>
      </c>
      <c r="G33" s="369">
        <v>0</v>
      </c>
      <c r="H33" s="369">
        <v>4</v>
      </c>
      <c r="I33" s="369"/>
      <c r="J33" s="369">
        <v>4</v>
      </c>
      <c r="K33" s="369">
        <v>7200</v>
      </c>
      <c r="L33" s="369">
        <v>0</v>
      </c>
      <c r="M33" s="369">
        <v>0</v>
      </c>
    </row>
    <row r="34" spans="1:13">
      <c r="A34" s="10">
        <v>35410</v>
      </c>
      <c r="B34" s="10" t="s">
        <v>565</v>
      </c>
      <c r="C34" s="10">
        <v>433</v>
      </c>
      <c r="D34" s="10" t="s">
        <v>1461</v>
      </c>
      <c r="E34" s="10">
        <v>2500</v>
      </c>
      <c r="F34" s="369">
        <v>0</v>
      </c>
      <c r="G34" s="369">
        <v>0</v>
      </c>
      <c r="H34" s="369">
        <v>3</v>
      </c>
      <c r="I34" s="369"/>
      <c r="J34" s="369">
        <v>3</v>
      </c>
      <c r="K34" s="369">
        <v>7500</v>
      </c>
      <c r="L34" s="369">
        <v>0</v>
      </c>
      <c r="M34" s="369">
        <v>0</v>
      </c>
    </row>
    <row r="35" spans="1:13">
      <c r="A35" s="10">
        <v>35410</v>
      </c>
      <c r="B35" s="10" t="s">
        <v>565</v>
      </c>
      <c r="C35" s="10">
        <v>434</v>
      </c>
      <c r="D35" s="10" t="s">
        <v>1468</v>
      </c>
      <c r="E35" s="10">
        <v>600</v>
      </c>
      <c r="F35" s="369">
        <v>0</v>
      </c>
      <c r="G35" s="369">
        <v>0</v>
      </c>
      <c r="H35" s="369">
        <v>7</v>
      </c>
      <c r="I35" s="369"/>
      <c r="J35" s="369">
        <v>7</v>
      </c>
      <c r="K35" s="369">
        <v>4200</v>
      </c>
      <c r="L35" s="369">
        <v>0</v>
      </c>
      <c r="M35" s="369">
        <v>0</v>
      </c>
    </row>
    <row r="36" spans="1:13">
      <c r="A36" s="10">
        <v>35410</v>
      </c>
      <c r="B36" s="10" t="s">
        <v>565</v>
      </c>
      <c r="C36" s="10">
        <v>435</v>
      </c>
      <c r="D36" s="10" t="s">
        <v>1469</v>
      </c>
      <c r="E36" s="10">
        <v>6500</v>
      </c>
      <c r="F36" s="369">
        <v>0</v>
      </c>
      <c r="G36" s="369">
        <v>0</v>
      </c>
      <c r="H36" s="369">
        <v>1</v>
      </c>
      <c r="I36" s="369"/>
      <c r="J36" s="369">
        <v>1</v>
      </c>
      <c r="K36" s="369">
        <v>6500</v>
      </c>
      <c r="L36" s="369">
        <v>0</v>
      </c>
      <c r="M36" s="369">
        <v>0</v>
      </c>
    </row>
    <row r="37" spans="1:13">
      <c r="A37" s="10">
        <v>35410</v>
      </c>
      <c r="B37" s="10" t="s">
        <v>565</v>
      </c>
      <c r="C37" s="10">
        <v>436</v>
      </c>
      <c r="D37" s="10" t="s">
        <v>1472</v>
      </c>
      <c r="E37" s="10">
        <v>1600</v>
      </c>
      <c r="F37" s="369">
        <v>0</v>
      </c>
      <c r="G37" s="369">
        <v>0</v>
      </c>
      <c r="H37" s="369">
        <v>1</v>
      </c>
      <c r="I37" s="369"/>
      <c r="J37" s="369">
        <v>1</v>
      </c>
      <c r="K37" s="369">
        <v>1600</v>
      </c>
      <c r="L37" s="369">
        <v>0</v>
      </c>
      <c r="M37" s="369">
        <v>0</v>
      </c>
    </row>
    <row r="38" spans="1:13">
      <c r="A38" s="10">
        <v>35410</v>
      </c>
      <c r="B38" s="10" t="s">
        <v>565</v>
      </c>
      <c r="C38" s="10">
        <v>453</v>
      </c>
      <c r="D38" s="10" t="s">
        <v>1447</v>
      </c>
      <c r="E38" s="10">
        <v>6500</v>
      </c>
      <c r="F38" s="369">
        <v>0</v>
      </c>
      <c r="G38" s="369">
        <v>0</v>
      </c>
      <c r="H38" s="369">
        <v>1</v>
      </c>
      <c r="I38" s="369"/>
      <c r="J38" s="369">
        <v>1</v>
      </c>
      <c r="K38" s="369">
        <v>6500</v>
      </c>
      <c r="L38" s="369">
        <v>0</v>
      </c>
      <c r="M38" s="369">
        <v>0</v>
      </c>
    </row>
    <row r="39" spans="1:13">
      <c r="A39" s="10">
        <v>35410</v>
      </c>
      <c r="B39" s="10" t="s">
        <v>565</v>
      </c>
      <c r="C39" s="10">
        <v>454</v>
      </c>
      <c r="D39" s="10" t="s">
        <v>1449</v>
      </c>
      <c r="E39" s="10">
        <v>1500</v>
      </c>
      <c r="F39" s="369">
        <v>0</v>
      </c>
      <c r="G39" s="369">
        <v>0</v>
      </c>
      <c r="H39" s="369">
        <v>1</v>
      </c>
      <c r="I39" s="369"/>
      <c r="J39" s="369">
        <v>1</v>
      </c>
      <c r="K39" s="369">
        <v>1500</v>
      </c>
      <c r="L39" s="369">
        <v>0</v>
      </c>
      <c r="M39" s="369">
        <v>0</v>
      </c>
    </row>
    <row r="40" spans="1:13">
      <c r="A40" s="10">
        <v>35410</v>
      </c>
      <c r="B40" s="10" t="s">
        <v>565</v>
      </c>
      <c r="C40" s="10">
        <v>53</v>
      </c>
      <c r="D40" s="10" t="s">
        <v>1389</v>
      </c>
      <c r="E40" s="10">
        <v>5000</v>
      </c>
      <c r="F40" s="369">
        <v>0</v>
      </c>
      <c r="G40" s="369">
        <v>0</v>
      </c>
      <c r="H40" s="369">
        <v>1</v>
      </c>
      <c r="I40" s="369"/>
      <c r="J40" s="369">
        <v>1</v>
      </c>
      <c r="K40" s="369">
        <v>5000</v>
      </c>
      <c r="L40" s="369">
        <v>0</v>
      </c>
      <c r="M40" s="369">
        <v>0</v>
      </c>
    </row>
    <row r="41" spans="1:13">
      <c r="A41" s="10">
        <v>35410</v>
      </c>
      <c r="B41" s="10" t="s">
        <v>565</v>
      </c>
      <c r="C41" s="10">
        <v>88</v>
      </c>
      <c r="D41" s="10" t="s">
        <v>1301</v>
      </c>
      <c r="E41" s="10">
        <v>10500</v>
      </c>
      <c r="F41" s="369">
        <v>0</v>
      </c>
      <c r="G41" s="369">
        <v>0</v>
      </c>
      <c r="H41" s="369">
        <v>10</v>
      </c>
      <c r="I41" s="369"/>
      <c r="J41" s="369">
        <v>10</v>
      </c>
      <c r="K41" s="369">
        <v>105000</v>
      </c>
      <c r="L41" s="369">
        <v>0</v>
      </c>
      <c r="M41" s="369">
        <v>0</v>
      </c>
    </row>
    <row r="42" spans="1:13">
      <c r="A42" s="10">
        <v>35420</v>
      </c>
      <c r="B42" s="10" t="s">
        <v>566</v>
      </c>
      <c r="C42" s="10">
        <v>376</v>
      </c>
      <c r="D42" s="10" t="s">
        <v>1465</v>
      </c>
      <c r="E42" s="10">
        <v>3500</v>
      </c>
      <c r="F42" s="369">
        <v>0</v>
      </c>
      <c r="G42" s="369">
        <v>0</v>
      </c>
      <c r="H42" s="369">
        <v>2</v>
      </c>
      <c r="I42" s="369"/>
      <c r="J42" s="369">
        <v>2</v>
      </c>
      <c r="K42" s="369">
        <v>7000</v>
      </c>
      <c r="L42" s="369">
        <v>0</v>
      </c>
      <c r="M42" s="369">
        <v>0</v>
      </c>
    </row>
    <row r="43" spans="1:13">
      <c r="A43" s="10">
        <v>35420</v>
      </c>
      <c r="B43" s="10" t="s">
        <v>566</v>
      </c>
      <c r="C43" s="10">
        <v>376</v>
      </c>
      <c r="D43" s="10" t="s">
        <v>1465</v>
      </c>
      <c r="E43" s="10">
        <v>4000</v>
      </c>
      <c r="F43" s="369">
        <v>0</v>
      </c>
      <c r="G43" s="369">
        <v>0</v>
      </c>
      <c r="H43" s="369">
        <v>2</v>
      </c>
      <c r="I43" s="369"/>
      <c r="J43" s="369">
        <v>2</v>
      </c>
      <c r="K43" s="369">
        <v>8000</v>
      </c>
      <c r="L43" s="369">
        <v>0</v>
      </c>
      <c r="M43" s="369">
        <v>0</v>
      </c>
    </row>
    <row r="44" spans="1:13">
      <c r="A44" s="10">
        <v>35420</v>
      </c>
      <c r="B44" s="10" t="s">
        <v>566</v>
      </c>
      <c r="C44" s="10">
        <v>378</v>
      </c>
      <c r="D44" s="10" t="s">
        <v>1358</v>
      </c>
      <c r="E44" s="10">
        <v>5000</v>
      </c>
      <c r="F44" s="369">
        <v>0</v>
      </c>
      <c r="G44" s="369">
        <v>0</v>
      </c>
      <c r="H44" s="369">
        <v>2</v>
      </c>
      <c r="I44" s="369"/>
      <c r="J44" s="369">
        <v>2</v>
      </c>
      <c r="K44" s="369">
        <v>10000</v>
      </c>
      <c r="L44" s="369">
        <v>0</v>
      </c>
      <c r="M44" s="369">
        <v>0</v>
      </c>
    </row>
    <row r="45" spans="1:13">
      <c r="A45" s="10">
        <v>35420</v>
      </c>
      <c r="B45" s="10" t="s">
        <v>566</v>
      </c>
      <c r="C45" s="10">
        <v>379</v>
      </c>
      <c r="D45" s="10" t="s">
        <v>1360</v>
      </c>
      <c r="E45" s="10">
        <v>3500</v>
      </c>
      <c r="F45" s="369">
        <v>0</v>
      </c>
      <c r="G45" s="369">
        <v>0</v>
      </c>
      <c r="H45" s="369">
        <v>2</v>
      </c>
      <c r="I45" s="369"/>
      <c r="J45" s="369">
        <v>2</v>
      </c>
      <c r="K45" s="369">
        <v>7000</v>
      </c>
      <c r="L45" s="369">
        <v>0</v>
      </c>
      <c r="M45" s="369">
        <v>0</v>
      </c>
    </row>
    <row r="46" spans="1:13">
      <c r="A46" s="10">
        <v>35420</v>
      </c>
      <c r="B46" s="10" t="s">
        <v>566</v>
      </c>
      <c r="C46" s="10">
        <v>381</v>
      </c>
      <c r="D46" s="10" t="s">
        <v>1366</v>
      </c>
      <c r="E46" s="10">
        <v>3500</v>
      </c>
      <c r="F46" s="369">
        <v>0</v>
      </c>
      <c r="G46" s="369">
        <v>0</v>
      </c>
      <c r="H46" s="369">
        <v>10</v>
      </c>
      <c r="I46" s="369"/>
      <c r="J46" s="369">
        <v>10</v>
      </c>
      <c r="K46" s="369">
        <v>35000</v>
      </c>
      <c r="L46" s="369">
        <v>0</v>
      </c>
      <c r="M46" s="369">
        <v>0</v>
      </c>
    </row>
    <row r="47" spans="1:13">
      <c r="A47" s="10">
        <v>35420</v>
      </c>
      <c r="B47" s="10" t="s">
        <v>566</v>
      </c>
      <c r="C47" s="10">
        <v>382</v>
      </c>
      <c r="D47" s="10" t="s">
        <v>1369</v>
      </c>
      <c r="E47" s="10">
        <v>7000</v>
      </c>
      <c r="F47" s="369">
        <v>0</v>
      </c>
      <c r="G47" s="369">
        <v>0</v>
      </c>
      <c r="H47" s="369">
        <v>4</v>
      </c>
      <c r="I47" s="369"/>
      <c r="J47" s="369">
        <v>4</v>
      </c>
      <c r="K47" s="369">
        <v>28000</v>
      </c>
      <c r="L47" s="369">
        <v>0</v>
      </c>
      <c r="M47" s="369">
        <v>0</v>
      </c>
    </row>
    <row r="48" spans="1:13">
      <c r="A48" s="10">
        <v>35420</v>
      </c>
      <c r="B48" s="10" t="s">
        <v>566</v>
      </c>
      <c r="C48" s="10">
        <v>383</v>
      </c>
      <c r="D48" s="10" t="s">
        <v>1376</v>
      </c>
      <c r="E48" s="10">
        <v>1500</v>
      </c>
      <c r="F48" s="369">
        <v>0</v>
      </c>
      <c r="G48" s="369">
        <v>0</v>
      </c>
      <c r="H48" s="369">
        <v>2</v>
      </c>
      <c r="I48" s="369"/>
      <c r="J48" s="369">
        <v>2</v>
      </c>
      <c r="K48" s="369">
        <v>3000</v>
      </c>
      <c r="L48" s="369">
        <v>0</v>
      </c>
      <c r="M48" s="369">
        <v>0</v>
      </c>
    </row>
    <row r="49" spans="1:13">
      <c r="A49" s="10">
        <v>35420</v>
      </c>
      <c r="B49" s="10" t="s">
        <v>566</v>
      </c>
      <c r="C49" s="10">
        <v>384</v>
      </c>
      <c r="D49" s="10" t="s">
        <v>1375</v>
      </c>
      <c r="E49" s="10">
        <v>1450</v>
      </c>
      <c r="F49" s="369">
        <v>0</v>
      </c>
      <c r="G49" s="369">
        <v>0</v>
      </c>
      <c r="H49" s="369">
        <v>2</v>
      </c>
      <c r="I49" s="369"/>
      <c r="J49" s="369">
        <v>2</v>
      </c>
      <c r="K49" s="369">
        <v>2900</v>
      </c>
      <c r="L49" s="369">
        <v>0</v>
      </c>
      <c r="M49" s="369">
        <v>0</v>
      </c>
    </row>
    <row r="50" spans="1:13">
      <c r="A50" s="10">
        <v>35420</v>
      </c>
      <c r="B50" s="10" t="s">
        <v>566</v>
      </c>
      <c r="C50" s="10">
        <v>415</v>
      </c>
      <c r="D50" s="10" t="s">
        <v>1566</v>
      </c>
      <c r="E50" s="10">
        <v>1500</v>
      </c>
      <c r="F50" s="369">
        <v>0</v>
      </c>
      <c r="G50" s="369">
        <v>0</v>
      </c>
      <c r="H50" s="369">
        <v>3</v>
      </c>
      <c r="I50" s="369"/>
      <c r="J50" s="369">
        <v>3</v>
      </c>
      <c r="K50" s="369">
        <v>4500</v>
      </c>
      <c r="L50" s="369">
        <v>0</v>
      </c>
      <c r="M50" s="369">
        <v>0</v>
      </c>
    </row>
    <row r="51" spans="1:13">
      <c r="A51" s="10">
        <v>35420</v>
      </c>
      <c r="B51" s="10" t="s">
        <v>566</v>
      </c>
      <c r="C51" s="10">
        <v>416</v>
      </c>
      <c r="D51" s="10" t="s">
        <v>1569</v>
      </c>
      <c r="E51" s="10">
        <v>3000</v>
      </c>
      <c r="F51" s="369">
        <v>0</v>
      </c>
      <c r="G51" s="369">
        <v>0</v>
      </c>
      <c r="H51" s="369">
        <v>1</v>
      </c>
      <c r="I51" s="369"/>
      <c r="J51" s="369">
        <v>1</v>
      </c>
      <c r="K51" s="369">
        <v>3000</v>
      </c>
      <c r="L51" s="369">
        <v>0</v>
      </c>
      <c r="M51" s="369">
        <v>0</v>
      </c>
    </row>
    <row r="52" spans="1:13">
      <c r="A52" s="10">
        <v>35420</v>
      </c>
      <c r="B52" s="10" t="s">
        <v>566</v>
      </c>
      <c r="C52" s="10">
        <v>417</v>
      </c>
      <c r="D52" s="10" t="s">
        <v>1568</v>
      </c>
      <c r="E52" s="10">
        <v>5000</v>
      </c>
      <c r="F52" s="369">
        <v>0</v>
      </c>
      <c r="G52" s="369">
        <v>0</v>
      </c>
      <c r="H52" s="369">
        <v>1</v>
      </c>
      <c r="I52" s="369"/>
      <c r="J52" s="369">
        <v>1</v>
      </c>
      <c r="K52" s="369">
        <v>5000</v>
      </c>
      <c r="L52" s="369">
        <v>0</v>
      </c>
      <c r="M52" s="369">
        <v>0</v>
      </c>
    </row>
    <row r="53" spans="1:13">
      <c r="A53" s="10">
        <v>35420</v>
      </c>
      <c r="B53" s="10" t="s">
        <v>566</v>
      </c>
      <c r="C53" s="10">
        <v>418</v>
      </c>
      <c r="D53" s="10" t="s">
        <v>1381</v>
      </c>
      <c r="E53" s="10">
        <v>3500</v>
      </c>
      <c r="F53" s="369">
        <v>0</v>
      </c>
      <c r="G53" s="369">
        <v>0</v>
      </c>
      <c r="H53" s="369">
        <v>2</v>
      </c>
      <c r="I53" s="369"/>
      <c r="J53" s="369">
        <v>2</v>
      </c>
      <c r="K53" s="369">
        <v>7000</v>
      </c>
      <c r="L53" s="369">
        <v>0</v>
      </c>
      <c r="M53" s="369">
        <v>0</v>
      </c>
    </row>
    <row r="54" spans="1:13">
      <c r="A54" s="10">
        <v>35420</v>
      </c>
      <c r="B54" s="10" t="s">
        <v>566</v>
      </c>
      <c r="C54" s="10">
        <v>419</v>
      </c>
      <c r="D54" s="10" t="s">
        <v>1404</v>
      </c>
      <c r="E54" s="10">
        <v>35000</v>
      </c>
      <c r="F54" s="369">
        <v>0</v>
      </c>
      <c r="G54" s="369">
        <v>0</v>
      </c>
      <c r="H54" s="369">
        <v>1</v>
      </c>
      <c r="I54" s="369"/>
      <c r="J54" s="369">
        <v>1</v>
      </c>
      <c r="K54" s="369">
        <v>35000</v>
      </c>
      <c r="L54" s="369">
        <v>0</v>
      </c>
      <c r="M54" s="369">
        <v>0</v>
      </c>
    </row>
    <row r="55" spans="1:13">
      <c r="A55" s="10">
        <v>35420</v>
      </c>
      <c r="B55" s="10" t="s">
        <v>566</v>
      </c>
      <c r="C55" s="10">
        <v>420</v>
      </c>
      <c r="D55" s="10" t="s">
        <v>1570</v>
      </c>
      <c r="E55" s="10">
        <v>20000</v>
      </c>
      <c r="F55" s="369">
        <v>0</v>
      </c>
      <c r="G55" s="369">
        <v>0</v>
      </c>
      <c r="H55" s="369">
        <v>2</v>
      </c>
      <c r="I55" s="369"/>
      <c r="J55" s="369">
        <v>2</v>
      </c>
      <c r="K55" s="369">
        <v>40000</v>
      </c>
      <c r="L55" s="369">
        <v>0</v>
      </c>
      <c r="M55" s="369">
        <v>0</v>
      </c>
    </row>
    <row r="56" spans="1:13">
      <c r="A56" s="10">
        <v>35420</v>
      </c>
      <c r="B56" s="10" t="s">
        <v>566</v>
      </c>
      <c r="C56" s="10">
        <v>421</v>
      </c>
      <c r="D56" s="10" t="s">
        <v>1417</v>
      </c>
      <c r="E56" s="10">
        <v>8000</v>
      </c>
      <c r="F56" s="369">
        <v>0</v>
      </c>
      <c r="G56" s="369">
        <v>0</v>
      </c>
      <c r="H56" s="369">
        <v>2</v>
      </c>
      <c r="I56" s="369"/>
      <c r="J56" s="369">
        <v>2</v>
      </c>
      <c r="K56" s="369">
        <v>16000</v>
      </c>
      <c r="L56" s="369">
        <v>0</v>
      </c>
      <c r="M56" s="369">
        <v>0</v>
      </c>
    </row>
    <row r="57" spans="1:13">
      <c r="A57" s="10">
        <v>35420</v>
      </c>
      <c r="B57" s="10" t="s">
        <v>566</v>
      </c>
      <c r="C57" s="10">
        <v>422</v>
      </c>
      <c r="D57" s="10" t="s">
        <v>1409</v>
      </c>
      <c r="E57" s="10">
        <v>1800</v>
      </c>
      <c r="F57" s="369">
        <v>0</v>
      </c>
      <c r="G57" s="369">
        <v>0</v>
      </c>
      <c r="H57" s="369">
        <v>3</v>
      </c>
      <c r="I57" s="369"/>
      <c r="J57" s="369">
        <v>3</v>
      </c>
      <c r="K57" s="369">
        <v>5400</v>
      </c>
      <c r="L57" s="369">
        <v>0</v>
      </c>
      <c r="M57" s="369">
        <v>0</v>
      </c>
    </row>
    <row r="58" spans="1:13">
      <c r="A58" s="10">
        <v>35420</v>
      </c>
      <c r="B58" s="10" t="s">
        <v>566</v>
      </c>
      <c r="C58" s="10">
        <v>423</v>
      </c>
      <c r="D58" s="10" t="s">
        <v>1408</v>
      </c>
      <c r="E58" s="10">
        <v>700</v>
      </c>
      <c r="F58" s="369">
        <v>0</v>
      </c>
      <c r="G58" s="369">
        <v>0</v>
      </c>
      <c r="H58" s="369">
        <v>3</v>
      </c>
      <c r="I58" s="369"/>
      <c r="J58" s="369">
        <v>3</v>
      </c>
      <c r="K58" s="369">
        <v>2100</v>
      </c>
      <c r="L58" s="369">
        <v>0</v>
      </c>
      <c r="M58" s="369">
        <v>0</v>
      </c>
    </row>
    <row r="59" spans="1:13">
      <c r="A59" s="10">
        <v>35420</v>
      </c>
      <c r="B59" s="10" t="s">
        <v>566</v>
      </c>
      <c r="C59" s="10">
        <v>424</v>
      </c>
      <c r="D59" s="10" t="s">
        <v>1410</v>
      </c>
      <c r="E59" s="10">
        <v>800</v>
      </c>
      <c r="F59" s="369">
        <v>0</v>
      </c>
      <c r="G59" s="369">
        <v>0</v>
      </c>
      <c r="H59" s="369">
        <v>3</v>
      </c>
      <c r="I59" s="369"/>
      <c r="J59" s="369">
        <v>3</v>
      </c>
      <c r="K59" s="369">
        <v>2400</v>
      </c>
      <c r="L59" s="369">
        <v>0</v>
      </c>
      <c r="M59" s="369">
        <v>0</v>
      </c>
    </row>
    <row r="60" spans="1:13">
      <c r="A60" s="10">
        <v>35420</v>
      </c>
      <c r="B60" s="10" t="s">
        <v>566</v>
      </c>
      <c r="C60" s="10">
        <v>425</v>
      </c>
      <c r="D60" s="10" t="s">
        <v>1411</v>
      </c>
      <c r="E60" s="10">
        <v>10000</v>
      </c>
      <c r="F60" s="369">
        <v>0</v>
      </c>
      <c r="G60" s="369">
        <v>0</v>
      </c>
      <c r="H60" s="369">
        <v>5</v>
      </c>
      <c r="I60" s="369"/>
      <c r="J60" s="369">
        <v>5</v>
      </c>
      <c r="K60" s="369">
        <v>50000</v>
      </c>
      <c r="L60" s="369">
        <v>0</v>
      </c>
      <c r="M60" s="369">
        <v>0</v>
      </c>
    </row>
    <row r="61" spans="1:13">
      <c r="A61" s="10">
        <v>35420</v>
      </c>
      <c r="B61" s="10" t="s">
        <v>566</v>
      </c>
      <c r="C61" s="10">
        <v>426</v>
      </c>
      <c r="D61" s="10" t="s">
        <v>1372</v>
      </c>
      <c r="E61" s="10">
        <v>20000</v>
      </c>
      <c r="F61" s="369">
        <v>0</v>
      </c>
      <c r="G61" s="369">
        <v>0</v>
      </c>
      <c r="H61" s="369">
        <v>1</v>
      </c>
      <c r="I61" s="369"/>
      <c r="J61" s="369">
        <v>1</v>
      </c>
      <c r="K61" s="369">
        <v>20000</v>
      </c>
      <c r="L61" s="369">
        <v>0</v>
      </c>
      <c r="M61" s="369">
        <v>0</v>
      </c>
    </row>
    <row r="62" spans="1:13">
      <c r="A62" s="10">
        <v>35420</v>
      </c>
      <c r="B62" s="10" t="s">
        <v>566</v>
      </c>
      <c r="C62" s="10">
        <v>427</v>
      </c>
      <c r="D62" s="10" t="s">
        <v>1371</v>
      </c>
      <c r="E62" s="10">
        <v>10000</v>
      </c>
      <c r="F62" s="369">
        <v>0</v>
      </c>
      <c r="G62" s="369">
        <v>0</v>
      </c>
      <c r="H62" s="369">
        <v>1</v>
      </c>
      <c r="I62" s="369"/>
      <c r="J62" s="369">
        <v>1</v>
      </c>
      <c r="K62" s="369">
        <v>10000</v>
      </c>
      <c r="L62" s="369">
        <v>0</v>
      </c>
      <c r="M62" s="369">
        <v>0</v>
      </c>
    </row>
    <row r="63" spans="1:13">
      <c r="A63" s="10">
        <v>35420</v>
      </c>
      <c r="B63" s="10" t="s">
        <v>566</v>
      </c>
      <c r="C63" s="10">
        <v>428</v>
      </c>
      <c r="D63" s="10" t="s">
        <v>1373</v>
      </c>
      <c r="E63" s="10">
        <v>18000</v>
      </c>
      <c r="F63" s="369">
        <v>0</v>
      </c>
      <c r="G63" s="369">
        <v>0</v>
      </c>
      <c r="H63" s="369">
        <v>1</v>
      </c>
      <c r="I63" s="369"/>
      <c r="J63" s="369">
        <v>1</v>
      </c>
      <c r="K63" s="369">
        <v>18000</v>
      </c>
      <c r="L63" s="369">
        <v>0</v>
      </c>
      <c r="M63" s="369">
        <v>0</v>
      </c>
    </row>
    <row r="64" spans="1:13">
      <c r="A64" s="10">
        <v>35420</v>
      </c>
      <c r="B64" s="10" t="s">
        <v>566</v>
      </c>
      <c r="C64" s="10">
        <v>429</v>
      </c>
      <c r="D64" s="10" t="s">
        <v>1374</v>
      </c>
      <c r="E64" s="10">
        <v>2500</v>
      </c>
      <c r="F64" s="369">
        <v>0</v>
      </c>
      <c r="G64" s="369">
        <v>0</v>
      </c>
      <c r="H64" s="369">
        <v>1</v>
      </c>
      <c r="I64" s="369"/>
      <c r="J64" s="369">
        <v>1</v>
      </c>
      <c r="K64" s="369">
        <v>2500</v>
      </c>
      <c r="L64" s="369">
        <v>0</v>
      </c>
      <c r="M64" s="369">
        <v>0</v>
      </c>
    </row>
    <row r="65" spans="1:13">
      <c r="A65" s="10">
        <v>35420</v>
      </c>
      <c r="B65" s="10" t="s">
        <v>566</v>
      </c>
      <c r="C65" s="10">
        <v>430</v>
      </c>
      <c r="D65" s="10" t="s">
        <v>1492</v>
      </c>
      <c r="E65" s="10">
        <v>3000</v>
      </c>
      <c r="F65" s="369">
        <v>0</v>
      </c>
      <c r="G65" s="369">
        <v>0</v>
      </c>
      <c r="H65" s="369">
        <v>3</v>
      </c>
      <c r="I65" s="369"/>
      <c r="J65" s="369">
        <v>3</v>
      </c>
      <c r="K65" s="369">
        <v>9000</v>
      </c>
      <c r="L65" s="369">
        <v>0</v>
      </c>
      <c r="M65" s="369">
        <v>0</v>
      </c>
    </row>
    <row r="66" spans="1:13">
      <c r="A66" s="10">
        <v>35420</v>
      </c>
      <c r="B66" s="10" t="s">
        <v>566</v>
      </c>
      <c r="C66" s="10">
        <v>437</v>
      </c>
      <c r="D66" s="10" t="s">
        <v>1299</v>
      </c>
      <c r="E66" s="10">
        <v>1500</v>
      </c>
      <c r="F66" s="369">
        <v>0</v>
      </c>
      <c r="G66" s="369">
        <v>0</v>
      </c>
      <c r="H66" s="369">
        <v>70</v>
      </c>
      <c r="I66" s="369"/>
      <c r="J66" s="369">
        <v>70</v>
      </c>
      <c r="K66" s="369">
        <v>105000</v>
      </c>
      <c r="L66" s="369">
        <v>0</v>
      </c>
      <c r="M66" s="369">
        <v>0</v>
      </c>
    </row>
    <row r="67" spans="1:13">
      <c r="A67" s="10">
        <v>35420</v>
      </c>
      <c r="B67" s="10" t="s">
        <v>566</v>
      </c>
      <c r="C67" s="10">
        <v>438</v>
      </c>
      <c r="D67" s="10" t="s">
        <v>1561</v>
      </c>
      <c r="E67" s="10">
        <v>800</v>
      </c>
      <c r="F67" s="369">
        <v>0</v>
      </c>
      <c r="G67" s="369">
        <v>0</v>
      </c>
      <c r="H67" s="369">
        <v>20</v>
      </c>
      <c r="I67" s="369"/>
      <c r="J67" s="369">
        <v>20</v>
      </c>
      <c r="K67" s="369">
        <v>16000</v>
      </c>
      <c r="L67" s="369">
        <v>0</v>
      </c>
      <c r="M67" s="369">
        <v>0</v>
      </c>
    </row>
    <row r="68" spans="1:13">
      <c r="A68" s="10">
        <v>35420</v>
      </c>
      <c r="B68" s="10" t="s">
        <v>566</v>
      </c>
      <c r="C68" s="10">
        <v>45</v>
      </c>
      <c r="D68" s="10" t="s">
        <v>1324</v>
      </c>
      <c r="E68" s="10">
        <v>5000</v>
      </c>
      <c r="F68" s="369">
        <v>0</v>
      </c>
      <c r="G68" s="369">
        <v>0</v>
      </c>
      <c r="H68" s="369">
        <v>40</v>
      </c>
      <c r="I68" s="369"/>
      <c r="J68" s="369">
        <v>40</v>
      </c>
      <c r="K68" s="369">
        <v>200000</v>
      </c>
      <c r="L68" s="369">
        <v>0</v>
      </c>
      <c r="M68" s="369">
        <v>0</v>
      </c>
    </row>
    <row r="69" spans="1:13">
      <c r="A69" s="10">
        <v>35420</v>
      </c>
      <c r="B69" s="10" t="s">
        <v>566</v>
      </c>
      <c r="C69" s="10">
        <v>71</v>
      </c>
      <c r="D69" s="10" t="s">
        <v>1479</v>
      </c>
      <c r="E69" s="10">
        <v>1800</v>
      </c>
      <c r="F69" s="369">
        <v>0</v>
      </c>
      <c r="G69" s="369">
        <v>0</v>
      </c>
      <c r="H69" s="369">
        <v>30</v>
      </c>
      <c r="I69" s="369"/>
      <c r="J69" s="369">
        <v>30</v>
      </c>
      <c r="K69" s="369">
        <v>54000</v>
      </c>
      <c r="L69" s="369">
        <v>0</v>
      </c>
      <c r="M69" s="369">
        <v>0</v>
      </c>
    </row>
    <row r="70" spans="1:13">
      <c r="A70" s="10">
        <v>35430</v>
      </c>
      <c r="B70" s="10" t="s">
        <v>71</v>
      </c>
      <c r="C70" s="10">
        <v>397</v>
      </c>
      <c r="D70" s="10" t="s">
        <v>1497</v>
      </c>
      <c r="E70" s="10">
        <v>190000</v>
      </c>
      <c r="F70" s="369">
        <v>0</v>
      </c>
      <c r="G70" s="369">
        <v>0</v>
      </c>
      <c r="H70" s="369">
        <v>2</v>
      </c>
      <c r="I70" s="369"/>
      <c r="J70" s="369">
        <v>2</v>
      </c>
      <c r="K70" s="369">
        <v>380000</v>
      </c>
      <c r="L70" s="369">
        <v>0</v>
      </c>
      <c r="M70" s="369">
        <v>0</v>
      </c>
    </row>
    <row r="71" spans="1:13">
      <c r="A71" s="10">
        <v>35430</v>
      </c>
      <c r="B71" s="10" t="s">
        <v>71</v>
      </c>
      <c r="C71" s="10">
        <v>398</v>
      </c>
      <c r="D71" s="10" t="s">
        <v>1545</v>
      </c>
      <c r="E71" s="10">
        <v>190000</v>
      </c>
      <c r="F71" s="369">
        <v>0</v>
      </c>
      <c r="G71" s="369">
        <v>0</v>
      </c>
      <c r="H71" s="369">
        <v>2</v>
      </c>
      <c r="I71" s="369"/>
      <c r="J71" s="369">
        <v>2</v>
      </c>
      <c r="K71" s="369">
        <v>380000</v>
      </c>
      <c r="L71" s="369">
        <v>0</v>
      </c>
      <c r="M71" s="369">
        <v>0</v>
      </c>
    </row>
    <row r="72" spans="1:13">
      <c r="A72" s="10">
        <v>35430</v>
      </c>
      <c r="B72" s="10" t="s">
        <v>71</v>
      </c>
      <c r="C72" s="10">
        <v>399</v>
      </c>
      <c r="D72" s="10" t="s">
        <v>1547</v>
      </c>
      <c r="E72" s="10">
        <v>150000</v>
      </c>
      <c r="F72" s="369">
        <v>0</v>
      </c>
      <c r="G72" s="369">
        <v>0</v>
      </c>
      <c r="H72" s="369">
        <v>1</v>
      </c>
      <c r="I72" s="369"/>
      <c r="J72" s="369">
        <v>1</v>
      </c>
      <c r="K72" s="369">
        <v>150000</v>
      </c>
      <c r="L72" s="369">
        <v>0</v>
      </c>
      <c r="M72" s="369">
        <v>0</v>
      </c>
    </row>
    <row r="73" spans="1:13">
      <c r="A73" s="10">
        <v>35430</v>
      </c>
      <c r="B73" s="10" t="s">
        <v>71</v>
      </c>
      <c r="C73" s="10">
        <v>400</v>
      </c>
      <c r="D73" s="10" t="s">
        <v>1536</v>
      </c>
      <c r="E73" s="10">
        <v>25000</v>
      </c>
      <c r="F73" s="369">
        <v>0</v>
      </c>
      <c r="G73" s="369">
        <v>0</v>
      </c>
      <c r="H73" s="369">
        <v>8</v>
      </c>
      <c r="I73" s="369"/>
      <c r="J73" s="369">
        <v>8</v>
      </c>
      <c r="K73" s="369">
        <v>200000</v>
      </c>
      <c r="L73" s="369">
        <v>0</v>
      </c>
      <c r="M73" s="369">
        <v>0</v>
      </c>
    </row>
    <row r="74" spans="1:13">
      <c r="A74" s="10">
        <v>35430</v>
      </c>
      <c r="B74" s="10" t="s">
        <v>71</v>
      </c>
      <c r="C74" s="10">
        <v>401</v>
      </c>
      <c r="D74" s="10" t="s">
        <v>1609</v>
      </c>
      <c r="E74" s="10">
        <v>8500</v>
      </c>
      <c r="F74" s="369">
        <v>0</v>
      </c>
      <c r="G74" s="369">
        <v>0</v>
      </c>
      <c r="H74" s="369">
        <v>2</v>
      </c>
      <c r="I74" s="369"/>
      <c r="J74" s="369">
        <v>2</v>
      </c>
      <c r="K74" s="369">
        <v>17000</v>
      </c>
      <c r="L74" s="369">
        <v>0</v>
      </c>
      <c r="M74" s="369">
        <v>0</v>
      </c>
    </row>
    <row r="75" spans="1:13">
      <c r="A75" s="10">
        <v>35430</v>
      </c>
      <c r="B75" s="10" t="s">
        <v>71</v>
      </c>
      <c r="C75" s="10">
        <v>402</v>
      </c>
      <c r="D75" s="10" t="s">
        <v>1542</v>
      </c>
      <c r="E75" s="10">
        <v>50000</v>
      </c>
      <c r="F75" s="369">
        <v>0</v>
      </c>
      <c r="G75" s="369">
        <v>0</v>
      </c>
      <c r="H75" s="369">
        <v>2</v>
      </c>
      <c r="I75" s="369"/>
      <c r="J75" s="369">
        <v>2</v>
      </c>
      <c r="K75" s="369">
        <v>100000</v>
      </c>
      <c r="L75" s="369">
        <v>0</v>
      </c>
      <c r="M75" s="369">
        <v>0</v>
      </c>
    </row>
    <row r="76" spans="1:13">
      <c r="A76" s="10">
        <v>35430</v>
      </c>
      <c r="B76" s="10" t="s">
        <v>71</v>
      </c>
      <c r="C76" s="10">
        <v>403</v>
      </c>
      <c r="D76" s="10" t="s">
        <v>1549</v>
      </c>
      <c r="E76" s="10">
        <v>35000</v>
      </c>
      <c r="F76" s="369">
        <v>0</v>
      </c>
      <c r="G76" s="369">
        <v>0</v>
      </c>
      <c r="H76" s="369">
        <v>2</v>
      </c>
      <c r="I76" s="369"/>
      <c r="J76" s="369">
        <v>2</v>
      </c>
      <c r="K76" s="369">
        <v>70000</v>
      </c>
      <c r="L76" s="369">
        <v>0</v>
      </c>
      <c r="M76" s="369">
        <v>0</v>
      </c>
    </row>
    <row r="77" spans="1:13">
      <c r="A77" s="10">
        <v>35430</v>
      </c>
      <c r="B77" s="10" t="s">
        <v>71</v>
      </c>
      <c r="C77" s="10">
        <v>404</v>
      </c>
      <c r="D77" s="10" t="s">
        <v>1550</v>
      </c>
      <c r="E77" s="10">
        <v>75000</v>
      </c>
      <c r="F77" s="369">
        <v>0</v>
      </c>
      <c r="G77" s="369">
        <v>0</v>
      </c>
      <c r="H77" s="369">
        <v>1</v>
      </c>
      <c r="I77" s="369"/>
      <c r="J77" s="369">
        <v>1</v>
      </c>
      <c r="K77" s="369">
        <v>75000</v>
      </c>
      <c r="L77" s="369">
        <v>0</v>
      </c>
      <c r="M77" s="369">
        <v>0</v>
      </c>
    </row>
    <row r="78" spans="1:13">
      <c r="A78" s="10">
        <v>35430</v>
      </c>
      <c r="B78" s="10" t="s">
        <v>71</v>
      </c>
      <c r="C78" s="10">
        <v>405</v>
      </c>
      <c r="D78" s="10" t="s">
        <v>1403</v>
      </c>
      <c r="E78" s="10">
        <v>45000</v>
      </c>
      <c r="F78" s="369">
        <v>0</v>
      </c>
      <c r="G78" s="369">
        <v>0</v>
      </c>
      <c r="H78" s="369">
        <v>2</v>
      </c>
      <c r="I78" s="369"/>
      <c r="J78" s="369">
        <v>2</v>
      </c>
      <c r="K78" s="369">
        <v>90000</v>
      </c>
      <c r="L78" s="369">
        <v>0</v>
      </c>
      <c r="M78" s="369">
        <v>0</v>
      </c>
    </row>
    <row r="79" spans="1:13">
      <c r="A79" s="10">
        <v>35430</v>
      </c>
      <c r="B79" s="10" t="s">
        <v>71</v>
      </c>
      <c r="C79" s="10">
        <v>406</v>
      </c>
      <c r="D79" s="10" t="s">
        <v>1407</v>
      </c>
      <c r="E79" s="10">
        <v>45000</v>
      </c>
      <c r="F79" s="369">
        <v>0</v>
      </c>
      <c r="G79" s="369">
        <v>0</v>
      </c>
      <c r="H79" s="369">
        <v>2</v>
      </c>
      <c r="I79" s="369"/>
      <c r="J79" s="369">
        <v>2</v>
      </c>
      <c r="K79" s="369">
        <v>90000</v>
      </c>
      <c r="L79" s="369">
        <v>0</v>
      </c>
      <c r="M79" s="369">
        <v>0</v>
      </c>
    </row>
    <row r="80" spans="1:13">
      <c r="A80" s="10">
        <v>35430</v>
      </c>
      <c r="B80" s="10" t="s">
        <v>71</v>
      </c>
      <c r="C80" s="10">
        <v>407</v>
      </c>
      <c r="D80" s="10" t="s">
        <v>1405</v>
      </c>
      <c r="E80" s="10">
        <v>8500</v>
      </c>
      <c r="F80" s="369">
        <v>0</v>
      </c>
      <c r="G80" s="369">
        <v>0</v>
      </c>
      <c r="H80" s="369">
        <v>2</v>
      </c>
      <c r="I80" s="369"/>
      <c r="J80" s="369">
        <v>2</v>
      </c>
      <c r="K80" s="369">
        <v>17000</v>
      </c>
      <c r="L80" s="369">
        <v>0</v>
      </c>
      <c r="M80" s="369">
        <v>0</v>
      </c>
    </row>
    <row r="81" spans="1:13">
      <c r="A81" s="10">
        <v>35430</v>
      </c>
      <c r="B81" s="10" t="s">
        <v>71</v>
      </c>
      <c r="C81" s="10">
        <v>408</v>
      </c>
      <c r="D81" s="10" t="s">
        <v>1414</v>
      </c>
      <c r="E81" s="10">
        <v>45000</v>
      </c>
      <c r="F81" s="369">
        <v>0</v>
      </c>
      <c r="G81" s="369">
        <v>0</v>
      </c>
      <c r="H81" s="369">
        <v>2</v>
      </c>
      <c r="I81" s="369"/>
      <c r="J81" s="369">
        <v>2</v>
      </c>
      <c r="K81" s="369">
        <v>90000</v>
      </c>
      <c r="L81" s="369">
        <v>0</v>
      </c>
      <c r="M81" s="369">
        <v>0</v>
      </c>
    </row>
    <row r="82" spans="1:13">
      <c r="A82" s="10">
        <v>35430</v>
      </c>
      <c r="B82" s="10" t="s">
        <v>71</v>
      </c>
      <c r="C82" s="10">
        <v>409</v>
      </c>
      <c r="D82" s="10" t="s">
        <v>1412</v>
      </c>
      <c r="E82" s="10">
        <v>85000</v>
      </c>
      <c r="F82" s="369">
        <v>0</v>
      </c>
      <c r="G82" s="369">
        <v>0</v>
      </c>
      <c r="H82" s="369">
        <v>2</v>
      </c>
      <c r="I82" s="369"/>
      <c r="J82" s="369">
        <v>2</v>
      </c>
      <c r="K82" s="369">
        <v>170000</v>
      </c>
      <c r="L82" s="369">
        <v>0</v>
      </c>
      <c r="M82" s="369">
        <v>0</v>
      </c>
    </row>
    <row r="83" spans="1:13">
      <c r="A83" s="10">
        <v>35430</v>
      </c>
      <c r="B83" s="10" t="s">
        <v>71</v>
      </c>
      <c r="C83" s="10">
        <v>410</v>
      </c>
      <c r="D83" s="10" t="s">
        <v>1425</v>
      </c>
      <c r="E83" s="10">
        <v>47500</v>
      </c>
      <c r="F83" s="369">
        <v>0</v>
      </c>
      <c r="G83" s="369">
        <v>0</v>
      </c>
      <c r="H83" s="369">
        <v>4</v>
      </c>
      <c r="I83" s="369"/>
      <c r="J83" s="369">
        <v>4</v>
      </c>
      <c r="K83" s="369">
        <v>190000</v>
      </c>
      <c r="L83" s="369">
        <v>0</v>
      </c>
      <c r="M83" s="369">
        <v>0</v>
      </c>
    </row>
    <row r="84" spans="1:13">
      <c r="A84" s="10">
        <v>35430</v>
      </c>
      <c r="B84" s="10" t="s">
        <v>71</v>
      </c>
      <c r="C84" s="10">
        <v>411</v>
      </c>
      <c r="D84" s="10" t="s">
        <v>1415</v>
      </c>
      <c r="E84" s="10">
        <v>65000</v>
      </c>
      <c r="F84" s="369">
        <v>0</v>
      </c>
      <c r="G84" s="369">
        <v>0</v>
      </c>
      <c r="H84" s="369">
        <v>1</v>
      </c>
      <c r="I84" s="369"/>
      <c r="J84" s="369">
        <v>1</v>
      </c>
      <c r="K84" s="369">
        <v>65000</v>
      </c>
      <c r="L84" s="369">
        <v>0</v>
      </c>
      <c r="M84" s="369">
        <v>0</v>
      </c>
    </row>
    <row r="85" spans="1:13">
      <c r="A85" s="10">
        <v>35430</v>
      </c>
      <c r="B85" s="10" t="s">
        <v>71</v>
      </c>
      <c r="C85" s="10">
        <v>412</v>
      </c>
      <c r="D85" s="10" t="s">
        <v>1416</v>
      </c>
      <c r="E85" s="10">
        <v>65000</v>
      </c>
      <c r="F85" s="369">
        <v>0</v>
      </c>
      <c r="G85" s="369">
        <v>0</v>
      </c>
      <c r="H85" s="369">
        <v>1</v>
      </c>
      <c r="I85" s="369"/>
      <c r="J85" s="369">
        <v>1</v>
      </c>
      <c r="K85" s="369">
        <v>65000</v>
      </c>
      <c r="L85" s="369">
        <v>0</v>
      </c>
      <c r="M85" s="369">
        <v>0</v>
      </c>
    </row>
    <row r="86" spans="1:13">
      <c r="A86" s="10">
        <v>35430</v>
      </c>
      <c r="B86" s="10" t="s">
        <v>71</v>
      </c>
      <c r="C86" s="10">
        <v>413</v>
      </c>
      <c r="D86" s="10" t="s">
        <v>1610</v>
      </c>
      <c r="E86" s="10">
        <v>130000</v>
      </c>
      <c r="F86" s="369">
        <v>0</v>
      </c>
      <c r="G86" s="369">
        <v>0</v>
      </c>
      <c r="H86" s="369">
        <v>2</v>
      </c>
      <c r="I86" s="369"/>
      <c r="J86" s="369">
        <v>2</v>
      </c>
      <c r="K86" s="369">
        <v>260000</v>
      </c>
      <c r="L86" s="369">
        <v>0</v>
      </c>
      <c r="M86" s="369">
        <v>0</v>
      </c>
    </row>
    <row r="87" spans="1:13">
      <c r="A87" s="10">
        <v>35430</v>
      </c>
      <c r="B87" s="10" t="s">
        <v>71</v>
      </c>
      <c r="C87" s="10">
        <v>414</v>
      </c>
      <c r="D87" s="10" t="s">
        <v>1555</v>
      </c>
      <c r="E87" s="10">
        <v>130000</v>
      </c>
      <c r="F87" s="369">
        <v>0</v>
      </c>
      <c r="G87" s="369">
        <v>0</v>
      </c>
      <c r="H87" s="369">
        <v>2</v>
      </c>
      <c r="I87" s="369"/>
      <c r="J87" s="369">
        <v>2</v>
      </c>
      <c r="K87" s="369">
        <v>260000</v>
      </c>
      <c r="L87" s="369">
        <v>0</v>
      </c>
      <c r="M87" s="369">
        <v>0</v>
      </c>
    </row>
    <row r="88" spans="1:13">
      <c r="A88" s="10">
        <v>35430</v>
      </c>
      <c r="B88" s="10" t="s">
        <v>71</v>
      </c>
      <c r="C88" s="10">
        <v>442</v>
      </c>
      <c r="D88" s="10" t="s">
        <v>1330</v>
      </c>
      <c r="E88" s="10">
        <v>520000</v>
      </c>
      <c r="F88" s="369">
        <v>0</v>
      </c>
      <c r="G88" s="369">
        <v>0</v>
      </c>
      <c r="H88" s="369">
        <v>4</v>
      </c>
      <c r="I88" s="369"/>
      <c r="J88" s="369">
        <v>4</v>
      </c>
      <c r="K88" s="369">
        <v>2080000</v>
      </c>
      <c r="L88" s="369">
        <v>0</v>
      </c>
      <c r="M88" s="369">
        <v>0</v>
      </c>
    </row>
    <row r="89" spans="1:13">
      <c r="A89" s="10">
        <v>35430</v>
      </c>
      <c r="B89" s="10" t="s">
        <v>71</v>
      </c>
      <c r="C89" s="10">
        <v>443</v>
      </c>
      <c r="D89" s="10" t="s">
        <v>1318</v>
      </c>
      <c r="E89" s="10">
        <v>280000</v>
      </c>
      <c r="F89" s="369">
        <v>0</v>
      </c>
      <c r="G89" s="369">
        <v>0</v>
      </c>
      <c r="H89" s="369">
        <v>1</v>
      </c>
      <c r="I89" s="369"/>
      <c r="J89" s="369">
        <v>1</v>
      </c>
      <c r="K89" s="369">
        <v>280000</v>
      </c>
      <c r="L89" s="369">
        <v>0</v>
      </c>
      <c r="M89" s="369">
        <v>0</v>
      </c>
    </row>
    <row r="90" spans="1:13">
      <c r="A90" s="10">
        <v>35430</v>
      </c>
      <c r="B90" s="10" t="s">
        <v>71</v>
      </c>
      <c r="C90" s="10">
        <v>444</v>
      </c>
      <c r="D90" s="10" t="s">
        <v>1638</v>
      </c>
      <c r="E90" s="10">
        <v>1200000</v>
      </c>
      <c r="F90" s="369">
        <v>0</v>
      </c>
      <c r="G90" s="369">
        <v>0</v>
      </c>
      <c r="H90" s="369">
        <v>1</v>
      </c>
      <c r="I90" s="369"/>
      <c r="J90" s="369">
        <v>1</v>
      </c>
      <c r="K90" s="369">
        <v>1200000</v>
      </c>
      <c r="L90" s="369">
        <v>0</v>
      </c>
      <c r="M90" s="369">
        <v>0</v>
      </c>
    </row>
    <row r="91" spans="1:13">
      <c r="A91" s="10">
        <v>35430</v>
      </c>
      <c r="B91" s="10" t="s">
        <v>71</v>
      </c>
      <c r="C91" s="10">
        <v>445</v>
      </c>
      <c r="D91" s="10" t="s">
        <v>1491</v>
      </c>
      <c r="E91" s="10">
        <v>225000</v>
      </c>
      <c r="F91" s="369">
        <v>0</v>
      </c>
      <c r="G91" s="369">
        <v>0</v>
      </c>
      <c r="H91" s="369">
        <v>2</v>
      </c>
      <c r="I91" s="369"/>
      <c r="J91" s="369">
        <v>2</v>
      </c>
      <c r="K91" s="369">
        <v>450000</v>
      </c>
      <c r="L91" s="369">
        <v>0</v>
      </c>
      <c r="M91" s="369">
        <v>0</v>
      </c>
    </row>
    <row r="92" spans="1:13">
      <c r="A92" s="10">
        <v>35440</v>
      </c>
      <c r="B92" s="10" t="s">
        <v>72</v>
      </c>
      <c r="C92" s="10">
        <v>363</v>
      </c>
      <c r="D92" s="10" t="s">
        <v>1304</v>
      </c>
      <c r="E92" s="10">
        <v>2300</v>
      </c>
      <c r="F92" s="369">
        <v>0</v>
      </c>
      <c r="G92" s="369">
        <v>0</v>
      </c>
      <c r="H92" s="369">
        <v>1</v>
      </c>
      <c r="I92" s="369"/>
      <c r="J92" s="369">
        <v>1</v>
      </c>
      <c r="K92" s="369">
        <v>2300</v>
      </c>
      <c r="L92" s="369">
        <v>0</v>
      </c>
      <c r="M92" s="369">
        <v>0</v>
      </c>
    </row>
    <row r="93" spans="1:13">
      <c r="A93" s="10">
        <v>35440</v>
      </c>
      <c r="B93" s="10" t="s">
        <v>72</v>
      </c>
      <c r="C93" s="10">
        <v>375</v>
      </c>
      <c r="D93" s="10" t="s">
        <v>1464</v>
      </c>
      <c r="E93" s="10">
        <v>7700</v>
      </c>
      <c r="F93" s="369">
        <v>0</v>
      </c>
      <c r="G93" s="369">
        <v>0</v>
      </c>
      <c r="H93" s="369">
        <v>18</v>
      </c>
      <c r="I93" s="369"/>
      <c r="J93" s="369">
        <v>18</v>
      </c>
      <c r="K93" s="369">
        <v>138600</v>
      </c>
      <c r="L93" s="369">
        <v>0</v>
      </c>
      <c r="M93" s="369">
        <v>0</v>
      </c>
    </row>
    <row r="94" spans="1:13">
      <c r="A94" s="10">
        <v>35440</v>
      </c>
      <c r="B94" s="10" t="s">
        <v>72</v>
      </c>
      <c r="C94" s="10">
        <v>386</v>
      </c>
      <c r="D94" s="10" t="s">
        <v>1294</v>
      </c>
      <c r="E94" s="10">
        <v>20000</v>
      </c>
      <c r="F94" s="369">
        <v>0</v>
      </c>
      <c r="G94" s="369">
        <v>0</v>
      </c>
      <c r="H94" s="369">
        <v>133</v>
      </c>
      <c r="I94" s="369"/>
      <c r="J94" s="369">
        <v>133</v>
      </c>
      <c r="K94" s="369">
        <v>2660000</v>
      </c>
      <c r="L94" s="369">
        <v>0</v>
      </c>
      <c r="M94" s="369">
        <v>0</v>
      </c>
    </row>
    <row r="95" spans="1:13">
      <c r="A95" s="10">
        <v>35440</v>
      </c>
      <c r="B95" s="10" t="s">
        <v>72</v>
      </c>
      <c r="C95" s="10">
        <v>387</v>
      </c>
      <c r="D95" s="10" t="s">
        <v>1314</v>
      </c>
      <c r="E95" s="10">
        <v>10000</v>
      </c>
      <c r="F95" s="369">
        <v>0</v>
      </c>
      <c r="G95" s="369">
        <v>0</v>
      </c>
      <c r="H95" s="369">
        <v>139</v>
      </c>
      <c r="I95" s="369"/>
      <c r="J95" s="369">
        <v>139</v>
      </c>
      <c r="K95" s="369">
        <v>1390000</v>
      </c>
      <c r="L95" s="369">
        <v>0</v>
      </c>
      <c r="M95" s="369">
        <v>0</v>
      </c>
    </row>
    <row r="96" spans="1:13">
      <c r="A96" s="10">
        <v>35440</v>
      </c>
      <c r="B96" s="10" t="s">
        <v>72</v>
      </c>
      <c r="C96" s="10">
        <v>388</v>
      </c>
      <c r="D96" s="10" t="s">
        <v>1311</v>
      </c>
      <c r="E96" s="10">
        <v>1000</v>
      </c>
      <c r="F96" s="369">
        <v>0</v>
      </c>
      <c r="G96" s="369">
        <v>0</v>
      </c>
      <c r="H96" s="369">
        <v>10</v>
      </c>
      <c r="I96" s="369"/>
      <c r="J96" s="369">
        <v>10</v>
      </c>
      <c r="K96" s="369">
        <v>10000</v>
      </c>
      <c r="L96" s="369">
        <v>0</v>
      </c>
      <c r="M96" s="369">
        <v>0</v>
      </c>
    </row>
    <row r="97" spans="1:13">
      <c r="A97" s="10">
        <v>35440</v>
      </c>
      <c r="B97" s="10" t="s">
        <v>72</v>
      </c>
      <c r="C97" s="10">
        <v>389</v>
      </c>
      <c r="D97" s="10" t="s">
        <v>1328</v>
      </c>
      <c r="E97" s="10">
        <v>5000</v>
      </c>
      <c r="F97" s="369">
        <v>0</v>
      </c>
      <c r="G97" s="369">
        <v>0</v>
      </c>
      <c r="H97" s="369">
        <v>1</v>
      </c>
      <c r="I97" s="369"/>
      <c r="J97" s="369">
        <v>1</v>
      </c>
      <c r="K97" s="369">
        <v>5000</v>
      </c>
      <c r="L97" s="369">
        <v>0</v>
      </c>
      <c r="M97" s="369">
        <v>0</v>
      </c>
    </row>
    <row r="98" spans="1:13">
      <c r="A98" s="10">
        <v>35440</v>
      </c>
      <c r="B98" s="10" t="s">
        <v>72</v>
      </c>
      <c r="C98" s="10">
        <v>439</v>
      </c>
      <c r="D98" s="10" t="s">
        <v>1499</v>
      </c>
      <c r="E98" s="10">
        <v>3625</v>
      </c>
      <c r="F98" s="369">
        <v>0</v>
      </c>
      <c r="G98" s="369">
        <v>0</v>
      </c>
      <c r="H98" s="369">
        <v>80</v>
      </c>
      <c r="I98" s="369"/>
      <c r="J98" s="369">
        <v>80</v>
      </c>
      <c r="K98" s="369">
        <v>290000</v>
      </c>
      <c r="L98" s="369">
        <v>0</v>
      </c>
      <c r="M98" s="369">
        <v>0</v>
      </c>
    </row>
    <row r="99" spans="1:13">
      <c r="A99" s="10">
        <v>35440</v>
      </c>
      <c r="B99" s="10" t="s">
        <v>72</v>
      </c>
      <c r="C99" s="10">
        <v>441</v>
      </c>
      <c r="D99" s="10" t="s">
        <v>1636</v>
      </c>
      <c r="E99" s="10">
        <v>10000</v>
      </c>
      <c r="F99" s="369">
        <v>0</v>
      </c>
      <c r="G99" s="369">
        <v>0</v>
      </c>
      <c r="H99" s="369">
        <v>24</v>
      </c>
      <c r="I99" s="369"/>
      <c r="J99" s="369">
        <v>24</v>
      </c>
      <c r="K99" s="369">
        <v>240000</v>
      </c>
      <c r="L99" s="369">
        <v>0</v>
      </c>
      <c r="M99" s="369">
        <v>0</v>
      </c>
    </row>
    <row r="100" spans="1:13">
      <c r="A100" s="10">
        <v>35440</v>
      </c>
      <c r="B100" s="10" t="s">
        <v>72</v>
      </c>
      <c r="C100" s="10">
        <v>447</v>
      </c>
      <c r="D100" s="10" t="s">
        <v>1500</v>
      </c>
      <c r="E100" s="10">
        <v>4000</v>
      </c>
      <c r="F100" s="369">
        <v>0</v>
      </c>
      <c r="G100" s="369">
        <v>0</v>
      </c>
      <c r="H100" s="369">
        <v>40</v>
      </c>
      <c r="I100" s="369"/>
      <c r="J100" s="369">
        <v>40</v>
      </c>
      <c r="K100" s="369">
        <v>160000</v>
      </c>
      <c r="L100" s="369">
        <v>0</v>
      </c>
      <c r="M100" s="369">
        <v>0</v>
      </c>
    </row>
    <row r="101" spans="1:13">
      <c r="A101" s="10">
        <v>35440</v>
      </c>
      <c r="B101" s="10" t="s">
        <v>72</v>
      </c>
      <c r="C101" s="10">
        <v>448</v>
      </c>
      <c r="D101" s="10" t="s">
        <v>1498</v>
      </c>
      <c r="E101" s="10">
        <v>50000</v>
      </c>
      <c r="F101" s="369">
        <v>0</v>
      </c>
      <c r="G101" s="369">
        <v>0</v>
      </c>
      <c r="H101" s="369">
        <v>7</v>
      </c>
      <c r="I101" s="369"/>
      <c r="J101" s="369">
        <v>7</v>
      </c>
      <c r="K101" s="369">
        <v>350000</v>
      </c>
      <c r="L101" s="369">
        <v>0</v>
      </c>
      <c r="M101" s="369">
        <v>0</v>
      </c>
    </row>
    <row r="102" spans="1:13">
      <c r="A102" s="10">
        <v>35470</v>
      </c>
      <c r="B102" s="10" t="s">
        <v>75</v>
      </c>
      <c r="C102" s="10">
        <v>105</v>
      </c>
      <c r="D102" s="10" t="s">
        <v>1517</v>
      </c>
      <c r="E102" s="10">
        <v>120000</v>
      </c>
      <c r="F102" s="369">
        <v>0</v>
      </c>
      <c r="G102" s="369">
        <v>0</v>
      </c>
      <c r="H102" s="369">
        <v>2</v>
      </c>
      <c r="I102" s="369"/>
      <c r="J102" s="369">
        <v>0</v>
      </c>
      <c r="K102" s="369">
        <v>0</v>
      </c>
      <c r="L102" s="369">
        <v>2</v>
      </c>
      <c r="M102" s="369">
        <v>240000</v>
      </c>
    </row>
    <row r="103" spans="1:13">
      <c r="A103" s="10">
        <v>35470</v>
      </c>
      <c r="B103" s="10" t="s">
        <v>75</v>
      </c>
      <c r="C103" s="10">
        <v>134</v>
      </c>
      <c r="D103" s="10" t="s">
        <v>1902</v>
      </c>
      <c r="E103" s="10">
        <v>33000</v>
      </c>
      <c r="F103" s="369">
        <v>2</v>
      </c>
      <c r="G103" s="369">
        <v>66000</v>
      </c>
      <c r="H103" s="369">
        <v>0</v>
      </c>
      <c r="I103" s="369"/>
      <c r="J103" s="369">
        <v>0</v>
      </c>
      <c r="K103" s="369">
        <v>0</v>
      </c>
      <c r="L103" s="369">
        <v>2</v>
      </c>
      <c r="M103" s="369">
        <v>66000</v>
      </c>
    </row>
    <row r="104" spans="1:13">
      <c r="A104" s="10">
        <v>35470</v>
      </c>
      <c r="B104" s="10" t="s">
        <v>75</v>
      </c>
      <c r="C104" s="10">
        <v>243</v>
      </c>
      <c r="D104" s="10" t="s">
        <v>1903</v>
      </c>
      <c r="E104" s="10">
        <v>55000</v>
      </c>
      <c r="F104" s="369">
        <v>2</v>
      </c>
      <c r="G104" s="369">
        <v>110000</v>
      </c>
      <c r="H104" s="369">
        <v>0</v>
      </c>
      <c r="I104" s="369"/>
      <c r="J104" s="369">
        <v>0</v>
      </c>
      <c r="K104" s="369">
        <v>0</v>
      </c>
      <c r="L104" s="369">
        <v>2</v>
      </c>
      <c r="M104" s="369">
        <v>110000</v>
      </c>
    </row>
    <row r="105" spans="1:13">
      <c r="A105" s="10">
        <v>35470</v>
      </c>
      <c r="B105" s="10" t="s">
        <v>75</v>
      </c>
      <c r="C105" s="10">
        <v>244</v>
      </c>
      <c r="D105" s="10" t="s">
        <v>1904</v>
      </c>
      <c r="E105" s="10">
        <v>55000</v>
      </c>
      <c r="F105" s="369">
        <v>2</v>
      </c>
      <c r="G105" s="369">
        <v>110000</v>
      </c>
      <c r="H105" s="369">
        <v>0</v>
      </c>
      <c r="I105" s="369"/>
      <c r="J105" s="369">
        <v>0</v>
      </c>
      <c r="K105" s="369">
        <v>0</v>
      </c>
      <c r="L105" s="369">
        <v>2</v>
      </c>
      <c r="M105" s="369">
        <v>110000</v>
      </c>
    </row>
    <row r="106" spans="1:13">
      <c r="A106" s="10">
        <v>35470</v>
      </c>
      <c r="B106" s="10" t="s">
        <v>75</v>
      </c>
      <c r="C106" s="10">
        <v>245</v>
      </c>
      <c r="D106" s="10" t="s">
        <v>1905</v>
      </c>
      <c r="E106" s="10">
        <v>55000</v>
      </c>
      <c r="F106" s="369">
        <v>2</v>
      </c>
      <c r="G106" s="369">
        <v>110000</v>
      </c>
      <c r="H106" s="369">
        <v>0</v>
      </c>
      <c r="I106" s="369"/>
      <c r="J106" s="369">
        <v>0</v>
      </c>
      <c r="K106" s="369">
        <v>0</v>
      </c>
      <c r="L106" s="369">
        <v>2</v>
      </c>
      <c r="M106" s="369">
        <v>110000</v>
      </c>
    </row>
    <row r="107" spans="1:13">
      <c r="A107" s="10">
        <v>35470</v>
      </c>
      <c r="B107" s="10" t="s">
        <v>75</v>
      </c>
      <c r="C107" s="10">
        <v>246</v>
      </c>
      <c r="D107" s="10" t="s">
        <v>1906</v>
      </c>
      <c r="E107" s="10">
        <v>55000</v>
      </c>
      <c r="F107" s="369">
        <v>2</v>
      </c>
      <c r="G107" s="369">
        <v>110000</v>
      </c>
      <c r="H107" s="369">
        <v>0</v>
      </c>
      <c r="I107" s="369"/>
      <c r="J107" s="369">
        <v>0</v>
      </c>
      <c r="K107" s="369">
        <v>0</v>
      </c>
      <c r="L107" s="369">
        <v>2</v>
      </c>
      <c r="M107" s="369">
        <v>110000</v>
      </c>
    </row>
    <row r="108" spans="1:13">
      <c r="A108" s="10">
        <v>35470</v>
      </c>
      <c r="B108" s="10" t="s">
        <v>75</v>
      </c>
      <c r="C108" s="10">
        <v>247</v>
      </c>
      <c r="D108" s="10" t="s">
        <v>1907</v>
      </c>
      <c r="E108" s="10">
        <v>55000</v>
      </c>
      <c r="F108" s="369">
        <v>2</v>
      </c>
      <c r="G108" s="369">
        <v>110000</v>
      </c>
      <c r="H108" s="369">
        <v>0</v>
      </c>
      <c r="I108" s="369"/>
      <c r="J108" s="369">
        <v>0</v>
      </c>
      <c r="K108" s="369">
        <v>0</v>
      </c>
      <c r="L108" s="369">
        <v>2</v>
      </c>
      <c r="M108" s="369">
        <v>110000</v>
      </c>
    </row>
    <row r="109" spans="1:13">
      <c r="A109" s="10">
        <v>35470</v>
      </c>
      <c r="B109" s="10" t="s">
        <v>75</v>
      </c>
      <c r="C109" s="10">
        <v>248</v>
      </c>
      <c r="D109" s="10" t="s">
        <v>1908</v>
      </c>
      <c r="E109" s="10">
        <v>49500</v>
      </c>
      <c r="F109" s="369">
        <v>2</v>
      </c>
      <c r="G109" s="369">
        <v>99000</v>
      </c>
      <c r="H109" s="369">
        <v>0</v>
      </c>
      <c r="I109" s="369"/>
      <c r="J109" s="369">
        <v>0</v>
      </c>
      <c r="K109" s="369">
        <v>0</v>
      </c>
      <c r="L109" s="369">
        <v>2</v>
      </c>
      <c r="M109" s="369">
        <v>99000</v>
      </c>
    </row>
    <row r="110" spans="1:13">
      <c r="A110" s="10">
        <v>35470</v>
      </c>
      <c r="B110" s="10" t="s">
        <v>75</v>
      </c>
      <c r="C110" s="10">
        <v>249</v>
      </c>
      <c r="D110" s="10" t="s">
        <v>1909</v>
      </c>
      <c r="E110" s="10">
        <v>22000</v>
      </c>
      <c r="F110" s="369">
        <v>1</v>
      </c>
      <c r="G110" s="369">
        <v>22000</v>
      </c>
      <c r="H110" s="369">
        <v>0</v>
      </c>
      <c r="I110" s="369"/>
      <c r="J110" s="369">
        <v>0</v>
      </c>
      <c r="K110" s="369">
        <v>0</v>
      </c>
      <c r="L110" s="369">
        <v>1</v>
      </c>
      <c r="M110" s="369">
        <v>22000</v>
      </c>
    </row>
    <row r="111" spans="1:13">
      <c r="A111" s="10">
        <v>35470</v>
      </c>
      <c r="B111" s="10" t="s">
        <v>75</v>
      </c>
      <c r="C111" s="10">
        <v>250</v>
      </c>
      <c r="D111" s="10" t="s">
        <v>1910</v>
      </c>
      <c r="E111" s="10">
        <v>88000</v>
      </c>
      <c r="F111" s="369">
        <v>10</v>
      </c>
      <c r="G111" s="369">
        <v>880000</v>
      </c>
      <c r="H111" s="369">
        <v>0</v>
      </c>
      <c r="I111" s="369"/>
      <c r="J111" s="369">
        <v>0</v>
      </c>
      <c r="K111" s="369">
        <v>0</v>
      </c>
      <c r="L111" s="369">
        <v>10</v>
      </c>
      <c r="M111" s="369">
        <v>880000</v>
      </c>
    </row>
    <row r="112" spans="1:13">
      <c r="A112" s="10">
        <v>35470</v>
      </c>
      <c r="B112" s="10" t="s">
        <v>75</v>
      </c>
      <c r="C112" s="10">
        <v>251</v>
      </c>
      <c r="D112" s="10" t="s">
        <v>1911</v>
      </c>
      <c r="E112" s="10">
        <v>6820</v>
      </c>
      <c r="F112" s="369">
        <v>1</v>
      </c>
      <c r="G112" s="369">
        <v>6820</v>
      </c>
      <c r="H112" s="369">
        <v>0</v>
      </c>
      <c r="I112" s="369"/>
      <c r="J112" s="369">
        <v>0</v>
      </c>
      <c r="K112" s="369">
        <v>0</v>
      </c>
      <c r="L112" s="369">
        <v>1</v>
      </c>
      <c r="M112" s="369">
        <v>6820</v>
      </c>
    </row>
    <row r="113" spans="1:13">
      <c r="A113" s="10">
        <v>35470</v>
      </c>
      <c r="B113" s="10" t="s">
        <v>75</v>
      </c>
      <c r="C113" s="10">
        <v>252</v>
      </c>
      <c r="D113" s="10" t="s">
        <v>1912</v>
      </c>
      <c r="E113" s="10">
        <v>770</v>
      </c>
      <c r="F113" s="369">
        <v>15</v>
      </c>
      <c r="G113" s="369">
        <v>11550</v>
      </c>
      <c r="H113" s="369">
        <v>0</v>
      </c>
      <c r="I113" s="369"/>
      <c r="J113" s="369">
        <v>0</v>
      </c>
      <c r="K113" s="369">
        <v>0</v>
      </c>
      <c r="L113" s="369">
        <v>15</v>
      </c>
      <c r="M113" s="369">
        <v>11550</v>
      </c>
    </row>
    <row r="114" spans="1:13">
      <c r="A114" s="10">
        <v>35470</v>
      </c>
      <c r="B114" s="10" t="s">
        <v>75</v>
      </c>
      <c r="C114" s="10">
        <v>253</v>
      </c>
      <c r="D114" s="10" t="s">
        <v>1913</v>
      </c>
      <c r="E114" s="10">
        <v>27500</v>
      </c>
      <c r="F114" s="369">
        <v>1</v>
      </c>
      <c r="G114" s="369">
        <v>27500</v>
      </c>
      <c r="H114" s="369">
        <v>0</v>
      </c>
      <c r="I114" s="369"/>
      <c r="J114" s="369">
        <v>0</v>
      </c>
      <c r="K114" s="369">
        <v>0</v>
      </c>
      <c r="L114" s="369">
        <v>1</v>
      </c>
      <c r="M114" s="369">
        <v>27500</v>
      </c>
    </row>
    <row r="115" spans="1:13">
      <c r="A115" s="10">
        <v>35470</v>
      </c>
      <c r="B115" s="10" t="s">
        <v>75</v>
      </c>
      <c r="C115" s="10">
        <v>254</v>
      </c>
      <c r="D115" s="10" t="s">
        <v>1914</v>
      </c>
      <c r="E115" s="10">
        <v>66000</v>
      </c>
      <c r="F115" s="369">
        <v>1</v>
      </c>
      <c r="G115" s="369">
        <v>66000</v>
      </c>
      <c r="H115" s="369">
        <v>0</v>
      </c>
      <c r="I115" s="369"/>
      <c r="J115" s="369">
        <v>0</v>
      </c>
      <c r="K115" s="369">
        <v>0</v>
      </c>
      <c r="L115" s="369">
        <v>1</v>
      </c>
      <c r="M115" s="369">
        <v>66000</v>
      </c>
    </row>
    <row r="116" spans="1:13">
      <c r="A116" s="10">
        <v>35470</v>
      </c>
      <c r="B116" s="10" t="s">
        <v>75</v>
      </c>
      <c r="C116" s="10">
        <v>255</v>
      </c>
      <c r="D116" s="10" t="s">
        <v>1915</v>
      </c>
      <c r="E116" s="10">
        <v>19250</v>
      </c>
      <c r="F116" s="369">
        <v>1</v>
      </c>
      <c r="G116" s="369">
        <v>19250</v>
      </c>
      <c r="H116" s="369">
        <v>0</v>
      </c>
      <c r="I116" s="369"/>
      <c r="J116" s="369">
        <v>0</v>
      </c>
      <c r="K116" s="369">
        <v>0</v>
      </c>
      <c r="L116" s="369">
        <v>1</v>
      </c>
      <c r="M116" s="369">
        <v>19250</v>
      </c>
    </row>
    <row r="117" spans="1:13">
      <c r="A117" s="10">
        <v>35470</v>
      </c>
      <c r="B117" s="10" t="s">
        <v>75</v>
      </c>
      <c r="C117" s="10">
        <v>256</v>
      </c>
      <c r="D117" s="10" t="s">
        <v>1916</v>
      </c>
      <c r="E117" s="10">
        <v>27500</v>
      </c>
      <c r="F117" s="369">
        <v>4</v>
      </c>
      <c r="G117" s="369">
        <v>110000</v>
      </c>
      <c r="H117" s="369">
        <v>0</v>
      </c>
      <c r="I117" s="369"/>
      <c r="J117" s="369">
        <v>0</v>
      </c>
      <c r="K117" s="369">
        <v>0</v>
      </c>
      <c r="L117" s="369">
        <v>4</v>
      </c>
      <c r="M117" s="369">
        <v>110000</v>
      </c>
    </row>
    <row r="118" spans="1:13">
      <c r="A118" s="10">
        <v>35470</v>
      </c>
      <c r="B118" s="10" t="s">
        <v>75</v>
      </c>
      <c r="C118" s="10">
        <v>257</v>
      </c>
      <c r="D118" s="10" t="s">
        <v>1917</v>
      </c>
      <c r="E118" s="10">
        <v>1980</v>
      </c>
      <c r="F118" s="369">
        <v>1</v>
      </c>
      <c r="G118" s="369">
        <v>1980</v>
      </c>
      <c r="H118" s="369">
        <v>0</v>
      </c>
      <c r="I118" s="369"/>
      <c r="J118" s="369">
        <v>0</v>
      </c>
      <c r="K118" s="369">
        <v>0</v>
      </c>
      <c r="L118" s="369">
        <v>1</v>
      </c>
      <c r="M118" s="369">
        <v>1980</v>
      </c>
    </row>
    <row r="119" spans="1:13">
      <c r="A119" s="10">
        <v>35470</v>
      </c>
      <c r="B119" s="10" t="s">
        <v>75</v>
      </c>
      <c r="C119" s="10">
        <v>258</v>
      </c>
      <c r="D119" s="10" t="s">
        <v>1918</v>
      </c>
      <c r="E119" s="10">
        <v>5390</v>
      </c>
      <c r="F119" s="369">
        <v>1</v>
      </c>
      <c r="G119" s="369">
        <v>5390</v>
      </c>
      <c r="H119" s="369">
        <v>0</v>
      </c>
      <c r="I119" s="369"/>
      <c r="J119" s="369">
        <v>0</v>
      </c>
      <c r="K119" s="369">
        <v>0</v>
      </c>
      <c r="L119" s="369">
        <v>1</v>
      </c>
      <c r="M119" s="369">
        <v>5390</v>
      </c>
    </row>
    <row r="120" spans="1:13">
      <c r="A120" s="10">
        <v>35470</v>
      </c>
      <c r="B120" s="10" t="s">
        <v>75</v>
      </c>
      <c r="C120" s="10">
        <v>259</v>
      </c>
      <c r="D120" s="10" t="s">
        <v>1919</v>
      </c>
      <c r="E120" s="10">
        <v>25080</v>
      </c>
      <c r="F120" s="369">
        <v>1</v>
      </c>
      <c r="G120" s="369">
        <v>25080</v>
      </c>
      <c r="H120" s="369">
        <v>0</v>
      </c>
      <c r="I120" s="369"/>
      <c r="J120" s="369">
        <v>0</v>
      </c>
      <c r="K120" s="369">
        <v>0</v>
      </c>
      <c r="L120" s="369">
        <v>1</v>
      </c>
      <c r="M120" s="369">
        <v>25080</v>
      </c>
    </row>
    <row r="121" spans="1:13">
      <c r="A121" s="10">
        <v>35470</v>
      </c>
      <c r="B121" s="10" t="s">
        <v>75</v>
      </c>
      <c r="C121" s="10">
        <v>261</v>
      </c>
      <c r="D121" s="10" t="s">
        <v>1920</v>
      </c>
      <c r="E121" s="10">
        <v>2750</v>
      </c>
      <c r="F121" s="369">
        <v>20</v>
      </c>
      <c r="G121" s="369">
        <v>55000</v>
      </c>
      <c r="H121" s="369">
        <v>0</v>
      </c>
      <c r="I121" s="369"/>
      <c r="J121" s="369">
        <v>0</v>
      </c>
      <c r="K121" s="369">
        <v>0</v>
      </c>
      <c r="L121" s="369">
        <v>20</v>
      </c>
      <c r="M121" s="369">
        <v>55000</v>
      </c>
    </row>
    <row r="122" spans="1:13">
      <c r="A122" s="10">
        <v>35470</v>
      </c>
      <c r="B122" s="10" t="s">
        <v>75</v>
      </c>
      <c r="C122" s="10">
        <v>262</v>
      </c>
      <c r="D122" s="10" t="s">
        <v>1921</v>
      </c>
      <c r="E122" s="10">
        <v>5500</v>
      </c>
      <c r="F122" s="369">
        <v>3</v>
      </c>
      <c r="G122" s="369">
        <v>16500</v>
      </c>
      <c r="H122" s="369">
        <v>0</v>
      </c>
      <c r="I122" s="369"/>
      <c r="J122" s="369">
        <v>0</v>
      </c>
      <c r="K122" s="369">
        <v>0</v>
      </c>
      <c r="L122" s="369">
        <v>3</v>
      </c>
      <c r="M122" s="369">
        <v>16500</v>
      </c>
    </row>
    <row r="123" spans="1:13">
      <c r="A123" s="10">
        <v>35470</v>
      </c>
      <c r="B123" s="10" t="s">
        <v>75</v>
      </c>
      <c r="C123" s="10">
        <v>263</v>
      </c>
      <c r="D123" s="10" t="s">
        <v>1922</v>
      </c>
      <c r="E123" s="10">
        <v>6600</v>
      </c>
      <c r="F123" s="369">
        <v>3</v>
      </c>
      <c r="G123" s="369">
        <v>19800</v>
      </c>
      <c r="H123" s="369">
        <v>0</v>
      </c>
      <c r="I123" s="369"/>
      <c r="J123" s="369">
        <v>0</v>
      </c>
      <c r="K123" s="369">
        <v>0</v>
      </c>
      <c r="L123" s="369">
        <v>3</v>
      </c>
      <c r="M123" s="369">
        <v>19800</v>
      </c>
    </row>
    <row r="124" spans="1:13">
      <c r="A124" s="10">
        <v>35470</v>
      </c>
      <c r="B124" s="10" t="s">
        <v>75</v>
      </c>
      <c r="C124" s="10">
        <v>264</v>
      </c>
      <c r="D124" s="10" t="s">
        <v>1923</v>
      </c>
      <c r="E124" s="10">
        <v>29700</v>
      </c>
      <c r="F124" s="369">
        <v>2</v>
      </c>
      <c r="G124" s="369">
        <v>59400</v>
      </c>
      <c r="H124" s="369">
        <v>0</v>
      </c>
      <c r="I124" s="369"/>
      <c r="J124" s="369">
        <v>0</v>
      </c>
      <c r="K124" s="369">
        <v>0</v>
      </c>
      <c r="L124" s="369">
        <v>2</v>
      </c>
      <c r="M124" s="369">
        <v>59400</v>
      </c>
    </row>
    <row r="125" spans="1:13">
      <c r="A125" s="10">
        <v>35470</v>
      </c>
      <c r="B125" s="10" t="s">
        <v>75</v>
      </c>
      <c r="C125" s="10">
        <v>265</v>
      </c>
      <c r="D125" s="10" t="s">
        <v>1924</v>
      </c>
      <c r="E125" s="10">
        <v>440</v>
      </c>
      <c r="F125" s="369">
        <v>10</v>
      </c>
      <c r="G125" s="369">
        <v>4400</v>
      </c>
      <c r="H125" s="369">
        <v>0</v>
      </c>
      <c r="I125" s="369"/>
      <c r="J125" s="369">
        <v>0</v>
      </c>
      <c r="K125" s="369">
        <v>0</v>
      </c>
      <c r="L125" s="369">
        <v>10</v>
      </c>
      <c r="M125" s="369">
        <v>4400</v>
      </c>
    </row>
    <row r="126" spans="1:13">
      <c r="A126" s="10">
        <v>35470</v>
      </c>
      <c r="B126" s="10" t="s">
        <v>75</v>
      </c>
      <c r="C126" s="10">
        <v>266</v>
      </c>
      <c r="D126" s="10" t="s">
        <v>1925</v>
      </c>
      <c r="E126" s="10">
        <v>440</v>
      </c>
      <c r="F126" s="369">
        <v>10</v>
      </c>
      <c r="G126" s="369">
        <v>4400</v>
      </c>
      <c r="H126" s="369">
        <v>0</v>
      </c>
      <c r="I126" s="369"/>
      <c r="J126" s="369">
        <v>0</v>
      </c>
      <c r="K126" s="369">
        <v>0</v>
      </c>
      <c r="L126" s="369">
        <v>10</v>
      </c>
      <c r="M126" s="369">
        <v>4400</v>
      </c>
    </row>
    <row r="127" spans="1:13">
      <c r="A127" s="10">
        <v>35470</v>
      </c>
      <c r="B127" s="10" t="s">
        <v>75</v>
      </c>
      <c r="C127" s="10">
        <v>267</v>
      </c>
      <c r="D127" s="10" t="s">
        <v>1926</v>
      </c>
      <c r="E127" s="10">
        <v>13860</v>
      </c>
      <c r="F127" s="369">
        <v>3</v>
      </c>
      <c r="G127" s="369">
        <v>41580</v>
      </c>
      <c r="H127" s="369">
        <v>0</v>
      </c>
      <c r="I127" s="369"/>
      <c r="J127" s="369">
        <v>0</v>
      </c>
      <c r="K127" s="369">
        <v>0</v>
      </c>
      <c r="L127" s="369">
        <v>3</v>
      </c>
      <c r="M127" s="369">
        <v>41580</v>
      </c>
    </row>
    <row r="128" spans="1:13">
      <c r="A128" s="10">
        <v>35470</v>
      </c>
      <c r="B128" s="10" t="s">
        <v>75</v>
      </c>
      <c r="C128" s="10">
        <v>268</v>
      </c>
      <c r="D128" s="10" t="s">
        <v>1927</v>
      </c>
      <c r="E128" s="10">
        <v>17160</v>
      </c>
      <c r="F128" s="369">
        <v>3</v>
      </c>
      <c r="G128" s="369">
        <v>51480</v>
      </c>
      <c r="H128" s="369">
        <v>0</v>
      </c>
      <c r="I128" s="369"/>
      <c r="J128" s="369">
        <v>0</v>
      </c>
      <c r="K128" s="369">
        <v>0</v>
      </c>
      <c r="L128" s="369">
        <v>3</v>
      </c>
      <c r="M128" s="369">
        <v>51480</v>
      </c>
    </row>
    <row r="129" spans="1:13">
      <c r="A129" s="10">
        <v>35470</v>
      </c>
      <c r="B129" s="10" t="s">
        <v>75</v>
      </c>
      <c r="C129" s="10">
        <v>269</v>
      </c>
      <c r="D129" s="10" t="s">
        <v>1928</v>
      </c>
      <c r="E129" s="10">
        <v>21780</v>
      </c>
      <c r="F129" s="369">
        <v>3</v>
      </c>
      <c r="G129" s="369">
        <v>65340</v>
      </c>
      <c r="H129" s="369">
        <v>0</v>
      </c>
      <c r="I129" s="369"/>
      <c r="J129" s="369">
        <v>0</v>
      </c>
      <c r="K129" s="369">
        <v>0</v>
      </c>
      <c r="L129" s="369">
        <v>3</v>
      </c>
      <c r="M129" s="369">
        <v>65340</v>
      </c>
    </row>
    <row r="130" spans="1:13">
      <c r="A130" s="10">
        <v>35470</v>
      </c>
      <c r="B130" s="10" t="s">
        <v>75</v>
      </c>
      <c r="C130" s="10">
        <v>270</v>
      </c>
      <c r="D130" s="10" t="s">
        <v>1929</v>
      </c>
      <c r="E130" s="10">
        <v>3300</v>
      </c>
      <c r="F130" s="369">
        <v>2</v>
      </c>
      <c r="G130" s="369">
        <v>6600</v>
      </c>
      <c r="H130" s="369">
        <v>0</v>
      </c>
      <c r="I130" s="369"/>
      <c r="J130" s="369">
        <v>0</v>
      </c>
      <c r="K130" s="369">
        <v>0</v>
      </c>
      <c r="L130" s="369">
        <v>2</v>
      </c>
      <c r="M130" s="369">
        <v>6600</v>
      </c>
    </row>
    <row r="131" spans="1:13">
      <c r="A131" s="10">
        <v>35470</v>
      </c>
      <c r="B131" s="10" t="s">
        <v>75</v>
      </c>
      <c r="C131" s="10">
        <v>271</v>
      </c>
      <c r="D131" s="10" t="s">
        <v>1930</v>
      </c>
      <c r="E131" s="10">
        <v>6600</v>
      </c>
      <c r="F131" s="369">
        <v>5</v>
      </c>
      <c r="G131" s="369">
        <v>33000</v>
      </c>
      <c r="H131" s="369">
        <v>0</v>
      </c>
      <c r="I131" s="369"/>
      <c r="J131" s="369">
        <v>0</v>
      </c>
      <c r="K131" s="369">
        <v>0</v>
      </c>
      <c r="L131" s="369">
        <v>5</v>
      </c>
      <c r="M131" s="369">
        <v>33000</v>
      </c>
    </row>
    <row r="132" spans="1:13">
      <c r="A132" s="10">
        <v>35470</v>
      </c>
      <c r="B132" s="10" t="s">
        <v>75</v>
      </c>
      <c r="C132" s="10">
        <v>272</v>
      </c>
      <c r="D132" s="10" t="s">
        <v>1931</v>
      </c>
      <c r="E132" s="10">
        <v>165000</v>
      </c>
      <c r="F132" s="369">
        <v>1</v>
      </c>
      <c r="G132" s="369">
        <v>165000</v>
      </c>
      <c r="H132" s="369">
        <v>0</v>
      </c>
      <c r="I132" s="369"/>
      <c r="J132" s="369">
        <v>0</v>
      </c>
      <c r="K132" s="369">
        <v>0</v>
      </c>
      <c r="L132" s="369">
        <v>1</v>
      </c>
      <c r="M132" s="369">
        <v>165000</v>
      </c>
    </row>
    <row r="133" spans="1:13">
      <c r="A133" s="10">
        <v>35470</v>
      </c>
      <c r="B133" s="10" t="s">
        <v>75</v>
      </c>
      <c r="C133" s="10">
        <v>273</v>
      </c>
      <c r="D133" s="10" t="s">
        <v>1932</v>
      </c>
      <c r="E133" s="10">
        <v>27500</v>
      </c>
      <c r="F133" s="369">
        <v>3</v>
      </c>
      <c r="G133" s="369">
        <v>82500</v>
      </c>
      <c r="H133" s="369">
        <v>0</v>
      </c>
      <c r="I133" s="369"/>
      <c r="J133" s="369">
        <v>3</v>
      </c>
      <c r="K133" s="369">
        <v>82500</v>
      </c>
      <c r="L133" s="369">
        <v>0</v>
      </c>
      <c r="M133" s="369">
        <v>0</v>
      </c>
    </row>
    <row r="134" spans="1:13">
      <c r="A134" s="10">
        <v>35470</v>
      </c>
      <c r="B134" s="10" t="s">
        <v>75</v>
      </c>
      <c r="C134" s="10">
        <v>274</v>
      </c>
      <c r="D134" s="10" t="s">
        <v>1933</v>
      </c>
      <c r="E134" s="10">
        <v>16500</v>
      </c>
      <c r="F134" s="369">
        <v>60</v>
      </c>
      <c r="G134" s="369">
        <v>990000</v>
      </c>
      <c r="H134" s="369">
        <v>0</v>
      </c>
      <c r="I134" s="369"/>
      <c r="J134" s="369">
        <v>0</v>
      </c>
      <c r="K134" s="369">
        <v>0</v>
      </c>
      <c r="L134" s="369">
        <v>60</v>
      </c>
      <c r="M134" s="369">
        <v>990000</v>
      </c>
    </row>
    <row r="135" spans="1:13">
      <c r="A135" s="10">
        <v>35470</v>
      </c>
      <c r="B135" s="10" t="s">
        <v>75</v>
      </c>
      <c r="C135" s="10">
        <v>283</v>
      </c>
      <c r="D135" s="10" t="s">
        <v>1934</v>
      </c>
      <c r="E135" s="10">
        <v>71500</v>
      </c>
      <c r="F135" s="369">
        <v>1</v>
      </c>
      <c r="G135" s="369">
        <v>71500</v>
      </c>
      <c r="H135" s="369">
        <v>0</v>
      </c>
      <c r="I135" s="369"/>
      <c r="J135" s="369">
        <v>0</v>
      </c>
      <c r="K135" s="369">
        <v>0</v>
      </c>
      <c r="L135" s="369">
        <v>1</v>
      </c>
      <c r="M135" s="369">
        <v>71500</v>
      </c>
    </row>
    <row r="136" spans="1:13">
      <c r="A136" s="10">
        <v>35470</v>
      </c>
      <c r="B136" s="10" t="s">
        <v>75</v>
      </c>
      <c r="C136" s="10">
        <v>318</v>
      </c>
      <c r="D136" s="10" t="s">
        <v>1541</v>
      </c>
      <c r="E136" s="10">
        <v>10000</v>
      </c>
      <c r="F136" s="369">
        <v>5</v>
      </c>
      <c r="G136" s="369">
        <v>50000</v>
      </c>
      <c r="H136" s="369">
        <v>0</v>
      </c>
      <c r="I136" s="369"/>
      <c r="J136" s="369">
        <v>10</v>
      </c>
      <c r="K136" s="369">
        <v>100000</v>
      </c>
      <c r="L136" s="369">
        <v>-5</v>
      </c>
      <c r="M136" s="369">
        <v>-50000</v>
      </c>
    </row>
    <row r="137" spans="1:13">
      <c r="A137" s="10">
        <v>35470</v>
      </c>
      <c r="B137" s="10" t="s">
        <v>75</v>
      </c>
      <c r="C137" s="10">
        <v>319</v>
      </c>
      <c r="D137" s="10" t="s">
        <v>1935</v>
      </c>
      <c r="E137" s="10">
        <v>65000</v>
      </c>
      <c r="F137" s="369">
        <v>2</v>
      </c>
      <c r="G137" s="369">
        <v>130000</v>
      </c>
      <c r="H137" s="369">
        <v>0</v>
      </c>
      <c r="I137" s="369"/>
      <c r="J137" s="369">
        <v>0</v>
      </c>
      <c r="K137" s="369">
        <v>0</v>
      </c>
      <c r="L137" s="369">
        <v>2</v>
      </c>
      <c r="M137" s="369">
        <v>130000</v>
      </c>
    </row>
    <row r="138" spans="1:13">
      <c r="A138" s="10">
        <v>35470</v>
      </c>
      <c r="B138" s="10" t="s">
        <v>75</v>
      </c>
      <c r="C138" s="10">
        <v>320</v>
      </c>
      <c r="D138" s="10" t="s">
        <v>1936</v>
      </c>
      <c r="E138" s="10">
        <v>55000</v>
      </c>
      <c r="F138" s="369">
        <v>1</v>
      </c>
      <c r="G138" s="369">
        <v>55000</v>
      </c>
      <c r="H138" s="369">
        <v>0</v>
      </c>
      <c r="I138" s="369"/>
      <c r="J138" s="369">
        <v>0</v>
      </c>
      <c r="K138" s="369">
        <v>0</v>
      </c>
      <c r="L138" s="369">
        <v>1</v>
      </c>
      <c r="M138" s="369">
        <v>55000</v>
      </c>
    </row>
    <row r="139" spans="1:13">
      <c r="A139" s="10">
        <v>35470</v>
      </c>
      <c r="B139" s="10" t="s">
        <v>75</v>
      </c>
      <c r="C139" s="10">
        <v>321</v>
      </c>
      <c r="D139" s="10" t="s">
        <v>1937</v>
      </c>
      <c r="E139" s="10">
        <v>180000</v>
      </c>
      <c r="F139" s="369">
        <v>1</v>
      </c>
      <c r="G139" s="369">
        <v>180000</v>
      </c>
      <c r="H139" s="369">
        <v>0</v>
      </c>
      <c r="I139" s="369"/>
      <c r="J139" s="369">
        <v>0</v>
      </c>
      <c r="K139" s="369">
        <v>0</v>
      </c>
      <c r="L139" s="369">
        <v>1</v>
      </c>
      <c r="M139" s="369">
        <v>180000</v>
      </c>
    </row>
    <row r="140" spans="1:13">
      <c r="A140" s="10">
        <v>35470</v>
      </c>
      <c r="B140" s="10" t="s">
        <v>75</v>
      </c>
      <c r="C140" s="10">
        <v>322</v>
      </c>
      <c r="D140" s="10" t="s">
        <v>1509</v>
      </c>
      <c r="E140" s="10">
        <v>1600</v>
      </c>
      <c r="F140" s="369">
        <v>0</v>
      </c>
      <c r="G140" s="369">
        <v>0</v>
      </c>
      <c r="H140" s="369">
        <v>50</v>
      </c>
      <c r="I140" s="369"/>
      <c r="J140" s="369">
        <v>0</v>
      </c>
      <c r="K140" s="369">
        <v>0</v>
      </c>
      <c r="L140" s="369">
        <v>50</v>
      </c>
      <c r="M140" s="369">
        <v>80000</v>
      </c>
    </row>
    <row r="141" spans="1:13">
      <c r="A141" s="10">
        <v>35470</v>
      </c>
      <c r="B141" s="10" t="s">
        <v>75</v>
      </c>
      <c r="C141" s="10">
        <v>322</v>
      </c>
      <c r="D141" s="10" t="s">
        <v>1509</v>
      </c>
      <c r="E141" s="10">
        <v>3000</v>
      </c>
      <c r="F141" s="369">
        <v>60</v>
      </c>
      <c r="G141" s="369">
        <v>180000</v>
      </c>
      <c r="H141" s="369">
        <v>0</v>
      </c>
      <c r="I141" s="369"/>
      <c r="J141" s="369">
        <v>0</v>
      </c>
      <c r="K141" s="369">
        <v>0</v>
      </c>
      <c r="L141" s="369">
        <v>60</v>
      </c>
      <c r="M141" s="369">
        <v>180000</v>
      </c>
    </row>
    <row r="142" spans="1:13">
      <c r="A142" s="10">
        <v>35470</v>
      </c>
      <c r="B142" s="10" t="s">
        <v>75</v>
      </c>
      <c r="C142" s="10">
        <v>323</v>
      </c>
      <c r="D142" s="10" t="s">
        <v>1540</v>
      </c>
      <c r="E142" s="10">
        <v>100000</v>
      </c>
      <c r="F142" s="369">
        <v>1</v>
      </c>
      <c r="G142" s="369">
        <v>100000</v>
      </c>
      <c r="H142" s="369">
        <v>0</v>
      </c>
      <c r="I142" s="369"/>
      <c r="J142" s="369">
        <v>1</v>
      </c>
      <c r="K142" s="369">
        <v>100000</v>
      </c>
      <c r="L142" s="369">
        <v>0</v>
      </c>
      <c r="M142" s="369">
        <v>0</v>
      </c>
    </row>
    <row r="143" spans="1:13">
      <c r="A143" s="10">
        <v>35470</v>
      </c>
      <c r="B143" s="10" t="s">
        <v>75</v>
      </c>
      <c r="C143" s="10">
        <v>324</v>
      </c>
      <c r="D143" s="10" t="s">
        <v>1938</v>
      </c>
      <c r="E143" s="10">
        <v>23000</v>
      </c>
      <c r="F143" s="369">
        <v>4</v>
      </c>
      <c r="G143" s="369">
        <v>92000</v>
      </c>
      <c r="H143" s="369">
        <v>0</v>
      </c>
      <c r="I143" s="369"/>
      <c r="J143" s="369">
        <v>0</v>
      </c>
      <c r="K143" s="369">
        <v>0</v>
      </c>
      <c r="L143" s="369">
        <v>4</v>
      </c>
      <c r="M143" s="369">
        <v>92000</v>
      </c>
    </row>
    <row r="144" spans="1:13">
      <c r="A144" s="10">
        <v>35470</v>
      </c>
      <c r="B144" s="10" t="s">
        <v>75</v>
      </c>
      <c r="C144" s="10">
        <v>325</v>
      </c>
      <c r="D144" s="10" t="s">
        <v>1567</v>
      </c>
      <c r="E144" s="10">
        <v>800</v>
      </c>
      <c r="F144" s="369">
        <v>100</v>
      </c>
      <c r="G144" s="369">
        <v>80000</v>
      </c>
      <c r="H144" s="369">
        <v>0</v>
      </c>
      <c r="I144" s="369"/>
      <c r="J144" s="369">
        <v>100</v>
      </c>
      <c r="K144" s="369">
        <v>80000</v>
      </c>
      <c r="L144" s="369">
        <v>0</v>
      </c>
      <c r="M144" s="369">
        <v>0</v>
      </c>
    </row>
    <row r="145" spans="1:13">
      <c r="A145" s="10">
        <v>35470</v>
      </c>
      <c r="B145" s="10" t="s">
        <v>75</v>
      </c>
      <c r="C145" s="10">
        <v>342</v>
      </c>
      <c r="D145" s="10" t="s">
        <v>1939</v>
      </c>
      <c r="E145" s="10">
        <v>145000</v>
      </c>
      <c r="F145" s="369">
        <v>14</v>
      </c>
      <c r="G145" s="369">
        <v>2030000</v>
      </c>
      <c r="H145" s="369">
        <v>0</v>
      </c>
      <c r="I145" s="369"/>
      <c r="J145" s="369">
        <v>0</v>
      </c>
      <c r="K145" s="369">
        <v>0</v>
      </c>
      <c r="L145" s="369">
        <v>14</v>
      </c>
      <c r="M145" s="369">
        <v>2030000</v>
      </c>
    </row>
    <row r="146" spans="1:13">
      <c r="A146" s="10">
        <v>35470</v>
      </c>
      <c r="B146" s="10" t="s">
        <v>75</v>
      </c>
      <c r="C146" s="10">
        <v>343</v>
      </c>
      <c r="D146" s="10" t="s">
        <v>1940</v>
      </c>
      <c r="E146" s="10">
        <v>83000</v>
      </c>
      <c r="F146" s="369">
        <v>3</v>
      </c>
      <c r="G146" s="369">
        <v>249000</v>
      </c>
      <c r="H146" s="369">
        <v>0</v>
      </c>
      <c r="I146" s="369"/>
      <c r="J146" s="369">
        <v>0</v>
      </c>
      <c r="K146" s="369">
        <v>0</v>
      </c>
      <c r="L146" s="369">
        <v>3</v>
      </c>
      <c r="M146" s="369">
        <v>249000</v>
      </c>
    </row>
    <row r="147" spans="1:13">
      <c r="A147" s="10">
        <v>35470</v>
      </c>
      <c r="B147" s="10" t="s">
        <v>75</v>
      </c>
      <c r="C147" s="10">
        <v>344</v>
      </c>
      <c r="D147" s="10" t="s">
        <v>1571</v>
      </c>
      <c r="E147" s="10">
        <v>30000</v>
      </c>
      <c r="F147" s="369">
        <v>6</v>
      </c>
      <c r="G147" s="369">
        <v>180000</v>
      </c>
      <c r="H147" s="369">
        <v>0</v>
      </c>
      <c r="I147" s="369"/>
      <c r="J147" s="369">
        <v>0</v>
      </c>
      <c r="K147" s="369">
        <v>0</v>
      </c>
      <c r="L147" s="369">
        <v>6</v>
      </c>
      <c r="M147" s="369">
        <v>180000</v>
      </c>
    </row>
    <row r="148" spans="1:13">
      <c r="A148" s="10">
        <v>35470</v>
      </c>
      <c r="B148" s="10" t="s">
        <v>75</v>
      </c>
      <c r="C148" s="10">
        <v>380</v>
      </c>
      <c r="D148" s="10" t="s">
        <v>1362</v>
      </c>
      <c r="E148" s="10">
        <v>25000</v>
      </c>
      <c r="F148" s="369">
        <v>0</v>
      </c>
      <c r="G148" s="369">
        <v>0</v>
      </c>
      <c r="H148" s="369">
        <v>3</v>
      </c>
      <c r="I148" s="369"/>
      <c r="J148" s="369">
        <v>0</v>
      </c>
      <c r="K148" s="369">
        <v>0</v>
      </c>
      <c r="L148" s="369">
        <v>3</v>
      </c>
      <c r="M148" s="369">
        <v>75000</v>
      </c>
    </row>
    <row r="149" spans="1:13">
      <c r="A149" s="10">
        <v>35470</v>
      </c>
      <c r="B149" s="10" t="s">
        <v>75</v>
      </c>
      <c r="C149" s="10">
        <v>392</v>
      </c>
      <c r="D149" s="10" t="s">
        <v>1332</v>
      </c>
      <c r="E149" s="10">
        <v>418000</v>
      </c>
      <c r="F149" s="369">
        <v>0</v>
      </c>
      <c r="G149" s="369">
        <v>0</v>
      </c>
      <c r="H149" s="369">
        <v>1</v>
      </c>
      <c r="I149" s="369"/>
      <c r="J149" s="369">
        <v>0</v>
      </c>
      <c r="K149" s="369">
        <v>0</v>
      </c>
      <c r="L149" s="369">
        <v>1</v>
      </c>
      <c r="M149" s="369">
        <v>418000</v>
      </c>
    </row>
    <row r="150" spans="1:13">
      <c r="A150" s="10">
        <v>35470</v>
      </c>
      <c r="B150" s="10" t="s">
        <v>75</v>
      </c>
      <c r="C150" s="10">
        <v>393</v>
      </c>
      <c r="D150" s="10" t="s">
        <v>1377</v>
      </c>
      <c r="E150" s="10">
        <v>10000</v>
      </c>
      <c r="F150" s="369">
        <v>0</v>
      </c>
      <c r="G150" s="369">
        <v>0</v>
      </c>
      <c r="H150" s="369">
        <v>1</v>
      </c>
      <c r="I150" s="369"/>
      <c r="J150" s="369">
        <v>1</v>
      </c>
      <c r="K150" s="369">
        <v>10000</v>
      </c>
      <c r="L150" s="369">
        <v>0</v>
      </c>
      <c r="M150" s="369">
        <v>0</v>
      </c>
    </row>
    <row r="151" spans="1:13">
      <c r="A151" s="10">
        <v>35470</v>
      </c>
      <c r="B151" s="10" t="s">
        <v>75</v>
      </c>
      <c r="C151" s="10">
        <v>394</v>
      </c>
      <c r="D151" s="10" t="s">
        <v>1380</v>
      </c>
      <c r="E151" s="10">
        <v>12000</v>
      </c>
      <c r="F151" s="369">
        <v>0</v>
      </c>
      <c r="G151" s="369">
        <v>0</v>
      </c>
      <c r="H151" s="369">
        <v>1</v>
      </c>
      <c r="I151" s="369"/>
      <c r="J151" s="369">
        <v>1</v>
      </c>
      <c r="K151" s="369">
        <v>12000</v>
      </c>
      <c r="L151" s="369">
        <v>0</v>
      </c>
      <c r="M151" s="369">
        <v>0</v>
      </c>
    </row>
    <row r="152" spans="1:13">
      <c r="A152" s="10">
        <v>35470</v>
      </c>
      <c r="B152" s="10" t="s">
        <v>75</v>
      </c>
      <c r="C152" s="10">
        <v>395</v>
      </c>
      <c r="D152" s="10" t="s">
        <v>1512</v>
      </c>
      <c r="E152" s="10">
        <v>41500</v>
      </c>
      <c r="F152" s="369">
        <v>0</v>
      </c>
      <c r="G152" s="369">
        <v>0</v>
      </c>
      <c r="H152" s="369">
        <v>1</v>
      </c>
      <c r="I152" s="369"/>
      <c r="J152" s="369">
        <v>1</v>
      </c>
      <c r="K152" s="369">
        <v>41500</v>
      </c>
      <c r="L152" s="369">
        <v>0</v>
      </c>
      <c r="M152" s="369">
        <v>0</v>
      </c>
    </row>
    <row r="153" spans="1:13">
      <c r="A153" s="10">
        <v>35470</v>
      </c>
      <c r="B153" s="10" t="s">
        <v>75</v>
      </c>
      <c r="C153" s="10">
        <v>396</v>
      </c>
      <c r="D153" s="10" t="s">
        <v>1516</v>
      </c>
      <c r="E153" s="10">
        <v>500</v>
      </c>
      <c r="F153" s="369">
        <v>0</v>
      </c>
      <c r="G153" s="369">
        <v>0</v>
      </c>
      <c r="H153" s="369">
        <v>30</v>
      </c>
      <c r="I153" s="369"/>
      <c r="J153" s="369">
        <v>15</v>
      </c>
      <c r="K153" s="369">
        <v>7500</v>
      </c>
      <c r="L153" s="369">
        <v>15</v>
      </c>
      <c r="M153" s="369">
        <v>7500</v>
      </c>
    </row>
    <row r="154" spans="1:13">
      <c r="A154" s="10">
        <v>35470</v>
      </c>
      <c r="B154" s="10" t="s">
        <v>75</v>
      </c>
      <c r="C154" s="10">
        <v>446</v>
      </c>
      <c r="D154" s="10" t="s">
        <v>1494</v>
      </c>
      <c r="E154" s="10">
        <v>75000</v>
      </c>
      <c r="F154" s="369">
        <v>0</v>
      </c>
      <c r="G154" s="369">
        <v>0</v>
      </c>
      <c r="H154" s="369">
        <v>20</v>
      </c>
      <c r="I154" s="369"/>
      <c r="J154" s="369">
        <v>0</v>
      </c>
      <c r="K154" s="369">
        <v>0</v>
      </c>
      <c r="L154" s="369">
        <v>20</v>
      </c>
      <c r="M154" s="369">
        <v>1500000</v>
      </c>
    </row>
    <row r="155" spans="1:13">
      <c r="A155" s="10">
        <v>35470</v>
      </c>
      <c r="B155" s="10" t="s">
        <v>75</v>
      </c>
      <c r="C155" s="10">
        <v>449</v>
      </c>
      <c r="D155" s="10" t="s">
        <v>1640</v>
      </c>
      <c r="E155" s="10">
        <v>150000</v>
      </c>
      <c r="F155" s="369">
        <v>0</v>
      </c>
      <c r="G155" s="369">
        <v>0</v>
      </c>
      <c r="H155" s="369">
        <v>1</v>
      </c>
      <c r="I155" s="369"/>
      <c r="J155" s="369">
        <v>0</v>
      </c>
      <c r="K155" s="369">
        <v>0</v>
      </c>
      <c r="L155" s="369">
        <v>1</v>
      </c>
      <c r="M155" s="369">
        <v>150000</v>
      </c>
    </row>
    <row r="156" spans="1:13">
      <c r="A156" s="10">
        <v>35470</v>
      </c>
      <c r="B156" s="10" t="s">
        <v>75</v>
      </c>
      <c r="C156" s="10">
        <v>45</v>
      </c>
      <c r="D156" s="10" t="s">
        <v>1324</v>
      </c>
      <c r="E156" s="10">
        <v>2500</v>
      </c>
      <c r="F156" s="369">
        <v>0</v>
      </c>
      <c r="G156" s="369">
        <v>0</v>
      </c>
      <c r="H156" s="369">
        <v>25</v>
      </c>
      <c r="I156" s="369"/>
      <c r="J156" s="369">
        <v>12</v>
      </c>
      <c r="K156" s="369">
        <v>30000</v>
      </c>
      <c r="L156" s="369">
        <v>13</v>
      </c>
      <c r="M156" s="369">
        <v>32500</v>
      </c>
    </row>
    <row r="157" spans="1:13">
      <c r="A157" s="10">
        <v>35470</v>
      </c>
      <c r="B157" s="10" t="s">
        <v>75</v>
      </c>
      <c r="C157" s="10">
        <v>451</v>
      </c>
      <c r="D157" s="10" t="s">
        <v>1443</v>
      </c>
      <c r="E157" s="10">
        <v>180000</v>
      </c>
      <c r="F157" s="369">
        <v>0</v>
      </c>
      <c r="G157" s="369">
        <v>0</v>
      </c>
      <c r="H157" s="369">
        <v>1</v>
      </c>
      <c r="I157" s="369"/>
      <c r="J157" s="369">
        <v>0</v>
      </c>
      <c r="K157" s="369">
        <v>0</v>
      </c>
      <c r="L157" s="369">
        <v>1</v>
      </c>
      <c r="M157" s="369">
        <v>180000</v>
      </c>
    </row>
    <row r="158" spans="1:13">
      <c r="A158" s="10">
        <v>35470</v>
      </c>
      <c r="B158" s="10" t="s">
        <v>75</v>
      </c>
      <c r="C158" s="10">
        <v>452</v>
      </c>
      <c r="D158" s="10" t="s">
        <v>1641</v>
      </c>
      <c r="E158" s="10">
        <v>40400</v>
      </c>
      <c r="F158" s="369">
        <v>0</v>
      </c>
      <c r="G158" s="369">
        <v>0</v>
      </c>
      <c r="H158" s="369">
        <v>1</v>
      </c>
      <c r="I158" s="369"/>
      <c r="J158" s="369">
        <v>0</v>
      </c>
      <c r="K158" s="369">
        <v>0</v>
      </c>
      <c r="L158" s="369">
        <v>1</v>
      </c>
      <c r="M158" s="369">
        <v>40400</v>
      </c>
    </row>
    <row r="159" spans="1:13">
      <c r="A159" s="10">
        <v>35470</v>
      </c>
      <c r="B159" s="10" t="s">
        <v>75</v>
      </c>
      <c r="C159" s="10">
        <v>81</v>
      </c>
      <c r="D159" s="10" t="s">
        <v>1537</v>
      </c>
      <c r="E159" s="10">
        <v>5000</v>
      </c>
      <c r="F159" s="369">
        <v>15</v>
      </c>
      <c r="G159" s="369">
        <v>75000</v>
      </c>
      <c r="H159" s="369">
        <v>0</v>
      </c>
      <c r="I159" s="369"/>
      <c r="J159" s="369">
        <v>30</v>
      </c>
      <c r="K159" s="369">
        <v>150000</v>
      </c>
      <c r="L159" s="369">
        <v>-15</v>
      </c>
      <c r="M159" s="369">
        <v>-75000</v>
      </c>
    </row>
    <row r="160" spans="1:13">
      <c r="A160" s="10">
        <v>35470</v>
      </c>
      <c r="B160" s="10" t="s">
        <v>75</v>
      </c>
      <c r="C160" s="10">
        <v>92</v>
      </c>
      <c r="D160" s="10" t="s">
        <v>1506</v>
      </c>
      <c r="E160" s="10">
        <v>45000</v>
      </c>
      <c r="F160" s="369">
        <v>0</v>
      </c>
      <c r="G160" s="369">
        <v>0</v>
      </c>
      <c r="H160" s="369">
        <v>4</v>
      </c>
      <c r="I160" s="369"/>
      <c r="J160" s="369">
        <v>0</v>
      </c>
      <c r="K160" s="369">
        <v>0</v>
      </c>
      <c r="L160" s="369">
        <v>4</v>
      </c>
      <c r="M160" s="369">
        <v>180000</v>
      </c>
    </row>
    <row r="161" spans="1:13">
      <c r="A161" s="10">
        <v>35470</v>
      </c>
      <c r="B161" s="10" t="s">
        <v>75</v>
      </c>
      <c r="C161" s="10">
        <v>93</v>
      </c>
      <c r="D161" s="10" t="s">
        <v>1438</v>
      </c>
      <c r="E161" s="10">
        <v>254000</v>
      </c>
      <c r="F161" s="369">
        <v>0</v>
      </c>
      <c r="G161" s="369">
        <v>0</v>
      </c>
      <c r="H161" s="369">
        <v>1</v>
      </c>
      <c r="I161" s="369"/>
      <c r="J161" s="369">
        <v>0</v>
      </c>
      <c r="K161" s="369">
        <v>0</v>
      </c>
      <c r="L161" s="369">
        <v>1</v>
      </c>
      <c r="M161" s="369">
        <v>254000</v>
      </c>
    </row>
    <row r="162" spans="1:13">
      <c r="A162" s="10">
        <v>35470</v>
      </c>
      <c r="B162" s="10" t="s">
        <v>75</v>
      </c>
      <c r="C162" s="10">
        <v>95</v>
      </c>
      <c r="D162" s="10" t="s">
        <v>1642</v>
      </c>
      <c r="E162" s="10">
        <v>140000</v>
      </c>
      <c r="F162" s="369">
        <v>0</v>
      </c>
      <c r="G162" s="369">
        <v>0</v>
      </c>
      <c r="H162" s="369">
        <v>1</v>
      </c>
      <c r="I162" s="369"/>
      <c r="J162" s="369">
        <v>0</v>
      </c>
      <c r="K162" s="369">
        <v>0</v>
      </c>
      <c r="L162" s="369">
        <v>1</v>
      </c>
      <c r="M162" s="369">
        <v>140000</v>
      </c>
    </row>
    <row r="163" spans="1:13">
      <c r="F163" s="369"/>
      <c r="G163" s="369"/>
      <c r="H163" s="369"/>
      <c r="I163" s="369"/>
      <c r="J163" s="369"/>
      <c r="K163" s="369"/>
      <c r="L163" s="369"/>
      <c r="M163" s="369"/>
    </row>
  </sheetData>
  <autoFilter ref="A5:D5" xr:uid="{00000000-0009-0000-0000-000010000000}"/>
  <mergeCells count="6">
    <mergeCell ref="A2:M2"/>
    <mergeCell ref="A4:E4"/>
    <mergeCell ref="F4:G4"/>
    <mergeCell ref="L4:M4"/>
    <mergeCell ref="J4:K4"/>
    <mergeCell ref="H4:I4"/>
  </mergeCells>
  <pageMargins left="0.25" right="0.25" top="0.75" bottom="0.75" header="0.3" footer="0.3"/>
  <pageSetup paperSize="9" scale="69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  <pageSetUpPr fitToPage="1"/>
  </sheetPr>
  <dimension ref="A1:U6"/>
  <sheetViews>
    <sheetView workbookViewId="0">
      <selection activeCell="I8" sqref="I8"/>
    </sheetView>
  </sheetViews>
  <sheetFormatPr defaultColWidth="9.140625" defaultRowHeight="15"/>
  <cols>
    <col min="1" max="1" width="9.5703125" style="118" bestFit="1" customWidth="1"/>
    <col min="2" max="2" width="15.140625" style="118" customWidth="1"/>
    <col min="3" max="3" width="16.7109375" style="118" customWidth="1"/>
    <col min="4" max="4" width="15.5703125" style="118" customWidth="1"/>
    <col min="5" max="5" width="18.140625" style="118" customWidth="1"/>
    <col min="6" max="6" width="15.28515625" style="118" customWidth="1"/>
    <col min="7" max="9" width="18.28515625" style="118" customWidth="1"/>
    <col min="10" max="11" width="17.7109375" style="118" customWidth="1"/>
    <col min="12" max="12" width="17.85546875" style="118" customWidth="1"/>
    <col min="13" max="13" width="9.140625" style="118"/>
    <col min="14" max="20" width="11.28515625" style="118" customWidth="1"/>
    <col min="21" max="16384" width="9.140625" style="118"/>
  </cols>
  <sheetData>
    <row r="1" spans="1:21" ht="15.75">
      <c r="A1" s="366" t="s">
        <v>1290</v>
      </c>
    </row>
    <row r="2" spans="1:21">
      <c r="B2" s="424" t="s">
        <v>4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</row>
    <row r="4" spans="1:21" ht="25.5" customHeight="1">
      <c r="A4" s="423" t="s">
        <v>1243</v>
      </c>
      <c r="B4" s="423"/>
      <c r="C4" s="423"/>
      <c r="D4" s="423"/>
      <c r="E4" s="423"/>
      <c r="F4" s="423" t="s">
        <v>1244</v>
      </c>
      <c r="G4" s="423"/>
      <c r="H4" s="423"/>
      <c r="I4" s="423"/>
      <c r="J4" s="423"/>
      <c r="K4" s="423"/>
      <c r="L4" s="423"/>
      <c r="M4" s="423"/>
      <c r="N4" s="423" t="s">
        <v>1245</v>
      </c>
      <c r="O4" s="423"/>
      <c r="P4" s="423"/>
      <c r="Q4" s="423"/>
      <c r="R4" s="423"/>
      <c r="S4" s="423"/>
      <c r="T4" s="423"/>
      <c r="U4" s="423" t="s">
        <v>1246</v>
      </c>
    </row>
    <row r="5" spans="1:21" s="285" customFormat="1" ht="30">
      <c r="A5" s="283" t="s">
        <v>59</v>
      </c>
      <c r="B5" s="284" t="s">
        <v>60</v>
      </c>
      <c r="C5" s="283" t="s">
        <v>61</v>
      </c>
      <c r="D5" s="283" t="s">
        <v>62</v>
      </c>
      <c r="E5" s="283" t="s">
        <v>81</v>
      </c>
      <c r="F5" s="283" t="s">
        <v>634</v>
      </c>
      <c r="G5" s="283" t="s">
        <v>1247</v>
      </c>
      <c r="H5" s="283" t="s">
        <v>1248</v>
      </c>
      <c r="I5" s="283" t="s">
        <v>1249</v>
      </c>
      <c r="J5" s="283" t="s">
        <v>1250</v>
      </c>
      <c r="K5" s="283" t="s">
        <v>1251</v>
      </c>
      <c r="L5" s="283" t="s">
        <v>1252</v>
      </c>
      <c r="M5" s="283" t="s">
        <v>1253</v>
      </c>
      <c r="N5" s="283" t="s">
        <v>35</v>
      </c>
      <c r="O5" s="283" t="s">
        <v>1254</v>
      </c>
      <c r="P5" s="283" t="s">
        <v>1255</v>
      </c>
      <c r="Q5" s="283" t="s">
        <v>1256</v>
      </c>
      <c r="R5" s="283" t="s">
        <v>1257</v>
      </c>
      <c r="S5" s="283" t="s">
        <v>1258</v>
      </c>
      <c r="T5" s="283" t="s">
        <v>1259</v>
      </c>
      <c r="U5" s="423"/>
    </row>
    <row r="6" spans="1:21">
      <c r="A6" s="286"/>
      <c r="B6" s="286"/>
      <c r="C6" s="287"/>
      <c r="D6" s="288"/>
      <c r="E6" s="288"/>
      <c r="F6" s="288"/>
      <c r="G6" s="288"/>
      <c r="H6" s="288"/>
      <c r="I6" s="288"/>
      <c r="J6" s="288"/>
      <c r="K6" s="288"/>
      <c r="L6" s="288"/>
      <c r="M6" s="289">
        <f>SUM(F6:L6)</f>
        <v>0</v>
      </c>
      <c r="N6" s="288"/>
      <c r="O6" s="288"/>
      <c r="P6" s="288"/>
      <c r="Q6" s="288"/>
      <c r="R6" s="288"/>
      <c r="S6" s="288"/>
      <c r="T6" s="290">
        <f>SUM(N6:S6)</f>
        <v>0</v>
      </c>
      <c r="U6" s="290">
        <f>M6-T6</f>
        <v>0</v>
      </c>
    </row>
  </sheetData>
  <mergeCells count="5">
    <mergeCell ref="N4:T4"/>
    <mergeCell ref="U4:U5"/>
    <mergeCell ref="B2:L2"/>
    <mergeCell ref="A4:E4"/>
    <mergeCell ref="F4:M4"/>
  </mergeCells>
  <pageMargins left="0.25" right="0.25" top="0.75" bottom="0.75" header="0.3" footer="0.3"/>
  <pageSetup paperSize="9" scale="53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000"/>
  </sheetPr>
  <dimension ref="A1:Q51"/>
  <sheetViews>
    <sheetView workbookViewId="0">
      <selection activeCell="C6" sqref="C6"/>
    </sheetView>
  </sheetViews>
  <sheetFormatPr defaultColWidth="9.140625" defaultRowHeight="12.75"/>
  <cols>
    <col min="1" max="1" width="12.5703125" style="1" customWidth="1"/>
    <col min="2" max="3" width="11.5703125" style="1" customWidth="1"/>
    <col min="4" max="4" width="60.85546875" style="189" customWidth="1"/>
    <col min="5" max="5" width="22.7109375" style="1" customWidth="1"/>
    <col min="6" max="17" width="14.140625" style="1" customWidth="1"/>
    <col min="18" max="18" width="8.140625" style="1" customWidth="1"/>
    <col min="19" max="16384" width="9.140625" style="1"/>
  </cols>
  <sheetData>
    <row r="1" spans="1:17" ht="15.75">
      <c r="A1" s="370" t="s">
        <v>1290</v>
      </c>
    </row>
    <row r="2" spans="1:17" ht="18.75" customHeight="1">
      <c r="A2" s="425" t="s">
        <v>2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</row>
    <row r="3" spans="1:17" ht="18.75" customHeight="1">
      <c r="A3" s="426" t="s">
        <v>458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  <c r="Q3" s="426"/>
    </row>
    <row r="4" spans="1:17" ht="15.75" customHeight="1">
      <c r="A4" s="3"/>
      <c r="B4" s="3"/>
      <c r="C4" s="3"/>
      <c r="D4" s="188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53.25" customHeight="1">
      <c r="A5" s="4" t="s">
        <v>115</v>
      </c>
      <c r="B5" s="4" t="s">
        <v>116</v>
      </c>
      <c r="C5" s="4" t="s">
        <v>117</v>
      </c>
      <c r="D5" s="4" t="s">
        <v>31</v>
      </c>
      <c r="E5" s="5" t="s">
        <v>13</v>
      </c>
      <c r="F5" s="5" t="s">
        <v>14</v>
      </c>
      <c r="G5" s="5" t="s">
        <v>15</v>
      </c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5" t="s">
        <v>23</v>
      </c>
      <c r="P5" s="5" t="s">
        <v>24</v>
      </c>
      <c r="Q5" s="5" t="s">
        <v>25</v>
      </c>
    </row>
    <row r="6" spans="1:17">
      <c r="A6" s="1">
        <v>70802</v>
      </c>
      <c r="B6" s="1">
        <v>80101</v>
      </c>
      <c r="C6" s="371">
        <v>2</v>
      </c>
      <c r="D6" s="189" t="s">
        <v>495</v>
      </c>
      <c r="E6" s="1">
        <v>3148200.0000000005</v>
      </c>
      <c r="F6" s="1">
        <v>3005600.0000000005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142600</v>
      </c>
      <c r="N6" s="1">
        <v>0</v>
      </c>
      <c r="O6" s="1">
        <v>0</v>
      </c>
      <c r="P6" s="1">
        <v>0</v>
      </c>
      <c r="Q6" s="1">
        <v>0</v>
      </c>
    </row>
    <row r="7" spans="1:17">
      <c r="A7" s="1">
        <v>70802</v>
      </c>
      <c r="B7" s="1">
        <v>80101</v>
      </c>
      <c r="C7" s="371">
        <v>21</v>
      </c>
      <c r="D7" s="189" t="s">
        <v>1941</v>
      </c>
      <c r="E7" s="1">
        <v>3148200.0000000005</v>
      </c>
      <c r="F7" s="1">
        <v>3005600.0000000005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142600</v>
      </c>
      <c r="N7" s="1">
        <v>0</v>
      </c>
      <c r="O7" s="1">
        <v>0</v>
      </c>
      <c r="P7" s="1">
        <v>0</v>
      </c>
      <c r="Q7" s="1">
        <v>0</v>
      </c>
    </row>
    <row r="8" spans="1:17">
      <c r="A8" s="1">
        <v>70802</v>
      </c>
      <c r="B8" s="1">
        <v>80101</v>
      </c>
      <c r="C8" s="371">
        <v>210</v>
      </c>
      <c r="D8" s="189" t="s">
        <v>1942</v>
      </c>
      <c r="E8" s="1">
        <v>3148200.0000000005</v>
      </c>
      <c r="F8" s="1">
        <v>3005600.0000000005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142600</v>
      </c>
      <c r="N8" s="1">
        <v>0</v>
      </c>
      <c r="O8" s="1">
        <v>0</v>
      </c>
      <c r="P8" s="1">
        <v>0</v>
      </c>
      <c r="Q8" s="1">
        <v>0</v>
      </c>
    </row>
    <row r="9" spans="1:17">
      <c r="A9" s="1">
        <v>70802</v>
      </c>
      <c r="B9" s="1">
        <v>80101</v>
      </c>
      <c r="C9" s="371">
        <v>2108</v>
      </c>
      <c r="D9" s="189" t="s">
        <v>1943</v>
      </c>
      <c r="E9" s="1">
        <v>3148200.0000000005</v>
      </c>
      <c r="F9" s="1">
        <v>3005600.0000000005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142600</v>
      </c>
      <c r="N9" s="1">
        <v>0</v>
      </c>
      <c r="O9" s="1">
        <v>0</v>
      </c>
      <c r="P9" s="1">
        <v>0</v>
      </c>
      <c r="Q9" s="1">
        <v>0</v>
      </c>
    </row>
    <row r="10" spans="1:17" ht="25.5">
      <c r="A10" s="1">
        <v>70802</v>
      </c>
      <c r="B10" s="1">
        <v>80101</v>
      </c>
      <c r="C10" s="371">
        <v>210801</v>
      </c>
      <c r="D10" s="189" t="s">
        <v>1944</v>
      </c>
      <c r="E10" s="1">
        <v>142600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142600</v>
      </c>
      <c r="N10" s="1">
        <v>0</v>
      </c>
      <c r="O10" s="1">
        <v>0</v>
      </c>
      <c r="P10" s="1">
        <v>0</v>
      </c>
      <c r="Q10" s="1">
        <v>0</v>
      </c>
    </row>
    <row r="11" spans="1:17">
      <c r="A11" s="1">
        <v>70802</v>
      </c>
      <c r="B11" s="1">
        <v>80101</v>
      </c>
      <c r="C11" s="371">
        <v>210803</v>
      </c>
      <c r="D11" s="189" t="s">
        <v>1945</v>
      </c>
      <c r="E11" s="1">
        <v>118800</v>
      </c>
      <c r="F11" s="1">
        <v>118800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>
      <c r="A12" s="1">
        <v>70802</v>
      </c>
      <c r="B12" s="1">
        <v>80101</v>
      </c>
      <c r="C12" s="371">
        <v>210804</v>
      </c>
      <c r="D12" s="189" t="s">
        <v>1946</v>
      </c>
      <c r="E12" s="1">
        <v>198000</v>
      </c>
      <c r="F12" s="1">
        <v>198000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>
      <c r="A13" s="1">
        <v>70802</v>
      </c>
      <c r="B13" s="1">
        <v>80101</v>
      </c>
      <c r="C13" s="371">
        <v>210807</v>
      </c>
      <c r="D13" s="189" t="s">
        <v>1947</v>
      </c>
      <c r="E13" s="1">
        <v>2688800</v>
      </c>
      <c r="F13" s="1">
        <v>2688800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>
      <c r="A14" s="1">
        <v>70802</v>
      </c>
      <c r="B14" s="1">
        <v>80101</v>
      </c>
      <c r="C14" s="371">
        <v>3</v>
      </c>
      <c r="D14" s="189" t="s">
        <v>496</v>
      </c>
      <c r="E14" s="1">
        <v>3148200</v>
      </c>
      <c r="F14" s="1">
        <v>3005600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142600</v>
      </c>
      <c r="N14" s="1">
        <v>0</v>
      </c>
      <c r="O14" s="1">
        <v>0</v>
      </c>
      <c r="P14" s="1">
        <v>0</v>
      </c>
      <c r="Q14" s="1">
        <v>0</v>
      </c>
    </row>
    <row r="15" spans="1:17">
      <c r="A15" s="1">
        <v>70802</v>
      </c>
      <c r="B15" s="1">
        <v>80101</v>
      </c>
      <c r="C15" s="371">
        <v>35</v>
      </c>
      <c r="D15" s="189" t="s">
        <v>1948</v>
      </c>
      <c r="E15" s="1">
        <v>3148200</v>
      </c>
      <c r="F15" s="1">
        <v>3005600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142600</v>
      </c>
      <c r="N15" s="1">
        <v>0</v>
      </c>
      <c r="O15" s="1">
        <v>0</v>
      </c>
      <c r="P15" s="1">
        <v>0</v>
      </c>
      <c r="Q15" s="1">
        <v>0</v>
      </c>
    </row>
    <row r="16" spans="1:17">
      <c r="A16" s="1">
        <v>70802</v>
      </c>
      <c r="B16" s="1">
        <v>80101</v>
      </c>
      <c r="C16" s="371">
        <v>350001</v>
      </c>
      <c r="D16" s="189" t="s">
        <v>1949</v>
      </c>
      <c r="E16" s="1">
        <v>3148200</v>
      </c>
      <c r="F16" s="1">
        <v>3005600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142600</v>
      </c>
      <c r="N16" s="1">
        <v>0</v>
      </c>
      <c r="O16" s="1">
        <v>0</v>
      </c>
      <c r="P16" s="1">
        <v>0</v>
      </c>
      <c r="Q16" s="1">
        <v>0</v>
      </c>
    </row>
    <row r="17" spans="1:17">
      <c r="A17" s="1">
        <v>70802</v>
      </c>
      <c r="B17" s="1">
        <v>80101</v>
      </c>
      <c r="C17" s="371">
        <v>6</v>
      </c>
      <c r="D17" s="189" t="s">
        <v>510</v>
      </c>
      <c r="E17" s="1">
        <v>240</v>
      </c>
      <c r="F17" s="1">
        <v>20</v>
      </c>
      <c r="G17" s="1">
        <v>20</v>
      </c>
      <c r="H17" s="1">
        <v>20</v>
      </c>
      <c r="I17" s="1">
        <v>20</v>
      </c>
      <c r="J17" s="1">
        <v>20</v>
      </c>
      <c r="K17" s="1">
        <v>20</v>
      </c>
      <c r="L17" s="1">
        <v>20</v>
      </c>
      <c r="M17" s="1">
        <v>20</v>
      </c>
      <c r="N17" s="1">
        <v>20</v>
      </c>
      <c r="O17" s="1">
        <v>20</v>
      </c>
      <c r="P17" s="1">
        <v>20</v>
      </c>
      <c r="Q17" s="1">
        <v>20</v>
      </c>
    </row>
    <row r="18" spans="1:17">
      <c r="A18" s="1">
        <v>70802</v>
      </c>
      <c r="B18" s="1">
        <v>80101</v>
      </c>
      <c r="C18" s="371">
        <v>62</v>
      </c>
      <c r="D18" s="189" t="s">
        <v>1950</v>
      </c>
      <c r="E18" s="1">
        <v>240</v>
      </c>
      <c r="F18" s="1">
        <v>20</v>
      </c>
      <c r="G18" s="1">
        <v>20</v>
      </c>
      <c r="H18" s="1">
        <v>20</v>
      </c>
      <c r="I18" s="1">
        <v>20</v>
      </c>
      <c r="J18" s="1">
        <v>20</v>
      </c>
      <c r="K18" s="1">
        <v>20</v>
      </c>
      <c r="L18" s="1">
        <v>20</v>
      </c>
      <c r="M18" s="1">
        <v>20</v>
      </c>
      <c r="N18" s="1">
        <v>20</v>
      </c>
      <c r="O18" s="1">
        <v>20</v>
      </c>
      <c r="P18" s="1">
        <v>20</v>
      </c>
      <c r="Q18" s="1">
        <v>20</v>
      </c>
    </row>
    <row r="19" spans="1:17">
      <c r="A19" s="1">
        <v>70802</v>
      </c>
      <c r="B19" s="1">
        <v>80101</v>
      </c>
      <c r="C19" s="371">
        <v>620001</v>
      </c>
      <c r="D19" s="189" t="s">
        <v>82</v>
      </c>
      <c r="E19" s="1">
        <v>12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</row>
    <row r="20" spans="1:17">
      <c r="A20" s="1">
        <v>70802</v>
      </c>
      <c r="B20" s="1">
        <v>80101</v>
      </c>
      <c r="C20" s="371">
        <v>620004</v>
      </c>
      <c r="D20" s="189" t="s">
        <v>676</v>
      </c>
      <c r="E20" s="1">
        <v>228</v>
      </c>
      <c r="F20" s="1">
        <v>19</v>
      </c>
      <c r="G20" s="1">
        <v>19</v>
      </c>
      <c r="H20" s="1">
        <v>19</v>
      </c>
      <c r="I20" s="1">
        <v>19</v>
      </c>
      <c r="J20" s="1">
        <v>19</v>
      </c>
      <c r="K20" s="1">
        <v>19</v>
      </c>
      <c r="L20" s="1">
        <v>19</v>
      </c>
      <c r="M20" s="1">
        <v>19</v>
      </c>
      <c r="N20" s="1">
        <v>19</v>
      </c>
      <c r="O20" s="1">
        <v>19</v>
      </c>
      <c r="P20" s="1">
        <v>19</v>
      </c>
      <c r="Q20" s="1">
        <v>19</v>
      </c>
    </row>
    <row r="21" spans="1:17">
      <c r="A21" s="1">
        <v>70802</v>
      </c>
      <c r="B21" s="1">
        <v>80103</v>
      </c>
      <c r="C21" s="371">
        <v>2</v>
      </c>
      <c r="D21" s="189" t="s">
        <v>495</v>
      </c>
      <c r="E21" s="1">
        <v>182973500</v>
      </c>
      <c r="F21" s="1">
        <v>10746199.999999998</v>
      </c>
      <c r="G21" s="1">
        <v>10856099.999999998</v>
      </c>
      <c r="H21" s="1">
        <v>10532099.999999998</v>
      </c>
      <c r="I21" s="1">
        <v>12225699.999999998</v>
      </c>
      <c r="J21" s="1">
        <v>11821499.999999998</v>
      </c>
      <c r="K21" s="1">
        <v>12420599.999999998</v>
      </c>
      <c r="L21" s="1">
        <v>19268800.000000004</v>
      </c>
      <c r="M21" s="1">
        <v>20623600</v>
      </c>
      <c r="N21" s="1">
        <v>18070400</v>
      </c>
      <c r="O21" s="1">
        <v>23884200</v>
      </c>
      <c r="P21" s="1">
        <v>16264600</v>
      </c>
      <c r="Q21" s="1">
        <v>16259700</v>
      </c>
    </row>
    <row r="22" spans="1:17">
      <c r="A22" s="1">
        <v>70802</v>
      </c>
      <c r="B22" s="1">
        <v>80103</v>
      </c>
      <c r="C22" s="371">
        <v>21</v>
      </c>
      <c r="D22" s="189" t="s">
        <v>1941</v>
      </c>
      <c r="E22" s="1">
        <v>182973500</v>
      </c>
      <c r="F22" s="1">
        <v>10746199.999999998</v>
      </c>
      <c r="G22" s="1">
        <v>10856099.999999998</v>
      </c>
      <c r="H22" s="1">
        <v>10532099.999999998</v>
      </c>
      <c r="I22" s="1">
        <v>12225699.999999998</v>
      </c>
      <c r="J22" s="1">
        <v>11821499.999999998</v>
      </c>
      <c r="K22" s="1">
        <v>12420599.999999998</v>
      </c>
      <c r="L22" s="1">
        <v>19268800.000000004</v>
      </c>
      <c r="M22" s="1">
        <v>20623600</v>
      </c>
      <c r="N22" s="1">
        <v>18070400</v>
      </c>
      <c r="O22" s="1">
        <v>23884200</v>
      </c>
      <c r="P22" s="1">
        <v>16264600</v>
      </c>
      <c r="Q22" s="1">
        <v>16259700</v>
      </c>
    </row>
    <row r="23" spans="1:17">
      <c r="A23" s="1">
        <v>70802</v>
      </c>
      <c r="B23" s="1">
        <v>80103</v>
      </c>
      <c r="C23" s="371">
        <v>210</v>
      </c>
      <c r="D23" s="189" t="s">
        <v>1942</v>
      </c>
      <c r="E23" s="1">
        <v>182973500</v>
      </c>
      <c r="F23" s="1">
        <v>10746199.999999998</v>
      </c>
      <c r="G23" s="1">
        <v>10856099.999999998</v>
      </c>
      <c r="H23" s="1">
        <v>10532099.999999998</v>
      </c>
      <c r="I23" s="1">
        <v>12225699.999999998</v>
      </c>
      <c r="J23" s="1">
        <v>11821499.999999998</v>
      </c>
      <c r="K23" s="1">
        <v>12420599.999999998</v>
      </c>
      <c r="L23" s="1">
        <v>19268800.000000004</v>
      </c>
      <c r="M23" s="1">
        <v>20623600</v>
      </c>
      <c r="N23" s="1">
        <v>18070400</v>
      </c>
      <c r="O23" s="1">
        <v>23884200</v>
      </c>
      <c r="P23" s="1">
        <v>16264600</v>
      </c>
      <c r="Q23" s="1">
        <v>16259700</v>
      </c>
    </row>
    <row r="24" spans="1:17">
      <c r="A24" s="1">
        <v>70802</v>
      </c>
      <c r="B24" s="1">
        <v>80103</v>
      </c>
      <c r="C24" s="371">
        <v>2101</v>
      </c>
      <c r="D24" s="189" t="s">
        <v>1951</v>
      </c>
      <c r="E24" s="1">
        <v>131686400.00000003</v>
      </c>
      <c r="F24" s="1">
        <v>9068000</v>
      </c>
      <c r="G24" s="1">
        <v>9068000</v>
      </c>
      <c r="H24" s="1">
        <v>9068000</v>
      </c>
      <c r="I24" s="1">
        <v>9068000</v>
      </c>
      <c r="J24" s="1">
        <v>9068000</v>
      </c>
      <c r="K24" s="1">
        <v>9068000</v>
      </c>
      <c r="L24" s="1">
        <v>9068000</v>
      </c>
      <c r="M24" s="1">
        <v>13642100</v>
      </c>
      <c r="N24" s="1">
        <v>13642100</v>
      </c>
      <c r="O24" s="1">
        <v>13642100</v>
      </c>
      <c r="P24" s="1">
        <v>13642100</v>
      </c>
      <c r="Q24" s="1">
        <v>13642000</v>
      </c>
    </row>
    <row r="25" spans="1:17">
      <c r="A25" s="1">
        <v>70802</v>
      </c>
      <c r="B25" s="1">
        <v>80103</v>
      </c>
      <c r="C25" s="371">
        <v>210101</v>
      </c>
      <c r="D25" s="189" t="s">
        <v>634</v>
      </c>
      <c r="E25" s="1">
        <v>122314400.00000003</v>
      </c>
      <c r="F25" s="1">
        <v>8672000</v>
      </c>
      <c r="G25" s="1">
        <v>8672000</v>
      </c>
      <c r="H25" s="1">
        <v>8672000</v>
      </c>
      <c r="I25" s="1">
        <v>8672000</v>
      </c>
      <c r="J25" s="1">
        <v>8672000</v>
      </c>
      <c r="K25" s="1">
        <v>8672000</v>
      </c>
      <c r="L25" s="1">
        <v>8672000</v>
      </c>
      <c r="M25" s="1">
        <v>12322100</v>
      </c>
      <c r="N25" s="1">
        <v>12322100</v>
      </c>
      <c r="O25" s="1">
        <v>12322100</v>
      </c>
      <c r="P25" s="1">
        <v>12322100</v>
      </c>
      <c r="Q25" s="1">
        <v>12322000</v>
      </c>
    </row>
    <row r="26" spans="1:17">
      <c r="A26" s="1">
        <v>70802</v>
      </c>
      <c r="B26" s="1">
        <v>80103</v>
      </c>
      <c r="C26" s="371">
        <v>210103</v>
      </c>
      <c r="D26" s="189" t="s">
        <v>1952</v>
      </c>
      <c r="E26" s="1">
        <v>9372000</v>
      </c>
      <c r="F26" s="1">
        <v>396000</v>
      </c>
      <c r="G26" s="1">
        <v>396000</v>
      </c>
      <c r="H26" s="1">
        <v>396000</v>
      </c>
      <c r="I26" s="1">
        <v>396000</v>
      </c>
      <c r="J26" s="1">
        <v>396000</v>
      </c>
      <c r="K26" s="1">
        <v>396000</v>
      </c>
      <c r="L26" s="1">
        <v>396000</v>
      </c>
      <c r="M26" s="1">
        <v>1320000</v>
      </c>
      <c r="N26" s="1">
        <v>1320000</v>
      </c>
      <c r="O26" s="1">
        <v>1320000</v>
      </c>
      <c r="P26" s="1">
        <v>1320000</v>
      </c>
      <c r="Q26" s="1">
        <v>1320000</v>
      </c>
    </row>
    <row r="27" spans="1:17">
      <c r="A27" s="1">
        <v>70802</v>
      </c>
      <c r="B27" s="1">
        <v>80103</v>
      </c>
      <c r="C27" s="371">
        <v>2102</v>
      </c>
      <c r="D27" s="189" t="s">
        <v>1953</v>
      </c>
      <c r="E27" s="1">
        <v>14485500</v>
      </c>
      <c r="F27" s="1">
        <v>997500</v>
      </c>
      <c r="G27" s="1">
        <v>997500</v>
      </c>
      <c r="H27" s="1">
        <v>997500</v>
      </c>
      <c r="I27" s="1">
        <v>997500</v>
      </c>
      <c r="J27" s="1">
        <v>997500</v>
      </c>
      <c r="K27" s="1">
        <v>997500</v>
      </c>
      <c r="L27" s="1">
        <v>997400.00000000012</v>
      </c>
      <c r="M27" s="1">
        <v>1500600</v>
      </c>
      <c r="N27" s="1">
        <v>1500600</v>
      </c>
      <c r="O27" s="1">
        <v>1500800.0000000002</v>
      </c>
      <c r="P27" s="1">
        <v>1500800.0000000002</v>
      </c>
      <c r="Q27" s="1">
        <v>1500300.0000000002</v>
      </c>
    </row>
    <row r="28" spans="1:17">
      <c r="A28" s="1">
        <v>70802</v>
      </c>
      <c r="B28" s="1">
        <v>80103</v>
      </c>
      <c r="C28" s="371">
        <v>210201</v>
      </c>
      <c r="D28" s="189" t="s">
        <v>1954</v>
      </c>
      <c r="E28" s="1">
        <v>9218000</v>
      </c>
      <c r="F28" s="1">
        <v>634800</v>
      </c>
      <c r="G28" s="1">
        <v>634800</v>
      </c>
      <c r="H28" s="1">
        <v>634800</v>
      </c>
      <c r="I28" s="1">
        <v>634800</v>
      </c>
      <c r="J28" s="1">
        <v>634800</v>
      </c>
      <c r="K28" s="1">
        <v>634800</v>
      </c>
      <c r="L28" s="1">
        <v>634700</v>
      </c>
      <c r="M28" s="1">
        <v>954900</v>
      </c>
      <c r="N28" s="1">
        <v>954900</v>
      </c>
      <c r="O28" s="1">
        <v>955100</v>
      </c>
      <c r="P28" s="1">
        <v>955100</v>
      </c>
      <c r="Q28" s="1">
        <v>954500</v>
      </c>
    </row>
    <row r="29" spans="1:17">
      <c r="A29" s="1">
        <v>70802</v>
      </c>
      <c r="B29" s="1">
        <v>80103</v>
      </c>
      <c r="C29" s="371">
        <v>210202</v>
      </c>
      <c r="D29" s="189" t="s">
        <v>1955</v>
      </c>
      <c r="E29" s="1">
        <v>1316900.0000000002</v>
      </c>
      <c r="F29" s="1">
        <v>90700</v>
      </c>
      <c r="G29" s="1">
        <v>90700</v>
      </c>
      <c r="H29" s="1">
        <v>90700</v>
      </c>
      <c r="I29" s="1">
        <v>90700</v>
      </c>
      <c r="J29" s="1">
        <v>90700</v>
      </c>
      <c r="K29" s="1">
        <v>90700</v>
      </c>
      <c r="L29" s="1">
        <v>90700</v>
      </c>
      <c r="M29" s="1">
        <v>136400</v>
      </c>
      <c r="N29" s="1">
        <v>136400</v>
      </c>
      <c r="O29" s="1">
        <v>136400</v>
      </c>
      <c r="P29" s="1">
        <v>136400</v>
      </c>
      <c r="Q29" s="1">
        <v>136400</v>
      </c>
    </row>
    <row r="30" spans="1:17">
      <c r="A30" s="1">
        <v>70802</v>
      </c>
      <c r="B30" s="1">
        <v>80103</v>
      </c>
      <c r="C30" s="371">
        <v>210203</v>
      </c>
      <c r="D30" s="189" t="s">
        <v>1956</v>
      </c>
      <c r="E30" s="1">
        <v>1053500.0000000002</v>
      </c>
      <c r="F30" s="1">
        <v>72500</v>
      </c>
      <c r="G30" s="1">
        <v>72500</v>
      </c>
      <c r="H30" s="1">
        <v>72500</v>
      </c>
      <c r="I30" s="1">
        <v>72500</v>
      </c>
      <c r="J30" s="1">
        <v>72500</v>
      </c>
      <c r="K30" s="1">
        <v>72500</v>
      </c>
      <c r="L30" s="1">
        <v>72500</v>
      </c>
      <c r="M30" s="1">
        <v>109200</v>
      </c>
      <c r="N30" s="1">
        <v>109200</v>
      </c>
      <c r="O30" s="1">
        <v>109200</v>
      </c>
      <c r="P30" s="1">
        <v>109200</v>
      </c>
      <c r="Q30" s="1">
        <v>109200</v>
      </c>
    </row>
    <row r="31" spans="1:17">
      <c r="A31" s="1">
        <v>70802</v>
      </c>
      <c r="B31" s="1">
        <v>80103</v>
      </c>
      <c r="C31" s="371">
        <v>210204</v>
      </c>
      <c r="D31" s="189" t="s">
        <v>1957</v>
      </c>
      <c r="E31" s="1">
        <v>263400</v>
      </c>
      <c r="F31" s="1">
        <v>18200</v>
      </c>
      <c r="G31" s="1">
        <v>18200</v>
      </c>
      <c r="H31" s="1">
        <v>18200</v>
      </c>
      <c r="I31" s="1">
        <v>18200</v>
      </c>
      <c r="J31" s="1">
        <v>18200</v>
      </c>
      <c r="K31" s="1">
        <v>18200</v>
      </c>
      <c r="L31" s="1">
        <v>18200</v>
      </c>
      <c r="M31" s="1">
        <v>27200</v>
      </c>
      <c r="N31" s="1">
        <v>27200</v>
      </c>
      <c r="O31" s="1">
        <v>27200</v>
      </c>
      <c r="P31" s="1">
        <v>27200</v>
      </c>
      <c r="Q31" s="1">
        <v>27200</v>
      </c>
    </row>
    <row r="32" spans="1:17">
      <c r="A32" s="1">
        <v>70802</v>
      </c>
      <c r="B32" s="1">
        <v>80103</v>
      </c>
      <c r="C32" s="371">
        <v>210205</v>
      </c>
      <c r="D32" s="189" t="s">
        <v>1958</v>
      </c>
      <c r="E32" s="1">
        <v>2633700.0000000005</v>
      </c>
      <c r="F32" s="1">
        <v>181300</v>
      </c>
      <c r="G32" s="1">
        <v>181300</v>
      </c>
      <c r="H32" s="1">
        <v>181300</v>
      </c>
      <c r="I32" s="1">
        <v>181300</v>
      </c>
      <c r="J32" s="1">
        <v>181300</v>
      </c>
      <c r="K32" s="1">
        <v>181300</v>
      </c>
      <c r="L32" s="1">
        <v>181300</v>
      </c>
      <c r="M32" s="1">
        <v>272900</v>
      </c>
      <c r="N32" s="1">
        <v>272900</v>
      </c>
      <c r="O32" s="1">
        <v>272900</v>
      </c>
      <c r="P32" s="1">
        <v>272900</v>
      </c>
      <c r="Q32" s="1">
        <v>273000</v>
      </c>
    </row>
    <row r="33" spans="1:17">
      <c r="A33" s="1">
        <v>70802</v>
      </c>
      <c r="B33" s="1">
        <v>80103</v>
      </c>
      <c r="C33" s="371">
        <v>2104</v>
      </c>
      <c r="D33" s="189" t="s">
        <v>1959</v>
      </c>
      <c r="E33" s="1">
        <v>7706599.9999999991</v>
      </c>
      <c r="F33" s="1">
        <v>553600</v>
      </c>
      <c r="G33" s="1">
        <v>366500</v>
      </c>
      <c r="H33" s="1">
        <v>366500</v>
      </c>
      <c r="I33" s="1">
        <v>641100</v>
      </c>
      <c r="J33" s="1">
        <v>683900</v>
      </c>
      <c r="K33" s="1">
        <v>454000</v>
      </c>
      <c r="L33" s="1">
        <v>816000</v>
      </c>
      <c r="M33" s="1">
        <v>858800.00000000012</v>
      </c>
      <c r="N33" s="1">
        <v>628900.00000000012</v>
      </c>
      <c r="O33" s="1">
        <v>903800</v>
      </c>
      <c r="P33" s="1">
        <v>716699.99999999988</v>
      </c>
      <c r="Q33" s="1">
        <v>716800</v>
      </c>
    </row>
    <row r="34" spans="1:17">
      <c r="A34" s="1">
        <v>70802</v>
      </c>
      <c r="B34" s="1">
        <v>80103</v>
      </c>
      <c r="C34" s="371">
        <v>210401</v>
      </c>
      <c r="D34" s="189" t="s">
        <v>1960</v>
      </c>
      <c r="E34" s="1">
        <v>748400</v>
      </c>
      <c r="F34" s="1">
        <v>187100</v>
      </c>
      <c r="G34" s="1">
        <v>0</v>
      </c>
      <c r="H34" s="1">
        <v>0</v>
      </c>
      <c r="I34" s="1">
        <v>187100</v>
      </c>
      <c r="J34" s="1">
        <v>0</v>
      </c>
      <c r="K34" s="1">
        <v>0</v>
      </c>
      <c r="L34" s="1">
        <v>187100</v>
      </c>
      <c r="M34" s="1">
        <v>0</v>
      </c>
      <c r="N34" s="1">
        <v>0</v>
      </c>
      <c r="O34" s="1">
        <v>187100</v>
      </c>
      <c r="P34" s="1">
        <v>0</v>
      </c>
      <c r="Q34" s="1">
        <v>0</v>
      </c>
    </row>
    <row r="35" spans="1:17">
      <c r="A35" s="1">
        <v>70802</v>
      </c>
      <c r="B35" s="1">
        <v>80103</v>
      </c>
      <c r="C35" s="371">
        <v>210402</v>
      </c>
      <c r="D35" s="189" t="s">
        <v>1961</v>
      </c>
      <c r="E35" s="1">
        <v>5247400</v>
      </c>
      <c r="F35" s="1">
        <v>262300</v>
      </c>
      <c r="G35" s="1">
        <v>262300</v>
      </c>
      <c r="H35" s="1">
        <v>262300</v>
      </c>
      <c r="I35" s="1">
        <v>349800</v>
      </c>
      <c r="J35" s="1">
        <v>349800</v>
      </c>
      <c r="K35" s="1">
        <v>349800</v>
      </c>
      <c r="L35" s="1">
        <v>524700</v>
      </c>
      <c r="M35" s="1">
        <v>524700</v>
      </c>
      <c r="N35" s="1">
        <v>524700</v>
      </c>
      <c r="O35" s="1">
        <v>612300</v>
      </c>
      <c r="P35" s="1">
        <v>612300</v>
      </c>
      <c r="Q35" s="1">
        <v>612400</v>
      </c>
    </row>
    <row r="36" spans="1:17">
      <c r="A36" s="1">
        <v>70802</v>
      </c>
      <c r="B36" s="1">
        <v>80103</v>
      </c>
      <c r="C36" s="371">
        <v>210403</v>
      </c>
      <c r="D36" s="189" t="s">
        <v>1962</v>
      </c>
      <c r="E36" s="1">
        <v>1251000.0000000005</v>
      </c>
      <c r="F36" s="1">
        <v>104200</v>
      </c>
      <c r="G36" s="1">
        <v>104200</v>
      </c>
      <c r="H36" s="1">
        <v>104200</v>
      </c>
      <c r="I36" s="1">
        <v>104200</v>
      </c>
      <c r="J36" s="1">
        <v>104200</v>
      </c>
      <c r="K36" s="1">
        <v>104200</v>
      </c>
      <c r="L36" s="1">
        <v>104200</v>
      </c>
      <c r="M36" s="1">
        <v>104200</v>
      </c>
      <c r="N36" s="1">
        <v>104200</v>
      </c>
      <c r="O36" s="1">
        <v>104400</v>
      </c>
      <c r="P36" s="1">
        <v>104400</v>
      </c>
      <c r="Q36" s="1">
        <v>104400</v>
      </c>
    </row>
    <row r="37" spans="1:17">
      <c r="A37" s="1">
        <v>70802</v>
      </c>
      <c r="B37" s="1">
        <v>80103</v>
      </c>
      <c r="C37" s="371">
        <v>210406</v>
      </c>
      <c r="D37" s="189" t="s">
        <v>1963</v>
      </c>
      <c r="E37" s="1">
        <v>459800</v>
      </c>
      <c r="F37" s="1">
        <v>0</v>
      </c>
      <c r="G37" s="1">
        <v>0</v>
      </c>
      <c r="H37" s="1">
        <v>0</v>
      </c>
      <c r="I37" s="1">
        <v>0</v>
      </c>
      <c r="J37" s="1">
        <v>229900</v>
      </c>
      <c r="K37" s="1">
        <v>0</v>
      </c>
      <c r="L37" s="1">
        <v>0</v>
      </c>
      <c r="M37" s="1">
        <v>229900</v>
      </c>
      <c r="N37" s="1">
        <v>0</v>
      </c>
      <c r="O37" s="1">
        <v>0</v>
      </c>
      <c r="P37" s="1">
        <v>0</v>
      </c>
      <c r="Q37" s="1">
        <v>0</v>
      </c>
    </row>
    <row r="38" spans="1:17">
      <c r="A38" s="1">
        <v>70802</v>
      </c>
      <c r="B38" s="1">
        <v>80103</v>
      </c>
      <c r="C38" s="371">
        <v>2105</v>
      </c>
      <c r="D38" s="189" t="s">
        <v>1964</v>
      </c>
      <c r="E38" s="1">
        <v>1540400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1540400</v>
      </c>
      <c r="O38" s="1">
        <v>0</v>
      </c>
      <c r="P38" s="1">
        <v>0</v>
      </c>
      <c r="Q38" s="1">
        <v>0</v>
      </c>
    </row>
    <row r="39" spans="1:17">
      <c r="A39" s="1">
        <v>70802</v>
      </c>
      <c r="B39" s="1">
        <v>80103</v>
      </c>
      <c r="C39" s="371">
        <v>210503</v>
      </c>
      <c r="D39" s="189" t="s">
        <v>1965</v>
      </c>
      <c r="E39" s="1">
        <v>1540400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1540400</v>
      </c>
      <c r="O39" s="1">
        <v>0</v>
      </c>
      <c r="P39" s="1">
        <v>0</v>
      </c>
      <c r="Q39" s="1">
        <v>0</v>
      </c>
    </row>
    <row r="40" spans="1:17">
      <c r="A40" s="1">
        <v>70802</v>
      </c>
      <c r="B40" s="1">
        <v>80103</v>
      </c>
      <c r="C40" s="371">
        <v>2106</v>
      </c>
      <c r="D40" s="189" t="s">
        <v>1966</v>
      </c>
      <c r="E40" s="1">
        <v>15760800</v>
      </c>
      <c r="F40" s="1">
        <v>0</v>
      </c>
      <c r="G40" s="1">
        <v>0</v>
      </c>
      <c r="H40" s="1">
        <v>0</v>
      </c>
      <c r="I40" s="1">
        <v>0</v>
      </c>
      <c r="J40" s="1">
        <v>321000</v>
      </c>
      <c r="K40" s="1">
        <v>0</v>
      </c>
      <c r="L40" s="1">
        <v>7686300</v>
      </c>
      <c r="M40" s="1">
        <v>321000</v>
      </c>
      <c r="N40" s="1">
        <v>0</v>
      </c>
      <c r="O40" s="1">
        <v>7432500</v>
      </c>
      <c r="P40" s="1">
        <v>0</v>
      </c>
      <c r="Q40" s="1">
        <v>0</v>
      </c>
    </row>
    <row r="41" spans="1:17">
      <c r="A41" s="1">
        <v>70802</v>
      </c>
      <c r="B41" s="1">
        <v>80103</v>
      </c>
      <c r="C41" s="371">
        <v>210601</v>
      </c>
      <c r="D41" s="189" t="s">
        <v>1967</v>
      </c>
      <c r="E41" s="1">
        <v>574200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574200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17">
      <c r="A42" s="1">
        <v>70802</v>
      </c>
      <c r="B42" s="1">
        <v>80103</v>
      </c>
      <c r="C42" s="371">
        <v>210603</v>
      </c>
      <c r="D42" s="189" t="s">
        <v>1968</v>
      </c>
      <c r="E42" s="1">
        <v>962300</v>
      </c>
      <c r="F42" s="1">
        <v>0</v>
      </c>
      <c r="G42" s="1">
        <v>0</v>
      </c>
      <c r="H42" s="1">
        <v>0</v>
      </c>
      <c r="I42" s="1">
        <v>0</v>
      </c>
      <c r="J42" s="1">
        <v>321000</v>
      </c>
      <c r="K42" s="1">
        <v>0</v>
      </c>
      <c r="L42" s="1">
        <v>0</v>
      </c>
      <c r="M42" s="1">
        <v>321000</v>
      </c>
      <c r="N42" s="1">
        <v>0</v>
      </c>
      <c r="O42" s="1">
        <v>320300</v>
      </c>
      <c r="P42" s="1">
        <v>0</v>
      </c>
      <c r="Q42" s="1">
        <v>0</v>
      </c>
    </row>
    <row r="43" spans="1:17">
      <c r="A43" s="1">
        <v>70802</v>
      </c>
      <c r="B43" s="1">
        <v>80103</v>
      </c>
      <c r="C43" s="371">
        <v>210604</v>
      </c>
      <c r="D43" s="189" t="s">
        <v>1969</v>
      </c>
      <c r="E43" s="1">
        <v>14224300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7112100</v>
      </c>
      <c r="M43" s="1">
        <v>0</v>
      </c>
      <c r="N43" s="1">
        <v>0</v>
      </c>
      <c r="O43" s="1">
        <v>7112200</v>
      </c>
      <c r="P43" s="1">
        <v>0</v>
      </c>
      <c r="Q43" s="1">
        <v>0</v>
      </c>
    </row>
    <row r="44" spans="1:17">
      <c r="A44" s="1">
        <v>70802</v>
      </c>
      <c r="B44" s="1">
        <v>80103</v>
      </c>
      <c r="C44" s="371">
        <v>2107</v>
      </c>
      <c r="D44" s="189" t="s">
        <v>1970</v>
      </c>
      <c r="E44" s="1">
        <v>3017500</v>
      </c>
      <c r="F44" s="1">
        <v>100100</v>
      </c>
      <c r="G44" s="1">
        <v>100100</v>
      </c>
      <c r="H44" s="1">
        <v>100100</v>
      </c>
      <c r="I44" s="1">
        <v>201100</v>
      </c>
      <c r="J44" s="1">
        <v>201100</v>
      </c>
      <c r="K44" s="1">
        <v>201100</v>
      </c>
      <c r="L44" s="1">
        <v>301100</v>
      </c>
      <c r="M44" s="1">
        <v>301100</v>
      </c>
      <c r="N44" s="1">
        <v>301100</v>
      </c>
      <c r="O44" s="1">
        <v>405000</v>
      </c>
      <c r="P44" s="1">
        <v>405000</v>
      </c>
      <c r="Q44" s="1">
        <v>400600</v>
      </c>
    </row>
    <row r="45" spans="1:17">
      <c r="A45" s="1">
        <v>70802</v>
      </c>
      <c r="B45" s="1">
        <v>80103</v>
      </c>
      <c r="C45" s="371">
        <v>210702</v>
      </c>
      <c r="D45" s="189" t="s">
        <v>1971</v>
      </c>
      <c r="E45" s="1">
        <v>3017500</v>
      </c>
      <c r="F45" s="1">
        <v>100100</v>
      </c>
      <c r="G45" s="1">
        <v>100100</v>
      </c>
      <c r="H45" s="1">
        <v>100100</v>
      </c>
      <c r="I45" s="1">
        <v>201100</v>
      </c>
      <c r="J45" s="1">
        <v>201100</v>
      </c>
      <c r="K45" s="1">
        <v>201100</v>
      </c>
      <c r="L45" s="1">
        <v>301100</v>
      </c>
      <c r="M45" s="1">
        <v>301100</v>
      </c>
      <c r="N45" s="1">
        <v>301100</v>
      </c>
      <c r="O45" s="1">
        <v>405000</v>
      </c>
      <c r="P45" s="1">
        <v>405000</v>
      </c>
      <c r="Q45" s="1">
        <v>400600</v>
      </c>
    </row>
    <row r="46" spans="1:17">
      <c r="A46" s="1">
        <v>70802</v>
      </c>
      <c r="B46" s="1">
        <v>80103</v>
      </c>
      <c r="C46" s="371">
        <v>2108</v>
      </c>
      <c r="D46" s="189" t="s">
        <v>1943</v>
      </c>
      <c r="E46" s="1">
        <v>8776300</v>
      </c>
      <c r="F46" s="1">
        <v>27000</v>
      </c>
      <c r="G46" s="1">
        <v>324000</v>
      </c>
      <c r="H46" s="1">
        <v>0</v>
      </c>
      <c r="I46" s="1">
        <v>1318000</v>
      </c>
      <c r="J46" s="1">
        <v>550000</v>
      </c>
      <c r="K46" s="1">
        <v>1700000</v>
      </c>
      <c r="L46" s="1">
        <v>400000</v>
      </c>
      <c r="M46" s="1">
        <v>4000000</v>
      </c>
      <c r="N46" s="1">
        <v>457300</v>
      </c>
      <c r="O46" s="1">
        <v>0</v>
      </c>
      <c r="P46" s="1">
        <v>0</v>
      </c>
      <c r="Q46" s="1">
        <v>0</v>
      </c>
    </row>
    <row r="47" spans="1:17" ht="25.5">
      <c r="A47" s="1">
        <v>70802</v>
      </c>
      <c r="B47" s="1">
        <v>80103</v>
      </c>
      <c r="C47" s="371">
        <v>210801</v>
      </c>
      <c r="D47" s="189" t="s">
        <v>1944</v>
      </c>
      <c r="E47" s="1">
        <v>8776300</v>
      </c>
      <c r="F47" s="1">
        <v>27000</v>
      </c>
      <c r="G47" s="1">
        <v>324000</v>
      </c>
      <c r="H47" s="1">
        <v>0</v>
      </c>
      <c r="I47" s="1">
        <v>1318000</v>
      </c>
      <c r="J47" s="1">
        <v>550000</v>
      </c>
      <c r="K47" s="1">
        <v>1700000</v>
      </c>
      <c r="L47" s="1">
        <v>400000</v>
      </c>
      <c r="M47" s="1">
        <v>4000000</v>
      </c>
      <c r="N47" s="1">
        <v>457300</v>
      </c>
      <c r="O47" s="1">
        <v>0</v>
      </c>
      <c r="P47" s="1">
        <v>0</v>
      </c>
      <c r="Q47" s="1">
        <v>0</v>
      </c>
    </row>
    <row r="48" spans="1:17">
      <c r="A48" s="1">
        <v>70802</v>
      </c>
      <c r="B48" s="1">
        <v>80103</v>
      </c>
      <c r="C48" s="371">
        <v>3</v>
      </c>
      <c r="D48" s="189" t="s">
        <v>496</v>
      </c>
      <c r="E48" s="1">
        <v>182973500.00000003</v>
      </c>
      <c r="F48" s="1">
        <v>10746200</v>
      </c>
      <c r="G48" s="1">
        <v>10856100</v>
      </c>
      <c r="H48" s="1">
        <v>10532100</v>
      </c>
      <c r="I48" s="1">
        <v>12225700</v>
      </c>
      <c r="J48" s="1">
        <v>11821000</v>
      </c>
      <c r="K48" s="1">
        <v>12420600</v>
      </c>
      <c r="L48" s="1">
        <v>19268800</v>
      </c>
      <c r="M48" s="1">
        <v>20623600</v>
      </c>
      <c r="N48" s="1">
        <v>18070000</v>
      </c>
      <c r="O48" s="1">
        <v>23884200</v>
      </c>
      <c r="P48" s="1">
        <v>16264600</v>
      </c>
      <c r="Q48" s="1">
        <v>16260600</v>
      </c>
    </row>
    <row r="49" spans="1:17">
      <c r="A49" s="1">
        <v>70802</v>
      </c>
      <c r="B49" s="1">
        <v>80103</v>
      </c>
      <c r="C49" s="371">
        <v>35</v>
      </c>
      <c r="D49" s="189" t="s">
        <v>1948</v>
      </c>
      <c r="E49" s="1">
        <v>182973500.00000003</v>
      </c>
      <c r="F49" s="1">
        <v>10746200</v>
      </c>
      <c r="G49" s="1">
        <v>10856100</v>
      </c>
      <c r="H49" s="1">
        <v>10532100</v>
      </c>
      <c r="I49" s="1">
        <v>12225700</v>
      </c>
      <c r="J49" s="1">
        <v>11821000</v>
      </c>
      <c r="K49" s="1">
        <v>12420600</v>
      </c>
      <c r="L49" s="1">
        <v>19268800</v>
      </c>
      <c r="M49" s="1">
        <v>20623600</v>
      </c>
      <c r="N49" s="1">
        <v>18070000</v>
      </c>
      <c r="O49" s="1">
        <v>23884200</v>
      </c>
      <c r="P49" s="1">
        <v>16264600</v>
      </c>
      <c r="Q49" s="1">
        <v>16260600</v>
      </c>
    </row>
    <row r="50" spans="1:17">
      <c r="A50" s="1">
        <v>70802</v>
      </c>
      <c r="B50" s="1">
        <v>80103</v>
      </c>
      <c r="C50" s="371">
        <v>350001</v>
      </c>
      <c r="D50" s="189" t="s">
        <v>1949</v>
      </c>
      <c r="E50" s="1">
        <v>173773500.00000003</v>
      </c>
      <c r="F50" s="1">
        <v>10746200</v>
      </c>
      <c r="G50" s="1">
        <v>10856100</v>
      </c>
      <c r="H50" s="1">
        <v>10532100</v>
      </c>
      <c r="I50" s="1">
        <v>12225700</v>
      </c>
      <c r="J50" s="1">
        <v>11821000</v>
      </c>
      <c r="K50" s="1">
        <v>12420600</v>
      </c>
      <c r="L50" s="1">
        <v>19268800</v>
      </c>
      <c r="M50" s="1">
        <v>20623600</v>
      </c>
      <c r="N50" s="1">
        <v>18070000</v>
      </c>
      <c r="O50" s="1">
        <v>23884200</v>
      </c>
      <c r="P50" s="1">
        <v>16264600</v>
      </c>
      <c r="Q50" s="1">
        <v>7060600</v>
      </c>
    </row>
    <row r="51" spans="1:17">
      <c r="A51" s="1">
        <v>70802</v>
      </c>
      <c r="B51" s="1">
        <v>80103</v>
      </c>
      <c r="C51" s="371">
        <v>350002</v>
      </c>
      <c r="D51" s="189" t="s">
        <v>1972</v>
      </c>
      <c r="E51" s="1">
        <v>9200000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9200000</v>
      </c>
    </row>
  </sheetData>
  <autoFilter ref="A5:D5" xr:uid="{00000000-0009-0000-0000-000012000000}"/>
  <mergeCells count="2">
    <mergeCell ref="A2:Q2"/>
    <mergeCell ref="A3:Q3"/>
  </mergeCells>
  <pageMargins left="0.25" right="0.25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  <pageSetUpPr fitToPage="1"/>
  </sheetPr>
  <dimension ref="A1:D296"/>
  <sheetViews>
    <sheetView topLeftCell="A130" workbookViewId="0">
      <selection activeCell="G78" sqref="G78"/>
    </sheetView>
  </sheetViews>
  <sheetFormatPr defaultColWidth="9.140625" defaultRowHeight="15"/>
  <cols>
    <col min="1" max="1" width="8.42578125" style="352" customWidth="1"/>
    <col min="2" max="2" width="62.28515625" style="10" customWidth="1"/>
    <col min="3" max="4" width="21.85546875" style="443" customWidth="1"/>
    <col min="5" max="16384" width="9.140625" style="10"/>
  </cols>
  <sheetData>
    <row r="1" spans="1:4" ht="15.75">
      <c r="A1" s="364" t="s">
        <v>1290</v>
      </c>
      <c r="D1" s="444" t="s">
        <v>457</v>
      </c>
    </row>
    <row r="3" spans="1:4">
      <c r="A3" s="403" t="s">
        <v>5</v>
      </c>
      <c r="B3" s="403"/>
      <c r="C3" s="403"/>
      <c r="D3" s="403"/>
    </row>
    <row r="4" spans="1:4">
      <c r="A4" s="353"/>
      <c r="B4" s="363"/>
      <c r="C4" s="445"/>
      <c r="D4" s="445"/>
    </row>
    <row r="5" spans="1:4">
      <c r="A5" s="353"/>
      <c r="B5" s="13"/>
      <c r="C5" s="446"/>
      <c r="D5" s="447" t="s">
        <v>812</v>
      </c>
    </row>
    <row r="6" spans="1:4">
      <c r="A6" s="353"/>
      <c r="B6" s="13"/>
      <c r="C6" s="446"/>
      <c r="D6" s="448"/>
    </row>
    <row r="7" spans="1:4" ht="42.75" customHeight="1">
      <c r="A7" s="354" t="s">
        <v>64</v>
      </c>
      <c r="B7" s="219" t="s">
        <v>63</v>
      </c>
      <c r="C7" s="449" t="s">
        <v>49</v>
      </c>
      <c r="D7" s="449" t="s">
        <v>50</v>
      </c>
    </row>
    <row r="8" spans="1:4">
      <c r="A8" s="302">
        <v>1</v>
      </c>
      <c r="B8" s="126" t="s">
        <v>124</v>
      </c>
      <c r="C8" s="450">
        <f>C9+C30+C34+C55+C67+C83</f>
        <v>448659530.63999999</v>
      </c>
      <c r="D8" s="450">
        <f>D9+D30+D34+D55+D67+D83</f>
        <v>17219685.270000059</v>
      </c>
    </row>
    <row r="9" spans="1:4">
      <c r="A9" s="302">
        <v>31</v>
      </c>
      <c r="B9" s="126" t="s">
        <v>125</v>
      </c>
      <c r="C9" s="451">
        <f>C10+C15+C28+C29</f>
        <v>0</v>
      </c>
      <c r="D9" s="451">
        <f>D10+D15+D28+D29</f>
        <v>0</v>
      </c>
    </row>
    <row r="10" spans="1:4">
      <c r="A10" s="302">
        <v>311</v>
      </c>
      <c r="B10" s="126" t="s">
        <v>126</v>
      </c>
      <c r="C10" s="451">
        <f>SUM(C11:C14)</f>
        <v>0</v>
      </c>
      <c r="D10" s="451">
        <f>SUM(D11:D14)</f>
        <v>0</v>
      </c>
    </row>
    <row r="11" spans="1:4">
      <c r="A11" s="303">
        <v>31110</v>
      </c>
      <c r="B11" s="129" t="s">
        <v>127</v>
      </c>
      <c r="C11" s="452"/>
      <c r="D11" s="452"/>
    </row>
    <row r="12" spans="1:4">
      <c r="A12" s="303">
        <v>31120</v>
      </c>
      <c r="B12" s="129" t="s">
        <v>128</v>
      </c>
      <c r="C12" s="452"/>
      <c r="D12" s="452"/>
    </row>
    <row r="13" spans="1:4">
      <c r="A13" s="303">
        <v>31130</v>
      </c>
      <c r="B13" s="129" t="s">
        <v>129</v>
      </c>
      <c r="C13" s="452"/>
      <c r="D13" s="452"/>
    </row>
    <row r="14" spans="1:4">
      <c r="A14" s="304">
        <v>31140</v>
      </c>
      <c r="B14" s="165" t="s">
        <v>670</v>
      </c>
      <c r="C14" s="452"/>
      <c r="D14" s="452"/>
    </row>
    <row r="15" spans="1:4">
      <c r="A15" s="302">
        <v>312</v>
      </c>
      <c r="B15" s="126" t="s">
        <v>130</v>
      </c>
      <c r="C15" s="451">
        <f>C16+C23</f>
        <v>0</v>
      </c>
      <c r="D15" s="451">
        <f>D16+D23</f>
        <v>0</v>
      </c>
    </row>
    <row r="16" spans="1:4">
      <c r="A16" s="302">
        <v>3121</v>
      </c>
      <c r="B16" s="126" t="s">
        <v>131</v>
      </c>
      <c r="C16" s="451">
        <f>SUM(C17:C22)</f>
        <v>0</v>
      </c>
      <c r="D16" s="451">
        <f>SUM(D17:D22)</f>
        <v>0</v>
      </c>
    </row>
    <row r="17" spans="1:4">
      <c r="A17" s="303">
        <v>31211</v>
      </c>
      <c r="B17" s="129" t="s">
        <v>132</v>
      </c>
      <c r="C17" s="452"/>
      <c r="D17" s="452"/>
    </row>
    <row r="18" spans="1:4">
      <c r="A18" s="303">
        <v>31212</v>
      </c>
      <c r="B18" s="129" t="s">
        <v>133</v>
      </c>
      <c r="C18" s="452"/>
      <c r="D18" s="452"/>
    </row>
    <row r="19" spans="1:4">
      <c r="A19" s="303">
        <v>31213</v>
      </c>
      <c r="B19" s="129" t="s">
        <v>134</v>
      </c>
      <c r="C19" s="452"/>
      <c r="D19" s="452"/>
    </row>
    <row r="20" spans="1:4">
      <c r="A20" s="303">
        <v>31214</v>
      </c>
      <c r="B20" s="129" t="s">
        <v>135</v>
      </c>
      <c r="C20" s="452"/>
      <c r="D20" s="452"/>
    </row>
    <row r="21" spans="1:4">
      <c r="A21" s="303">
        <v>31215</v>
      </c>
      <c r="B21" s="129" t="s">
        <v>136</v>
      </c>
      <c r="C21" s="452"/>
      <c r="D21" s="452"/>
    </row>
    <row r="22" spans="1:4">
      <c r="A22" s="304">
        <v>31216</v>
      </c>
      <c r="B22" s="165" t="s">
        <v>669</v>
      </c>
      <c r="C22" s="452"/>
      <c r="D22" s="452"/>
    </row>
    <row r="23" spans="1:4">
      <c r="A23" s="302">
        <v>3122</v>
      </c>
      <c r="B23" s="126" t="s">
        <v>137</v>
      </c>
      <c r="C23" s="451">
        <f>SUM(C24:C27)</f>
        <v>0</v>
      </c>
      <c r="D23" s="451">
        <f>SUM(D24:D27)</f>
        <v>0</v>
      </c>
    </row>
    <row r="24" spans="1:4">
      <c r="A24" s="303">
        <v>31221</v>
      </c>
      <c r="B24" s="129" t="s">
        <v>132</v>
      </c>
      <c r="C24" s="452"/>
      <c r="D24" s="452"/>
    </row>
    <row r="25" spans="1:4">
      <c r="A25" s="303">
        <v>31222</v>
      </c>
      <c r="B25" s="129" t="s">
        <v>138</v>
      </c>
      <c r="C25" s="452"/>
      <c r="D25" s="452"/>
    </row>
    <row r="26" spans="1:4">
      <c r="A26" s="303">
        <v>31223</v>
      </c>
      <c r="B26" s="129" t="s">
        <v>134</v>
      </c>
      <c r="C26" s="452"/>
      <c r="D26" s="452"/>
    </row>
    <row r="27" spans="1:4">
      <c r="A27" s="303">
        <v>31224</v>
      </c>
      <c r="B27" s="129" t="s">
        <v>135</v>
      </c>
      <c r="C27" s="452"/>
      <c r="D27" s="452"/>
    </row>
    <row r="28" spans="1:4">
      <c r="A28" s="303">
        <v>31400</v>
      </c>
      <c r="B28" s="129" t="s">
        <v>139</v>
      </c>
      <c r="C28" s="452"/>
      <c r="D28" s="452"/>
    </row>
    <row r="29" spans="1:4">
      <c r="A29" s="303">
        <v>31500</v>
      </c>
      <c r="B29" s="129" t="s">
        <v>140</v>
      </c>
      <c r="C29" s="452"/>
      <c r="D29" s="452"/>
    </row>
    <row r="30" spans="1:4">
      <c r="A30" s="302">
        <v>32</v>
      </c>
      <c r="B30" s="126" t="s">
        <v>141</v>
      </c>
      <c r="C30" s="451">
        <f>SUM(C31)</f>
        <v>0</v>
      </c>
      <c r="D30" s="451">
        <f>SUM(D31)</f>
        <v>0</v>
      </c>
    </row>
    <row r="31" spans="1:4">
      <c r="A31" s="302">
        <v>321</v>
      </c>
      <c r="B31" s="126" t="s">
        <v>142</v>
      </c>
      <c r="C31" s="451">
        <f>SUM(C32:C33)</f>
        <v>0</v>
      </c>
      <c r="D31" s="451">
        <f>SUM(D32:D33)</f>
        <v>0</v>
      </c>
    </row>
    <row r="32" spans="1:4">
      <c r="A32" s="303">
        <v>32110</v>
      </c>
      <c r="B32" s="129" t="s">
        <v>127</v>
      </c>
      <c r="C32" s="452"/>
      <c r="D32" s="452"/>
    </row>
    <row r="33" spans="1:4">
      <c r="A33" s="303">
        <v>32120</v>
      </c>
      <c r="B33" s="129" t="s">
        <v>128</v>
      </c>
      <c r="C33" s="452"/>
      <c r="D33" s="452"/>
    </row>
    <row r="34" spans="1:4">
      <c r="A34" s="302">
        <v>33</v>
      </c>
      <c r="B34" s="126" t="s">
        <v>143</v>
      </c>
      <c r="C34" s="451">
        <f>C35+C36+C37+C38+C39+C40+C41+C44</f>
        <v>0</v>
      </c>
      <c r="D34" s="451">
        <f>D35+D36+D37+D38+D39+D40+D41+D44</f>
        <v>82315.27</v>
      </c>
    </row>
    <row r="35" spans="1:4">
      <c r="A35" s="303">
        <v>33100</v>
      </c>
      <c r="B35" s="129" t="s">
        <v>144</v>
      </c>
      <c r="C35" s="452">
        <v>0</v>
      </c>
      <c r="D35" s="452">
        <v>82315.27</v>
      </c>
    </row>
    <row r="36" spans="1:4">
      <c r="A36" s="303">
        <v>33200</v>
      </c>
      <c r="B36" s="129" t="s">
        <v>145</v>
      </c>
      <c r="C36" s="452"/>
      <c r="D36" s="452"/>
    </row>
    <row r="37" spans="1:4">
      <c r="A37" s="303">
        <v>33300</v>
      </c>
      <c r="B37" s="129" t="s">
        <v>146</v>
      </c>
      <c r="C37" s="452"/>
      <c r="D37" s="452"/>
    </row>
    <row r="38" spans="1:4">
      <c r="A38" s="303">
        <v>33400</v>
      </c>
      <c r="B38" s="129" t="s">
        <v>147</v>
      </c>
      <c r="C38" s="452"/>
      <c r="D38" s="452"/>
    </row>
    <row r="39" spans="1:4">
      <c r="A39" s="303">
        <v>33401</v>
      </c>
      <c r="B39" s="129" t="s">
        <v>648</v>
      </c>
      <c r="C39" s="452"/>
      <c r="D39" s="452"/>
    </row>
    <row r="40" spans="1:4">
      <c r="A40" s="303">
        <v>33402</v>
      </c>
      <c r="B40" s="129" t="s">
        <v>649</v>
      </c>
      <c r="C40" s="452"/>
      <c r="D40" s="452"/>
    </row>
    <row r="41" spans="1:4">
      <c r="A41" s="302">
        <v>335</v>
      </c>
      <c r="B41" s="126" t="s">
        <v>148</v>
      </c>
      <c r="C41" s="451">
        <f>SUM(C42:C43)</f>
        <v>0</v>
      </c>
      <c r="D41" s="451">
        <f>SUM(D42:D43)</f>
        <v>0</v>
      </c>
    </row>
    <row r="42" spans="1:4">
      <c r="A42" s="303">
        <v>33510</v>
      </c>
      <c r="B42" s="129" t="s">
        <v>149</v>
      </c>
      <c r="C42" s="452"/>
      <c r="D42" s="452"/>
    </row>
    <row r="43" spans="1:4">
      <c r="A43" s="303">
        <v>33520</v>
      </c>
      <c r="B43" s="129" t="s">
        <v>150</v>
      </c>
      <c r="C43" s="452"/>
      <c r="D43" s="452"/>
    </row>
    <row r="44" spans="1:4">
      <c r="A44" s="302">
        <v>336</v>
      </c>
      <c r="B44" s="126" t="s">
        <v>151</v>
      </c>
      <c r="C44" s="451">
        <f>C45+C51</f>
        <v>0</v>
      </c>
      <c r="D44" s="451">
        <f>D45+D51</f>
        <v>0</v>
      </c>
    </row>
    <row r="45" spans="1:4">
      <c r="A45" s="302">
        <v>3361</v>
      </c>
      <c r="B45" s="220" t="s">
        <v>152</v>
      </c>
      <c r="C45" s="451">
        <f>SUM(C46:C50)</f>
        <v>0</v>
      </c>
      <c r="D45" s="451">
        <f>SUM(D46:D50)</f>
        <v>0</v>
      </c>
    </row>
    <row r="46" spans="1:4">
      <c r="A46" s="303">
        <v>33611</v>
      </c>
      <c r="B46" s="221" t="s">
        <v>153</v>
      </c>
      <c r="C46" s="452"/>
      <c r="D46" s="452"/>
    </row>
    <row r="47" spans="1:4">
      <c r="A47" s="303">
        <v>33612</v>
      </c>
      <c r="B47" s="221" t="s">
        <v>154</v>
      </c>
      <c r="C47" s="452"/>
      <c r="D47" s="452"/>
    </row>
    <row r="48" spans="1:4">
      <c r="A48" s="303">
        <v>33613</v>
      </c>
      <c r="B48" s="221" t="s">
        <v>155</v>
      </c>
      <c r="C48" s="452"/>
      <c r="D48" s="452"/>
    </row>
    <row r="49" spans="1:4">
      <c r="A49" s="303">
        <v>33614</v>
      </c>
      <c r="B49" s="221" t="s">
        <v>156</v>
      </c>
      <c r="C49" s="452"/>
      <c r="D49" s="452"/>
    </row>
    <row r="50" spans="1:4">
      <c r="A50" s="303">
        <v>33615</v>
      </c>
      <c r="B50" s="221" t="s">
        <v>157</v>
      </c>
      <c r="C50" s="452"/>
      <c r="D50" s="452"/>
    </row>
    <row r="51" spans="1:4">
      <c r="A51" s="302">
        <v>3362</v>
      </c>
      <c r="B51" s="220" t="s">
        <v>158</v>
      </c>
      <c r="C51" s="451">
        <f>SUM(C52:C54)</f>
        <v>0</v>
      </c>
      <c r="D51" s="451">
        <f>SUM(D52:D54)</f>
        <v>0</v>
      </c>
    </row>
    <row r="52" spans="1:4">
      <c r="A52" s="303">
        <v>33621</v>
      </c>
      <c r="B52" s="221" t="s">
        <v>153</v>
      </c>
      <c r="C52" s="452"/>
      <c r="D52" s="452"/>
    </row>
    <row r="53" spans="1:4">
      <c r="A53" s="303">
        <v>33622</v>
      </c>
      <c r="B53" s="221" t="s">
        <v>156</v>
      </c>
      <c r="C53" s="452"/>
      <c r="D53" s="452"/>
    </row>
    <row r="54" spans="1:4">
      <c r="A54" s="303">
        <v>33623</v>
      </c>
      <c r="B54" s="221" t="s">
        <v>157</v>
      </c>
      <c r="C54" s="452"/>
      <c r="D54" s="452"/>
    </row>
    <row r="55" spans="1:4">
      <c r="A55" s="302">
        <v>34</v>
      </c>
      <c r="B55" s="126" t="s">
        <v>159</v>
      </c>
      <c r="C55" s="451">
        <f>SUM(C56:C62)</f>
        <v>7394400</v>
      </c>
      <c r="D55" s="451">
        <f>SUM(D56:D62)</f>
        <v>7394400</v>
      </c>
    </row>
    <row r="56" spans="1:4">
      <c r="A56" s="303">
        <v>34100</v>
      </c>
      <c r="B56" s="129" t="s">
        <v>160</v>
      </c>
      <c r="C56" s="452"/>
      <c r="D56" s="452"/>
    </row>
    <row r="57" spans="1:4">
      <c r="A57" s="303">
        <v>34200</v>
      </c>
      <c r="B57" s="129" t="s">
        <v>161</v>
      </c>
      <c r="C57" s="452"/>
      <c r="D57" s="452"/>
    </row>
    <row r="58" spans="1:4">
      <c r="A58" s="303">
        <v>34300</v>
      </c>
      <c r="B58" s="129" t="s">
        <v>162</v>
      </c>
      <c r="C58" s="452"/>
      <c r="D58" s="452"/>
    </row>
    <row r="59" spans="1:4">
      <c r="A59" s="303">
        <v>34400</v>
      </c>
      <c r="B59" s="129" t="s">
        <v>163</v>
      </c>
      <c r="C59" s="452"/>
      <c r="D59" s="452"/>
    </row>
    <row r="60" spans="1:4">
      <c r="A60" s="303">
        <v>34500</v>
      </c>
      <c r="B60" s="129" t="s">
        <v>164</v>
      </c>
      <c r="C60" s="452"/>
      <c r="D60" s="452"/>
    </row>
    <row r="61" spans="1:4">
      <c r="A61" s="303">
        <v>34600</v>
      </c>
      <c r="B61" s="129" t="s">
        <v>165</v>
      </c>
      <c r="C61" s="452">
        <v>7394400</v>
      </c>
      <c r="D61" s="452">
        <v>7394400</v>
      </c>
    </row>
    <row r="62" spans="1:4">
      <c r="A62" s="302">
        <v>3471</v>
      </c>
      <c r="B62" s="126" t="s">
        <v>166</v>
      </c>
      <c r="C62" s="451">
        <f>SUM(C63:C66)</f>
        <v>0</v>
      </c>
      <c r="D62" s="451">
        <f>SUM(D63:D66)</f>
        <v>0</v>
      </c>
    </row>
    <row r="63" spans="1:4">
      <c r="A63" s="303">
        <v>34711</v>
      </c>
      <c r="B63" s="129" t="s">
        <v>167</v>
      </c>
      <c r="C63" s="452"/>
      <c r="D63" s="452"/>
    </row>
    <row r="64" spans="1:4">
      <c r="A64" s="303">
        <v>34712</v>
      </c>
      <c r="B64" s="129" t="s">
        <v>168</v>
      </c>
      <c r="C64" s="452"/>
      <c r="D64" s="452"/>
    </row>
    <row r="65" spans="1:4">
      <c r="A65" s="303">
        <v>34713</v>
      </c>
      <c r="B65" s="129" t="s">
        <v>169</v>
      </c>
      <c r="C65" s="452"/>
      <c r="D65" s="452"/>
    </row>
    <row r="66" spans="1:4">
      <c r="A66" s="303">
        <v>34714</v>
      </c>
      <c r="B66" s="129" t="s">
        <v>170</v>
      </c>
      <c r="C66" s="452"/>
      <c r="D66" s="452"/>
    </row>
    <row r="67" spans="1:4">
      <c r="A67" s="302">
        <v>35</v>
      </c>
      <c r="B67" s="126" t="s">
        <v>171</v>
      </c>
      <c r="C67" s="451">
        <f>C68+C71+C72+C73+C81+C82</f>
        <v>441265130.63999999</v>
      </c>
      <c r="D67" s="451">
        <f>D68+D71+D72+D73+D81+D82</f>
        <v>9742970.0000000596</v>
      </c>
    </row>
    <row r="68" spans="1:4">
      <c r="A68" s="302">
        <v>351</v>
      </c>
      <c r="B68" s="126" t="s">
        <v>455</v>
      </c>
      <c r="C68" s="451">
        <f>C69+C70</f>
        <v>0</v>
      </c>
      <c r="D68" s="451">
        <f>D69+D70</f>
        <v>0</v>
      </c>
    </row>
    <row r="69" spans="1:4">
      <c r="A69" s="303">
        <v>35110</v>
      </c>
      <c r="B69" s="129" t="s">
        <v>173</v>
      </c>
      <c r="C69" s="452"/>
      <c r="D69" s="452"/>
    </row>
    <row r="70" spans="1:4">
      <c r="A70" s="303">
        <v>35130</v>
      </c>
      <c r="B70" s="129" t="s">
        <v>175</v>
      </c>
      <c r="C70" s="452"/>
      <c r="D70" s="452"/>
    </row>
    <row r="71" spans="1:4">
      <c r="A71" s="303">
        <v>35200</v>
      </c>
      <c r="B71" s="129" t="s">
        <v>177</v>
      </c>
      <c r="C71" s="452"/>
      <c r="D71" s="452"/>
    </row>
    <row r="72" spans="1:4">
      <c r="A72" s="303">
        <v>35300</v>
      </c>
      <c r="B72" s="129" t="s">
        <v>179</v>
      </c>
      <c r="C72" s="452">
        <v>434307060.63999999</v>
      </c>
      <c r="D72" s="452">
        <v>5.9604644775390599E-8</v>
      </c>
    </row>
    <row r="73" spans="1:4">
      <c r="A73" s="302">
        <v>354</v>
      </c>
      <c r="B73" s="126" t="s">
        <v>180</v>
      </c>
      <c r="C73" s="451">
        <f>SUM(C74:C80)</f>
        <v>6958070</v>
      </c>
      <c r="D73" s="451">
        <f>SUM(D74:D80)</f>
        <v>9742970</v>
      </c>
    </row>
    <row r="74" spans="1:4">
      <c r="A74" s="303">
        <v>35410</v>
      </c>
      <c r="B74" s="129" t="s">
        <v>182</v>
      </c>
      <c r="C74" s="452"/>
      <c r="D74" s="452"/>
    </row>
    <row r="75" spans="1:4">
      <c r="A75" s="303">
        <v>35420</v>
      </c>
      <c r="B75" s="129" t="s">
        <v>184</v>
      </c>
      <c r="C75" s="452"/>
      <c r="D75" s="452"/>
    </row>
    <row r="76" spans="1:4">
      <c r="A76" s="303">
        <v>35430</v>
      </c>
      <c r="B76" s="129" t="s">
        <v>186</v>
      </c>
      <c r="C76" s="452"/>
      <c r="D76" s="452"/>
    </row>
    <row r="77" spans="1:4">
      <c r="A77" s="303">
        <v>35440</v>
      </c>
      <c r="B77" s="129" t="s">
        <v>188</v>
      </c>
      <c r="C77" s="452"/>
      <c r="D77" s="452"/>
    </row>
    <row r="78" spans="1:4">
      <c r="A78" s="303">
        <v>35450</v>
      </c>
      <c r="B78" s="129" t="s">
        <v>190</v>
      </c>
      <c r="C78" s="452"/>
      <c r="D78" s="452"/>
    </row>
    <row r="79" spans="1:4">
      <c r="A79" s="303">
        <v>35460</v>
      </c>
      <c r="B79" s="129" t="s">
        <v>192</v>
      </c>
      <c r="C79" s="452"/>
      <c r="D79" s="452"/>
    </row>
    <row r="80" spans="1:4">
      <c r="A80" s="303">
        <v>35470</v>
      </c>
      <c r="B80" s="129" t="s">
        <v>194</v>
      </c>
      <c r="C80" s="452">
        <v>6958070</v>
      </c>
      <c r="D80" s="452">
        <v>9742970</v>
      </c>
    </row>
    <row r="81" spans="1:4">
      <c r="A81" s="303">
        <v>35500</v>
      </c>
      <c r="B81" s="129" t="s">
        <v>196</v>
      </c>
      <c r="C81" s="452"/>
      <c r="D81" s="452"/>
    </row>
    <row r="82" spans="1:4">
      <c r="A82" s="303">
        <v>35600</v>
      </c>
      <c r="B82" s="129" t="s">
        <v>198</v>
      </c>
      <c r="C82" s="452"/>
      <c r="D82" s="452"/>
    </row>
    <row r="83" spans="1:4">
      <c r="A83" s="302">
        <v>36</v>
      </c>
      <c r="B83" s="126" t="s">
        <v>199</v>
      </c>
      <c r="C83" s="451">
        <f>SUM(C84:C92)</f>
        <v>0</v>
      </c>
      <c r="D83" s="451">
        <f>SUM(D84:D92)</f>
        <v>0</v>
      </c>
    </row>
    <row r="84" spans="1:4">
      <c r="A84" s="303">
        <v>36100</v>
      </c>
      <c r="B84" s="129" t="s">
        <v>200</v>
      </c>
      <c r="C84" s="452"/>
      <c r="D84" s="452"/>
    </row>
    <row r="85" spans="1:4">
      <c r="A85" s="303">
        <v>36200</v>
      </c>
      <c r="B85" s="129" t="s">
        <v>201</v>
      </c>
      <c r="C85" s="452"/>
      <c r="D85" s="452"/>
    </row>
    <row r="86" spans="1:4">
      <c r="A86" s="303">
        <v>36300</v>
      </c>
      <c r="B86" s="129" t="s">
        <v>202</v>
      </c>
      <c r="C86" s="452"/>
      <c r="D86" s="452"/>
    </row>
    <row r="87" spans="1:4">
      <c r="A87" s="303">
        <v>36400</v>
      </c>
      <c r="B87" s="129" t="s">
        <v>203</v>
      </c>
      <c r="C87" s="452"/>
      <c r="D87" s="452"/>
    </row>
    <row r="88" spans="1:4">
      <c r="A88" s="303">
        <v>36500</v>
      </c>
      <c r="B88" s="129" t="s">
        <v>204</v>
      </c>
      <c r="C88" s="452"/>
      <c r="D88" s="452"/>
    </row>
    <row r="89" spans="1:4">
      <c r="A89" s="303">
        <v>36600</v>
      </c>
      <c r="B89" s="129" t="s">
        <v>205</v>
      </c>
      <c r="C89" s="452"/>
      <c r="D89" s="452"/>
    </row>
    <row r="90" spans="1:4">
      <c r="A90" s="303">
        <v>36700</v>
      </c>
      <c r="B90" s="129" t="s">
        <v>650</v>
      </c>
      <c r="C90" s="452"/>
      <c r="D90" s="452"/>
    </row>
    <row r="91" spans="1:4">
      <c r="A91" s="303">
        <v>36800</v>
      </c>
      <c r="B91" s="129" t="s">
        <v>651</v>
      </c>
      <c r="C91" s="452"/>
      <c r="D91" s="452"/>
    </row>
    <row r="92" spans="1:4" ht="30">
      <c r="A92" s="303">
        <v>36900</v>
      </c>
      <c r="B92" s="129" t="s">
        <v>811</v>
      </c>
      <c r="C92" s="452"/>
      <c r="D92" s="452"/>
    </row>
    <row r="93" spans="1:4">
      <c r="A93" s="302">
        <v>2</v>
      </c>
      <c r="B93" s="126" t="s">
        <v>206</v>
      </c>
      <c r="C93" s="453">
        <f>C94+C113</f>
        <v>15339824434.24</v>
      </c>
      <c r="D93" s="453">
        <f>D94+D113</f>
        <v>14639554698.32</v>
      </c>
    </row>
    <row r="94" spans="1:4">
      <c r="A94" s="302">
        <v>37</v>
      </c>
      <c r="B94" s="126" t="s">
        <v>207</v>
      </c>
      <c r="C94" s="451">
        <f>C95+C98+C101</f>
        <v>0</v>
      </c>
      <c r="D94" s="451">
        <f>D95+D98+D101</f>
        <v>0</v>
      </c>
    </row>
    <row r="95" spans="1:4">
      <c r="A95" s="302">
        <v>371</v>
      </c>
      <c r="B95" s="126" t="s">
        <v>208</v>
      </c>
      <c r="C95" s="451">
        <f>SUM(C96:C97)</f>
        <v>0</v>
      </c>
      <c r="D95" s="451">
        <f>SUM(D96:D97)</f>
        <v>0</v>
      </c>
    </row>
    <row r="96" spans="1:4">
      <c r="A96" s="303">
        <v>37110</v>
      </c>
      <c r="B96" s="129" t="s">
        <v>127</v>
      </c>
      <c r="C96" s="452"/>
      <c r="D96" s="452"/>
    </row>
    <row r="97" spans="1:4">
      <c r="A97" s="303">
        <v>37120</v>
      </c>
      <c r="B97" s="129" t="s">
        <v>128</v>
      </c>
      <c r="C97" s="452"/>
      <c r="D97" s="452"/>
    </row>
    <row r="98" spans="1:4">
      <c r="A98" s="302">
        <v>372</v>
      </c>
      <c r="B98" s="126" t="s">
        <v>142</v>
      </c>
      <c r="C98" s="451">
        <f>SUM(C99:C100)</f>
        <v>0</v>
      </c>
      <c r="D98" s="451">
        <f>SUM(D99:D100)</f>
        <v>0</v>
      </c>
    </row>
    <row r="99" spans="1:4">
      <c r="A99" s="303">
        <v>37210</v>
      </c>
      <c r="B99" s="129" t="s">
        <v>127</v>
      </c>
      <c r="C99" s="452"/>
      <c r="D99" s="452"/>
    </row>
    <row r="100" spans="1:4">
      <c r="A100" s="303">
        <v>37220</v>
      </c>
      <c r="B100" s="129" t="s">
        <v>128</v>
      </c>
      <c r="C100" s="452"/>
      <c r="D100" s="452"/>
    </row>
    <row r="101" spans="1:4">
      <c r="A101" s="302">
        <v>373</v>
      </c>
      <c r="B101" s="126" t="s">
        <v>209</v>
      </c>
      <c r="C101" s="451">
        <f>C102+C108+C112</f>
        <v>0</v>
      </c>
      <c r="D101" s="451">
        <f>D102+D108+D112</f>
        <v>0</v>
      </c>
    </row>
    <row r="102" spans="1:4">
      <c r="A102" s="302">
        <v>37310</v>
      </c>
      <c r="B102" s="126" t="s">
        <v>152</v>
      </c>
      <c r="C102" s="451">
        <f>SUM(C103:C107)</f>
        <v>0</v>
      </c>
      <c r="D102" s="451">
        <f>SUM(D103:D107)</f>
        <v>0</v>
      </c>
    </row>
    <row r="103" spans="1:4" ht="30">
      <c r="A103" s="303">
        <v>37311</v>
      </c>
      <c r="B103" s="129" t="s">
        <v>153</v>
      </c>
      <c r="C103" s="452"/>
      <c r="D103" s="452"/>
    </row>
    <row r="104" spans="1:4">
      <c r="A104" s="303">
        <v>37312</v>
      </c>
      <c r="B104" s="129" t="s">
        <v>154</v>
      </c>
      <c r="C104" s="452"/>
      <c r="D104" s="452"/>
    </row>
    <row r="105" spans="1:4">
      <c r="A105" s="303">
        <v>37313</v>
      </c>
      <c r="B105" s="129" t="s">
        <v>155</v>
      </c>
      <c r="C105" s="452"/>
      <c r="D105" s="452"/>
    </row>
    <row r="106" spans="1:4">
      <c r="A106" s="303">
        <v>37314</v>
      </c>
      <c r="B106" s="129" t="s">
        <v>156</v>
      </c>
      <c r="C106" s="452"/>
      <c r="D106" s="452"/>
    </row>
    <row r="107" spans="1:4">
      <c r="A107" s="303">
        <v>37315</v>
      </c>
      <c r="B107" s="129" t="s">
        <v>157</v>
      </c>
      <c r="C107" s="452"/>
      <c r="D107" s="452"/>
    </row>
    <row r="108" spans="1:4">
      <c r="A108" s="302">
        <v>37320</v>
      </c>
      <c r="B108" s="154" t="s">
        <v>644</v>
      </c>
      <c r="C108" s="451">
        <f>SUM(C109:C111)</f>
        <v>0</v>
      </c>
      <c r="D108" s="451">
        <f>SUM(D109:D111)</f>
        <v>0</v>
      </c>
    </row>
    <row r="109" spans="1:4" ht="30">
      <c r="A109" s="303">
        <v>37321</v>
      </c>
      <c r="B109" s="129" t="s">
        <v>153</v>
      </c>
      <c r="C109" s="452"/>
      <c r="D109" s="452"/>
    </row>
    <row r="110" spans="1:4">
      <c r="A110" s="303">
        <v>37323</v>
      </c>
      <c r="B110" s="129" t="s">
        <v>156</v>
      </c>
      <c r="C110" s="452"/>
      <c r="D110" s="452"/>
    </row>
    <row r="111" spans="1:4">
      <c r="A111" s="303">
        <v>37324</v>
      </c>
      <c r="B111" s="129" t="s">
        <v>157</v>
      </c>
      <c r="C111" s="452"/>
      <c r="D111" s="452"/>
    </row>
    <row r="112" spans="1:4">
      <c r="A112" s="303">
        <v>37330</v>
      </c>
      <c r="B112" s="129" t="s">
        <v>210</v>
      </c>
      <c r="C112" s="452"/>
      <c r="D112" s="452"/>
    </row>
    <row r="113" spans="1:4">
      <c r="A113" s="302">
        <v>39</v>
      </c>
      <c r="B113" s="126" t="s">
        <v>211</v>
      </c>
      <c r="C113" s="451">
        <f>C114+C115+C133+C138</f>
        <v>15339824434.24</v>
      </c>
      <c r="D113" s="451">
        <f>D114+D115+D133+D138</f>
        <v>14639554698.32</v>
      </c>
    </row>
    <row r="114" spans="1:4">
      <c r="A114" s="303">
        <v>391</v>
      </c>
      <c r="B114" s="129" t="s">
        <v>212</v>
      </c>
      <c r="C114" s="452"/>
      <c r="D114" s="452"/>
    </row>
    <row r="115" spans="1:4">
      <c r="A115" s="302">
        <v>392</v>
      </c>
      <c r="B115" s="126" t="s">
        <v>213</v>
      </c>
      <c r="C115" s="451">
        <f>(C116+C118+C120+C122+C124+C126+C128+C129+C131+C132)+(C117+C119+C121+C123+C125+C127+C130)</f>
        <v>15339824434.24</v>
      </c>
      <c r="D115" s="451">
        <f>(D116+D118+D120+D122+D124+D126+D128+D129+D131+D132)+(D117+D119+D121+D123+D125+D127+D130)</f>
        <v>14633179698.309999</v>
      </c>
    </row>
    <row r="116" spans="1:4">
      <c r="A116" s="303">
        <v>39201</v>
      </c>
      <c r="B116" s="129" t="s">
        <v>215</v>
      </c>
      <c r="C116" s="452">
        <v>11756619950</v>
      </c>
      <c r="D116" s="452">
        <v>11756619950</v>
      </c>
    </row>
    <row r="117" spans="1:4">
      <c r="A117" s="303">
        <v>39202</v>
      </c>
      <c r="B117" s="129" t="s">
        <v>216</v>
      </c>
      <c r="C117" s="452">
        <v>-202113692.16</v>
      </c>
      <c r="D117" s="452">
        <v>-404227384.31999999</v>
      </c>
    </row>
    <row r="118" spans="1:4">
      <c r="A118" s="303">
        <v>39203</v>
      </c>
      <c r="B118" s="129" t="s">
        <v>218</v>
      </c>
      <c r="C118" s="452">
        <v>140000000</v>
      </c>
      <c r="D118" s="452">
        <v>81896617</v>
      </c>
    </row>
    <row r="119" spans="1:4">
      <c r="A119" s="303">
        <v>39204</v>
      </c>
      <c r="B119" s="129" t="s">
        <v>216</v>
      </c>
      <c r="C119" s="452">
        <v>-140000000</v>
      </c>
      <c r="D119" s="452">
        <v>-34123590.369999997</v>
      </c>
    </row>
    <row r="120" spans="1:4">
      <c r="A120" s="303">
        <v>39205</v>
      </c>
      <c r="B120" s="129" t="s">
        <v>692</v>
      </c>
      <c r="C120" s="452">
        <v>3968651146</v>
      </c>
      <c r="D120" s="452">
        <v>3968651146</v>
      </c>
    </row>
    <row r="121" spans="1:4">
      <c r="A121" s="303">
        <v>39206</v>
      </c>
      <c r="B121" s="129" t="s">
        <v>216</v>
      </c>
      <c r="C121" s="452">
        <v>-555655242.28999996</v>
      </c>
      <c r="D121" s="452">
        <v>-1102784645.3299999</v>
      </c>
    </row>
    <row r="122" spans="1:4">
      <c r="A122" s="303">
        <v>39207</v>
      </c>
      <c r="B122" s="129" t="s">
        <v>221</v>
      </c>
      <c r="C122" s="452">
        <v>17550587</v>
      </c>
      <c r="D122" s="452">
        <v>17550587</v>
      </c>
    </row>
    <row r="123" spans="1:4">
      <c r="A123" s="303">
        <v>39208</v>
      </c>
      <c r="B123" s="129" t="s">
        <v>216</v>
      </c>
      <c r="C123" s="452">
        <v>-7262513.0700000003</v>
      </c>
      <c r="D123" s="452">
        <v>-8577329.1899999995</v>
      </c>
    </row>
    <row r="124" spans="1:4">
      <c r="A124" s="303">
        <v>39209</v>
      </c>
      <c r="B124" s="129" t="s">
        <v>223</v>
      </c>
      <c r="C124" s="452">
        <v>365894050</v>
      </c>
      <c r="D124" s="452">
        <v>365894050</v>
      </c>
    </row>
    <row r="125" spans="1:4">
      <c r="A125" s="303">
        <v>39210</v>
      </c>
      <c r="B125" s="129" t="s">
        <v>216</v>
      </c>
      <c r="C125" s="452">
        <v>-3859851.24</v>
      </c>
      <c r="D125" s="452">
        <v>-7719702.4800000004</v>
      </c>
    </row>
    <row r="126" spans="1:4" ht="30">
      <c r="A126" s="303">
        <v>39211</v>
      </c>
      <c r="B126" s="129" t="s">
        <v>225</v>
      </c>
      <c r="C126" s="452"/>
      <c r="D126" s="452"/>
    </row>
    <row r="127" spans="1:4">
      <c r="A127" s="303">
        <v>39212</v>
      </c>
      <c r="B127" s="129" t="s">
        <v>216</v>
      </c>
      <c r="C127" s="452"/>
      <c r="D127" s="452"/>
    </row>
    <row r="128" spans="1:4">
      <c r="A128" s="303">
        <v>39213</v>
      </c>
      <c r="B128" s="129" t="s">
        <v>227</v>
      </c>
      <c r="C128" s="452"/>
      <c r="D128" s="452"/>
    </row>
    <row r="129" spans="1:4">
      <c r="A129" s="303">
        <v>39214</v>
      </c>
      <c r="B129" s="129" t="s">
        <v>229</v>
      </c>
      <c r="C129" s="452"/>
      <c r="D129" s="452"/>
    </row>
    <row r="130" spans="1:4">
      <c r="A130" s="303">
        <v>39215</v>
      </c>
      <c r="B130" s="129" t="s">
        <v>216</v>
      </c>
      <c r="C130" s="452"/>
      <c r="D130" s="452"/>
    </row>
    <row r="131" spans="1:4">
      <c r="A131" s="303">
        <v>39216</v>
      </c>
      <c r="B131" s="129" t="s">
        <v>231</v>
      </c>
      <c r="C131" s="452"/>
      <c r="D131" s="452"/>
    </row>
    <row r="132" spans="1:4">
      <c r="A132" s="303">
        <v>39217</v>
      </c>
      <c r="B132" s="129" t="s">
        <v>233</v>
      </c>
      <c r="C132" s="452"/>
      <c r="D132" s="452"/>
    </row>
    <row r="133" spans="1:4">
      <c r="A133" s="302">
        <v>393</v>
      </c>
      <c r="B133" s="126" t="s">
        <v>234</v>
      </c>
      <c r="C133" s="451">
        <f>(C134+C136)+(C135+C137)</f>
        <v>0</v>
      </c>
      <c r="D133" s="451">
        <f>(D134+D136)+(D135+D137)</f>
        <v>6375000.0099999998</v>
      </c>
    </row>
    <row r="134" spans="1:4">
      <c r="A134" s="303">
        <v>39301</v>
      </c>
      <c r="B134" s="129" t="s">
        <v>236</v>
      </c>
      <c r="C134" s="452">
        <v>0</v>
      </c>
      <c r="D134" s="452">
        <v>8500000</v>
      </c>
    </row>
    <row r="135" spans="1:4">
      <c r="A135" s="303">
        <v>39302</v>
      </c>
      <c r="B135" s="129" t="s">
        <v>216</v>
      </c>
      <c r="C135" s="452">
        <v>0</v>
      </c>
      <c r="D135" s="452">
        <v>-2124999.9900000002</v>
      </c>
    </row>
    <row r="136" spans="1:4">
      <c r="A136" s="303">
        <v>39303</v>
      </c>
      <c r="B136" s="129" t="s">
        <v>238</v>
      </c>
      <c r="C136" s="452"/>
      <c r="D136" s="452"/>
    </row>
    <row r="137" spans="1:4">
      <c r="A137" s="303">
        <v>39304</v>
      </c>
      <c r="B137" s="129" t="s">
        <v>216</v>
      </c>
      <c r="C137" s="452"/>
      <c r="D137" s="452"/>
    </row>
    <row r="138" spans="1:4">
      <c r="A138" s="305">
        <v>394</v>
      </c>
      <c r="B138" s="161" t="s">
        <v>706</v>
      </c>
      <c r="C138" s="454">
        <f>SUM(C139:C143)</f>
        <v>0</v>
      </c>
      <c r="D138" s="454">
        <f>SUM(D139:D143)</f>
        <v>0</v>
      </c>
    </row>
    <row r="139" spans="1:4">
      <c r="A139" s="303">
        <v>39401</v>
      </c>
      <c r="B139" s="165" t="s">
        <v>707</v>
      </c>
      <c r="C139" s="452"/>
      <c r="D139" s="452"/>
    </row>
    <row r="140" spans="1:4">
      <c r="A140" s="303">
        <v>39402</v>
      </c>
      <c r="B140" s="165" t="s">
        <v>708</v>
      </c>
      <c r="C140" s="452"/>
      <c r="D140" s="452"/>
    </row>
    <row r="141" spans="1:4">
      <c r="A141" s="303">
        <v>39403</v>
      </c>
      <c r="B141" s="165" t="s">
        <v>709</v>
      </c>
      <c r="C141" s="452"/>
      <c r="D141" s="452"/>
    </row>
    <row r="142" spans="1:4" ht="30">
      <c r="A142" s="303">
        <v>39404</v>
      </c>
      <c r="B142" s="165" t="s">
        <v>710</v>
      </c>
      <c r="C142" s="452"/>
      <c r="D142" s="452"/>
    </row>
    <row r="143" spans="1:4">
      <c r="A143" s="303">
        <v>39405</v>
      </c>
      <c r="B143" s="165" t="s">
        <v>711</v>
      </c>
      <c r="C143" s="452"/>
      <c r="D143" s="452"/>
    </row>
    <row r="144" spans="1:4">
      <c r="A144" s="302">
        <v>3</v>
      </c>
      <c r="B144" s="126" t="s">
        <v>239</v>
      </c>
      <c r="C144" s="455">
        <f>C8+C93</f>
        <v>15788483964.879999</v>
      </c>
      <c r="D144" s="455">
        <f>D8+D93</f>
        <v>14656774383.59</v>
      </c>
    </row>
    <row r="145" spans="1:4">
      <c r="A145" s="302">
        <v>4</v>
      </c>
      <c r="B145" s="126" t="s">
        <v>240</v>
      </c>
      <c r="C145" s="453">
        <f>C146+C190</f>
        <v>434307060.63999999</v>
      </c>
      <c r="D145" s="453">
        <f>D146+D190</f>
        <v>133854.4279999384</v>
      </c>
    </row>
    <row r="146" spans="1:4">
      <c r="A146" s="302">
        <v>41</v>
      </c>
      <c r="B146" s="126" t="s">
        <v>241</v>
      </c>
      <c r="C146" s="451">
        <f>C147+C156+C171+C184</f>
        <v>434307060.63999999</v>
      </c>
      <c r="D146" s="451">
        <f>D147+D156+D171+D184</f>
        <v>133854.4279999384</v>
      </c>
    </row>
    <row r="147" spans="1:4">
      <c r="A147" s="302">
        <v>411</v>
      </c>
      <c r="B147" s="126" t="s">
        <v>242</v>
      </c>
      <c r="C147" s="451">
        <f>C148+C152</f>
        <v>0</v>
      </c>
      <c r="D147" s="451">
        <f>D148+D152</f>
        <v>0</v>
      </c>
    </row>
    <row r="148" spans="1:4">
      <c r="A148" s="302">
        <v>4111</v>
      </c>
      <c r="B148" s="126" t="s">
        <v>131</v>
      </c>
      <c r="C148" s="451">
        <f>SUM(C149:C151)</f>
        <v>0</v>
      </c>
      <c r="D148" s="451">
        <f>SUM(D149:D151)</f>
        <v>0</v>
      </c>
    </row>
    <row r="149" spans="1:4">
      <c r="A149" s="303">
        <v>41111</v>
      </c>
      <c r="B149" s="129" t="s">
        <v>243</v>
      </c>
      <c r="C149" s="452"/>
      <c r="D149" s="452"/>
    </row>
    <row r="150" spans="1:4">
      <c r="A150" s="303">
        <v>41112</v>
      </c>
      <c r="B150" s="129" t="s">
        <v>244</v>
      </c>
      <c r="C150" s="452"/>
      <c r="D150" s="452"/>
    </row>
    <row r="151" spans="1:4">
      <c r="A151" s="303">
        <v>41113</v>
      </c>
      <c r="B151" s="129" t="s">
        <v>245</v>
      </c>
      <c r="C151" s="452"/>
      <c r="D151" s="452"/>
    </row>
    <row r="152" spans="1:4">
      <c r="A152" s="302">
        <v>4112</v>
      </c>
      <c r="B152" s="126" t="s">
        <v>137</v>
      </c>
      <c r="C152" s="451">
        <f>SUM(C153:C155)</f>
        <v>0</v>
      </c>
      <c r="D152" s="451">
        <f>SUM(D153:D155)</f>
        <v>0</v>
      </c>
    </row>
    <row r="153" spans="1:4">
      <c r="A153" s="303">
        <v>41121</v>
      </c>
      <c r="B153" s="129" t="s">
        <v>243</v>
      </c>
      <c r="C153" s="452"/>
      <c r="D153" s="452"/>
    </row>
    <row r="154" spans="1:4">
      <c r="A154" s="303">
        <v>41122</v>
      </c>
      <c r="B154" s="129" t="s">
        <v>244</v>
      </c>
      <c r="C154" s="452"/>
      <c r="D154" s="452"/>
    </row>
    <row r="155" spans="1:4">
      <c r="A155" s="303">
        <v>41123</v>
      </c>
      <c r="B155" s="129" t="s">
        <v>245</v>
      </c>
      <c r="C155" s="452"/>
      <c r="D155" s="452"/>
    </row>
    <row r="156" spans="1:4">
      <c r="A156" s="302">
        <v>412</v>
      </c>
      <c r="B156" s="126" t="s">
        <v>246</v>
      </c>
      <c r="C156" s="451">
        <f>C157+C165</f>
        <v>0</v>
      </c>
      <c r="D156" s="451">
        <f>D157+D165</f>
        <v>0</v>
      </c>
    </row>
    <row r="157" spans="1:4">
      <c r="A157" s="302">
        <v>4121</v>
      </c>
      <c r="B157" s="126" t="s">
        <v>131</v>
      </c>
      <c r="C157" s="451">
        <f>SUM(C158:C164)</f>
        <v>0</v>
      </c>
      <c r="D157" s="451">
        <f>SUM(D158:D164)</f>
        <v>0</v>
      </c>
    </row>
    <row r="158" spans="1:4">
      <c r="A158" s="303">
        <v>41211</v>
      </c>
      <c r="B158" s="129" t="s">
        <v>247</v>
      </c>
      <c r="C158" s="452"/>
      <c r="D158" s="452"/>
    </row>
    <row r="159" spans="1:4">
      <c r="A159" s="303">
        <v>41212</v>
      </c>
      <c r="B159" s="129" t="s">
        <v>154</v>
      </c>
      <c r="C159" s="452"/>
      <c r="D159" s="452"/>
    </row>
    <row r="160" spans="1:4">
      <c r="A160" s="303">
        <v>41213</v>
      </c>
      <c r="B160" s="129" t="s">
        <v>248</v>
      </c>
      <c r="C160" s="452"/>
      <c r="D160" s="452"/>
    </row>
    <row r="161" spans="1:4">
      <c r="A161" s="303">
        <v>41214</v>
      </c>
      <c r="B161" s="129" t="s">
        <v>249</v>
      </c>
      <c r="C161" s="452"/>
      <c r="D161" s="452"/>
    </row>
    <row r="162" spans="1:4">
      <c r="A162" s="303">
        <v>41215</v>
      </c>
      <c r="B162" s="129" t="s">
        <v>250</v>
      </c>
      <c r="C162" s="452"/>
      <c r="D162" s="452"/>
    </row>
    <row r="163" spans="1:4">
      <c r="A163" s="303">
        <v>41216</v>
      </c>
      <c r="B163" s="129" t="s">
        <v>251</v>
      </c>
      <c r="C163" s="452"/>
      <c r="D163" s="452"/>
    </row>
    <row r="164" spans="1:4">
      <c r="A164" s="303">
        <v>41217</v>
      </c>
      <c r="B164" s="129" t="s">
        <v>252</v>
      </c>
      <c r="C164" s="452"/>
      <c r="D164" s="452"/>
    </row>
    <row r="165" spans="1:4">
      <c r="A165" s="302">
        <v>4122</v>
      </c>
      <c r="B165" s="126" t="s">
        <v>137</v>
      </c>
      <c r="C165" s="451">
        <f>SUM(C166:C170)</f>
        <v>0</v>
      </c>
      <c r="D165" s="451">
        <f>SUM(D166:D170)</f>
        <v>0</v>
      </c>
    </row>
    <row r="166" spans="1:4">
      <c r="A166" s="303">
        <v>41221</v>
      </c>
      <c r="B166" s="129" t="s">
        <v>253</v>
      </c>
      <c r="C166" s="452"/>
      <c r="D166" s="452"/>
    </row>
    <row r="167" spans="1:4">
      <c r="A167" s="303">
        <v>41222</v>
      </c>
      <c r="B167" s="129" t="s">
        <v>254</v>
      </c>
      <c r="C167" s="452"/>
      <c r="D167" s="452"/>
    </row>
    <row r="168" spans="1:4">
      <c r="A168" s="303">
        <v>41223</v>
      </c>
      <c r="B168" s="129" t="s">
        <v>255</v>
      </c>
      <c r="C168" s="452"/>
      <c r="D168" s="452"/>
    </row>
    <row r="169" spans="1:4">
      <c r="A169" s="303">
        <v>41224</v>
      </c>
      <c r="B169" s="129" t="s">
        <v>256</v>
      </c>
      <c r="C169" s="452"/>
      <c r="D169" s="452"/>
    </row>
    <row r="170" spans="1:4">
      <c r="A170" s="303">
        <v>41225</v>
      </c>
      <c r="B170" s="165" t="s">
        <v>705</v>
      </c>
      <c r="C170" s="452"/>
      <c r="D170" s="452"/>
    </row>
    <row r="171" spans="1:4">
      <c r="A171" s="302">
        <v>413</v>
      </c>
      <c r="B171" s="126" t="s">
        <v>259</v>
      </c>
      <c r="C171" s="451">
        <f>SUM(C172:C177)</f>
        <v>434307060.63999999</v>
      </c>
      <c r="D171" s="451">
        <f>SUM(D172:D177)</f>
        <v>133854.4279999384</v>
      </c>
    </row>
    <row r="172" spans="1:4">
      <c r="A172" s="303">
        <v>41310</v>
      </c>
      <c r="B172" s="129" t="s">
        <v>260</v>
      </c>
      <c r="C172" s="452">
        <v>0</v>
      </c>
      <c r="D172" s="452">
        <v>133854.42799999801</v>
      </c>
    </row>
    <row r="173" spans="1:4">
      <c r="A173" s="303">
        <v>41320</v>
      </c>
      <c r="B173" s="129" t="s">
        <v>261</v>
      </c>
      <c r="C173" s="452"/>
      <c r="D173" s="452"/>
    </row>
    <row r="174" spans="1:4">
      <c r="A174" s="303">
        <v>41330</v>
      </c>
      <c r="B174" s="129" t="s">
        <v>262</v>
      </c>
      <c r="C174" s="452"/>
      <c r="D174" s="452"/>
    </row>
    <row r="175" spans="1:4">
      <c r="A175" s="303">
        <v>41340</v>
      </c>
      <c r="B175" s="129" t="s">
        <v>263</v>
      </c>
      <c r="C175" s="452"/>
      <c r="D175" s="452"/>
    </row>
    <row r="176" spans="1:4">
      <c r="A176" s="303">
        <v>41350</v>
      </c>
      <c r="B176" s="129" t="s">
        <v>264</v>
      </c>
      <c r="C176" s="452"/>
      <c r="D176" s="452"/>
    </row>
    <row r="177" spans="1:4">
      <c r="A177" s="302">
        <v>4136</v>
      </c>
      <c r="B177" s="126" t="s">
        <v>653</v>
      </c>
      <c r="C177" s="451">
        <f>SUM(C178:C183)</f>
        <v>434307060.63999999</v>
      </c>
      <c r="D177" s="451">
        <f>SUM(D178:D183)</f>
        <v>-5.9604644775390599E-8</v>
      </c>
    </row>
    <row r="178" spans="1:4">
      <c r="A178" s="303">
        <v>41361</v>
      </c>
      <c r="B178" s="129" t="s">
        <v>265</v>
      </c>
      <c r="C178" s="452">
        <v>434307060.63999999</v>
      </c>
      <c r="D178" s="452">
        <v>-5.9604644775390599E-8</v>
      </c>
    </row>
    <row r="179" spans="1:4">
      <c r="A179" s="303">
        <v>41362</v>
      </c>
      <c r="B179" s="129" t="s">
        <v>266</v>
      </c>
      <c r="C179" s="452"/>
      <c r="D179" s="452"/>
    </row>
    <row r="180" spans="1:4">
      <c r="A180" s="303">
        <v>41363</v>
      </c>
      <c r="B180" s="223" t="s">
        <v>667</v>
      </c>
      <c r="C180" s="452"/>
      <c r="D180" s="452"/>
    </row>
    <row r="181" spans="1:4">
      <c r="A181" s="303">
        <v>41364</v>
      </c>
      <c r="B181" s="224" t="s">
        <v>693</v>
      </c>
      <c r="C181" s="452"/>
      <c r="D181" s="452"/>
    </row>
    <row r="182" spans="1:4">
      <c r="A182" s="303">
        <v>41365</v>
      </c>
      <c r="B182" s="224" t="s">
        <v>694</v>
      </c>
      <c r="C182" s="452"/>
      <c r="D182" s="452"/>
    </row>
    <row r="183" spans="1:4">
      <c r="A183" s="303">
        <v>41366</v>
      </c>
      <c r="B183" s="224" t="s">
        <v>695</v>
      </c>
      <c r="C183" s="452"/>
      <c r="D183" s="452"/>
    </row>
    <row r="184" spans="1:4">
      <c r="A184" s="302">
        <v>414</v>
      </c>
      <c r="B184" s="126" t="s">
        <v>267</v>
      </c>
      <c r="C184" s="451">
        <f>SUM(C185:C189)</f>
        <v>0</v>
      </c>
      <c r="D184" s="451">
        <f>SUM(D185:D189)</f>
        <v>0</v>
      </c>
    </row>
    <row r="185" spans="1:4">
      <c r="A185" s="303">
        <v>41410</v>
      </c>
      <c r="B185" s="129" t="s">
        <v>268</v>
      </c>
      <c r="C185" s="452"/>
      <c r="D185" s="452"/>
    </row>
    <row r="186" spans="1:4">
      <c r="A186" s="303">
        <v>41420</v>
      </c>
      <c r="B186" s="129" t="s">
        <v>269</v>
      </c>
      <c r="C186" s="452"/>
      <c r="D186" s="452"/>
    </row>
    <row r="187" spans="1:4">
      <c r="A187" s="303">
        <v>41430</v>
      </c>
      <c r="B187" s="129" t="s">
        <v>270</v>
      </c>
      <c r="C187" s="452"/>
      <c r="D187" s="452"/>
    </row>
    <row r="188" spans="1:4">
      <c r="A188" s="303">
        <v>41440</v>
      </c>
      <c r="B188" s="129" t="s">
        <v>271</v>
      </c>
      <c r="C188" s="452"/>
      <c r="D188" s="452"/>
    </row>
    <row r="189" spans="1:4">
      <c r="A189" s="303">
        <v>41450</v>
      </c>
      <c r="B189" s="129" t="s">
        <v>272</v>
      </c>
      <c r="C189" s="452"/>
      <c r="D189" s="452"/>
    </row>
    <row r="190" spans="1:4">
      <c r="A190" s="302">
        <v>42</v>
      </c>
      <c r="B190" s="126" t="s">
        <v>273</v>
      </c>
      <c r="C190" s="451">
        <f>C191+C200</f>
        <v>0</v>
      </c>
      <c r="D190" s="451">
        <f>D191+D200</f>
        <v>0</v>
      </c>
    </row>
    <row r="191" spans="1:4">
      <c r="A191" s="302">
        <v>421</v>
      </c>
      <c r="B191" s="126" t="s">
        <v>274</v>
      </c>
      <c r="C191" s="451">
        <f>C192+C196</f>
        <v>0</v>
      </c>
      <c r="D191" s="451">
        <f>D192+D196</f>
        <v>0</v>
      </c>
    </row>
    <row r="192" spans="1:4">
      <c r="A192" s="302">
        <v>4211</v>
      </c>
      <c r="B192" s="126" t="s">
        <v>131</v>
      </c>
      <c r="C192" s="451">
        <f>SUM(C193:C195)</f>
        <v>0</v>
      </c>
      <c r="D192" s="451">
        <f>SUM(D193:D195)</f>
        <v>0</v>
      </c>
    </row>
    <row r="193" spans="1:4">
      <c r="A193" s="303">
        <v>42111</v>
      </c>
      <c r="B193" s="129" t="s">
        <v>243</v>
      </c>
      <c r="C193" s="452"/>
      <c r="D193" s="452"/>
    </row>
    <row r="194" spans="1:4">
      <c r="A194" s="303">
        <v>42112</v>
      </c>
      <c r="B194" s="129" t="s">
        <v>244</v>
      </c>
      <c r="C194" s="452"/>
      <c r="D194" s="452"/>
    </row>
    <row r="195" spans="1:4">
      <c r="A195" s="303">
        <v>42113</v>
      </c>
      <c r="B195" s="129" t="s">
        <v>245</v>
      </c>
      <c r="C195" s="452"/>
      <c r="D195" s="452"/>
    </row>
    <row r="196" spans="1:4">
      <c r="A196" s="305">
        <v>4212</v>
      </c>
      <c r="B196" s="161" t="s">
        <v>137</v>
      </c>
      <c r="C196" s="454">
        <f>SUM(C197:C199)</f>
        <v>0</v>
      </c>
      <c r="D196" s="454">
        <f>SUM(D197:D199)</f>
        <v>0</v>
      </c>
    </row>
    <row r="197" spans="1:4">
      <c r="A197" s="303">
        <v>42121</v>
      </c>
      <c r="B197" s="129" t="s">
        <v>243</v>
      </c>
      <c r="C197" s="452"/>
      <c r="D197" s="452"/>
    </row>
    <row r="198" spans="1:4">
      <c r="A198" s="303">
        <v>42122</v>
      </c>
      <c r="B198" s="129" t="s">
        <v>244</v>
      </c>
      <c r="C198" s="452"/>
      <c r="D198" s="452"/>
    </row>
    <row r="199" spans="1:4">
      <c r="A199" s="303">
        <v>42123</v>
      </c>
      <c r="B199" s="129" t="s">
        <v>245</v>
      </c>
      <c r="C199" s="452"/>
      <c r="D199" s="452"/>
    </row>
    <row r="200" spans="1:4">
      <c r="A200" s="302">
        <v>422</v>
      </c>
      <c r="B200" s="126" t="s">
        <v>209</v>
      </c>
      <c r="C200" s="451">
        <f>C201+C209</f>
        <v>0</v>
      </c>
      <c r="D200" s="451">
        <f>D201+D209</f>
        <v>0</v>
      </c>
    </row>
    <row r="201" spans="1:4">
      <c r="A201" s="302">
        <v>4221</v>
      </c>
      <c r="B201" s="126" t="s">
        <v>131</v>
      </c>
      <c r="C201" s="451">
        <f>SUM(C202:C208)</f>
        <v>0</v>
      </c>
      <c r="D201" s="451">
        <f>SUM(D202:D208)</f>
        <v>0</v>
      </c>
    </row>
    <row r="202" spans="1:4">
      <c r="A202" s="303">
        <v>42211</v>
      </c>
      <c r="B202" s="129" t="s">
        <v>247</v>
      </c>
      <c r="C202" s="452"/>
      <c r="D202" s="452"/>
    </row>
    <row r="203" spans="1:4">
      <c r="A203" s="303">
        <v>42212</v>
      </c>
      <c r="B203" s="129" t="s">
        <v>275</v>
      </c>
      <c r="C203" s="452"/>
      <c r="D203" s="452"/>
    </row>
    <row r="204" spans="1:4">
      <c r="A204" s="303">
        <v>42213</v>
      </c>
      <c r="B204" s="129" t="s">
        <v>248</v>
      </c>
      <c r="C204" s="452"/>
      <c r="D204" s="452"/>
    </row>
    <row r="205" spans="1:4">
      <c r="A205" s="303">
        <v>42214</v>
      </c>
      <c r="B205" s="129" t="s">
        <v>249</v>
      </c>
      <c r="C205" s="452"/>
      <c r="D205" s="452"/>
    </row>
    <row r="206" spans="1:4">
      <c r="A206" s="303">
        <v>42215</v>
      </c>
      <c r="B206" s="129" t="s">
        <v>250</v>
      </c>
      <c r="C206" s="452"/>
      <c r="D206" s="452"/>
    </row>
    <row r="207" spans="1:4">
      <c r="A207" s="303">
        <v>42216</v>
      </c>
      <c r="B207" s="129" t="s">
        <v>251</v>
      </c>
      <c r="C207" s="452"/>
      <c r="D207" s="452"/>
    </row>
    <row r="208" spans="1:4">
      <c r="A208" s="303">
        <v>42217</v>
      </c>
      <c r="B208" s="129" t="s">
        <v>252</v>
      </c>
      <c r="C208" s="452"/>
      <c r="D208" s="452"/>
    </row>
    <row r="209" spans="1:4">
      <c r="A209" s="302">
        <v>4222</v>
      </c>
      <c r="B209" s="126" t="s">
        <v>137</v>
      </c>
      <c r="C209" s="451">
        <f>SUM(C210:C220)</f>
        <v>0</v>
      </c>
      <c r="D209" s="451">
        <f>SUM(D210:D220)</f>
        <v>0</v>
      </c>
    </row>
    <row r="210" spans="1:4">
      <c r="A210" s="303">
        <v>42221</v>
      </c>
      <c r="B210" s="129" t="s">
        <v>276</v>
      </c>
      <c r="C210" s="452"/>
      <c r="D210" s="452"/>
    </row>
    <row r="211" spans="1:4">
      <c r="A211" s="303">
        <v>42222</v>
      </c>
      <c r="B211" s="129" t="s">
        <v>277</v>
      </c>
      <c r="C211" s="452"/>
      <c r="D211" s="452"/>
    </row>
    <row r="212" spans="1:4">
      <c r="A212" s="303">
        <v>42223</v>
      </c>
      <c r="B212" s="129" t="s">
        <v>255</v>
      </c>
      <c r="C212" s="452"/>
      <c r="D212" s="452"/>
    </row>
    <row r="213" spans="1:4">
      <c r="A213" s="303">
        <v>42224</v>
      </c>
      <c r="B213" s="129" t="s">
        <v>256</v>
      </c>
      <c r="C213" s="452"/>
      <c r="D213" s="452"/>
    </row>
    <row r="214" spans="1:4">
      <c r="A214" s="303">
        <v>42225</v>
      </c>
      <c r="B214" s="129" t="s">
        <v>257</v>
      </c>
      <c r="C214" s="452"/>
      <c r="D214" s="452"/>
    </row>
    <row r="215" spans="1:4">
      <c r="A215" s="303">
        <v>42226</v>
      </c>
      <c r="B215" s="129" t="s">
        <v>258</v>
      </c>
      <c r="C215" s="452"/>
      <c r="D215" s="452"/>
    </row>
    <row r="216" spans="1:4">
      <c r="A216" s="306">
        <v>42227</v>
      </c>
      <c r="B216" s="130" t="s">
        <v>639</v>
      </c>
      <c r="C216" s="452"/>
      <c r="D216" s="452"/>
    </row>
    <row r="217" spans="1:4">
      <c r="A217" s="306">
        <v>42228</v>
      </c>
      <c r="B217" s="163" t="s">
        <v>696</v>
      </c>
      <c r="C217" s="452"/>
      <c r="D217" s="452"/>
    </row>
    <row r="218" spans="1:4">
      <c r="A218" s="306">
        <v>42229</v>
      </c>
      <c r="B218" s="163" t="s">
        <v>697</v>
      </c>
      <c r="C218" s="452"/>
      <c r="D218" s="452"/>
    </row>
    <row r="219" spans="1:4">
      <c r="A219" s="306">
        <v>42230</v>
      </c>
      <c r="B219" s="163" t="s">
        <v>698</v>
      </c>
      <c r="C219" s="452"/>
      <c r="D219" s="452"/>
    </row>
    <row r="220" spans="1:4">
      <c r="A220" s="306">
        <v>42231</v>
      </c>
      <c r="B220" s="163" t="s">
        <v>668</v>
      </c>
      <c r="C220" s="452"/>
      <c r="D220" s="452"/>
    </row>
    <row r="221" spans="1:4">
      <c r="A221" s="302">
        <v>5</v>
      </c>
      <c r="B221" s="126" t="s">
        <v>278</v>
      </c>
      <c r="C221" s="453">
        <f>SUM(C222)</f>
        <v>15354176904.24</v>
      </c>
      <c r="D221" s="453">
        <f>SUM(D222)</f>
        <v>14656640529.162001</v>
      </c>
    </row>
    <row r="222" spans="1:4">
      <c r="A222" s="302">
        <v>51</v>
      </c>
      <c r="B222" s="126" t="s">
        <v>279</v>
      </c>
      <c r="C222" s="451">
        <f>C223+C230+C234+C235+C236+C237</f>
        <v>15354176904.24</v>
      </c>
      <c r="D222" s="451">
        <f>D223+D230+D234+D235+D236+D237</f>
        <v>14656640529.162001</v>
      </c>
    </row>
    <row r="223" spans="1:4" ht="37.5" customHeight="1">
      <c r="A223" s="307">
        <v>511</v>
      </c>
      <c r="B223" s="225" t="s">
        <v>652</v>
      </c>
      <c r="C223" s="454">
        <f>SUM(C224:C229)</f>
        <v>0</v>
      </c>
      <c r="D223" s="454">
        <f>SUM(D224:D229)</f>
        <v>0</v>
      </c>
    </row>
    <row r="224" spans="1:4">
      <c r="A224" s="303">
        <v>51101</v>
      </c>
      <c r="B224" s="141" t="s">
        <v>699</v>
      </c>
      <c r="C224" s="452"/>
      <c r="D224" s="452"/>
    </row>
    <row r="225" spans="1:4">
      <c r="A225" s="303">
        <v>51102</v>
      </c>
      <c r="B225" s="141" t="s">
        <v>700</v>
      </c>
      <c r="C225" s="452"/>
      <c r="D225" s="452"/>
    </row>
    <row r="226" spans="1:4">
      <c r="A226" s="303">
        <v>51103</v>
      </c>
      <c r="B226" s="141" t="s">
        <v>701</v>
      </c>
      <c r="C226" s="452"/>
      <c r="D226" s="452"/>
    </row>
    <row r="227" spans="1:4">
      <c r="A227" s="303">
        <v>51104</v>
      </c>
      <c r="B227" s="141" t="s">
        <v>702</v>
      </c>
      <c r="C227" s="452"/>
      <c r="D227" s="452"/>
    </row>
    <row r="228" spans="1:4">
      <c r="A228" s="303">
        <v>51105</v>
      </c>
      <c r="B228" s="141" t="s">
        <v>703</v>
      </c>
      <c r="C228" s="452"/>
      <c r="D228" s="452"/>
    </row>
    <row r="229" spans="1:4">
      <c r="A229" s="303">
        <v>51106</v>
      </c>
      <c r="B229" s="141" t="s">
        <v>704</v>
      </c>
      <c r="C229" s="452"/>
      <c r="D229" s="452"/>
    </row>
    <row r="230" spans="1:4">
      <c r="A230" s="302">
        <v>512</v>
      </c>
      <c r="B230" s="126" t="s">
        <v>280</v>
      </c>
      <c r="C230" s="451">
        <f>SUM(C231:C233)</f>
        <v>15354176904.24</v>
      </c>
      <c r="D230" s="451">
        <f>SUM(D231:D233)</f>
        <v>14656640529.162001</v>
      </c>
    </row>
    <row r="231" spans="1:4">
      <c r="A231" s="303">
        <v>51210</v>
      </c>
      <c r="B231" s="129" t="s">
        <v>281</v>
      </c>
      <c r="C231" s="452">
        <v>15354176904.24</v>
      </c>
      <c r="D231" s="452">
        <v>15354176904.24</v>
      </c>
    </row>
    <row r="232" spans="1:4">
      <c r="A232" s="303">
        <v>51220</v>
      </c>
      <c r="B232" s="129" t="s">
        <v>282</v>
      </c>
      <c r="C232" s="452">
        <v>0</v>
      </c>
      <c r="D232" s="452">
        <v>-697536375.07799995</v>
      </c>
    </row>
    <row r="233" spans="1:4">
      <c r="A233" s="303">
        <v>51230</v>
      </c>
      <c r="B233" s="129" t="s">
        <v>283</v>
      </c>
      <c r="C233" s="452"/>
      <c r="D233" s="452"/>
    </row>
    <row r="234" spans="1:4">
      <c r="A234" s="303">
        <v>51300</v>
      </c>
      <c r="B234" s="129" t="s">
        <v>284</v>
      </c>
      <c r="C234" s="452"/>
      <c r="D234" s="452"/>
    </row>
    <row r="235" spans="1:4">
      <c r="A235" s="304">
        <v>51400</v>
      </c>
      <c r="B235" s="165" t="s">
        <v>287</v>
      </c>
      <c r="C235" s="452"/>
      <c r="D235" s="452"/>
    </row>
    <row r="236" spans="1:4">
      <c r="A236" s="303">
        <v>51500</v>
      </c>
      <c r="B236" s="129" t="s">
        <v>285</v>
      </c>
      <c r="C236" s="452"/>
      <c r="D236" s="452"/>
    </row>
    <row r="237" spans="1:4">
      <c r="A237" s="303">
        <v>51600</v>
      </c>
      <c r="B237" s="129" t="s">
        <v>286</v>
      </c>
      <c r="C237" s="452"/>
      <c r="D237" s="452"/>
    </row>
    <row r="238" spans="1:4">
      <c r="A238" s="302">
        <v>6</v>
      </c>
      <c r="B238" s="126" t="s">
        <v>288</v>
      </c>
      <c r="C238" s="456">
        <f>C145+C221</f>
        <v>15788483964.879999</v>
      </c>
      <c r="D238" s="456">
        <f>D145+D221</f>
        <v>14656774383.59</v>
      </c>
    </row>
    <row r="239" spans="1:4">
      <c r="A239" s="355"/>
      <c r="B239" s="26"/>
      <c r="C239" s="457"/>
      <c r="D239" s="457"/>
    </row>
    <row r="240" spans="1:4">
      <c r="A240" s="355"/>
      <c r="B240" s="26"/>
      <c r="C240" s="457"/>
      <c r="D240" s="457"/>
    </row>
    <row r="241" spans="1:4">
      <c r="A241" s="355"/>
      <c r="B241" s="26"/>
      <c r="C241" s="457"/>
      <c r="D241" s="457"/>
    </row>
    <row r="242" spans="1:4">
      <c r="A242" s="355"/>
      <c r="B242" s="26"/>
      <c r="C242" s="457"/>
      <c r="D242" s="457"/>
    </row>
    <row r="243" spans="1:4">
      <c r="A243" s="355"/>
      <c r="B243" s="26"/>
      <c r="C243" s="457"/>
      <c r="D243" s="457"/>
    </row>
    <row r="244" spans="1:4">
      <c r="A244" s="355"/>
      <c r="B244" s="26"/>
      <c r="C244" s="457"/>
      <c r="D244" s="457"/>
    </row>
    <row r="245" spans="1:4">
      <c r="A245" s="355"/>
      <c r="B245" s="26"/>
      <c r="C245" s="457"/>
      <c r="D245" s="457"/>
    </row>
    <row r="246" spans="1:4">
      <c r="A246" s="355"/>
      <c r="B246" s="26"/>
      <c r="C246" s="457"/>
      <c r="D246" s="457"/>
    </row>
    <row r="247" spans="1:4">
      <c r="A247" s="355"/>
      <c r="B247" s="26"/>
      <c r="C247" s="457"/>
      <c r="D247" s="457"/>
    </row>
    <row r="248" spans="1:4">
      <c r="A248" s="355"/>
      <c r="B248" s="26"/>
      <c r="C248" s="457"/>
      <c r="D248" s="457"/>
    </row>
    <row r="249" spans="1:4">
      <c r="A249" s="355"/>
      <c r="B249" s="26"/>
      <c r="C249" s="457"/>
      <c r="D249" s="457"/>
    </row>
    <row r="250" spans="1:4">
      <c r="A250" s="355"/>
      <c r="B250" s="26"/>
      <c r="C250" s="457"/>
      <c r="D250" s="457"/>
    </row>
    <row r="251" spans="1:4">
      <c r="A251" s="355"/>
      <c r="B251" s="26"/>
      <c r="C251" s="457"/>
      <c r="D251" s="457"/>
    </row>
    <row r="252" spans="1:4">
      <c r="A252" s="355"/>
      <c r="B252" s="26"/>
      <c r="C252" s="457"/>
      <c r="D252" s="457"/>
    </row>
    <row r="253" spans="1:4">
      <c r="A253" s="355"/>
      <c r="B253" s="26"/>
      <c r="C253" s="457"/>
      <c r="D253" s="457"/>
    </row>
    <row r="254" spans="1:4">
      <c r="A254" s="355"/>
      <c r="B254" s="26"/>
      <c r="C254" s="457"/>
      <c r="D254" s="457"/>
    </row>
    <row r="255" spans="1:4">
      <c r="A255" s="355"/>
      <c r="B255" s="26"/>
      <c r="C255" s="457"/>
      <c r="D255" s="457"/>
    </row>
    <row r="256" spans="1:4">
      <c r="A256" s="355"/>
      <c r="B256" s="26"/>
      <c r="C256" s="457"/>
      <c r="D256" s="457"/>
    </row>
    <row r="257" spans="1:4">
      <c r="A257" s="355"/>
      <c r="B257" s="26"/>
      <c r="C257" s="457"/>
      <c r="D257" s="457"/>
    </row>
    <row r="258" spans="1:4">
      <c r="A258" s="355"/>
      <c r="B258" s="26"/>
      <c r="C258" s="457"/>
      <c r="D258" s="457"/>
    </row>
    <row r="259" spans="1:4">
      <c r="A259" s="355"/>
      <c r="B259" s="26"/>
      <c r="C259" s="457"/>
      <c r="D259" s="457"/>
    </row>
    <row r="260" spans="1:4">
      <c r="A260" s="355"/>
      <c r="B260" s="26"/>
      <c r="C260" s="457"/>
      <c r="D260" s="457"/>
    </row>
    <row r="261" spans="1:4">
      <c r="A261" s="355"/>
      <c r="B261" s="26"/>
      <c r="C261" s="457"/>
      <c r="D261" s="457"/>
    </row>
    <row r="262" spans="1:4">
      <c r="A262" s="355"/>
      <c r="B262" s="26"/>
      <c r="C262" s="457"/>
      <c r="D262" s="457"/>
    </row>
    <row r="263" spans="1:4">
      <c r="A263" s="355"/>
      <c r="B263" s="26"/>
      <c r="C263" s="457"/>
      <c r="D263" s="457"/>
    </row>
    <row r="264" spans="1:4">
      <c r="A264" s="355"/>
      <c r="B264" s="26"/>
      <c r="C264" s="457"/>
      <c r="D264" s="457"/>
    </row>
    <row r="265" spans="1:4">
      <c r="A265" s="355"/>
      <c r="B265" s="26"/>
      <c r="C265" s="457"/>
      <c r="D265" s="457"/>
    </row>
    <row r="266" spans="1:4">
      <c r="A266" s="355"/>
      <c r="B266" s="26"/>
      <c r="C266" s="457"/>
      <c r="D266" s="457"/>
    </row>
    <row r="267" spans="1:4">
      <c r="A267" s="355"/>
      <c r="B267" s="26"/>
      <c r="C267" s="457"/>
      <c r="D267" s="457"/>
    </row>
    <row r="268" spans="1:4">
      <c r="A268" s="355"/>
      <c r="B268" s="26"/>
      <c r="C268" s="457"/>
      <c r="D268" s="457"/>
    </row>
    <row r="269" spans="1:4">
      <c r="A269" s="355"/>
      <c r="B269" s="26"/>
      <c r="C269" s="457"/>
      <c r="D269" s="457"/>
    </row>
    <row r="270" spans="1:4">
      <c r="A270" s="355"/>
      <c r="B270" s="26"/>
      <c r="C270" s="457"/>
      <c r="D270" s="457"/>
    </row>
    <row r="271" spans="1:4">
      <c r="A271" s="355"/>
      <c r="B271" s="26"/>
      <c r="C271" s="457"/>
      <c r="D271" s="457"/>
    </row>
    <row r="272" spans="1:4">
      <c r="A272" s="355"/>
      <c r="B272" s="26"/>
      <c r="C272" s="457"/>
      <c r="D272" s="457"/>
    </row>
    <row r="273" spans="1:4">
      <c r="A273" s="355"/>
      <c r="B273" s="26"/>
      <c r="C273" s="457"/>
      <c r="D273" s="457"/>
    </row>
    <row r="274" spans="1:4">
      <c r="A274" s="355"/>
      <c r="B274" s="26"/>
      <c r="C274" s="457"/>
      <c r="D274" s="457"/>
    </row>
    <row r="275" spans="1:4">
      <c r="A275" s="355"/>
      <c r="B275" s="26"/>
      <c r="C275" s="457"/>
      <c r="D275" s="457"/>
    </row>
    <row r="276" spans="1:4">
      <c r="A276" s="355"/>
      <c r="B276" s="26"/>
      <c r="C276" s="457"/>
      <c r="D276" s="457"/>
    </row>
    <row r="277" spans="1:4">
      <c r="A277" s="355"/>
      <c r="B277" s="26"/>
      <c r="C277" s="457"/>
      <c r="D277" s="457"/>
    </row>
    <row r="278" spans="1:4">
      <c r="A278" s="355"/>
      <c r="B278" s="26"/>
      <c r="C278" s="457"/>
      <c r="D278" s="457"/>
    </row>
    <row r="279" spans="1:4">
      <c r="A279" s="355"/>
      <c r="B279" s="26"/>
      <c r="C279" s="457"/>
      <c r="D279" s="457"/>
    </row>
    <row r="280" spans="1:4">
      <c r="A280" s="355"/>
      <c r="B280" s="26"/>
      <c r="C280" s="457"/>
      <c r="D280" s="457"/>
    </row>
    <row r="281" spans="1:4">
      <c r="A281" s="355"/>
      <c r="B281" s="26"/>
      <c r="C281" s="457"/>
      <c r="D281" s="457"/>
    </row>
    <row r="282" spans="1:4">
      <c r="A282" s="355"/>
      <c r="B282" s="26"/>
      <c r="C282" s="457"/>
      <c r="D282" s="457"/>
    </row>
    <row r="283" spans="1:4">
      <c r="A283" s="355"/>
      <c r="B283" s="26"/>
      <c r="C283" s="457"/>
      <c r="D283" s="457"/>
    </row>
    <row r="284" spans="1:4">
      <c r="A284" s="355"/>
      <c r="B284" s="26"/>
      <c r="C284" s="457"/>
      <c r="D284" s="457"/>
    </row>
    <row r="285" spans="1:4">
      <c r="A285" s="355"/>
      <c r="B285" s="26"/>
      <c r="C285" s="457"/>
      <c r="D285" s="457"/>
    </row>
    <row r="286" spans="1:4">
      <c r="A286" s="355"/>
      <c r="B286" s="26"/>
      <c r="C286" s="457"/>
      <c r="D286" s="457"/>
    </row>
    <row r="287" spans="1:4">
      <c r="A287" s="355"/>
      <c r="B287" s="26"/>
      <c r="C287" s="457"/>
      <c r="D287" s="457"/>
    </row>
    <row r="288" spans="1:4">
      <c r="A288" s="355"/>
      <c r="B288" s="26"/>
      <c r="C288" s="457"/>
      <c r="D288" s="457"/>
    </row>
    <row r="289" spans="1:4">
      <c r="A289" s="355"/>
      <c r="B289" s="26"/>
      <c r="C289" s="457"/>
      <c r="D289" s="457"/>
    </row>
    <row r="290" spans="1:4">
      <c r="A290" s="355"/>
      <c r="B290" s="26"/>
      <c r="C290" s="457"/>
      <c r="D290" s="457"/>
    </row>
    <row r="291" spans="1:4">
      <c r="A291" s="355"/>
      <c r="B291" s="26"/>
      <c r="C291" s="457"/>
      <c r="D291" s="457"/>
    </row>
    <row r="292" spans="1:4">
      <c r="A292" s="355"/>
      <c r="B292" s="26"/>
      <c r="C292" s="457"/>
      <c r="D292" s="457"/>
    </row>
    <row r="293" spans="1:4">
      <c r="A293" s="355"/>
      <c r="B293" s="26"/>
      <c r="C293" s="457"/>
      <c r="D293" s="457"/>
    </row>
    <row r="294" spans="1:4">
      <c r="A294" s="355"/>
      <c r="B294" s="26"/>
      <c r="C294" s="457"/>
      <c r="D294" s="457"/>
    </row>
    <row r="295" spans="1:4">
      <c r="A295" s="355"/>
      <c r="B295" s="26"/>
      <c r="C295" s="457"/>
      <c r="D295" s="457"/>
    </row>
    <row r="296" spans="1:4">
      <c r="A296" s="355"/>
      <c r="B296" s="26"/>
      <c r="C296" s="457"/>
      <c r="D296" s="457"/>
    </row>
  </sheetData>
  <mergeCells count="1">
    <mergeCell ref="A3:D3"/>
  </mergeCells>
  <pageMargins left="0.25" right="0.25" top="0.33" bottom="0.28999999999999998" header="0.3" footer="0.28000000000000003"/>
  <pageSetup paperSize="9" scale="95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  <pageSetUpPr fitToPage="1"/>
  </sheetPr>
  <dimension ref="A1:H393"/>
  <sheetViews>
    <sheetView topLeftCell="C1" workbookViewId="0">
      <pane xSplit="2" ySplit="7" topLeftCell="E8" activePane="bottomRight" state="frozen"/>
      <selection activeCell="C1" sqref="C1"/>
      <selection pane="topRight" activeCell="E1" sqref="E1"/>
      <selection pane="bottomLeft" activeCell="C8" sqref="C8"/>
      <selection pane="bottomRight" activeCell="D152" sqref="D152"/>
    </sheetView>
  </sheetViews>
  <sheetFormatPr defaultColWidth="9.140625" defaultRowHeight="15"/>
  <cols>
    <col min="1" max="1" width="14" style="10" hidden="1" customWidth="1"/>
    <col min="2" max="2" width="21.42578125" style="10" hidden="1" customWidth="1"/>
    <col min="3" max="3" width="13.5703125" style="10" customWidth="1"/>
    <col min="4" max="4" width="76" style="10" customWidth="1"/>
    <col min="5" max="6" width="16.140625" style="10" customWidth="1"/>
    <col min="7" max="8" width="13.42578125" style="11" customWidth="1"/>
    <col min="9" max="16384" width="9.140625" style="10"/>
  </cols>
  <sheetData>
    <row r="1" spans="1:8" ht="15.75">
      <c r="A1" s="365" t="s">
        <v>1290</v>
      </c>
      <c r="H1" s="11" t="s">
        <v>1240</v>
      </c>
    </row>
    <row r="2" spans="1:8">
      <c r="A2" s="44"/>
      <c r="B2" s="44"/>
      <c r="C2" s="44"/>
      <c r="D2" s="44"/>
      <c r="E2" s="44"/>
      <c r="F2" s="44"/>
      <c r="G2" s="70"/>
      <c r="H2" s="70"/>
    </row>
    <row r="3" spans="1:8">
      <c r="A3" s="403" t="s">
        <v>8</v>
      </c>
      <c r="B3" s="403"/>
      <c r="C3" s="403"/>
      <c r="D3" s="403"/>
      <c r="E3" s="403"/>
      <c r="F3" s="403"/>
      <c r="G3" s="403"/>
      <c r="H3" s="403"/>
    </row>
    <row r="4" spans="1:8">
      <c r="A4" s="33"/>
      <c r="B4" s="33"/>
      <c r="C4" s="33"/>
      <c r="D4" s="33"/>
      <c r="E4" s="267"/>
      <c r="F4" s="291"/>
      <c r="G4" s="71"/>
      <c r="H4" s="71"/>
    </row>
    <row r="5" spans="1:8">
      <c r="A5" s="33"/>
      <c r="B5" s="33"/>
      <c r="C5" s="33"/>
      <c r="D5" s="33"/>
      <c r="E5" s="267"/>
      <c r="F5" s="291"/>
      <c r="G5" s="71"/>
      <c r="H5" s="71" t="s">
        <v>485</v>
      </c>
    </row>
    <row r="6" spans="1:8" ht="27.75" customHeight="1">
      <c r="A6" s="13"/>
      <c r="B6" s="13"/>
      <c r="C6" s="428" t="s">
        <v>31</v>
      </c>
      <c r="D6" s="427" t="s">
        <v>12</v>
      </c>
      <c r="E6" s="420" t="s">
        <v>1260</v>
      </c>
      <c r="F6" s="420"/>
      <c r="G6" s="420" t="s">
        <v>1262</v>
      </c>
      <c r="H6" s="420"/>
    </row>
    <row r="7" spans="1:8" ht="41.25" customHeight="1">
      <c r="A7" s="29" t="s">
        <v>115</v>
      </c>
      <c r="B7" s="190" t="s">
        <v>116</v>
      </c>
      <c r="C7" s="428"/>
      <c r="D7" s="427"/>
      <c r="E7" s="273" t="s">
        <v>1261</v>
      </c>
      <c r="F7" s="273" t="s">
        <v>30</v>
      </c>
      <c r="G7" s="273" t="s">
        <v>1261</v>
      </c>
      <c r="H7" s="273" t="s">
        <v>30</v>
      </c>
    </row>
    <row r="8" spans="1:8">
      <c r="A8" s="45"/>
      <c r="B8" s="191"/>
      <c r="C8" s="134">
        <v>1</v>
      </c>
      <c r="D8" s="135" t="s">
        <v>494</v>
      </c>
      <c r="E8" s="135"/>
      <c r="F8" s="135"/>
      <c r="G8" s="199"/>
      <c r="H8" s="200"/>
    </row>
    <row r="9" spans="1:8">
      <c r="A9" s="46">
        <v>70101</v>
      </c>
      <c r="B9" s="192">
        <v>80101</v>
      </c>
      <c r="C9" s="134">
        <v>2</v>
      </c>
      <c r="D9" s="135" t="s">
        <v>495</v>
      </c>
      <c r="E9" s="201">
        <f>E10+E86+E95</f>
        <v>0</v>
      </c>
      <c r="F9" s="201">
        <f>F10+F86+F95</f>
        <v>0</v>
      </c>
      <c r="G9" s="201">
        <f>G10+G86+G95</f>
        <v>186121700</v>
      </c>
      <c r="H9" s="201">
        <f>H10+H86+H95</f>
        <v>141986725</v>
      </c>
    </row>
    <row r="10" spans="1:8">
      <c r="A10" s="46">
        <v>70101</v>
      </c>
      <c r="B10" s="192">
        <v>80101</v>
      </c>
      <c r="C10" s="321">
        <v>21</v>
      </c>
      <c r="D10" s="135" t="s">
        <v>373</v>
      </c>
      <c r="E10" s="201">
        <f>SUM(E73,E68,E63,E11)</f>
        <v>0</v>
      </c>
      <c r="F10" s="201">
        <f>SUM(F73,F68,F63,F11)</f>
        <v>0</v>
      </c>
      <c r="G10" s="201">
        <f>SUM(G73,G68,G63,G11)</f>
        <v>186121700</v>
      </c>
      <c r="H10" s="201">
        <f>SUM(H73,H68,H63,H11)</f>
        <v>141986725</v>
      </c>
    </row>
    <row r="11" spans="1:8">
      <c r="A11" s="46">
        <v>70101</v>
      </c>
      <c r="B11" s="192">
        <v>80101</v>
      </c>
      <c r="C11" s="321">
        <v>210</v>
      </c>
      <c r="D11" s="135" t="s">
        <v>374</v>
      </c>
      <c r="E11" s="201">
        <f>SUM(E12,E18,E24,E29,E37,E41,E46,E50,E60)</f>
        <v>0</v>
      </c>
      <c r="F11" s="201">
        <f>SUM(F12,F18,F24,F29,F37,F41,F46,F50,F60)</f>
        <v>0</v>
      </c>
      <c r="G11" s="201">
        <f>SUM(G12,G18,G24,G29,G37,G41,G46,G50,G60)</f>
        <v>186121700</v>
      </c>
      <c r="H11" s="201">
        <f>SUM(H12,H18,H24,H29,H37,H41,H46,H50,H60)</f>
        <v>141986725</v>
      </c>
    </row>
    <row r="12" spans="1:8">
      <c r="A12" s="46">
        <v>70101</v>
      </c>
      <c r="B12" s="192">
        <v>80101</v>
      </c>
      <c r="C12" s="321">
        <v>2101</v>
      </c>
      <c r="D12" s="135" t="s">
        <v>375</v>
      </c>
      <c r="E12" s="201">
        <f>SUM(E13:E17)</f>
        <v>0</v>
      </c>
      <c r="F12" s="201">
        <f>SUM(F13:F17)</f>
        <v>0</v>
      </c>
      <c r="G12" s="201">
        <f>SUM(G13:G17)</f>
        <v>131686400</v>
      </c>
      <c r="H12" s="201">
        <f>SUM(H13:H17)</f>
        <v>109054433</v>
      </c>
    </row>
    <row r="13" spans="1:8">
      <c r="A13" s="46">
        <v>70101</v>
      </c>
      <c r="B13" s="192">
        <v>80101</v>
      </c>
      <c r="C13" s="314">
        <v>210101</v>
      </c>
      <c r="D13" s="194" t="s">
        <v>460</v>
      </c>
      <c r="E13" s="202"/>
      <c r="F13" s="202"/>
      <c r="G13" s="202">
        <v>122314400</v>
      </c>
      <c r="H13" s="202">
        <v>106369433</v>
      </c>
    </row>
    <row r="14" spans="1:8">
      <c r="A14" s="46">
        <v>70101</v>
      </c>
      <c r="B14" s="192">
        <v>80101</v>
      </c>
      <c r="C14" s="314">
        <v>210102</v>
      </c>
      <c r="D14" s="194" t="s">
        <v>376</v>
      </c>
      <c r="E14" s="202"/>
      <c r="F14" s="202"/>
      <c r="G14" s="202"/>
      <c r="H14" s="202"/>
    </row>
    <row r="15" spans="1:8">
      <c r="A15" s="46">
        <v>70101</v>
      </c>
      <c r="B15" s="192">
        <v>80101</v>
      </c>
      <c r="C15" s="314">
        <v>210103</v>
      </c>
      <c r="D15" s="194" t="s">
        <v>461</v>
      </c>
      <c r="E15" s="202"/>
      <c r="F15" s="202"/>
      <c r="G15" s="202">
        <v>9372000</v>
      </c>
      <c r="H15" s="202">
        <v>2685000</v>
      </c>
    </row>
    <row r="16" spans="1:8">
      <c r="A16" s="46">
        <v>70101</v>
      </c>
      <c r="B16" s="192">
        <v>80101</v>
      </c>
      <c r="C16" s="314">
        <v>210104</v>
      </c>
      <c r="D16" s="194" t="s">
        <v>462</v>
      </c>
      <c r="E16" s="202"/>
      <c r="F16" s="202"/>
      <c r="G16" s="202"/>
      <c r="H16" s="202"/>
    </row>
    <row r="17" spans="1:8">
      <c r="A17" s="46">
        <v>70101</v>
      </c>
      <c r="B17" s="192">
        <v>80101</v>
      </c>
      <c r="C17" s="314">
        <v>210105</v>
      </c>
      <c r="D17" s="194" t="s">
        <v>377</v>
      </c>
      <c r="E17" s="202"/>
      <c r="F17" s="202"/>
      <c r="G17" s="202"/>
      <c r="H17" s="202"/>
    </row>
    <row r="18" spans="1:8">
      <c r="A18" s="46">
        <v>70101</v>
      </c>
      <c r="B18" s="192">
        <v>80101</v>
      </c>
      <c r="C18" s="321">
        <v>2102</v>
      </c>
      <c r="D18" s="135" t="s">
        <v>378</v>
      </c>
      <c r="E18" s="201">
        <f>SUM(E19:E23)</f>
        <v>0</v>
      </c>
      <c r="F18" s="201">
        <f>SUM(F19:F23)</f>
        <v>0</v>
      </c>
      <c r="G18" s="201">
        <f>SUM(G19:G23)</f>
        <v>14485500</v>
      </c>
      <c r="H18" s="201">
        <f>SUM(H19:H23)</f>
        <v>11422592</v>
      </c>
    </row>
    <row r="19" spans="1:8">
      <c r="A19" s="46">
        <v>70101</v>
      </c>
      <c r="B19" s="192">
        <v>80101</v>
      </c>
      <c r="C19" s="314">
        <v>210201</v>
      </c>
      <c r="D19" s="194" t="s">
        <v>379</v>
      </c>
      <c r="E19" s="202"/>
      <c r="F19" s="202"/>
      <c r="G19" s="202">
        <v>9218000</v>
      </c>
      <c r="H19" s="202">
        <v>7911916</v>
      </c>
    </row>
    <row r="20" spans="1:8">
      <c r="A20" s="46">
        <v>70101</v>
      </c>
      <c r="B20" s="192">
        <v>80101</v>
      </c>
      <c r="C20" s="314">
        <v>210202</v>
      </c>
      <c r="D20" s="194" t="s">
        <v>380</v>
      </c>
      <c r="E20" s="202"/>
      <c r="F20" s="202"/>
      <c r="G20" s="202">
        <v>1316900</v>
      </c>
      <c r="H20" s="202">
        <v>798196</v>
      </c>
    </row>
    <row r="21" spans="1:8">
      <c r="A21" s="46">
        <v>70101</v>
      </c>
      <c r="B21" s="192">
        <v>80101</v>
      </c>
      <c r="C21" s="314">
        <v>210203</v>
      </c>
      <c r="D21" s="194" t="s">
        <v>381</v>
      </c>
      <c r="E21" s="202"/>
      <c r="F21" s="202"/>
      <c r="G21" s="202">
        <v>1053500</v>
      </c>
      <c r="H21" s="202">
        <v>997742</v>
      </c>
    </row>
    <row r="22" spans="1:8">
      <c r="A22" s="46">
        <v>70101</v>
      </c>
      <c r="B22" s="192">
        <v>80101</v>
      </c>
      <c r="C22" s="314">
        <v>210204</v>
      </c>
      <c r="D22" s="194" t="s">
        <v>382</v>
      </c>
      <c r="E22" s="202"/>
      <c r="F22" s="202"/>
      <c r="G22" s="202">
        <v>263400</v>
      </c>
      <c r="H22" s="202">
        <v>155886</v>
      </c>
    </row>
    <row r="23" spans="1:8">
      <c r="A23" s="46">
        <v>70101</v>
      </c>
      <c r="B23" s="192">
        <v>80101</v>
      </c>
      <c r="C23" s="314">
        <v>210205</v>
      </c>
      <c r="D23" s="194" t="s">
        <v>383</v>
      </c>
      <c r="E23" s="202"/>
      <c r="F23" s="202"/>
      <c r="G23" s="202">
        <v>2633700</v>
      </c>
      <c r="H23" s="202">
        <v>1558852</v>
      </c>
    </row>
    <row r="24" spans="1:8">
      <c r="A24" s="46">
        <v>70101</v>
      </c>
      <c r="B24" s="192">
        <v>80101</v>
      </c>
      <c r="C24" s="321">
        <v>2103</v>
      </c>
      <c r="D24" s="135" t="s">
        <v>384</v>
      </c>
      <c r="E24" s="201">
        <f>SUM(E25:E28)</f>
        <v>0</v>
      </c>
      <c r="F24" s="201">
        <f>SUM(F25:F28)</f>
        <v>0</v>
      </c>
      <c r="G24" s="201">
        <f>SUM(G25:G28)</f>
        <v>0</v>
      </c>
      <c r="H24" s="201">
        <f>SUM(H25:H28)</f>
        <v>0</v>
      </c>
    </row>
    <row r="25" spans="1:8">
      <c r="A25" s="46">
        <v>70101</v>
      </c>
      <c r="B25" s="192">
        <v>80101</v>
      </c>
      <c r="C25" s="314">
        <v>210301</v>
      </c>
      <c r="D25" s="194" t="s">
        <v>385</v>
      </c>
      <c r="E25" s="202"/>
      <c r="F25" s="202"/>
      <c r="G25" s="202"/>
      <c r="H25" s="202"/>
    </row>
    <row r="26" spans="1:8">
      <c r="A26" s="46">
        <v>70101</v>
      </c>
      <c r="B26" s="192">
        <v>80101</v>
      </c>
      <c r="C26" s="314">
        <v>210302</v>
      </c>
      <c r="D26" s="194" t="s">
        <v>386</v>
      </c>
      <c r="E26" s="202"/>
      <c r="F26" s="202"/>
      <c r="G26" s="202"/>
      <c r="H26" s="202"/>
    </row>
    <row r="27" spans="1:8">
      <c r="A27" s="46">
        <v>70101</v>
      </c>
      <c r="B27" s="192">
        <v>80101</v>
      </c>
      <c r="C27" s="314">
        <v>210303</v>
      </c>
      <c r="D27" s="194" t="s">
        <v>387</v>
      </c>
      <c r="E27" s="202"/>
      <c r="F27" s="202"/>
      <c r="G27" s="202"/>
      <c r="H27" s="202"/>
    </row>
    <row r="28" spans="1:8">
      <c r="A28" s="46">
        <v>70101</v>
      </c>
      <c r="B28" s="192">
        <v>80101</v>
      </c>
      <c r="C28" s="314">
        <v>210304</v>
      </c>
      <c r="D28" s="194" t="s">
        <v>388</v>
      </c>
      <c r="E28" s="202"/>
      <c r="F28" s="202"/>
      <c r="G28" s="202"/>
      <c r="H28" s="202"/>
    </row>
    <row r="29" spans="1:8">
      <c r="A29" s="46">
        <v>70101</v>
      </c>
      <c r="B29" s="192">
        <v>80101</v>
      </c>
      <c r="C29" s="321">
        <v>2104</v>
      </c>
      <c r="D29" s="135" t="s">
        <v>389</v>
      </c>
      <c r="E29" s="201">
        <f>SUM(E30:E36)</f>
        <v>0</v>
      </c>
      <c r="F29" s="201">
        <f>SUM(F30:F36)</f>
        <v>0</v>
      </c>
      <c r="G29" s="201">
        <f>SUM(G30:G36)</f>
        <v>7706600</v>
      </c>
      <c r="H29" s="201">
        <f>SUM(H30:H36)</f>
        <v>7705100</v>
      </c>
    </row>
    <row r="30" spans="1:8">
      <c r="A30" s="46">
        <v>70101</v>
      </c>
      <c r="B30" s="192">
        <v>80101</v>
      </c>
      <c r="C30" s="314">
        <v>210401</v>
      </c>
      <c r="D30" s="194" t="s">
        <v>390</v>
      </c>
      <c r="E30" s="202"/>
      <c r="F30" s="202"/>
      <c r="G30" s="202">
        <v>748400</v>
      </c>
      <c r="H30" s="202">
        <v>748400</v>
      </c>
    </row>
    <row r="31" spans="1:8">
      <c r="A31" s="46">
        <v>70101</v>
      </c>
      <c r="B31" s="192">
        <v>80101</v>
      </c>
      <c r="C31" s="314">
        <v>210402</v>
      </c>
      <c r="D31" s="194" t="s">
        <v>391</v>
      </c>
      <c r="E31" s="202"/>
      <c r="F31" s="202"/>
      <c r="G31" s="202">
        <v>5247400</v>
      </c>
      <c r="H31" s="202">
        <v>5245900</v>
      </c>
    </row>
    <row r="32" spans="1:8">
      <c r="A32" s="46">
        <v>70101</v>
      </c>
      <c r="B32" s="192">
        <v>80101</v>
      </c>
      <c r="C32" s="314">
        <v>210403</v>
      </c>
      <c r="D32" s="194" t="s">
        <v>392</v>
      </c>
      <c r="E32" s="202"/>
      <c r="F32" s="202"/>
      <c r="G32" s="202">
        <v>1251000</v>
      </c>
      <c r="H32" s="202">
        <v>1251000</v>
      </c>
    </row>
    <row r="33" spans="1:8">
      <c r="A33" s="46">
        <v>70101</v>
      </c>
      <c r="B33" s="192">
        <v>80101</v>
      </c>
      <c r="C33" s="314">
        <v>210404</v>
      </c>
      <c r="D33" s="194" t="s">
        <v>393</v>
      </c>
      <c r="E33" s="202"/>
      <c r="F33" s="202"/>
      <c r="G33" s="202"/>
      <c r="H33" s="202"/>
    </row>
    <row r="34" spans="1:8">
      <c r="A34" s="46">
        <v>70101</v>
      </c>
      <c r="B34" s="192">
        <v>80101</v>
      </c>
      <c r="C34" s="314">
        <v>210405</v>
      </c>
      <c r="D34" s="194" t="s">
        <v>394</v>
      </c>
      <c r="E34" s="202"/>
      <c r="F34" s="202"/>
      <c r="G34" s="202"/>
      <c r="H34" s="202"/>
    </row>
    <row r="35" spans="1:8">
      <c r="A35" s="46">
        <v>70101</v>
      </c>
      <c r="B35" s="192">
        <v>80101</v>
      </c>
      <c r="C35" s="314">
        <v>210406</v>
      </c>
      <c r="D35" s="194" t="s">
        <v>395</v>
      </c>
      <c r="E35" s="202"/>
      <c r="F35" s="202"/>
      <c r="G35" s="202">
        <v>459800</v>
      </c>
      <c r="H35" s="202">
        <v>459800</v>
      </c>
    </row>
    <row r="36" spans="1:8">
      <c r="A36" s="46">
        <v>70101</v>
      </c>
      <c r="B36" s="192">
        <v>80101</v>
      </c>
      <c r="C36" s="171">
        <v>210407</v>
      </c>
      <c r="D36" s="59" t="s">
        <v>1241</v>
      </c>
      <c r="E36" s="202"/>
      <c r="F36" s="202"/>
      <c r="G36" s="202"/>
      <c r="H36" s="202"/>
    </row>
    <row r="37" spans="1:8">
      <c r="A37" s="46">
        <v>70101</v>
      </c>
      <c r="B37" s="192">
        <v>80101</v>
      </c>
      <c r="C37" s="321">
        <v>2105</v>
      </c>
      <c r="D37" s="135" t="s">
        <v>396</v>
      </c>
      <c r="E37" s="201">
        <f>SUM(E38:E40)</f>
        <v>0</v>
      </c>
      <c r="F37" s="201">
        <f>SUM(F38:F40)</f>
        <v>0</v>
      </c>
      <c r="G37" s="201">
        <f>SUM(G38:G40)</f>
        <v>1540400</v>
      </c>
      <c r="H37" s="201">
        <f>SUM(H38:H40)</f>
        <v>1540400</v>
      </c>
    </row>
    <row r="38" spans="1:8">
      <c r="A38" s="46">
        <v>70101</v>
      </c>
      <c r="B38" s="192">
        <v>80101</v>
      </c>
      <c r="C38" s="314">
        <v>210501</v>
      </c>
      <c r="D38" s="194" t="s">
        <v>397</v>
      </c>
      <c r="E38" s="202"/>
      <c r="F38" s="202"/>
      <c r="G38" s="202"/>
      <c r="H38" s="202"/>
    </row>
    <row r="39" spans="1:8">
      <c r="A39" s="46">
        <v>70101</v>
      </c>
      <c r="B39" s="192">
        <v>80101</v>
      </c>
      <c r="C39" s="314">
        <v>210502</v>
      </c>
      <c r="D39" s="194" t="s">
        <v>398</v>
      </c>
      <c r="E39" s="202"/>
      <c r="F39" s="202"/>
      <c r="G39" s="202"/>
      <c r="H39" s="202"/>
    </row>
    <row r="40" spans="1:8">
      <c r="A40" s="46">
        <v>70101</v>
      </c>
      <c r="B40" s="192">
        <v>80101</v>
      </c>
      <c r="C40" s="314">
        <v>210503</v>
      </c>
      <c r="D40" s="194" t="s">
        <v>399</v>
      </c>
      <c r="E40" s="202"/>
      <c r="F40" s="202"/>
      <c r="G40" s="202">
        <v>1540400</v>
      </c>
      <c r="H40" s="202">
        <v>1540400</v>
      </c>
    </row>
    <row r="41" spans="1:8">
      <c r="A41" s="46">
        <v>70101</v>
      </c>
      <c r="B41" s="192">
        <v>80101</v>
      </c>
      <c r="C41" s="321">
        <v>2106</v>
      </c>
      <c r="D41" s="135" t="s">
        <v>400</v>
      </c>
      <c r="E41" s="201">
        <f>SUM(E42:E45)</f>
        <v>0</v>
      </c>
      <c r="F41" s="201">
        <f>SUM(F42:F45)</f>
        <v>0</v>
      </c>
      <c r="G41" s="201">
        <f>SUM(G42:G45)</f>
        <v>15760800</v>
      </c>
      <c r="H41" s="201">
        <f>SUM(H42:H45)</f>
        <v>8215000</v>
      </c>
    </row>
    <row r="42" spans="1:8">
      <c r="A42" s="46">
        <v>70101</v>
      </c>
      <c r="B42" s="192">
        <v>80101</v>
      </c>
      <c r="C42" s="314">
        <v>210601</v>
      </c>
      <c r="D42" s="194" t="s">
        <v>401</v>
      </c>
      <c r="E42" s="202"/>
      <c r="F42" s="202"/>
      <c r="G42" s="202">
        <v>574200</v>
      </c>
      <c r="H42" s="202">
        <v>574000</v>
      </c>
    </row>
    <row r="43" spans="1:8">
      <c r="A43" s="46">
        <v>70101</v>
      </c>
      <c r="B43" s="192">
        <v>80101</v>
      </c>
      <c r="C43" s="314">
        <v>210602</v>
      </c>
      <c r="D43" s="194" t="s">
        <v>402</v>
      </c>
      <c r="E43" s="202"/>
      <c r="F43" s="202"/>
      <c r="G43" s="202"/>
      <c r="H43" s="202"/>
    </row>
    <row r="44" spans="1:8">
      <c r="A44" s="46">
        <v>70101</v>
      </c>
      <c r="B44" s="192">
        <v>80101</v>
      </c>
      <c r="C44" s="314">
        <v>210603</v>
      </c>
      <c r="D44" s="194" t="s">
        <v>403</v>
      </c>
      <c r="E44" s="202"/>
      <c r="F44" s="202"/>
      <c r="G44" s="202">
        <v>962300</v>
      </c>
      <c r="H44" s="202">
        <v>962000</v>
      </c>
    </row>
    <row r="45" spans="1:8">
      <c r="A45" s="46">
        <v>70101</v>
      </c>
      <c r="B45" s="192">
        <v>80101</v>
      </c>
      <c r="C45" s="314">
        <v>210604</v>
      </c>
      <c r="D45" s="194" t="s">
        <v>404</v>
      </c>
      <c r="E45" s="202"/>
      <c r="F45" s="202"/>
      <c r="G45" s="202">
        <v>14224300</v>
      </c>
      <c r="H45" s="202">
        <v>6679000</v>
      </c>
    </row>
    <row r="46" spans="1:8">
      <c r="A46" s="46">
        <v>70101</v>
      </c>
      <c r="B46" s="192">
        <v>80101</v>
      </c>
      <c r="C46" s="134">
        <v>2107</v>
      </c>
      <c r="D46" s="135" t="s">
        <v>405</v>
      </c>
      <c r="E46" s="201">
        <f>SUM(E47:E49)</f>
        <v>0</v>
      </c>
      <c r="F46" s="201">
        <f>SUM(F47:F49)</f>
        <v>0</v>
      </c>
      <c r="G46" s="201">
        <f>SUM(G47:G49)</f>
        <v>3017500</v>
      </c>
      <c r="H46" s="201">
        <f>SUM(H47:H49)</f>
        <v>3017500</v>
      </c>
    </row>
    <row r="47" spans="1:8">
      <c r="A47" s="46">
        <v>70101</v>
      </c>
      <c r="B47" s="192">
        <v>80101</v>
      </c>
      <c r="C47" s="314">
        <v>210701</v>
      </c>
      <c r="D47" s="194" t="s">
        <v>406</v>
      </c>
      <c r="E47" s="202"/>
      <c r="F47" s="202"/>
      <c r="G47" s="202"/>
      <c r="H47" s="202"/>
    </row>
    <row r="48" spans="1:8">
      <c r="A48" s="46">
        <v>70101</v>
      </c>
      <c r="B48" s="192">
        <v>80101</v>
      </c>
      <c r="C48" s="314">
        <v>210702</v>
      </c>
      <c r="D48" s="194" t="s">
        <v>407</v>
      </c>
      <c r="E48" s="202"/>
      <c r="F48" s="202"/>
      <c r="G48" s="202">
        <v>3017500</v>
      </c>
      <c r="H48" s="202">
        <v>3017500</v>
      </c>
    </row>
    <row r="49" spans="1:8">
      <c r="A49" s="46">
        <v>70101</v>
      </c>
      <c r="B49" s="192">
        <v>80101</v>
      </c>
      <c r="C49" s="314">
        <v>210703</v>
      </c>
      <c r="D49" s="194" t="s">
        <v>408</v>
      </c>
      <c r="E49" s="202"/>
      <c r="F49" s="202"/>
      <c r="G49" s="202"/>
      <c r="H49" s="202"/>
    </row>
    <row r="50" spans="1:8">
      <c r="A50" s="46">
        <v>70101</v>
      </c>
      <c r="B50" s="192">
        <v>80101</v>
      </c>
      <c r="C50" s="321">
        <v>2108</v>
      </c>
      <c r="D50" s="135" t="s">
        <v>409</v>
      </c>
      <c r="E50" s="201">
        <f>SUM(E51:E59)</f>
        <v>0</v>
      </c>
      <c r="F50" s="201">
        <f>SUM(F51:F59)</f>
        <v>0</v>
      </c>
      <c r="G50" s="201">
        <f>SUM(G51:G59)</f>
        <v>11924500</v>
      </c>
      <c r="H50" s="201">
        <f>SUM(H51:H59)</f>
        <v>1031700</v>
      </c>
    </row>
    <row r="51" spans="1:8">
      <c r="A51" s="46">
        <v>70101</v>
      </c>
      <c r="B51" s="192">
        <v>80101</v>
      </c>
      <c r="C51" s="314">
        <v>210801</v>
      </c>
      <c r="D51" s="194" t="s">
        <v>410</v>
      </c>
      <c r="E51" s="202"/>
      <c r="F51" s="202"/>
      <c r="G51" s="202">
        <v>8918900</v>
      </c>
      <c r="H51" s="202">
        <v>747000</v>
      </c>
    </row>
    <row r="52" spans="1:8">
      <c r="A52" s="46">
        <v>70101</v>
      </c>
      <c r="B52" s="192">
        <v>80101</v>
      </c>
      <c r="C52" s="314">
        <v>210802</v>
      </c>
      <c r="D52" s="194" t="s">
        <v>463</v>
      </c>
      <c r="E52" s="202"/>
      <c r="F52" s="202"/>
      <c r="G52" s="202"/>
      <c r="H52" s="202"/>
    </row>
    <row r="53" spans="1:8">
      <c r="A53" s="46">
        <v>70101</v>
      </c>
      <c r="B53" s="192">
        <v>80101</v>
      </c>
      <c r="C53" s="314">
        <v>210803</v>
      </c>
      <c r="D53" s="194" t="s">
        <v>411</v>
      </c>
      <c r="E53" s="202"/>
      <c r="F53" s="202"/>
      <c r="G53" s="202">
        <v>118800</v>
      </c>
      <c r="H53" s="202">
        <v>118800</v>
      </c>
    </row>
    <row r="54" spans="1:8">
      <c r="A54" s="46">
        <v>70101</v>
      </c>
      <c r="B54" s="192">
        <v>80101</v>
      </c>
      <c r="C54" s="314">
        <v>210804</v>
      </c>
      <c r="D54" s="194" t="s">
        <v>412</v>
      </c>
      <c r="E54" s="202"/>
      <c r="F54" s="202"/>
      <c r="G54" s="202">
        <v>198000</v>
      </c>
      <c r="H54" s="202">
        <v>165900</v>
      </c>
    </row>
    <row r="55" spans="1:8">
      <c r="A55" s="46">
        <v>70101</v>
      </c>
      <c r="B55" s="192">
        <v>80101</v>
      </c>
      <c r="C55" s="314">
        <v>210805</v>
      </c>
      <c r="D55" s="194" t="s">
        <v>413</v>
      </c>
      <c r="E55" s="202"/>
      <c r="F55" s="202"/>
      <c r="G55" s="202">
        <v>0</v>
      </c>
      <c r="H55" s="202">
        <v>0</v>
      </c>
    </row>
    <row r="56" spans="1:8">
      <c r="A56" s="46">
        <v>70101</v>
      </c>
      <c r="B56" s="192">
        <v>80101</v>
      </c>
      <c r="C56" s="314">
        <v>210806</v>
      </c>
      <c r="D56" s="194" t="s">
        <v>414</v>
      </c>
      <c r="E56" s="202"/>
      <c r="F56" s="202"/>
      <c r="G56" s="202"/>
      <c r="H56" s="202"/>
    </row>
    <row r="57" spans="1:8">
      <c r="A57" s="46">
        <v>70101</v>
      </c>
      <c r="B57" s="192">
        <v>80101</v>
      </c>
      <c r="C57" s="314">
        <v>210807</v>
      </c>
      <c r="D57" s="194" t="s">
        <v>464</v>
      </c>
      <c r="E57" s="202"/>
      <c r="F57" s="202"/>
      <c r="G57" s="202">
        <v>2688800</v>
      </c>
      <c r="H57" s="202">
        <v>0</v>
      </c>
    </row>
    <row r="58" spans="1:8">
      <c r="A58" s="46">
        <v>70101</v>
      </c>
      <c r="B58" s="192">
        <v>80101</v>
      </c>
      <c r="C58" s="314">
        <v>210808</v>
      </c>
      <c r="D58" s="194" t="s">
        <v>415</v>
      </c>
      <c r="E58" s="202"/>
      <c r="F58" s="202"/>
      <c r="G58" s="202">
        <v>0</v>
      </c>
      <c r="H58" s="202">
        <v>0</v>
      </c>
    </row>
    <row r="59" spans="1:8">
      <c r="A59" s="46">
        <v>70101</v>
      </c>
      <c r="B59" s="192">
        <v>80101</v>
      </c>
      <c r="C59" s="314">
        <v>210809</v>
      </c>
      <c r="D59" s="194" t="s">
        <v>416</v>
      </c>
      <c r="E59" s="202"/>
      <c r="F59" s="202"/>
      <c r="G59" s="202"/>
      <c r="H59" s="202"/>
    </row>
    <row r="60" spans="1:8">
      <c r="A60" s="46">
        <v>70101</v>
      </c>
      <c r="B60" s="192">
        <v>80101</v>
      </c>
      <c r="C60" s="321">
        <v>2109</v>
      </c>
      <c r="D60" s="135" t="s">
        <v>417</v>
      </c>
      <c r="E60" s="201">
        <f>SUM(E61:E62)</f>
        <v>0</v>
      </c>
      <c r="F60" s="201">
        <f>SUM(F61:F62)</f>
        <v>0</v>
      </c>
      <c r="G60" s="201">
        <f>SUM(G61:G62)</f>
        <v>0</v>
      </c>
      <c r="H60" s="201">
        <f>SUM(H61:H62)</f>
        <v>0</v>
      </c>
    </row>
    <row r="61" spans="1:8">
      <c r="A61" s="46">
        <v>70101</v>
      </c>
      <c r="B61" s="192">
        <v>80101</v>
      </c>
      <c r="C61" s="314">
        <v>210901</v>
      </c>
      <c r="D61" s="194" t="s">
        <v>418</v>
      </c>
      <c r="E61" s="202"/>
      <c r="F61" s="202"/>
      <c r="G61" s="202"/>
      <c r="H61" s="202"/>
    </row>
    <row r="62" spans="1:8">
      <c r="A62" s="46">
        <v>70101</v>
      </c>
      <c r="B62" s="192">
        <v>80101</v>
      </c>
      <c r="C62" s="314">
        <v>210902</v>
      </c>
      <c r="D62" s="194" t="s">
        <v>465</v>
      </c>
      <c r="E62" s="202"/>
      <c r="F62" s="202"/>
      <c r="G62" s="202"/>
      <c r="H62" s="202"/>
    </row>
    <row r="63" spans="1:8">
      <c r="A63" s="46">
        <v>70101</v>
      </c>
      <c r="B63" s="192">
        <v>80101</v>
      </c>
      <c r="C63" s="321">
        <v>211</v>
      </c>
      <c r="D63" s="135" t="s">
        <v>419</v>
      </c>
      <c r="E63" s="201">
        <f>SUM(E64,E66)</f>
        <v>0</v>
      </c>
      <c r="F63" s="201">
        <f>SUM(F64,F66)</f>
        <v>0</v>
      </c>
      <c r="G63" s="201">
        <f>SUM(G64,G66)</f>
        <v>0</v>
      </c>
      <c r="H63" s="201">
        <f>SUM(H64,H66)</f>
        <v>0</v>
      </c>
    </row>
    <row r="64" spans="1:8">
      <c r="A64" s="46">
        <v>70101</v>
      </c>
      <c r="B64" s="192">
        <v>80101</v>
      </c>
      <c r="C64" s="321">
        <v>2111</v>
      </c>
      <c r="D64" s="135" t="s">
        <v>420</v>
      </c>
      <c r="E64" s="201">
        <f>SUM(E65)</f>
        <v>0</v>
      </c>
      <c r="F64" s="201">
        <f>SUM(F65)</f>
        <v>0</v>
      </c>
      <c r="G64" s="201">
        <f>SUM(G65)</f>
        <v>0</v>
      </c>
      <c r="H64" s="201">
        <f>SUM(H65)</f>
        <v>0</v>
      </c>
    </row>
    <row r="65" spans="1:8">
      <c r="A65" s="46">
        <v>70101</v>
      </c>
      <c r="B65" s="192">
        <v>80101</v>
      </c>
      <c r="C65" s="314">
        <v>211101</v>
      </c>
      <c r="D65" s="194" t="s">
        <v>421</v>
      </c>
      <c r="E65" s="194"/>
      <c r="F65" s="194"/>
      <c r="G65" s="202"/>
      <c r="H65" s="202"/>
    </row>
    <row r="66" spans="1:8">
      <c r="A66" s="46">
        <v>70101</v>
      </c>
      <c r="B66" s="192">
        <v>80101</v>
      </c>
      <c r="C66" s="321">
        <v>2112</v>
      </c>
      <c r="D66" s="135" t="s">
        <v>422</v>
      </c>
      <c r="E66" s="201">
        <f>SUM(E67)</f>
        <v>0</v>
      </c>
      <c r="F66" s="201">
        <f>SUM(F67)</f>
        <v>0</v>
      </c>
      <c r="G66" s="201">
        <f>SUM(G67)</f>
        <v>0</v>
      </c>
      <c r="H66" s="201">
        <f>SUM(H67)</f>
        <v>0</v>
      </c>
    </row>
    <row r="67" spans="1:8">
      <c r="A67" s="46">
        <v>70101</v>
      </c>
      <c r="B67" s="192">
        <v>80101</v>
      </c>
      <c r="C67" s="314">
        <v>211201</v>
      </c>
      <c r="D67" s="194" t="s">
        <v>423</v>
      </c>
      <c r="E67" s="194"/>
      <c r="F67" s="194"/>
      <c r="G67" s="202"/>
      <c r="H67" s="202"/>
    </row>
    <row r="68" spans="1:8">
      <c r="A68" s="46">
        <v>70101</v>
      </c>
      <c r="B68" s="192">
        <v>80101</v>
      </c>
      <c r="C68" s="321">
        <v>212</v>
      </c>
      <c r="D68" s="135" t="s">
        <v>424</v>
      </c>
      <c r="E68" s="201">
        <f>SUM(E69,E71)</f>
        <v>0</v>
      </c>
      <c r="F68" s="201">
        <f>SUM(F69,F71)</f>
        <v>0</v>
      </c>
      <c r="G68" s="201">
        <f>SUM(G69,G71)</f>
        <v>0</v>
      </c>
      <c r="H68" s="201">
        <f t="shared" ref="H68" si="0">SUM(H69,H71)</f>
        <v>0</v>
      </c>
    </row>
    <row r="69" spans="1:8">
      <c r="A69" s="46">
        <v>70101</v>
      </c>
      <c r="B69" s="192">
        <v>80101</v>
      </c>
      <c r="C69" s="321">
        <v>2121</v>
      </c>
      <c r="D69" s="135" t="s">
        <v>425</v>
      </c>
      <c r="E69" s="201">
        <f>SUM(E70)</f>
        <v>0</v>
      </c>
      <c r="F69" s="201">
        <f>SUM(F70)</f>
        <v>0</v>
      </c>
      <c r="G69" s="201">
        <f>SUM(G70)</f>
        <v>0</v>
      </c>
      <c r="H69" s="201">
        <f>SUM(H70)</f>
        <v>0</v>
      </c>
    </row>
    <row r="70" spans="1:8">
      <c r="A70" s="46">
        <v>70101</v>
      </c>
      <c r="B70" s="192">
        <v>80101</v>
      </c>
      <c r="C70" s="314">
        <v>212101</v>
      </c>
      <c r="D70" s="194" t="s">
        <v>426</v>
      </c>
      <c r="E70" s="194"/>
      <c r="F70" s="194"/>
      <c r="G70" s="202"/>
      <c r="H70" s="202"/>
    </row>
    <row r="71" spans="1:8">
      <c r="A71" s="46">
        <v>70101</v>
      </c>
      <c r="B71" s="192">
        <v>80101</v>
      </c>
      <c r="C71" s="321">
        <v>2122</v>
      </c>
      <c r="D71" s="135" t="s">
        <v>427</v>
      </c>
      <c r="E71" s="201">
        <f>SUM(E72)</f>
        <v>0</v>
      </c>
      <c r="F71" s="201">
        <f>SUM(F72)</f>
        <v>0</v>
      </c>
      <c r="G71" s="201">
        <f>SUM(G72)</f>
        <v>0</v>
      </c>
      <c r="H71" s="201">
        <f t="shared" ref="H71" si="1">SUM(H72)</f>
        <v>0</v>
      </c>
    </row>
    <row r="72" spans="1:8">
      <c r="A72" s="46">
        <v>70101</v>
      </c>
      <c r="B72" s="192">
        <v>80101</v>
      </c>
      <c r="C72" s="314">
        <v>212201</v>
      </c>
      <c r="D72" s="194" t="s">
        <v>428</v>
      </c>
      <c r="E72" s="194"/>
      <c r="F72" s="194"/>
      <c r="G72" s="202"/>
      <c r="H72" s="202"/>
    </row>
    <row r="73" spans="1:8">
      <c r="A73" s="46">
        <v>70101</v>
      </c>
      <c r="B73" s="192">
        <v>80101</v>
      </c>
      <c r="C73" s="321">
        <v>213</v>
      </c>
      <c r="D73" s="135" t="s">
        <v>429</v>
      </c>
      <c r="E73" s="201">
        <f>SUM(E74,E77)</f>
        <v>0</v>
      </c>
      <c r="F73" s="201">
        <f>SUM(F74,F77)</f>
        <v>0</v>
      </c>
      <c r="G73" s="201">
        <f>SUM(G74,G77)</f>
        <v>0</v>
      </c>
      <c r="H73" s="201">
        <f>SUM(H74,H77)</f>
        <v>0</v>
      </c>
    </row>
    <row r="74" spans="1:8">
      <c r="A74" s="46">
        <v>70101</v>
      </c>
      <c r="B74" s="192">
        <v>80101</v>
      </c>
      <c r="C74" s="321">
        <v>2131</v>
      </c>
      <c r="D74" s="135" t="s">
        <v>430</v>
      </c>
      <c r="E74" s="201">
        <f>SUM(E75:E76)</f>
        <v>0</v>
      </c>
      <c r="F74" s="201">
        <f>SUM(F75:F76)</f>
        <v>0</v>
      </c>
      <c r="G74" s="201">
        <f>SUM(G75:G76)</f>
        <v>0</v>
      </c>
      <c r="H74" s="201">
        <f>SUM(H75:H76)</f>
        <v>0</v>
      </c>
    </row>
    <row r="75" spans="1:8">
      <c r="A75" s="46">
        <v>70101</v>
      </c>
      <c r="B75" s="192">
        <v>80101</v>
      </c>
      <c r="C75" s="314">
        <v>213101</v>
      </c>
      <c r="D75" s="194" t="s">
        <v>431</v>
      </c>
      <c r="E75" s="194"/>
      <c r="F75" s="194"/>
      <c r="G75" s="202"/>
      <c r="H75" s="202"/>
    </row>
    <row r="76" spans="1:8">
      <c r="A76" s="46">
        <v>70101</v>
      </c>
      <c r="B76" s="192">
        <v>80101</v>
      </c>
      <c r="C76" s="314">
        <v>213102</v>
      </c>
      <c r="D76" s="194" t="s">
        <v>432</v>
      </c>
      <c r="E76" s="194"/>
      <c r="F76" s="194"/>
      <c r="G76" s="202"/>
      <c r="H76" s="202"/>
    </row>
    <row r="77" spans="1:8">
      <c r="A77" s="46">
        <v>70101</v>
      </c>
      <c r="B77" s="192">
        <v>80101</v>
      </c>
      <c r="C77" s="321">
        <v>2132</v>
      </c>
      <c r="D77" s="135" t="s">
        <v>433</v>
      </c>
      <c r="E77" s="201">
        <f>SUM(E78:E85)</f>
        <v>0</v>
      </c>
      <c r="F77" s="201">
        <f>SUM(F78:F85)</f>
        <v>0</v>
      </c>
      <c r="G77" s="201">
        <f>SUM(G78:G85)</f>
        <v>0</v>
      </c>
      <c r="H77" s="201">
        <f t="shared" ref="H77" si="2">SUM(H78:H85)</f>
        <v>0</v>
      </c>
    </row>
    <row r="78" spans="1:8">
      <c r="A78" s="46">
        <v>70101</v>
      </c>
      <c r="B78" s="192">
        <v>80101</v>
      </c>
      <c r="C78" s="314">
        <v>213202</v>
      </c>
      <c r="D78" s="194" t="s">
        <v>434</v>
      </c>
      <c r="E78" s="194"/>
      <c r="F78" s="194"/>
      <c r="G78" s="202"/>
      <c r="H78" s="202"/>
    </row>
    <row r="79" spans="1:8">
      <c r="A79" s="46">
        <v>70101</v>
      </c>
      <c r="B79" s="192">
        <v>80101</v>
      </c>
      <c r="C79" s="314">
        <v>213203</v>
      </c>
      <c r="D79" s="194" t="s">
        <v>435</v>
      </c>
      <c r="E79" s="194"/>
      <c r="F79" s="194"/>
      <c r="G79" s="202"/>
      <c r="H79" s="202"/>
    </row>
    <row r="80" spans="1:8">
      <c r="A80" s="46">
        <v>70101</v>
      </c>
      <c r="B80" s="192">
        <v>80101</v>
      </c>
      <c r="C80" s="314">
        <v>213204</v>
      </c>
      <c r="D80" s="194" t="s">
        <v>466</v>
      </c>
      <c r="E80" s="194"/>
      <c r="F80" s="194"/>
      <c r="G80" s="202"/>
      <c r="H80" s="202"/>
    </row>
    <row r="81" spans="1:8">
      <c r="A81" s="46">
        <v>70101</v>
      </c>
      <c r="B81" s="192">
        <v>80101</v>
      </c>
      <c r="C81" s="314">
        <v>213205</v>
      </c>
      <c r="D81" s="194" t="s">
        <v>436</v>
      </c>
      <c r="E81" s="194"/>
      <c r="F81" s="194"/>
      <c r="G81" s="202"/>
      <c r="H81" s="202"/>
    </row>
    <row r="82" spans="1:8">
      <c r="A82" s="46">
        <v>70101</v>
      </c>
      <c r="B82" s="192">
        <v>80101</v>
      </c>
      <c r="C82" s="314">
        <v>213206</v>
      </c>
      <c r="D82" s="194" t="s">
        <v>437</v>
      </c>
      <c r="E82" s="194"/>
      <c r="F82" s="194"/>
      <c r="G82" s="202"/>
      <c r="H82" s="202"/>
    </row>
    <row r="83" spans="1:8">
      <c r="A83" s="46">
        <v>70101</v>
      </c>
      <c r="B83" s="192">
        <v>80101</v>
      </c>
      <c r="C83" s="314">
        <v>213207</v>
      </c>
      <c r="D83" s="194" t="s">
        <v>438</v>
      </c>
      <c r="E83" s="194"/>
      <c r="F83" s="194"/>
      <c r="G83" s="202"/>
      <c r="H83" s="202"/>
    </row>
    <row r="84" spans="1:8" ht="30">
      <c r="A84" s="46">
        <v>70101</v>
      </c>
      <c r="B84" s="192">
        <v>80101</v>
      </c>
      <c r="C84" s="314">
        <v>213208</v>
      </c>
      <c r="D84" s="59" t="s">
        <v>467</v>
      </c>
      <c r="E84" s="194"/>
      <c r="F84" s="194"/>
      <c r="G84" s="202"/>
      <c r="H84" s="202"/>
    </row>
    <row r="85" spans="1:8">
      <c r="A85" s="46">
        <v>70101</v>
      </c>
      <c r="B85" s="192">
        <v>80101</v>
      </c>
      <c r="C85" s="314">
        <v>213209</v>
      </c>
      <c r="D85" s="194" t="s">
        <v>468</v>
      </c>
      <c r="E85" s="194"/>
      <c r="F85" s="194"/>
      <c r="G85" s="202"/>
      <c r="H85" s="202"/>
    </row>
    <row r="86" spans="1:8">
      <c r="A86" s="46">
        <v>70101</v>
      </c>
      <c r="B86" s="192">
        <v>80101</v>
      </c>
      <c r="C86" s="321">
        <v>22</v>
      </c>
      <c r="D86" s="135" t="s">
        <v>445</v>
      </c>
      <c r="E86" s="293">
        <f>E87+E93</f>
        <v>0</v>
      </c>
      <c r="F86" s="293">
        <f>F87+F93</f>
        <v>0</v>
      </c>
      <c r="G86" s="293">
        <f t="shared" ref="G86:H86" si="3">G87+G93</f>
        <v>0</v>
      </c>
      <c r="H86" s="293">
        <f t="shared" si="3"/>
        <v>0</v>
      </c>
    </row>
    <row r="87" spans="1:8">
      <c r="A87" s="46">
        <v>70101</v>
      </c>
      <c r="B87" s="192">
        <v>80101</v>
      </c>
      <c r="C87" s="313">
        <v>2200</v>
      </c>
      <c r="D87" s="60" t="s">
        <v>1099</v>
      </c>
      <c r="E87" s="274">
        <f>SUM(E88:E92)</f>
        <v>0</v>
      </c>
      <c r="F87" s="274">
        <f>SUM(F88:F92)</f>
        <v>0</v>
      </c>
      <c r="G87" s="274">
        <f t="shared" ref="G87:H87" si="4">SUM(G88:G92)</f>
        <v>0</v>
      </c>
      <c r="H87" s="274">
        <f t="shared" si="4"/>
        <v>0</v>
      </c>
    </row>
    <row r="88" spans="1:8">
      <c r="A88" s="46">
        <v>70101</v>
      </c>
      <c r="B88" s="192">
        <v>80101</v>
      </c>
      <c r="C88" s="314">
        <v>220001</v>
      </c>
      <c r="D88" s="194" t="s">
        <v>446</v>
      </c>
      <c r="E88" s="194"/>
      <c r="F88" s="194"/>
      <c r="G88" s="202"/>
      <c r="H88" s="202"/>
    </row>
    <row r="89" spans="1:8">
      <c r="A89" s="46">
        <v>70101</v>
      </c>
      <c r="B89" s="192">
        <v>80101</v>
      </c>
      <c r="C89" s="314">
        <v>221001</v>
      </c>
      <c r="D89" s="194" t="s">
        <v>447</v>
      </c>
      <c r="E89" s="194"/>
      <c r="F89" s="194"/>
      <c r="G89" s="202"/>
      <c r="H89" s="202"/>
    </row>
    <row r="90" spans="1:8">
      <c r="A90" s="46">
        <v>70101</v>
      </c>
      <c r="B90" s="192">
        <v>80101</v>
      </c>
      <c r="C90" s="314">
        <v>222001</v>
      </c>
      <c r="D90" s="194" t="s">
        <v>448</v>
      </c>
      <c r="E90" s="194"/>
      <c r="F90" s="194"/>
      <c r="G90" s="202"/>
      <c r="H90" s="202"/>
    </row>
    <row r="91" spans="1:8">
      <c r="A91" s="46">
        <v>70101</v>
      </c>
      <c r="B91" s="192">
        <v>80101</v>
      </c>
      <c r="C91" s="314">
        <v>223001</v>
      </c>
      <c r="D91" s="194" t="s">
        <v>449</v>
      </c>
      <c r="E91" s="194"/>
      <c r="F91" s="194"/>
      <c r="G91" s="202"/>
      <c r="H91" s="202"/>
    </row>
    <row r="92" spans="1:8">
      <c r="A92" s="46">
        <v>70101</v>
      </c>
      <c r="B92" s="192">
        <v>80101</v>
      </c>
      <c r="C92" s="314">
        <v>224001</v>
      </c>
      <c r="D92" s="194" t="s">
        <v>450</v>
      </c>
      <c r="E92" s="194"/>
      <c r="F92" s="194"/>
      <c r="G92" s="202"/>
      <c r="H92" s="202"/>
    </row>
    <row r="93" spans="1:8">
      <c r="A93" s="46"/>
      <c r="B93" s="192"/>
      <c r="C93" s="313">
        <v>2260</v>
      </c>
      <c r="D93" s="60" t="s">
        <v>1040</v>
      </c>
      <c r="E93" s="275">
        <f>SUM(E94)</f>
        <v>0</v>
      </c>
      <c r="F93" s="275">
        <f>SUM(F94)</f>
        <v>0</v>
      </c>
      <c r="G93" s="275">
        <f t="shared" ref="G93:H93" si="5">SUM(G94)</f>
        <v>0</v>
      </c>
      <c r="H93" s="275">
        <f t="shared" si="5"/>
        <v>0</v>
      </c>
    </row>
    <row r="94" spans="1:8">
      <c r="A94" s="46"/>
      <c r="B94" s="192"/>
      <c r="C94" s="316">
        <v>226001</v>
      </c>
      <c r="D94" s="172" t="s">
        <v>1242</v>
      </c>
      <c r="E94" s="194"/>
      <c r="F94" s="194"/>
      <c r="G94" s="202"/>
      <c r="H94" s="202"/>
    </row>
    <row r="95" spans="1:8">
      <c r="A95" s="46">
        <v>70101</v>
      </c>
      <c r="B95" s="192">
        <v>80101</v>
      </c>
      <c r="C95" s="321">
        <v>23</v>
      </c>
      <c r="D95" s="135" t="s">
        <v>472</v>
      </c>
      <c r="E95" s="201">
        <f>SUM(E96:E98)</f>
        <v>0</v>
      </c>
      <c r="F95" s="201">
        <f>SUM(F96:F98)</f>
        <v>0</v>
      </c>
      <c r="G95" s="201">
        <f>SUM(G96:G98)</f>
        <v>0</v>
      </c>
      <c r="H95" s="201">
        <f>SUM(H96:H98)</f>
        <v>0</v>
      </c>
    </row>
    <row r="96" spans="1:8">
      <c r="A96" s="46">
        <v>70101</v>
      </c>
      <c r="B96" s="192">
        <v>80101</v>
      </c>
      <c r="C96" s="314">
        <v>230001</v>
      </c>
      <c r="D96" s="194" t="s">
        <v>473</v>
      </c>
      <c r="E96" s="194"/>
      <c r="F96" s="194"/>
      <c r="G96" s="202"/>
      <c r="H96" s="202"/>
    </row>
    <row r="97" spans="1:8">
      <c r="A97" s="46">
        <v>70101</v>
      </c>
      <c r="B97" s="192">
        <v>80101</v>
      </c>
      <c r="C97" s="314">
        <v>231001</v>
      </c>
      <c r="D97" s="194" t="s">
        <v>474</v>
      </c>
      <c r="E97" s="194"/>
      <c r="F97" s="194"/>
      <c r="G97" s="202"/>
      <c r="H97" s="202"/>
    </row>
    <row r="98" spans="1:8">
      <c r="A98" s="46">
        <v>70101</v>
      </c>
      <c r="B98" s="192">
        <v>80101</v>
      </c>
      <c r="C98" s="314">
        <v>232001</v>
      </c>
      <c r="D98" s="194" t="s">
        <v>475</v>
      </c>
      <c r="E98" s="194"/>
      <c r="F98" s="194"/>
      <c r="G98" s="202"/>
      <c r="H98" s="202"/>
    </row>
    <row r="99" spans="1:8">
      <c r="A99" s="46">
        <v>70101</v>
      </c>
      <c r="B99" s="192">
        <v>80101</v>
      </c>
      <c r="C99" s="134"/>
      <c r="D99" s="135" t="s">
        <v>496</v>
      </c>
      <c r="E99" s="201">
        <f>SUM(E100,E105,E108,E112,E117,E120)</f>
        <v>0</v>
      </c>
      <c r="F99" s="201">
        <f t="shared" ref="F99:H99" si="6">SUM(F100,F105,F108,F112,F117,F120)</f>
        <v>0</v>
      </c>
      <c r="G99" s="201">
        <f t="shared" si="6"/>
        <v>0</v>
      </c>
      <c r="H99" s="201">
        <f t="shared" si="6"/>
        <v>0</v>
      </c>
    </row>
    <row r="100" spans="1:8">
      <c r="A100" s="46">
        <v>70101</v>
      </c>
      <c r="B100" s="192">
        <v>80101</v>
      </c>
      <c r="C100" s="321">
        <v>1310</v>
      </c>
      <c r="D100" s="135" t="s">
        <v>497</v>
      </c>
      <c r="E100" s="201">
        <f>SUM(E101:E104)</f>
        <v>0</v>
      </c>
      <c r="F100" s="201">
        <f>SUM(F101:F104)</f>
        <v>0</v>
      </c>
      <c r="G100" s="201">
        <f>SUM(G101:G104)</f>
        <v>0</v>
      </c>
      <c r="H100" s="201">
        <f>SUM(H101:H104)</f>
        <v>0</v>
      </c>
    </row>
    <row r="101" spans="1:8">
      <c r="A101" s="46">
        <v>70101</v>
      </c>
      <c r="B101" s="192">
        <v>80101</v>
      </c>
      <c r="C101" s="314">
        <v>131001</v>
      </c>
      <c r="D101" s="194" t="s">
        <v>498</v>
      </c>
      <c r="E101" s="194"/>
      <c r="F101" s="194"/>
      <c r="G101" s="202"/>
      <c r="H101" s="202"/>
    </row>
    <row r="102" spans="1:8">
      <c r="A102" s="46">
        <v>70101</v>
      </c>
      <c r="B102" s="192">
        <v>80101</v>
      </c>
      <c r="C102" s="314">
        <v>131006</v>
      </c>
      <c r="D102" s="194" t="s">
        <v>357</v>
      </c>
      <c r="E102" s="194"/>
      <c r="F102" s="194"/>
      <c r="G102" s="202"/>
      <c r="H102" s="202"/>
    </row>
    <row r="103" spans="1:8">
      <c r="A103" s="46">
        <v>70101</v>
      </c>
      <c r="B103" s="192">
        <v>80101</v>
      </c>
      <c r="C103" s="314">
        <v>131007</v>
      </c>
      <c r="D103" s="194" t="s">
        <v>358</v>
      </c>
      <c r="E103" s="194"/>
      <c r="F103" s="194"/>
      <c r="G103" s="202"/>
      <c r="H103" s="202"/>
    </row>
    <row r="104" spans="1:8">
      <c r="A104" s="46">
        <v>70101</v>
      </c>
      <c r="B104" s="192">
        <v>80101</v>
      </c>
      <c r="C104" s="314">
        <v>131008</v>
      </c>
      <c r="D104" s="194" t="s">
        <v>359</v>
      </c>
      <c r="E104" s="194"/>
      <c r="F104" s="194"/>
      <c r="G104" s="202"/>
      <c r="H104" s="202"/>
    </row>
    <row r="105" spans="1:8">
      <c r="A105" s="46">
        <v>70101</v>
      </c>
      <c r="B105" s="192">
        <v>80101</v>
      </c>
      <c r="C105" s="321">
        <v>1320</v>
      </c>
      <c r="D105" s="135" t="s">
        <v>499</v>
      </c>
      <c r="E105" s="201">
        <f>SUM(E106:E107)</f>
        <v>0</v>
      </c>
      <c r="F105" s="201">
        <f>SUM(F106:F107)</f>
        <v>0</v>
      </c>
      <c r="G105" s="201">
        <f>SUM(G106:G107)</f>
        <v>0</v>
      </c>
      <c r="H105" s="201">
        <f t="shared" ref="H105" si="7">SUM(H106:H107)</f>
        <v>0</v>
      </c>
    </row>
    <row r="106" spans="1:8">
      <c r="A106" s="46">
        <v>70101</v>
      </c>
      <c r="B106" s="192">
        <v>80101</v>
      </c>
      <c r="C106" s="314">
        <v>132001</v>
      </c>
      <c r="D106" s="194" t="s">
        <v>500</v>
      </c>
      <c r="E106" s="194"/>
      <c r="F106" s="194"/>
      <c r="G106" s="202"/>
      <c r="H106" s="202"/>
    </row>
    <row r="107" spans="1:8">
      <c r="A107" s="46">
        <v>70101</v>
      </c>
      <c r="B107" s="192">
        <v>80101</v>
      </c>
      <c r="C107" s="314">
        <v>132007</v>
      </c>
      <c r="D107" s="194" t="s">
        <v>366</v>
      </c>
      <c r="E107" s="194"/>
      <c r="F107" s="194"/>
      <c r="G107" s="202"/>
      <c r="H107" s="202"/>
    </row>
    <row r="108" spans="1:8">
      <c r="A108" s="46">
        <v>70101</v>
      </c>
      <c r="B108" s="192">
        <v>80101</v>
      </c>
      <c r="C108" s="321">
        <v>1340</v>
      </c>
      <c r="D108" s="135" t="s">
        <v>501</v>
      </c>
      <c r="E108" s="201">
        <f>SUM(E109:E110)</f>
        <v>0</v>
      </c>
      <c r="F108" s="201">
        <f>SUM(F109:F110)</f>
        <v>0</v>
      </c>
      <c r="G108" s="201">
        <f>SUM(G109:G110)</f>
        <v>0</v>
      </c>
      <c r="H108" s="201">
        <f t="shared" ref="H108" si="8">SUM(H109:H110)</f>
        <v>0</v>
      </c>
    </row>
    <row r="109" spans="1:8">
      <c r="A109" s="46">
        <v>70101</v>
      </c>
      <c r="B109" s="192">
        <v>80101</v>
      </c>
      <c r="C109" s="314">
        <v>134001</v>
      </c>
      <c r="D109" s="194" t="s">
        <v>369</v>
      </c>
      <c r="E109" s="194"/>
      <c r="F109" s="194"/>
      <c r="G109" s="202"/>
      <c r="H109" s="202"/>
    </row>
    <row r="110" spans="1:8">
      <c r="A110" s="46">
        <v>70101</v>
      </c>
      <c r="B110" s="192">
        <v>80101</v>
      </c>
      <c r="C110" s="314">
        <v>134002</v>
      </c>
      <c r="D110" s="194" t="s">
        <v>370</v>
      </c>
      <c r="E110" s="194"/>
      <c r="F110" s="194"/>
      <c r="G110" s="202"/>
      <c r="H110" s="202"/>
    </row>
    <row r="111" spans="1:8">
      <c r="A111" s="46"/>
      <c r="B111" s="192"/>
      <c r="C111" s="314">
        <v>134003</v>
      </c>
      <c r="D111" s="194" t="s">
        <v>1270</v>
      </c>
      <c r="E111" s="194"/>
      <c r="F111" s="194"/>
      <c r="G111" s="202"/>
      <c r="H111" s="202"/>
    </row>
    <row r="112" spans="1:8">
      <c r="A112" s="46">
        <v>70101</v>
      </c>
      <c r="B112" s="192">
        <v>80101</v>
      </c>
      <c r="C112" s="321">
        <v>120004</v>
      </c>
      <c r="D112" s="135" t="s">
        <v>502</v>
      </c>
      <c r="E112" s="201">
        <f>SUM(E113:E116)</f>
        <v>0</v>
      </c>
      <c r="F112" s="201">
        <f>SUM(F113:F116)</f>
        <v>0</v>
      </c>
      <c r="G112" s="201">
        <f>SUM(G113:G116)</f>
        <v>0</v>
      </c>
      <c r="H112" s="201">
        <f t="shared" ref="H112" si="9">SUM(H113:H116)</f>
        <v>0</v>
      </c>
    </row>
    <row r="113" spans="1:8">
      <c r="A113" s="46">
        <v>70101</v>
      </c>
      <c r="B113" s="192">
        <v>80101</v>
      </c>
      <c r="C113" s="314">
        <v>1200041</v>
      </c>
      <c r="D113" s="194" t="s">
        <v>503</v>
      </c>
      <c r="E113" s="194"/>
      <c r="F113" s="194"/>
      <c r="G113" s="202"/>
      <c r="H113" s="202"/>
    </row>
    <row r="114" spans="1:8">
      <c r="A114" s="46">
        <v>70101</v>
      </c>
      <c r="B114" s="192">
        <v>80101</v>
      </c>
      <c r="C114" s="314">
        <v>1200042</v>
      </c>
      <c r="D114" s="194" t="s">
        <v>504</v>
      </c>
      <c r="E114" s="194"/>
      <c r="F114" s="194"/>
      <c r="G114" s="202"/>
      <c r="H114" s="202"/>
    </row>
    <row r="115" spans="1:8">
      <c r="A115" s="46">
        <v>70101</v>
      </c>
      <c r="B115" s="192">
        <v>80101</v>
      </c>
      <c r="C115" s="314">
        <v>1200043</v>
      </c>
      <c r="D115" s="194" t="s">
        <v>505</v>
      </c>
      <c r="E115" s="194"/>
      <c r="F115" s="194"/>
      <c r="G115" s="202"/>
      <c r="H115" s="202"/>
    </row>
    <row r="116" spans="1:8">
      <c r="A116" s="46">
        <v>70101</v>
      </c>
      <c r="B116" s="192">
        <v>80101</v>
      </c>
      <c r="C116" s="314">
        <v>1200044</v>
      </c>
      <c r="D116" s="194" t="s">
        <v>506</v>
      </c>
      <c r="E116" s="194"/>
      <c r="F116" s="194"/>
      <c r="G116" s="202"/>
      <c r="H116" s="202"/>
    </row>
    <row r="117" spans="1:8">
      <c r="A117" s="46">
        <v>70101</v>
      </c>
      <c r="B117" s="192">
        <v>80101</v>
      </c>
      <c r="C117" s="134">
        <v>122</v>
      </c>
      <c r="D117" s="135" t="s">
        <v>507</v>
      </c>
      <c r="E117" s="201">
        <f>SUM(E118:E119)</f>
        <v>0</v>
      </c>
      <c r="F117" s="201">
        <f t="shared" ref="F117:H117" si="10">SUM(F118:F119)</f>
        <v>0</v>
      </c>
      <c r="G117" s="201">
        <f t="shared" si="10"/>
        <v>0</v>
      </c>
      <c r="H117" s="201">
        <f t="shared" si="10"/>
        <v>0</v>
      </c>
    </row>
    <row r="118" spans="1:8">
      <c r="A118" s="46">
        <v>70101</v>
      </c>
      <c r="B118" s="192">
        <v>80101</v>
      </c>
      <c r="C118" s="314">
        <v>122001</v>
      </c>
      <c r="D118" s="194" t="s">
        <v>1159</v>
      </c>
      <c r="E118" s="194"/>
      <c r="F118" s="194"/>
      <c r="G118" s="202"/>
      <c r="H118" s="202"/>
    </row>
    <row r="119" spans="1:8">
      <c r="A119" s="46"/>
      <c r="B119" s="192"/>
      <c r="C119" s="314">
        <v>122002</v>
      </c>
      <c r="D119" s="194" t="s">
        <v>1160</v>
      </c>
      <c r="E119" s="194"/>
      <c r="F119" s="194"/>
      <c r="G119" s="202"/>
      <c r="H119" s="202"/>
    </row>
    <row r="120" spans="1:8">
      <c r="A120" s="48"/>
      <c r="B120" s="193"/>
      <c r="C120" s="134">
        <v>14</v>
      </c>
      <c r="D120" s="135" t="s">
        <v>508</v>
      </c>
      <c r="E120" s="201">
        <f>SUM(E121)</f>
        <v>0</v>
      </c>
      <c r="F120" s="201">
        <f>SUM(F121)</f>
        <v>0</v>
      </c>
      <c r="G120" s="201">
        <f>SUM(G121)</f>
        <v>0</v>
      </c>
      <c r="H120" s="201">
        <f t="shared" ref="H120" si="11">SUM(H121)</f>
        <v>0</v>
      </c>
    </row>
    <row r="121" spans="1:8">
      <c r="A121" s="48"/>
      <c r="B121" s="193"/>
      <c r="C121" s="314">
        <v>145005</v>
      </c>
      <c r="D121" s="194" t="s">
        <v>356</v>
      </c>
      <c r="E121" s="194"/>
      <c r="F121" s="194"/>
      <c r="G121" s="202"/>
      <c r="H121" s="202"/>
    </row>
    <row r="122" spans="1:8">
      <c r="A122" s="48"/>
      <c r="B122" s="193"/>
      <c r="C122" s="195">
        <v>4</v>
      </c>
      <c r="D122" s="196" t="s">
        <v>494</v>
      </c>
      <c r="E122" s="196"/>
      <c r="F122" s="196"/>
      <c r="G122" s="203">
        <v>0</v>
      </c>
      <c r="H122" s="203">
        <v>0</v>
      </c>
    </row>
    <row r="123" spans="1:8">
      <c r="A123" s="48"/>
      <c r="B123" s="193"/>
      <c r="C123" s="195">
        <v>5</v>
      </c>
      <c r="D123" s="196" t="s">
        <v>509</v>
      </c>
      <c r="E123" s="196"/>
      <c r="F123" s="196"/>
      <c r="G123" s="203">
        <v>0</v>
      </c>
      <c r="H123" s="203">
        <v>0</v>
      </c>
    </row>
    <row r="124" spans="1:8">
      <c r="A124" s="48"/>
      <c r="B124" s="193"/>
      <c r="C124" s="321">
        <v>6</v>
      </c>
      <c r="D124" s="135" t="s">
        <v>510</v>
      </c>
      <c r="E124" s="135"/>
      <c r="F124" s="135"/>
      <c r="G124" s="201">
        <v>20</v>
      </c>
      <c r="H124" s="201">
        <v>0</v>
      </c>
    </row>
    <row r="125" spans="1:8">
      <c r="A125" s="48"/>
      <c r="B125" s="193"/>
      <c r="C125" s="321">
        <v>61</v>
      </c>
      <c r="D125" s="135" t="s">
        <v>511</v>
      </c>
      <c r="E125" s="201">
        <f>SUM(E126:E127)</f>
        <v>0</v>
      </c>
      <c r="F125" s="201">
        <f>SUM(F126:F127)</f>
        <v>0</v>
      </c>
      <c r="G125" s="201">
        <f>SUM(G126:G127)</f>
        <v>0</v>
      </c>
      <c r="H125" s="201">
        <f t="shared" ref="H125" si="12">SUM(H126:H127)</f>
        <v>0</v>
      </c>
    </row>
    <row r="126" spans="1:8">
      <c r="A126" s="48"/>
      <c r="B126" s="193"/>
      <c r="C126" s="314">
        <v>610001</v>
      </c>
      <c r="D126" s="194" t="s">
        <v>512</v>
      </c>
      <c r="E126" s="194"/>
      <c r="F126" s="194"/>
      <c r="G126" s="202"/>
      <c r="H126" s="202"/>
    </row>
    <row r="127" spans="1:8">
      <c r="A127" s="48"/>
      <c r="B127" s="193"/>
      <c r="C127" s="314">
        <v>610002</v>
      </c>
      <c r="D127" s="194" t="s">
        <v>513</v>
      </c>
      <c r="E127" s="194"/>
      <c r="F127" s="194"/>
      <c r="G127" s="202"/>
      <c r="H127" s="202"/>
    </row>
    <row r="128" spans="1:8">
      <c r="A128" s="48"/>
      <c r="B128" s="193"/>
      <c r="C128" s="321">
        <v>62</v>
      </c>
      <c r="D128" s="135" t="s">
        <v>514</v>
      </c>
      <c r="E128" s="201">
        <f>SUM(E129:E132)</f>
        <v>0</v>
      </c>
      <c r="F128" s="201">
        <f>SUM(F129:F132)</f>
        <v>0</v>
      </c>
      <c r="G128" s="201">
        <f>SUM(G129:G132)</f>
        <v>20</v>
      </c>
      <c r="H128" s="201">
        <f t="shared" ref="H128" si="13">SUM(H129:H132)</f>
        <v>0</v>
      </c>
    </row>
    <row r="129" spans="1:8">
      <c r="A129" s="48"/>
      <c r="B129" s="193"/>
      <c r="C129" s="314">
        <v>620001</v>
      </c>
      <c r="D129" s="194" t="s">
        <v>515</v>
      </c>
      <c r="E129" s="194"/>
      <c r="F129" s="194"/>
      <c r="G129" s="202">
        <v>1</v>
      </c>
      <c r="H129" s="202">
        <v>0</v>
      </c>
    </row>
    <row r="130" spans="1:8">
      <c r="A130" s="48"/>
      <c r="B130" s="193"/>
      <c r="C130" s="314">
        <v>620002</v>
      </c>
      <c r="D130" s="194" t="s">
        <v>516</v>
      </c>
      <c r="E130" s="194"/>
      <c r="F130" s="194"/>
      <c r="G130" s="202">
        <v>0</v>
      </c>
      <c r="H130" s="202">
        <v>0</v>
      </c>
    </row>
    <row r="131" spans="1:8">
      <c r="A131" s="48"/>
      <c r="B131" s="193"/>
      <c r="C131" s="314">
        <v>620003</v>
      </c>
      <c r="D131" s="194" t="s">
        <v>517</v>
      </c>
      <c r="E131" s="194"/>
      <c r="F131" s="194"/>
      <c r="G131" s="202">
        <v>0</v>
      </c>
      <c r="H131" s="202">
        <v>0</v>
      </c>
    </row>
    <row r="132" spans="1:8">
      <c r="A132" s="48"/>
      <c r="B132" s="193"/>
      <c r="C132" s="314">
        <v>620004</v>
      </c>
      <c r="D132" s="194" t="s">
        <v>518</v>
      </c>
      <c r="E132" s="194"/>
      <c r="F132" s="194"/>
      <c r="G132" s="202">
        <v>19</v>
      </c>
      <c r="H132" s="202">
        <v>0</v>
      </c>
    </row>
    <row r="133" spans="1:8">
      <c r="A133" s="48"/>
      <c r="B133" s="193"/>
      <c r="C133" s="321">
        <v>63</v>
      </c>
      <c r="D133" s="135" t="s">
        <v>519</v>
      </c>
      <c r="E133" s="201">
        <f>SUM(E134,E137,E140)</f>
        <v>0</v>
      </c>
      <c r="F133" s="201">
        <f>SUM(F134,F137,F140)</f>
        <v>0</v>
      </c>
      <c r="G133" s="201">
        <f>SUM(G134,G137,G140)</f>
        <v>0</v>
      </c>
      <c r="H133" s="201">
        <f t="shared" ref="H133" si="14">SUM(H134,H137,H140)</f>
        <v>0</v>
      </c>
    </row>
    <row r="134" spans="1:8">
      <c r="A134" s="48"/>
      <c r="B134" s="193"/>
      <c r="C134" s="321">
        <v>630</v>
      </c>
      <c r="D134" s="135" t="s">
        <v>520</v>
      </c>
      <c r="E134" s="201">
        <f>SUM(E135:E136)</f>
        <v>0</v>
      </c>
      <c r="F134" s="201">
        <f>SUM(F135:F136)</f>
        <v>0</v>
      </c>
      <c r="G134" s="201">
        <f>SUM(G135:G136)</f>
        <v>0</v>
      </c>
      <c r="H134" s="201">
        <f t="shared" ref="H134" si="15">SUM(H135:H136)</f>
        <v>0</v>
      </c>
    </row>
    <row r="135" spans="1:8">
      <c r="A135" s="48"/>
      <c r="B135" s="193"/>
      <c r="C135" s="314">
        <v>630001</v>
      </c>
      <c r="D135" s="194" t="s">
        <v>521</v>
      </c>
      <c r="E135" s="194"/>
      <c r="F135" s="194"/>
      <c r="G135" s="202"/>
      <c r="H135" s="202"/>
    </row>
    <row r="136" spans="1:8">
      <c r="A136" s="48"/>
      <c r="B136" s="193"/>
      <c r="C136" s="314">
        <v>630002</v>
      </c>
      <c r="D136" s="194" t="s">
        <v>522</v>
      </c>
      <c r="E136" s="194"/>
      <c r="F136" s="194"/>
      <c r="G136" s="202"/>
      <c r="H136" s="202"/>
    </row>
    <row r="137" spans="1:8">
      <c r="A137" s="48"/>
      <c r="B137" s="193"/>
      <c r="C137" s="321">
        <v>631</v>
      </c>
      <c r="D137" s="135" t="s">
        <v>523</v>
      </c>
      <c r="E137" s="201">
        <f>SUM(E138:E139)</f>
        <v>0</v>
      </c>
      <c r="F137" s="201">
        <f>SUM(F138:F139)</f>
        <v>0</v>
      </c>
      <c r="G137" s="201">
        <f>SUM(G138:G139)</f>
        <v>0</v>
      </c>
      <c r="H137" s="201">
        <f t="shared" ref="H137" si="16">SUM(H138:H139)</f>
        <v>0</v>
      </c>
    </row>
    <row r="138" spans="1:8">
      <c r="A138" s="48"/>
      <c r="B138" s="193"/>
      <c r="C138" s="314">
        <v>631001</v>
      </c>
      <c r="D138" s="194" t="s">
        <v>524</v>
      </c>
      <c r="E138" s="194"/>
      <c r="F138" s="194"/>
      <c r="G138" s="202"/>
      <c r="H138" s="202"/>
    </row>
    <row r="139" spans="1:8">
      <c r="A139" s="48"/>
      <c r="B139" s="193"/>
      <c r="C139" s="314">
        <v>631002</v>
      </c>
      <c r="D139" s="194" t="s">
        <v>525</v>
      </c>
      <c r="E139" s="194"/>
      <c r="F139" s="194"/>
      <c r="G139" s="202"/>
      <c r="H139" s="202"/>
    </row>
    <row r="140" spans="1:8">
      <c r="A140" s="48"/>
      <c r="B140" s="193"/>
      <c r="C140" s="321">
        <v>632</v>
      </c>
      <c r="D140" s="135" t="s">
        <v>526</v>
      </c>
      <c r="E140" s="201">
        <f>SUM(E141:E142)</f>
        <v>0</v>
      </c>
      <c r="F140" s="201">
        <f>SUM(F141:F142)</f>
        <v>0</v>
      </c>
      <c r="G140" s="201">
        <f>SUM(G141:G142)</f>
        <v>0</v>
      </c>
      <c r="H140" s="201">
        <f t="shared" ref="H140" si="17">SUM(H141:H142)</f>
        <v>0</v>
      </c>
    </row>
    <row r="141" spans="1:8">
      <c r="A141" s="48"/>
      <c r="B141" s="193"/>
      <c r="C141" s="314">
        <v>632001</v>
      </c>
      <c r="D141" s="194" t="s">
        <v>527</v>
      </c>
      <c r="E141" s="194"/>
      <c r="F141" s="194"/>
      <c r="G141" s="202"/>
      <c r="H141" s="202"/>
    </row>
    <row r="142" spans="1:8">
      <c r="A142" s="48"/>
      <c r="B142" s="193"/>
      <c r="C142" s="314">
        <v>632002</v>
      </c>
      <c r="D142" s="194" t="s">
        <v>528</v>
      </c>
      <c r="E142" s="194"/>
      <c r="F142" s="194"/>
      <c r="G142" s="202"/>
      <c r="H142" s="202"/>
    </row>
    <row r="143" spans="1:8">
      <c r="A143" s="48"/>
      <c r="B143" s="193"/>
      <c r="C143" s="325">
        <v>64</v>
      </c>
      <c r="D143" s="197" t="s">
        <v>529</v>
      </c>
      <c r="E143" s="201">
        <f>SUM(E144:E146)</f>
        <v>0</v>
      </c>
      <c r="F143" s="201">
        <f>SUM(F144:F146)</f>
        <v>0</v>
      </c>
      <c r="G143" s="201">
        <f>SUM(G144:G146)</f>
        <v>0</v>
      </c>
      <c r="H143" s="201">
        <f t="shared" ref="H143" si="18">SUM(H144:H146)</f>
        <v>0</v>
      </c>
    </row>
    <row r="144" spans="1:8">
      <c r="A144" s="48"/>
      <c r="B144" s="193"/>
      <c r="C144" s="314">
        <v>640001</v>
      </c>
      <c r="D144" s="194" t="s">
        <v>530</v>
      </c>
      <c r="E144" s="194"/>
      <c r="F144" s="194"/>
      <c r="G144" s="202"/>
      <c r="H144" s="202"/>
    </row>
    <row r="145" spans="1:8">
      <c r="A145" s="49"/>
      <c r="B145" s="49"/>
      <c r="C145" s="314">
        <v>640002</v>
      </c>
      <c r="D145" s="194" t="s">
        <v>531</v>
      </c>
      <c r="E145" s="194"/>
      <c r="F145" s="194"/>
      <c r="G145" s="202"/>
      <c r="H145" s="202"/>
    </row>
    <row r="146" spans="1:8">
      <c r="A146" s="49"/>
      <c r="B146" s="49"/>
      <c r="C146" s="314">
        <v>640003</v>
      </c>
      <c r="D146" s="194" t="s">
        <v>532</v>
      </c>
      <c r="E146" s="194"/>
      <c r="F146" s="194"/>
      <c r="G146" s="202"/>
      <c r="H146" s="202"/>
    </row>
    <row r="147" spans="1:8">
      <c r="A147" s="49"/>
      <c r="B147" s="49"/>
      <c r="C147" s="326">
        <v>65</v>
      </c>
      <c r="D147" s="204" t="s">
        <v>677</v>
      </c>
      <c r="E147" s="292">
        <f>SUM(E148:E158)</f>
        <v>0</v>
      </c>
      <c r="F147" s="292">
        <f>SUM(F148:F158)</f>
        <v>0</v>
      </c>
      <c r="G147" s="292">
        <f t="shared" ref="G147:H147" si="19">SUM(G148:G158)</f>
        <v>0</v>
      </c>
      <c r="H147" s="292">
        <f t="shared" si="19"/>
        <v>0</v>
      </c>
    </row>
    <row r="148" spans="1:8">
      <c r="A148" s="49"/>
      <c r="B148" s="49"/>
      <c r="C148" s="314">
        <v>650001</v>
      </c>
      <c r="D148" s="194" t="s">
        <v>678</v>
      </c>
      <c r="E148" s="194"/>
      <c r="F148" s="194"/>
      <c r="G148" s="202"/>
      <c r="H148" s="202"/>
    </row>
    <row r="149" spans="1:8">
      <c r="A149" s="49"/>
      <c r="B149" s="49"/>
      <c r="C149" s="314">
        <v>650002</v>
      </c>
      <c r="D149" s="194" t="s">
        <v>679</v>
      </c>
      <c r="E149" s="194"/>
      <c r="F149" s="194"/>
      <c r="G149" s="202"/>
      <c r="H149" s="202"/>
    </row>
    <row r="150" spans="1:8">
      <c r="A150" s="49"/>
      <c r="B150" s="49"/>
      <c r="C150" s="314">
        <v>650003</v>
      </c>
      <c r="D150" s="194" t="s">
        <v>680</v>
      </c>
      <c r="E150" s="194"/>
      <c r="F150" s="194"/>
      <c r="G150" s="202"/>
      <c r="H150" s="202"/>
    </row>
    <row r="151" spans="1:8">
      <c r="A151" s="49"/>
      <c r="B151" s="49"/>
      <c r="C151" s="314">
        <v>650004</v>
      </c>
      <c r="D151" s="194" t="s">
        <v>681</v>
      </c>
      <c r="E151" s="194"/>
      <c r="F151" s="194"/>
      <c r="G151" s="202"/>
      <c r="H151" s="202"/>
    </row>
    <row r="152" spans="1:8">
      <c r="A152" s="49"/>
      <c r="B152" s="49"/>
      <c r="C152" s="314">
        <v>650005</v>
      </c>
      <c r="D152" s="194" t="s">
        <v>682</v>
      </c>
      <c r="E152" s="194"/>
      <c r="F152" s="194"/>
      <c r="G152" s="202"/>
      <c r="H152" s="202"/>
    </row>
    <row r="153" spans="1:8">
      <c r="A153" s="49"/>
      <c r="B153" s="49"/>
      <c r="C153" s="314">
        <v>650006</v>
      </c>
      <c r="D153" s="194" t="s">
        <v>683</v>
      </c>
      <c r="E153" s="194"/>
      <c r="F153" s="194"/>
      <c r="G153" s="202"/>
      <c r="H153" s="202"/>
    </row>
    <row r="154" spans="1:8">
      <c r="A154" s="49"/>
      <c r="B154" s="49"/>
      <c r="C154" s="314">
        <v>650007</v>
      </c>
      <c r="D154" s="194" t="s">
        <v>684</v>
      </c>
      <c r="E154" s="194"/>
      <c r="F154" s="194"/>
      <c r="G154" s="202"/>
      <c r="H154" s="202"/>
    </row>
    <row r="155" spans="1:8">
      <c r="A155" s="49"/>
      <c r="B155" s="49"/>
      <c r="C155" s="314">
        <v>650008</v>
      </c>
      <c r="D155" s="194" t="s">
        <v>685</v>
      </c>
      <c r="E155" s="194"/>
      <c r="F155" s="194"/>
      <c r="G155" s="202"/>
      <c r="H155" s="202"/>
    </row>
    <row r="156" spans="1:8">
      <c r="A156" s="49"/>
      <c r="B156" s="49"/>
      <c r="C156" s="314">
        <v>650009</v>
      </c>
      <c r="D156" s="194" t="s">
        <v>686</v>
      </c>
      <c r="E156" s="194"/>
      <c r="F156" s="194"/>
      <c r="G156" s="202"/>
      <c r="H156" s="202"/>
    </row>
    <row r="157" spans="1:8">
      <c r="A157" s="49"/>
      <c r="B157" s="49"/>
      <c r="C157" s="314">
        <v>650010</v>
      </c>
      <c r="D157" s="194" t="s">
        <v>676</v>
      </c>
      <c r="E157" s="194"/>
      <c r="F157" s="194"/>
      <c r="G157" s="202"/>
      <c r="H157" s="202"/>
    </row>
    <row r="158" spans="1:8">
      <c r="A158" s="49"/>
      <c r="B158" s="49"/>
      <c r="C158" s="314">
        <v>650011</v>
      </c>
      <c r="D158" s="194" t="s">
        <v>687</v>
      </c>
      <c r="E158" s="194"/>
      <c r="F158" s="194"/>
      <c r="G158" s="202"/>
      <c r="H158" s="202"/>
    </row>
    <row r="159" spans="1:8">
      <c r="A159" s="49"/>
      <c r="B159" s="49"/>
      <c r="C159" s="49"/>
      <c r="D159" s="26"/>
      <c r="E159" s="26"/>
      <c r="F159" s="26"/>
      <c r="G159" s="27"/>
      <c r="H159" s="27"/>
    </row>
    <row r="160" spans="1:8">
      <c r="A160" s="49"/>
      <c r="B160" s="49"/>
      <c r="C160" s="49"/>
      <c r="D160" s="26"/>
      <c r="E160" s="26"/>
      <c r="F160" s="26"/>
      <c r="G160" s="27"/>
      <c r="H160" s="27"/>
    </row>
    <row r="161" spans="1:8">
      <c r="A161" s="49"/>
      <c r="B161" s="49"/>
      <c r="C161" s="49"/>
      <c r="D161" s="26"/>
      <c r="E161" s="26"/>
      <c r="F161" s="26"/>
      <c r="G161" s="27"/>
      <c r="H161" s="27"/>
    </row>
    <row r="162" spans="1:8">
      <c r="A162" s="49"/>
      <c r="B162" s="49"/>
      <c r="C162" s="49"/>
      <c r="D162" s="26"/>
      <c r="E162" s="26"/>
      <c r="F162" s="26"/>
      <c r="G162" s="27"/>
      <c r="H162" s="27"/>
    </row>
    <row r="163" spans="1:8">
      <c r="A163" s="49"/>
      <c r="B163" s="49"/>
      <c r="C163" s="49"/>
      <c r="D163" s="26"/>
      <c r="E163" s="26"/>
      <c r="F163" s="26"/>
      <c r="G163" s="27"/>
      <c r="H163" s="27"/>
    </row>
    <row r="164" spans="1:8">
      <c r="A164" s="49"/>
      <c r="B164" s="49"/>
      <c r="C164" s="49"/>
      <c r="D164" s="26"/>
      <c r="E164" s="26"/>
      <c r="F164" s="26"/>
      <c r="G164" s="27"/>
      <c r="H164" s="27"/>
    </row>
    <row r="165" spans="1:8">
      <c r="A165" s="49"/>
      <c r="B165" s="49"/>
      <c r="C165" s="49"/>
      <c r="D165" s="26"/>
      <c r="E165" s="26"/>
      <c r="F165" s="26"/>
      <c r="G165" s="27"/>
      <c r="H165" s="27"/>
    </row>
    <row r="166" spans="1:8">
      <c r="A166" s="49"/>
      <c r="B166" s="49"/>
      <c r="C166" s="49"/>
      <c r="D166" s="26"/>
      <c r="E166" s="26"/>
      <c r="F166" s="26"/>
      <c r="G166" s="27"/>
      <c r="H166" s="27"/>
    </row>
    <row r="167" spans="1:8">
      <c r="A167" s="49"/>
      <c r="B167" s="49"/>
      <c r="C167" s="49"/>
      <c r="D167" s="26"/>
      <c r="E167" s="26"/>
      <c r="F167" s="26"/>
      <c r="G167" s="27"/>
      <c r="H167" s="27"/>
    </row>
    <row r="168" spans="1:8">
      <c r="A168" s="49"/>
      <c r="B168" s="49"/>
      <c r="C168" s="49"/>
      <c r="D168" s="26"/>
      <c r="E168" s="26"/>
      <c r="F168" s="26"/>
      <c r="G168" s="27"/>
      <c r="H168" s="27"/>
    </row>
    <row r="169" spans="1:8">
      <c r="A169" s="49"/>
      <c r="B169" s="49"/>
      <c r="C169" s="49"/>
      <c r="D169" s="26"/>
      <c r="E169" s="26"/>
      <c r="F169" s="26"/>
      <c r="G169" s="27"/>
      <c r="H169" s="27"/>
    </row>
    <row r="170" spans="1:8">
      <c r="A170" s="49"/>
      <c r="B170" s="49"/>
      <c r="C170" s="49"/>
      <c r="D170" s="26"/>
      <c r="E170" s="26"/>
      <c r="F170" s="26"/>
      <c r="G170" s="27"/>
      <c r="H170" s="27"/>
    </row>
    <row r="171" spans="1:8">
      <c r="A171" s="49"/>
      <c r="B171" s="49"/>
      <c r="C171" s="49"/>
      <c r="D171" s="26"/>
      <c r="E171" s="26"/>
      <c r="F171" s="26"/>
      <c r="G171" s="27"/>
      <c r="H171" s="27"/>
    </row>
    <row r="172" spans="1:8">
      <c r="A172" s="49"/>
      <c r="B172" s="49"/>
      <c r="C172" s="49"/>
      <c r="D172" s="26"/>
      <c r="E172" s="26"/>
      <c r="F172" s="26"/>
      <c r="G172" s="27"/>
      <c r="H172" s="27"/>
    </row>
    <row r="173" spans="1:8">
      <c r="A173" s="49"/>
      <c r="B173" s="49"/>
      <c r="C173" s="49"/>
      <c r="D173" s="26"/>
      <c r="E173" s="26"/>
      <c r="F173" s="26"/>
      <c r="G173" s="27"/>
      <c r="H173" s="27"/>
    </row>
    <row r="174" spans="1:8">
      <c r="A174" s="49"/>
      <c r="B174" s="49"/>
      <c r="C174" s="49"/>
      <c r="D174" s="26"/>
      <c r="E174" s="26"/>
      <c r="F174" s="26"/>
      <c r="G174" s="27"/>
      <c r="H174" s="27"/>
    </row>
    <row r="175" spans="1:8">
      <c r="A175" s="49"/>
      <c r="B175" s="49"/>
      <c r="C175" s="49"/>
      <c r="D175" s="26"/>
      <c r="E175" s="26"/>
      <c r="F175" s="26"/>
      <c r="G175" s="27"/>
      <c r="H175" s="27"/>
    </row>
    <row r="176" spans="1:8">
      <c r="A176" s="49"/>
      <c r="B176" s="49"/>
      <c r="C176" s="49"/>
      <c r="D176" s="26"/>
      <c r="E176" s="26"/>
      <c r="F176" s="26"/>
      <c r="G176" s="27"/>
      <c r="H176" s="27"/>
    </row>
    <row r="177" spans="1:8">
      <c r="A177" s="49"/>
      <c r="B177" s="49"/>
      <c r="C177" s="49"/>
      <c r="D177" s="26"/>
      <c r="E177" s="26"/>
      <c r="F177" s="26"/>
      <c r="G177" s="27"/>
      <c r="H177" s="27"/>
    </row>
    <row r="178" spans="1:8">
      <c r="A178" s="49"/>
      <c r="B178" s="49"/>
      <c r="C178" s="49"/>
      <c r="D178" s="26"/>
      <c r="E178" s="26"/>
      <c r="F178" s="26"/>
      <c r="G178" s="27"/>
      <c r="H178" s="27"/>
    </row>
    <row r="179" spans="1:8">
      <c r="A179" s="49"/>
      <c r="B179" s="49"/>
      <c r="C179" s="49"/>
      <c r="D179" s="26"/>
      <c r="E179" s="26"/>
      <c r="F179" s="26"/>
      <c r="G179" s="27"/>
      <c r="H179" s="27"/>
    </row>
    <row r="180" spans="1:8">
      <c r="A180" s="49"/>
      <c r="B180" s="49"/>
      <c r="C180" s="49"/>
      <c r="D180" s="26"/>
      <c r="E180" s="26"/>
      <c r="F180" s="26"/>
      <c r="G180" s="27"/>
      <c r="H180" s="27"/>
    </row>
    <row r="181" spans="1:8">
      <c r="A181" s="49"/>
      <c r="B181" s="49"/>
      <c r="C181" s="49"/>
      <c r="D181" s="26"/>
      <c r="E181" s="26"/>
      <c r="F181" s="26"/>
      <c r="G181" s="27"/>
      <c r="H181" s="27"/>
    </row>
    <row r="182" spans="1:8">
      <c r="A182" s="49"/>
      <c r="B182" s="49"/>
      <c r="C182" s="49"/>
      <c r="D182" s="26"/>
      <c r="E182" s="26"/>
      <c r="F182" s="26"/>
      <c r="G182" s="27"/>
      <c r="H182" s="27"/>
    </row>
    <row r="183" spans="1:8">
      <c r="A183" s="49"/>
      <c r="B183" s="49"/>
      <c r="C183" s="49"/>
      <c r="D183" s="26"/>
      <c r="E183" s="26"/>
      <c r="F183" s="26"/>
      <c r="G183" s="27"/>
      <c r="H183" s="27"/>
    </row>
    <row r="184" spans="1:8">
      <c r="A184" s="49"/>
      <c r="B184" s="49"/>
      <c r="C184" s="49"/>
      <c r="D184" s="26"/>
      <c r="E184" s="26"/>
      <c r="F184" s="26"/>
      <c r="G184" s="27"/>
      <c r="H184" s="27"/>
    </row>
    <row r="185" spans="1:8">
      <c r="A185" s="49"/>
      <c r="B185" s="49"/>
      <c r="C185" s="49"/>
      <c r="D185" s="26"/>
      <c r="E185" s="26"/>
      <c r="F185" s="26"/>
      <c r="G185" s="27"/>
      <c r="H185" s="27"/>
    </row>
    <row r="186" spans="1:8">
      <c r="A186" s="49"/>
      <c r="B186" s="49"/>
      <c r="C186" s="49"/>
      <c r="D186" s="26"/>
      <c r="E186" s="26"/>
      <c r="F186" s="26"/>
      <c r="G186" s="27"/>
      <c r="H186" s="27"/>
    </row>
    <row r="187" spans="1:8">
      <c r="A187" s="49"/>
      <c r="B187" s="49"/>
      <c r="C187" s="49"/>
      <c r="D187" s="26"/>
      <c r="E187" s="26"/>
      <c r="F187" s="26"/>
      <c r="G187" s="27"/>
      <c r="H187" s="27"/>
    </row>
    <row r="188" spans="1:8">
      <c r="A188" s="49"/>
      <c r="B188" s="49"/>
      <c r="C188" s="49"/>
      <c r="D188" s="26"/>
      <c r="E188" s="26"/>
      <c r="F188" s="26"/>
      <c r="G188" s="27"/>
      <c r="H188" s="27"/>
    </row>
    <row r="189" spans="1:8">
      <c r="A189" s="49"/>
      <c r="B189" s="49"/>
      <c r="C189" s="49"/>
      <c r="D189" s="26"/>
      <c r="E189" s="26"/>
      <c r="F189" s="26"/>
      <c r="G189" s="27"/>
      <c r="H189" s="27"/>
    </row>
    <row r="190" spans="1:8">
      <c r="A190" s="49"/>
      <c r="B190" s="49"/>
      <c r="C190" s="49"/>
      <c r="D190" s="26"/>
      <c r="E190" s="26"/>
      <c r="F190" s="26"/>
      <c r="G190" s="27"/>
      <c r="H190" s="27"/>
    </row>
    <row r="191" spans="1:8">
      <c r="A191" s="49"/>
      <c r="B191" s="49"/>
      <c r="C191" s="49"/>
      <c r="D191" s="26"/>
      <c r="E191" s="26"/>
      <c r="F191" s="26"/>
      <c r="G191" s="27"/>
      <c r="H191" s="27"/>
    </row>
    <row r="192" spans="1:8">
      <c r="A192" s="49"/>
      <c r="B192" s="49"/>
      <c r="C192" s="49"/>
      <c r="D192" s="26"/>
      <c r="E192" s="26"/>
      <c r="F192" s="26"/>
      <c r="G192" s="27"/>
      <c r="H192" s="27"/>
    </row>
    <row r="193" spans="1:8">
      <c r="A193" s="49"/>
      <c r="B193" s="49"/>
      <c r="C193" s="49"/>
      <c r="D193" s="26"/>
      <c r="E193" s="26"/>
      <c r="F193" s="26"/>
      <c r="G193" s="27"/>
      <c r="H193" s="27"/>
    </row>
    <row r="194" spans="1:8">
      <c r="A194" s="49"/>
      <c r="B194" s="49"/>
      <c r="C194" s="49"/>
      <c r="D194" s="26"/>
      <c r="E194" s="26"/>
      <c r="F194" s="26"/>
      <c r="G194" s="27"/>
      <c r="H194" s="27"/>
    </row>
    <row r="195" spans="1:8">
      <c r="A195" s="49"/>
      <c r="B195" s="49"/>
      <c r="C195" s="49"/>
      <c r="D195" s="26"/>
      <c r="E195" s="26"/>
      <c r="F195" s="26"/>
      <c r="G195" s="27"/>
      <c r="H195" s="27"/>
    </row>
    <row r="196" spans="1:8">
      <c r="A196" s="49"/>
      <c r="B196" s="49"/>
      <c r="C196" s="49"/>
      <c r="D196" s="26"/>
      <c r="E196" s="26"/>
      <c r="F196" s="26"/>
      <c r="G196" s="27"/>
      <c r="H196" s="27"/>
    </row>
    <row r="197" spans="1:8">
      <c r="A197" s="49"/>
      <c r="B197" s="49"/>
      <c r="C197" s="49"/>
      <c r="D197" s="26"/>
      <c r="E197" s="26"/>
      <c r="F197" s="26"/>
      <c r="G197" s="27"/>
      <c r="H197" s="27"/>
    </row>
    <row r="198" spans="1:8">
      <c r="A198" s="49"/>
      <c r="B198" s="49"/>
      <c r="C198" s="49"/>
      <c r="D198" s="26"/>
      <c r="E198" s="26"/>
      <c r="F198" s="26"/>
      <c r="G198" s="27"/>
      <c r="H198" s="27"/>
    </row>
    <row r="199" spans="1:8">
      <c r="A199" s="49"/>
      <c r="B199" s="49"/>
      <c r="C199" s="49"/>
      <c r="D199" s="26"/>
      <c r="E199" s="26"/>
      <c r="F199" s="26"/>
      <c r="G199" s="27"/>
      <c r="H199" s="27"/>
    </row>
    <row r="200" spans="1:8">
      <c r="A200" s="49"/>
      <c r="B200" s="49"/>
      <c r="C200" s="49"/>
      <c r="D200" s="26"/>
      <c r="E200" s="26"/>
      <c r="F200" s="26"/>
      <c r="G200" s="27"/>
      <c r="H200" s="27"/>
    </row>
    <row r="201" spans="1:8">
      <c r="A201" s="49"/>
      <c r="B201" s="49"/>
      <c r="C201" s="49"/>
      <c r="D201" s="26"/>
      <c r="E201" s="26"/>
      <c r="F201" s="26"/>
      <c r="G201" s="27"/>
      <c r="H201" s="27"/>
    </row>
    <row r="202" spans="1:8">
      <c r="A202" s="49"/>
      <c r="B202" s="49"/>
      <c r="C202" s="49"/>
      <c r="D202" s="26"/>
      <c r="E202" s="26"/>
      <c r="F202" s="26"/>
      <c r="G202" s="27"/>
      <c r="H202" s="27"/>
    </row>
    <row r="203" spans="1:8">
      <c r="A203" s="49"/>
      <c r="B203" s="49"/>
      <c r="C203" s="49"/>
      <c r="D203" s="26"/>
      <c r="E203" s="26"/>
      <c r="F203" s="26"/>
      <c r="G203" s="27"/>
      <c r="H203" s="27"/>
    </row>
    <row r="204" spans="1:8">
      <c r="A204" s="49"/>
      <c r="B204" s="49"/>
      <c r="C204" s="49"/>
      <c r="D204" s="26"/>
      <c r="E204" s="26"/>
      <c r="F204" s="26"/>
      <c r="G204" s="27"/>
      <c r="H204" s="27"/>
    </row>
    <row r="205" spans="1:8">
      <c r="A205" s="49"/>
      <c r="B205" s="49"/>
      <c r="C205" s="49"/>
      <c r="D205" s="26"/>
      <c r="E205" s="26"/>
      <c r="F205" s="26"/>
      <c r="G205" s="27"/>
      <c r="H205" s="27"/>
    </row>
    <row r="206" spans="1:8">
      <c r="A206" s="49"/>
      <c r="B206" s="49"/>
      <c r="C206" s="49"/>
      <c r="D206" s="26"/>
      <c r="E206" s="26"/>
      <c r="F206" s="26"/>
      <c r="G206" s="27"/>
      <c r="H206" s="27"/>
    </row>
    <row r="207" spans="1:8">
      <c r="A207" s="49"/>
      <c r="B207" s="49"/>
      <c r="C207" s="49"/>
      <c r="D207" s="26"/>
      <c r="E207" s="26"/>
      <c r="F207" s="26"/>
      <c r="G207" s="27"/>
      <c r="H207" s="27"/>
    </row>
    <row r="208" spans="1:8">
      <c r="A208" s="49"/>
      <c r="B208" s="49"/>
      <c r="C208" s="49"/>
      <c r="D208" s="26"/>
      <c r="E208" s="26"/>
      <c r="F208" s="26"/>
      <c r="G208" s="27"/>
      <c r="H208" s="27"/>
    </row>
    <row r="209" spans="1:8">
      <c r="A209" s="49"/>
      <c r="B209" s="49"/>
      <c r="C209" s="49"/>
      <c r="D209" s="26"/>
      <c r="E209" s="26"/>
      <c r="F209" s="26"/>
      <c r="G209" s="27"/>
      <c r="H209" s="27"/>
    </row>
    <row r="210" spans="1:8">
      <c r="A210" s="49"/>
      <c r="B210" s="49"/>
      <c r="C210" s="49"/>
      <c r="D210" s="26"/>
      <c r="E210" s="26"/>
      <c r="F210" s="26"/>
      <c r="G210" s="27"/>
      <c r="H210" s="27"/>
    </row>
    <row r="211" spans="1:8">
      <c r="A211" s="49"/>
      <c r="B211" s="49"/>
      <c r="C211" s="49"/>
      <c r="D211" s="26"/>
      <c r="E211" s="26"/>
      <c r="F211" s="26"/>
      <c r="G211" s="27"/>
      <c r="H211" s="27"/>
    </row>
    <row r="212" spans="1:8">
      <c r="A212" s="49"/>
      <c r="B212" s="49"/>
      <c r="C212" s="49"/>
      <c r="D212" s="26"/>
      <c r="E212" s="26"/>
      <c r="F212" s="26"/>
      <c r="G212" s="27"/>
      <c r="H212" s="27"/>
    </row>
    <row r="213" spans="1:8">
      <c r="A213" s="49"/>
      <c r="B213" s="49"/>
      <c r="C213" s="49"/>
      <c r="D213" s="26"/>
      <c r="E213" s="26"/>
      <c r="F213" s="26"/>
      <c r="G213" s="27"/>
      <c r="H213" s="27"/>
    </row>
    <row r="214" spans="1:8">
      <c r="A214" s="49"/>
      <c r="B214" s="49"/>
      <c r="C214" s="49"/>
      <c r="D214" s="26"/>
      <c r="E214" s="26"/>
      <c r="F214" s="26"/>
      <c r="G214" s="27"/>
      <c r="H214" s="27"/>
    </row>
    <row r="215" spans="1:8">
      <c r="A215" s="50"/>
      <c r="B215" s="50"/>
      <c r="C215" s="50"/>
    </row>
    <row r="216" spans="1:8">
      <c r="A216" s="50"/>
      <c r="B216" s="50"/>
      <c r="C216" s="50"/>
    </row>
    <row r="217" spans="1:8">
      <c r="A217" s="50"/>
      <c r="B217" s="50"/>
      <c r="C217" s="50"/>
    </row>
    <row r="218" spans="1:8">
      <c r="A218" s="50"/>
      <c r="B218" s="50"/>
      <c r="C218" s="50"/>
    </row>
    <row r="219" spans="1:8">
      <c r="A219" s="50"/>
      <c r="B219" s="50"/>
      <c r="C219" s="50"/>
    </row>
    <row r="220" spans="1:8">
      <c r="A220" s="50"/>
      <c r="B220" s="50"/>
      <c r="C220" s="50"/>
    </row>
    <row r="221" spans="1:8">
      <c r="A221" s="50"/>
      <c r="B221" s="50"/>
      <c r="C221" s="50"/>
    </row>
    <row r="222" spans="1:8">
      <c r="A222" s="50"/>
      <c r="B222" s="50"/>
      <c r="C222" s="50"/>
    </row>
    <row r="223" spans="1:8">
      <c r="A223" s="50"/>
      <c r="B223" s="50"/>
      <c r="C223" s="50"/>
    </row>
    <row r="224" spans="1:8">
      <c r="A224" s="50"/>
      <c r="B224" s="50"/>
      <c r="C224" s="50"/>
    </row>
    <row r="225" spans="1:3">
      <c r="A225" s="50"/>
      <c r="B225" s="50"/>
      <c r="C225" s="50"/>
    </row>
    <row r="226" spans="1:3">
      <c r="A226" s="50"/>
      <c r="B226" s="50"/>
      <c r="C226" s="50"/>
    </row>
    <row r="227" spans="1:3">
      <c r="A227" s="50"/>
      <c r="B227" s="50"/>
      <c r="C227" s="50"/>
    </row>
    <row r="228" spans="1:3">
      <c r="A228" s="50"/>
      <c r="B228" s="50"/>
      <c r="C228" s="50"/>
    </row>
    <row r="229" spans="1:3">
      <c r="A229" s="50"/>
      <c r="B229" s="50"/>
      <c r="C229" s="50"/>
    </row>
    <row r="230" spans="1:3">
      <c r="A230" s="50"/>
      <c r="B230" s="50"/>
      <c r="C230" s="50"/>
    </row>
    <row r="231" spans="1:3">
      <c r="A231" s="50"/>
      <c r="B231" s="50"/>
      <c r="C231" s="50"/>
    </row>
    <row r="232" spans="1:3">
      <c r="A232" s="50"/>
      <c r="B232" s="50"/>
      <c r="C232" s="50"/>
    </row>
    <row r="233" spans="1:3">
      <c r="A233" s="50"/>
      <c r="B233" s="50"/>
      <c r="C233" s="50"/>
    </row>
    <row r="234" spans="1:3">
      <c r="A234" s="50"/>
      <c r="B234" s="50"/>
      <c r="C234" s="50"/>
    </row>
    <row r="235" spans="1:3">
      <c r="A235" s="50"/>
      <c r="B235" s="50"/>
      <c r="C235" s="50"/>
    </row>
    <row r="236" spans="1:3">
      <c r="A236" s="50"/>
      <c r="B236" s="50"/>
      <c r="C236" s="50"/>
    </row>
    <row r="237" spans="1:3">
      <c r="A237" s="50"/>
      <c r="B237" s="50"/>
      <c r="C237" s="50"/>
    </row>
    <row r="238" spans="1:3">
      <c r="A238" s="50"/>
      <c r="B238" s="50"/>
      <c r="C238" s="50"/>
    </row>
    <row r="239" spans="1:3">
      <c r="A239" s="50"/>
      <c r="B239" s="50"/>
      <c r="C239" s="50"/>
    </row>
    <row r="240" spans="1:3">
      <c r="A240" s="50"/>
      <c r="B240" s="50"/>
      <c r="C240" s="50"/>
    </row>
    <row r="241" spans="1:3">
      <c r="A241" s="50"/>
      <c r="B241" s="50"/>
      <c r="C241" s="50"/>
    </row>
    <row r="242" spans="1:3">
      <c r="A242" s="50"/>
      <c r="B242" s="50"/>
      <c r="C242" s="50"/>
    </row>
    <row r="243" spans="1:3">
      <c r="A243" s="50"/>
      <c r="B243" s="50"/>
      <c r="C243" s="50"/>
    </row>
    <row r="244" spans="1:3">
      <c r="A244" s="50"/>
      <c r="B244" s="50"/>
      <c r="C244" s="50"/>
    </row>
    <row r="245" spans="1:3">
      <c r="A245" s="50"/>
      <c r="B245" s="50"/>
      <c r="C245" s="50"/>
    </row>
    <row r="246" spans="1:3">
      <c r="A246" s="50"/>
      <c r="B246" s="50"/>
      <c r="C246" s="50"/>
    </row>
    <row r="247" spans="1:3">
      <c r="A247" s="50"/>
      <c r="B247" s="50"/>
      <c r="C247" s="50"/>
    </row>
    <row r="248" spans="1:3">
      <c r="A248" s="50"/>
      <c r="B248" s="50"/>
      <c r="C248" s="50"/>
    </row>
    <row r="249" spans="1:3">
      <c r="A249" s="50"/>
      <c r="B249" s="50"/>
      <c r="C249" s="50"/>
    </row>
    <row r="250" spans="1:3">
      <c r="A250" s="50"/>
      <c r="B250" s="50"/>
      <c r="C250" s="50"/>
    </row>
    <row r="251" spans="1:3">
      <c r="A251" s="50"/>
      <c r="B251" s="50"/>
      <c r="C251" s="50"/>
    </row>
    <row r="252" spans="1:3">
      <c r="A252" s="50"/>
      <c r="B252" s="50"/>
      <c r="C252" s="50"/>
    </row>
    <row r="253" spans="1:3">
      <c r="A253" s="50"/>
      <c r="B253" s="50"/>
      <c r="C253" s="50"/>
    </row>
    <row r="254" spans="1:3">
      <c r="A254" s="50"/>
      <c r="B254" s="50"/>
      <c r="C254" s="50"/>
    </row>
    <row r="255" spans="1:3">
      <c r="A255" s="50"/>
      <c r="B255" s="50"/>
      <c r="C255" s="50"/>
    </row>
    <row r="256" spans="1:3">
      <c r="A256" s="50"/>
      <c r="B256" s="50"/>
      <c r="C256" s="50"/>
    </row>
    <row r="257" spans="1:3">
      <c r="A257" s="50"/>
      <c r="B257" s="50"/>
      <c r="C257" s="50"/>
    </row>
    <row r="258" spans="1:3">
      <c r="A258" s="50"/>
      <c r="B258" s="50"/>
      <c r="C258" s="50"/>
    </row>
    <row r="259" spans="1:3">
      <c r="A259" s="50"/>
      <c r="B259" s="50"/>
      <c r="C259" s="50"/>
    </row>
    <row r="260" spans="1:3">
      <c r="A260" s="50"/>
      <c r="B260" s="50"/>
      <c r="C260" s="50"/>
    </row>
    <row r="261" spans="1:3">
      <c r="A261" s="50"/>
      <c r="B261" s="50"/>
      <c r="C261" s="50"/>
    </row>
    <row r="262" spans="1:3">
      <c r="A262" s="50"/>
      <c r="B262" s="50"/>
      <c r="C262" s="50"/>
    </row>
    <row r="263" spans="1:3">
      <c r="A263" s="50"/>
      <c r="B263" s="50"/>
      <c r="C263" s="50"/>
    </row>
    <row r="264" spans="1:3">
      <c r="A264" s="50"/>
      <c r="B264" s="50"/>
      <c r="C264" s="50"/>
    </row>
    <row r="265" spans="1:3">
      <c r="A265" s="50"/>
      <c r="B265" s="50"/>
      <c r="C265" s="50"/>
    </row>
    <row r="266" spans="1:3">
      <c r="A266" s="50"/>
      <c r="B266" s="50"/>
      <c r="C266" s="50"/>
    </row>
    <row r="267" spans="1:3">
      <c r="A267" s="50"/>
      <c r="B267" s="50"/>
      <c r="C267" s="50"/>
    </row>
    <row r="268" spans="1:3">
      <c r="A268" s="50"/>
      <c r="B268" s="50"/>
      <c r="C268" s="50"/>
    </row>
    <row r="269" spans="1:3">
      <c r="A269" s="50"/>
      <c r="B269" s="50"/>
      <c r="C269" s="50"/>
    </row>
    <row r="270" spans="1:3">
      <c r="A270" s="50"/>
      <c r="B270" s="50"/>
      <c r="C270" s="50"/>
    </row>
    <row r="271" spans="1:3">
      <c r="A271" s="50"/>
      <c r="B271" s="50"/>
      <c r="C271" s="50"/>
    </row>
    <row r="272" spans="1:3">
      <c r="A272" s="50"/>
      <c r="B272" s="50"/>
      <c r="C272" s="50"/>
    </row>
    <row r="273" spans="1:3">
      <c r="A273" s="50"/>
      <c r="B273" s="50"/>
      <c r="C273" s="50"/>
    </row>
    <row r="274" spans="1:3">
      <c r="A274" s="50"/>
      <c r="B274" s="50"/>
      <c r="C274" s="50"/>
    </row>
    <row r="275" spans="1:3">
      <c r="A275" s="50"/>
      <c r="B275" s="50"/>
      <c r="C275" s="50"/>
    </row>
    <row r="276" spans="1:3">
      <c r="A276" s="50"/>
      <c r="B276" s="50"/>
      <c r="C276" s="50"/>
    </row>
    <row r="277" spans="1:3">
      <c r="A277" s="50"/>
      <c r="B277" s="50"/>
      <c r="C277" s="50"/>
    </row>
    <row r="278" spans="1:3">
      <c r="A278" s="50"/>
      <c r="B278" s="50"/>
      <c r="C278" s="50"/>
    </row>
    <row r="279" spans="1:3">
      <c r="A279" s="50"/>
      <c r="B279" s="50"/>
      <c r="C279" s="50"/>
    </row>
    <row r="280" spans="1:3">
      <c r="A280" s="50"/>
      <c r="B280" s="50"/>
      <c r="C280" s="50"/>
    </row>
    <row r="281" spans="1:3">
      <c r="A281" s="50"/>
      <c r="B281" s="50"/>
      <c r="C281" s="50"/>
    </row>
    <row r="282" spans="1:3">
      <c r="A282" s="50"/>
      <c r="B282" s="50"/>
      <c r="C282" s="50"/>
    </row>
    <row r="283" spans="1:3">
      <c r="A283" s="50"/>
      <c r="B283" s="50"/>
      <c r="C283" s="50"/>
    </row>
    <row r="284" spans="1:3">
      <c r="A284" s="50"/>
      <c r="B284" s="50"/>
      <c r="C284" s="50"/>
    </row>
    <row r="285" spans="1:3">
      <c r="A285" s="50"/>
      <c r="B285" s="50"/>
      <c r="C285" s="50"/>
    </row>
    <row r="286" spans="1:3">
      <c r="A286" s="50"/>
      <c r="B286" s="50"/>
      <c r="C286" s="50"/>
    </row>
    <row r="287" spans="1:3">
      <c r="A287" s="50"/>
      <c r="B287" s="50"/>
      <c r="C287" s="50"/>
    </row>
    <row r="288" spans="1:3">
      <c r="A288" s="50"/>
      <c r="B288" s="50"/>
      <c r="C288" s="50"/>
    </row>
    <row r="289" spans="1:3">
      <c r="A289" s="50"/>
      <c r="B289" s="50"/>
      <c r="C289" s="50"/>
    </row>
    <row r="290" spans="1:3">
      <c r="A290" s="50"/>
      <c r="B290" s="50"/>
      <c r="C290" s="50"/>
    </row>
    <row r="291" spans="1:3">
      <c r="A291" s="50"/>
      <c r="B291" s="50"/>
      <c r="C291" s="50"/>
    </row>
    <row r="292" spans="1:3">
      <c r="A292" s="50"/>
      <c r="B292" s="50"/>
      <c r="C292" s="50"/>
    </row>
    <row r="293" spans="1:3">
      <c r="A293" s="50"/>
      <c r="B293" s="50"/>
      <c r="C293" s="50"/>
    </row>
    <row r="294" spans="1:3">
      <c r="A294" s="50"/>
      <c r="B294" s="50"/>
      <c r="C294" s="50"/>
    </row>
    <row r="295" spans="1:3">
      <c r="A295" s="50"/>
      <c r="B295" s="50"/>
      <c r="C295" s="50"/>
    </row>
    <row r="296" spans="1:3">
      <c r="A296" s="50"/>
      <c r="B296" s="50"/>
      <c r="C296" s="50"/>
    </row>
    <row r="297" spans="1:3">
      <c r="A297" s="50"/>
      <c r="B297" s="50"/>
      <c r="C297" s="50"/>
    </row>
    <row r="298" spans="1:3">
      <c r="A298" s="50"/>
      <c r="B298" s="50"/>
      <c r="C298" s="50"/>
    </row>
    <row r="299" spans="1:3">
      <c r="A299" s="50"/>
      <c r="B299" s="50"/>
      <c r="C299" s="50"/>
    </row>
    <row r="300" spans="1:3">
      <c r="A300" s="50"/>
      <c r="B300" s="50"/>
      <c r="C300" s="50"/>
    </row>
    <row r="301" spans="1:3">
      <c r="A301" s="50"/>
      <c r="B301" s="50"/>
      <c r="C301" s="50"/>
    </row>
    <row r="302" spans="1:3">
      <c r="A302" s="50"/>
      <c r="B302" s="50"/>
      <c r="C302" s="50"/>
    </row>
    <row r="303" spans="1:3">
      <c r="A303" s="50"/>
      <c r="B303" s="50"/>
      <c r="C303" s="50"/>
    </row>
    <row r="304" spans="1:3">
      <c r="A304" s="50"/>
      <c r="B304" s="50"/>
      <c r="C304" s="50"/>
    </row>
    <row r="305" spans="1:3">
      <c r="A305" s="50"/>
      <c r="B305" s="50"/>
      <c r="C305" s="50"/>
    </row>
    <row r="306" spans="1:3">
      <c r="A306" s="50"/>
      <c r="B306" s="50"/>
      <c r="C306" s="50"/>
    </row>
    <row r="307" spans="1:3">
      <c r="A307" s="50"/>
      <c r="B307" s="50"/>
      <c r="C307" s="50"/>
    </row>
    <row r="308" spans="1:3">
      <c r="A308" s="50"/>
      <c r="B308" s="50"/>
      <c r="C308" s="50"/>
    </row>
    <row r="309" spans="1:3">
      <c r="A309" s="50"/>
      <c r="B309" s="50"/>
      <c r="C309" s="50"/>
    </row>
    <row r="310" spans="1:3">
      <c r="A310" s="50"/>
      <c r="B310" s="50"/>
      <c r="C310" s="50"/>
    </row>
    <row r="311" spans="1:3">
      <c r="A311" s="50"/>
      <c r="B311" s="50"/>
      <c r="C311" s="50"/>
    </row>
    <row r="312" spans="1:3">
      <c r="A312" s="50"/>
      <c r="B312" s="50"/>
      <c r="C312" s="50"/>
    </row>
    <row r="313" spans="1:3">
      <c r="A313" s="50"/>
      <c r="B313" s="50"/>
      <c r="C313" s="50"/>
    </row>
    <row r="314" spans="1:3">
      <c r="A314" s="50"/>
      <c r="B314" s="50"/>
      <c r="C314" s="50"/>
    </row>
    <row r="315" spans="1:3">
      <c r="A315" s="50"/>
      <c r="B315" s="50"/>
      <c r="C315" s="50"/>
    </row>
    <row r="316" spans="1:3">
      <c r="A316" s="50"/>
      <c r="B316" s="50"/>
      <c r="C316" s="50"/>
    </row>
    <row r="317" spans="1:3">
      <c r="A317" s="50"/>
      <c r="B317" s="50"/>
      <c r="C317" s="50"/>
    </row>
    <row r="318" spans="1:3">
      <c r="A318" s="50"/>
      <c r="B318" s="50"/>
      <c r="C318" s="50"/>
    </row>
    <row r="319" spans="1:3">
      <c r="A319" s="50"/>
      <c r="B319" s="50"/>
      <c r="C319" s="50"/>
    </row>
    <row r="320" spans="1:3">
      <c r="A320" s="50"/>
      <c r="B320" s="50"/>
      <c r="C320" s="50"/>
    </row>
    <row r="321" spans="1:3">
      <c r="A321" s="50"/>
      <c r="B321" s="50"/>
      <c r="C321" s="50"/>
    </row>
    <row r="322" spans="1:3">
      <c r="A322" s="50"/>
      <c r="B322" s="50"/>
      <c r="C322" s="50"/>
    </row>
    <row r="323" spans="1:3">
      <c r="A323" s="50"/>
      <c r="B323" s="50"/>
      <c r="C323" s="50"/>
    </row>
    <row r="324" spans="1:3">
      <c r="A324" s="50"/>
      <c r="B324" s="50"/>
      <c r="C324" s="50"/>
    </row>
    <row r="325" spans="1:3">
      <c r="A325" s="50"/>
      <c r="B325" s="50"/>
      <c r="C325" s="50"/>
    </row>
    <row r="326" spans="1:3">
      <c r="A326" s="50"/>
      <c r="B326" s="50"/>
      <c r="C326" s="50"/>
    </row>
    <row r="327" spans="1:3">
      <c r="A327" s="50"/>
      <c r="B327" s="50"/>
      <c r="C327" s="50"/>
    </row>
    <row r="328" spans="1:3">
      <c r="A328" s="50"/>
      <c r="B328" s="50"/>
      <c r="C328" s="50"/>
    </row>
    <row r="329" spans="1:3">
      <c r="A329" s="50"/>
      <c r="B329" s="50"/>
      <c r="C329" s="50"/>
    </row>
    <row r="330" spans="1:3">
      <c r="A330" s="50"/>
      <c r="B330" s="50"/>
      <c r="C330" s="50"/>
    </row>
    <row r="331" spans="1:3">
      <c r="A331" s="50"/>
      <c r="B331" s="50"/>
      <c r="C331" s="50"/>
    </row>
    <row r="332" spans="1:3">
      <c r="A332" s="50"/>
      <c r="B332" s="50"/>
      <c r="C332" s="50"/>
    </row>
    <row r="333" spans="1:3">
      <c r="A333" s="50"/>
      <c r="B333" s="50"/>
      <c r="C333" s="50"/>
    </row>
    <row r="334" spans="1:3">
      <c r="A334" s="50"/>
      <c r="B334" s="50"/>
      <c r="C334" s="50"/>
    </row>
    <row r="335" spans="1:3">
      <c r="A335" s="50"/>
      <c r="B335" s="50"/>
      <c r="C335" s="50"/>
    </row>
    <row r="336" spans="1:3">
      <c r="A336" s="50"/>
      <c r="B336" s="50"/>
      <c r="C336" s="50"/>
    </row>
    <row r="337" spans="1:3">
      <c r="A337" s="50"/>
      <c r="B337" s="50"/>
      <c r="C337" s="50"/>
    </row>
    <row r="338" spans="1:3">
      <c r="A338" s="50"/>
      <c r="B338" s="50"/>
      <c r="C338" s="50"/>
    </row>
    <row r="339" spans="1:3">
      <c r="A339" s="50"/>
      <c r="B339" s="50"/>
      <c r="C339" s="50"/>
    </row>
    <row r="340" spans="1:3">
      <c r="A340" s="50"/>
      <c r="B340" s="50"/>
      <c r="C340" s="50"/>
    </row>
    <row r="341" spans="1:3">
      <c r="A341" s="50"/>
      <c r="B341" s="50"/>
      <c r="C341" s="50"/>
    </row>
    <row r="342" spans="1:3">
      <c r="A342" s="50"/>
      <c r="B342" s="50"/>
      <c r="C342" s="50"/>
    </row>
    <row r="343" spans="1:3">
      <c r="A343" s="50"/>
      <c r="B343" s="50"/>
      <c r="C343" s="50"/>
    </row>
    <row r="344" spans="1:3">
      <c r="A344" s="50"/>
      <c r="B344" s="50"/>
      <c r="C344" s="50"/>
    </row>
    <row r="345" spans="1:3">
      <c r="A345" s="50"/>
      <c r="B345" s="50"/>
      <c r="C345" s="50"/>
    </row>
    <row r="346" spans="1:3">
      <c r="A346" s="50"/>
      <c r="B346" s="50"/>
      <c r="C346" s="50"/>
    </row>
    <row r="347" spans="1:3">
      <c r="A347" s="50"/>
      <c r="B347" s="50"/>
      <c r="C347" s="50"/>
    </row>
    <row r="348" spans="1:3">
      <c r="A348" s="50"/>
      <c r="B348" s="50"/>
      <c r="C348" s="50"/>
    </row>
    <row r="349" spans="1:3">
      <c r="A349" s="50"/>
      <c r="B349" s="50"/>
      <c r="C349" s="50"/>
    </row>
    <row r="350" spans="1:3">
      <c r="A350" s="50"/>
      <c r="B350" s="50"/>
      <c r="C350" s="50"/>
    </row>
    <row r="351" spans="1:3">
      <c r="A351" s="50"/>
      <c r="B351" s="50"/>
      <c r="C351" s="50"/>
    </row>
    <row r="352" spans="1:3">
      <c r="A352" s="50"/>
      <c r="B352" s="50"/>
      <c r="C352" s="50"/>
    </row>
    <row r="353" spans="1:3">
      <c r="A353" s="50"/>
      <c r="B353" s="50"/>
      <c r="C353" s="50"/>
    </row>
    <row r="354" spans="1:3">
      <c r="A354" s="50"/>
      <c r="B354" s="50"/>
      <c r="C354" s="50"/>
    </row>
    <row r="355" spans="1:3">
      <c r="A355" s="50"/>
      <c r="B355" s="50"/>
      <c r="C355" s="50"/>
    </row>
    <row r="356" spans="1:3">
      <c r="A356" s="50"/>
      <c r="B356" s="50"/>
      <c r="C356" s="50"/>
    </row>
    <row r="357" spans="1:3">
      <c r="A357" s="50"/>
      <c r="B357" s="50"/>
      <c r="C357" s="50"/>
    </row>
    <row r="358" spans="1:3">
      <c r="A358" s="50"/>
      <c r="B358" s="50"/>
      <c r="C358" s="50"/>
    </row>
    <row r="359" spans="1:3">
      <c r="A359" s="50"/>
      <c r="B359" s="50"/>
      <c r="C359" s="50"/>
    </row>
    <row r="360" spans="1:3">
      <c r="A360" s="50"/>
      <c r="B360" s="50"/>
      <c r="C360" s="50"/>
    </row>
    <row r="361" spans="1:3">
      <c r="A361" s="50"/>
      <c r="B361" s="50"/>
      <c r="C361" s="50"/>
    </row>
    <row r="362" spans="1:3">
      <c r="A362" s="50"/>
      <c r="B362" s="50"/>
      <c r="C362" s="50"/>
    </row>
    <row r="363" spans="1:3">
      <c r="A363" s="50"/>
      <c r="B363" s="50"/>
      <c r="C363" s="50"/>
    </row>
    <row r="364" spans="1:3">
      <c r="A364" s="50"/>
      <c r="B364" s="50"/>
      <c r="C364" s="50"/>
    </row>
    <row r="365" spans="1:3">
      <c r="A365" s="50"/>
      <c r="B365" s="50"/>
      <c r="C365" s="50"/>
    </row>
    <row r="366" spans="1:3">
      <c r="A366" s="50"/>
      <c r="B366" s="50"/>
      <c r="C366" s="50"/>
    </row>
    <row r="367" spans="1:3">
      <c r="A367" s="50"/>
      <c r="B367" s="50"/>
      <c r="C367" s="50"/>
    </row>
    <row r="368" spans="1:3">
      <c r="A368" s="50"/>
      <c r="B368" s="50"/>
      <c r="C368" s="50"/>
    </row>
    <row r="369" spans="1:3">
      <c r="A369" s="50"/>
      <c r="B369" s="50"/>
      <c r="C369" s="50"/>
    </row>
    <row r="370" spans="1:3">
      <c r="A370" s="50"/>
      <c r="B370" s="50"/>
      <c r="C370" s="50"/>
    </row>
    <row r="371" spans="1:3">
      <c r="A371" s="50"/>
      <c r="B371" s="50"/>
      <c r="C371" s="50"/>
    </row>
    <row r="372" spans="1:3">
      <c r="A372" s="50"/>
      <c r="B372" s="50"/>
      <c r="C372" s="50"/>
    </row>
    <row r="373" spans="1:3">
      <c r="A373" s="50"/>
      <c r="B373" s="50"/>
      <c r="C373" s="50"/>
    </row>
    <row r="374" spans="1:3">
      <c r="A374" s="50"/>
      <c r="B374" s="50"/>
      <c r="C374" s="50"/>
    </row>
    <row r="375" spans="1:3">
      <c r="A375" s="50"/>
      <c r="B375" s="50"/>
      <c r="C375" s="50"/>
    </row>
    <row r="376" spans="1:3">
      <c r="A376" s="50"/>
      <c r="B376" s="50"/>
      <c r="C376" s="50"/>
    </row>
    <row r="377" spans="1:3">
      <c r="A377" s="50"/>
      <c r="B377" s="50"/>
      <c r="C377" s="50"/>
    </row>
    <row r="378" spans="1:3">
      <c r="A378" s="50"/>
      <c r="B378" s="50"/>
      <c r="C378" s="50"/>
    </row>
    <row r="379" spans="1:3">
      <c r="A379" s="50"/>
      <c r="B379" s="50"/>
      <c r="C379" s="50"/>
    </row>
    <row r="380" spans="1:3">
      <c r="A380" s="50"/>
      <c r="B380" s="50"/>
      <c r="C380" s="50"/>
    </row>
    <row r="381" spans="1:3">
      <c r="A381" s="50"/>
      <c r="B381" s="50"/>
      <c r="C381" s="50"/>
    </row>
    <row r="382" spans="1:3">
      <c r="A382" s="50"/>
      <c r="B382" s="50"/>
      <c r="C382" s="50"/>
    </row>
    <row r="383" spans="1:3">
      <c r="A383" s="50"/>
      <c r="B383" s="50"/>
      <c r="C383" s="50"/>
    </row>
    <row r="384" spans="1:3">
      <c r="A384" s="50"/>
      <c r="B384" s="50"/>
      <c r="C384" s="50"/>
    </row>
    <row r="385" spans="1:3">
      <c r="A385" s="50"/>
      <c r="B385" s="50"/>
      <c r="C385" s="50"/>
    </row>
    <row r="386" spans="1:3">
      <c r="A386" s="50"/>
      <c r="B386" s="50"/>
      <c r="C386" s="50"/>
    </row>
    <row r="387" spans="1:3">
      <c r="A387" s="50"/>
      <c r="B387" s="50"/>
      <c r="C387" s="50"/>
    </row>
    <row r="388" spans="1:3">
      <c r="A388" s="50"/>
      <c r="B388" s="50"/>
      <c r="C388" s="50"/>
    </row>
    <row r="389" spans="1:3">
      <c r="A389" s="50"/>
      <c r="B389" s="50"/>
      <c r="C389" s="50"/>
    </row>
    <row r="390" spans="1:3">
      <c r="A390" s="50"/>
      <c r="B390" s="50"/>
      <c r="C390" s="50"/>
    </row>
    <row r="391" spans="1:3">
      <c r="A391" s="50"/>
      <c r="B391" s="50"/>
      <c r="C391" s="50"/>
    </row>
    <row r="392" spans="1:3">
      <c r="A392" s="50"/>
      <c r="B392" s="50"/>
      <c r="C392" s="50"/>
    </row>
    <row r="393" spans="1:3">
      <c r="A393" s="50"/>
      <c r="B393" s="50"/>
      <c r="C393" s="50"/>
    </row>
  </sheetData>
  <mergeCells count="5">
    <mergeCell ref="A3:H3"/>
    <mergeCell ref="E6:F6"/>
    <mergeCell ref="G6:H6"/>
    <mergeCell ref="D6:D7"/>
    <mergeCell ref="C6:C7"/>
  </mergeCells>
  <pageMargins left="0.25" right="0.25" top="0.32" bottom="0.34" header="0.3" footer="0.3"/>
  <pageSetup paperSize="9" scale="66" fitToHeight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C000"/>
    <pageSetUpPr fitToPage="1"/>
  </sheetPr>
  <dimension ref="A1:F48"/>
  <sheetViews>
    <sheetView workbookViewId="0">
      <selection activeCell="A6" sqref="A6"/>
    </sheetView>
  </sheetViews>
  <sheetFormatPr defaultRowHeight="15"/>
  <cols>
    <col min="1" max="1" width="14.28515625" bestFit="1" customWidth="1"/>
    <col min="2" max="2" width="18.7109375" customWidth="1"/>
    <col min="3" max="3" width="14.28515625" customWidth="1"/>
    <col min="4" max="4" width="28.28515625" customWidth="1"/>
    <col min="5" max="6" width="18.85546875" customWidth="1"/>
  </cols>
  <sheetData>
    <row r="1" spans="1:6" ht="15.75">
      <c r="A1" s="370" t="s">
        <v>1290</v>
      </c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429" t="s">
        <v>9</v>
      </c>
      <c r="B3" s="429"/>
      <c r="C3" s="429"/>
      <c r="D3" s="429"/>
      <c r="E3" s="429"/>
      <c r="F3" s="429"/>
    </row>
    <row r="4" spans="1:6">
      <c r="A4" s="2"/>
      <c r="B4" s="2"/>
      <c r="C4" s="2"/>
      <c r="D4" s="2"/>
      <c r="E4" s="2"/>
      <c r="F4" s="2"/>
    </row>
    <row r="5" spans="1:6" ht="31.5" customHeight="1">
      <c r="A5" s="6" t="s">
        <v>115</v>
      </c>
      <c r="B5" s="6" t="s">
        <v>116</v>
      </c>
      <c r="C5" s="6" t="s">
        <v>121</v>
      </c>
      <c r="D5" s="7" t="s">
        <v>12</v>
      </c>
      <c r="E5" s="6" t="s">
        <v>67</v>
      </c>
      <c r="F5" s="6" t="s">
        <v>68</v>
      </c>
    </row>
    <row r="6" spans="1:6">
      <c r="A6" s="372">
        <v>70802</v>
      </c>
      <c r="B6" s="372">
        <v>80101</v>
      </c>
      <c r="C6" s="372">
        <v>0</v>
      </c>
      <c r="D6" s="8" t="s">
        <v>1272</v>
      </c>
      <c r="E6" s="9">
        <v>0</v>
      </c>
      <c r="F6" s="9"/>
    </row>
    <row r="7" spans="1:6">
      <c r="A7" s="358">
        <v>70802</v>
      </c>
      <c r="B7" s="358">
        <v>80101</v>
      </c>
      <c r="C7" s="358">
        <v>0</v>
      </c>
      <c r="D7" t="s">
        <v>1973</v>
      </c>
      <c r="E7">
        <v>0</v>
      </c>
    </row>
    <row r="8" spans="1:6">
      <c r="A8" s="358">
        <v>70802</v>
      </c>
      <c r="B8" s="358">
        <v>80101</v>
      </c>
      <c r="C8" s="358">
        <v>0</v>
      </c>
      <c r="D8" t="s">
        <v>1974</v>
      </c>
      <c r="E8">
        <v>0</v>
      </c>
    </row>
    <row r="9" spans="1:6">
      <c r="A9" s="358">
        <v>70802</v>
      </c>
      <c r="B9" s="358">
        <v>80101</v>
      </c>
      <c r="C9" s="358">
        <v>0</v>
      </c>
      <c r="D9" t="s">
        <v>1975</v>
      </c>
      <c r="E9">
        <v>0</v>
      </c>
    </row>
    <row r="10" spans="1:6">
      <c r="A10" s="358">
        <v>70802</v>
      </c>
      <c r="B10" s="358">
        <v>80101</v>
      </c>
      <c r="C10" s="358">
        <v>2</v>
      </c>
      <c r="D10" t="s">
        <v>1976</v>
      </c>
      <c r="E10">
        <v>0</v>
      </c>
    </row>
    <row r="11" spans="1:6">
      <c r="A11" s="358">
        <v>70802</v>
      </c>
      <c r="B11" s="358">
        <v>80101</v>
      </c>
      <c r="C11" s="358">
        <v>21</v>
      </c>
      <c r="D11" t="s">
        <v>1941</v>
      </c>
      <c r="E11">
        <v>0</v>
      </c>
    </row>
    <row r="12" spans="1:6">
      <c r="A12" s="358">
        <v>70802</v>
      </c>
      <c r="B12" s="358">
        <v>80101</v>
      </c>
      <c r="C12" s="358">
        <v>210</v>
      </c>
      <c r="D12" t="s">
        <v>1977</v>
      </c>
      <c r="E12">
        <v>0</v>
      </c>
    </row>
    <row r="13" spans="1:6">
      <c r="A13" s="358">
        <v>70802</v>
      </c>
      <c r="B13" s="358">
        <v>80101</v>
      </c>
      <c r="C13" s="358">
        <v>2108</v>
      </c>
      <c r="D13" t="s">
        <v>1978</v>
      </c>
      <c r="E13">
        <v>0</v>
      </c>
    </row>
    <row r="14" spans="1:6">
      <c r="A14" s="358">
        <v>70802</v>
      </c>
      <c r="B14" s="358">
        <v>80101</v>
      </c>
      <c r="C14" s="358">
        <v>210803</v>
      </c>
      <c r="D14" t="s">
        <v>1945</v>
      </c>
      <c r="E14">
        <v>0</v>
      </c>
    </row>
    <row r="15" spans="1:6">
      <c r="A15" s="358">
        <v>70802</v>
      </c>
      <c r="B15" s="358">
        <v>80101</v>
      </c>
      <c r="C15" s="358">
        <v>210804</v>
      </c>
      <c r="D15" t="s">
        <v>1946</v>
      </c>
      <c r="E15">
        <v>0</v>
      </c>
    </row>
    <row r="16" spans="1:6">
      <c r="A16" s="358">
        <v>70802</v>
      </c>
      <c r="B16" s="358">
        <v>80101</v>
      </c>
      <c r="C16" s="358">
        <v>350001</v>
      </c>
      <c r="D16" t="s">
        <v>1979</v>
      </c>
      <c r="E16">
        <v>0</v>
      </c>
    </row>
    <row r="17" spans="1:5">
      <c r="A17" s="358">
        <v>70802</v>
      </c>
      <c r="B17" s="358">
        <v>80103</v>
      </c>
      <c r="C17" s="358">
        <v>0</v>
      </c>
      <c r="D17" t="s">
        <v>1272</v>
      </c>
      <c r="E17">
        <v>0</v>
      </c>
    </row>
    <row r="18" spans="1:5">
      <c r="A18" s="358">
        <v>70802</v>
      </c>
      <c r="B18" s="358">
        <v>80103</v>
      </c>
      <c r="C18" s="358">
        <v>0</v>
      </c>
      <c r="D18" t="s">
        <v>1973</v>
      </c>
      <c r="E18">
        <v>0</v>
      </c>
    </row>
    <row r="19" spans="1:5">
      <c r="A19" s="358">
        <v>70802</v>
      </c>
      <c r="B19" s="358">
        <v>80103</v>
      </c>
      <c r="C19" s="358">
        <v>0</v>
      </c>
      <c r="D19" t="s">
        <v>1974</v>
      </c>
      <c r="E19">
        <v>0</v>
      </c>
    </row>
    <row r="20" spans="1:5">
      <c r="A20" s="358">
        <v>70802</v>
      </c>
      <c r="B20" s="358">
        <v>80103</v>
      </c>
      <c r="C20" s="358">
        <v>0</v>
      </c>
      <c r="D20" t="s">
        <v>1975</v>
      </c>
      <c r="E20">
        <v>0</v>
      </c>
    </row>
    <row r="21" spans="1:5">
      <c r="A21" s="358">
        <v>70802</v>
      </c>
      <c r="B21" s="358">
        <v>80103</v>
      </c>
      <c r="C21" s="358">
        <v>2</v>
      </c>
      <c r="D21" t="s">
        <v>1976</v>
      </c>
      <c r="E21">
        <v>0</v>
      </c>
    </row>
    <row r="22" spans="1:5">
      <c r="A22" s="358">
        <v>70802</v>
      </c>
      <c r="B22" s="358">
        <v>80103</v>
      </c>
      <c r="C22" s="358">
        <v>21</v>
      </c>
      <c r="D22" t="s">
        <v>1941</v>
      </c>
      <c r="E22">
        <v>0</v>
      </c>
    </row>
    <row r="23" spans="1:5">
      <c r="A23" s="358">
        <v>70802</v>
      </c>
      <c r="B23" s="358">
        <v>80103</v>
      </c>
      <c r="C23" s="358">
        <v>210</v>
      </c>
      <c r="D23" t="s">
        <v>1977</v>
      </c>
      <c r="E23">
        <v>0</v>
      </c>
    </row>
    <row r="24" spans="1:5">
      <c r="A24" s="358">
        <v>70802</v>
      </c>
      <c r="B24" s="358">
        <v>80103</v>
      </c>
      <c r="C24" s="358">
        <v>2101</v>
      </c>
      <c r="D24" t="s">
        <v>1980</v>
      </c>
      <c r="E24">
        <v>0</v>
      </c>
    </row>
    <row r="25" spans="1:5">
      <c r="A25" s="358">
        <v>70802</v>
      </c>
      <c r="B25" s="358">
        <v>80103</v>
      </c>
      <c r="C25" s="358">
        <v>210101</v>
      </c>
      <c r="D25" t="s">
        <v>634</v>
      </c>
      <c r="E25">
        <v>0</v>
      </c>
    </row>
    <row r="26" spans="1:5">
      <c r="A26" s="358">
        <v>70802</v>
      </c>
      <c r="B26" s="358">
        <v>80103</v>
      </c>
      <c r="C26" s="358">
        <v>210103</v>
      </c>
      <c r="D26" t="s">
        <v>1981</v>
      </c>
      <c r="E26">
        <v>0</v>
      </c>
    </row>
    <row r="27" spans="1:5">
      <c r="A27" s="358">
        <v>70802</v>
      </c>
      <c r="B27" s="358">
        <v>80103</v>
      </c>
      <c r="C27" s="358">
        <v>2102</v>
      </c>
      <c r="D27" t="s">
        <v>1953</v>
      </c>
      <c r="E27">
        <v>0</v>
      </c>
    </row>
    <row r="28" spans="1:5">
      <c r="A28" s="358">
        <v>70802</v>
      </c>
      <c r="B28" s="358">
        <v>80103</v>
      </c>
      <c r="C28" s="358">
        <v>210201</v>
      </c>
      <c r="D28" t="s">
        <v>1954</v>
      </c>
      <c r="E28">
        <v>0</v>
      </c>
    </row>
    <row r="29" spans="1:5">
      <c r="A29" s="358">
        <v>70802</v>
      </c>
      <c r="B29" s="358">
        <v>80103</v>
      </c>
      <c r="C29" s="358">
        <v>210202</v>
      </c>
      <c r="D29" t="s">
        <v>1955</v>
      </c>
      <c r="E29">
        <v>0</v>
      </c>
    </row>
    <row r="30" spans="1:5">
      <c r="A30" s="358">
        <v>70802</v>
      </c>
      <c r="B30" s="358">
        <v>80103</v>
      </c>
      <c r="C30" s="358">
        <v>210203</v>
      </c>
      <c r="D30" t="s">
        <v>1956</v>
      </c>
      <c r="E30">
        <v>0</v>
      </c>
    </row>
    <row r="31" spans="1:5">
      <c r="A31" s="358">
        <v>70802</v>
      </c>
      <c r="B31" s="358">
        <v>80103</v>
      </c>
      <c r="C31" s="358">
        <v>210204</v>
      </c>
      <c r="D31" t="s">
        <v>1957</v>
      </c>
      <c r="E31">
        <v>0</v>
      </c>
    </row>
    <row r="32" spans="1:5">
      <c r="A32" s="358">
        <v>70802</v>
      </c>
      <c r="B32" s="358">
        <v>80103</v>
      </c>
      <c r="C32" s="358">
        <v>210205</v>
      </c>
      <c r="D32" t="s">
        <v>1958</v>
      </c>
      <c r="E32">
        <v>0</v>
      </c>
    </row>
    <row r="33" spans="1:5">
      <c r="A33" s="358">
        <v>70802</v>
      </c>
      <c r="B33" s="358">
        <v>80103</v>
      </c>
      <c r="C33" s="358">
        <v>2104</v>
      </c>
      <c r="D33" t="s">
        <v>1959</v>
      </c>
      <c r="E33">
        <v>0</v>
      </c>
    </row>
    <row r="34" spans="1:5">
      <c r="A34" s="358">
        <v>70802</v>
      </c>
      <c r="B34" s="358">
        <v>80103</v>
      </c>
      <c r="C34" s="358">
        <v>210401</v>
      </c>
      <c r="D34" t="s">
        <v>1960</v>
      </c>
      <c r="E34">
        <v>0</v>
      </c>
    </row>
    <row r="35" spans="1:5">
      <c r="A35" s="358">
        <v>70802</v>
      </c>
      <c r="B35" s="358">
        <v>80103</v>
      </c>
      <c r="C35" s="358">
        <v>210402</v>
      </c>
      <c r="D35" t="s">
        <v>1961</v>
      </c>
      <c r="E35">
        <v>0</v>
      </c>
    </row>
    <row r="36" spans="1:5">
      <c r="A36" s="358">
        <v>70802</v>
      </c>
      <c r="B36" s="358">
        <v>80103</v>
      </c>
      <c r="C36" s="358">
        <v>210403</v>
      </c>
      <c r="D36" t="s">
        <v>1962</v>
      </c>
      <c r="E36">
        <v>0</v>
      </c>
    </row>
    <row r="37" spans="1:5">
      <c r="A37" s="358">
        <v>70802</v>
      </c>
      <c r="B37" s="358">
        <v>80103</v>
      </c>
      <c r="C37" s="358">
        <v>210406</v>
      </c>
      <c r="D37" t="s">
        <v>1963</v>
      </c>
      <c r="E37">
        <v>0</v>
      </c>
    </row>
    <row r="38" spans="1:5">
      <c r="A38" s="358">
        <v>70802</v>
      </c>
      <c r="B38" s="358">
        <v>80103</v>
      </c>
      <c r="C38" s="358">
        <v>2105</v>
      </c>
      <c r="D38" t="s">
        <v>1964</v>
      </c>
      <c r="E38">
        <v>0</v>
      </c>
    </row>
    <row r="39" spans="1:5">
      <c r="A39" s="358">
        <v>70802</v>
      </c>
      <c r="B39" s="358">
        <v>80103</v>
      </c>
      <c r="C39" s="358">
        <v>210503</v>
      </c>
      <c r="D39" t="s">
        <v>1965</v>
      </c>
      <c r="E39">
        <v>0</v>
      </c>
    </row>
    <row r="40" spans="1:5">
      <c r="A40" s="358">
        <v>70802</v>
      </c>
      <c r="B40" s="358">
        <v>80103</v>
      </c>
      <c r="C40" s="358">
        <v>2106</v>
      </c>
      <c r="D40" t="s">
        <v>1966</v>
      </c>
      <c r="E40">
        <v>0</v>
      </c>
    </row>
    <row r="41" spans="1:5">
      <c r="A41" s="358">
        <v>70802</v>
      </c>
      <c r="B41" s="358">
        <v>80103</v>
      </c>
      <c r="C41" s="358">
        <v>210601</v>
      </c>
      <c r="D41" t="s">
        <v>1982</v>
      </c>
      <c r="E41">
        <v>0</v>
      </c>
    </row>
    <row r="42" spans="1:5">
      <c r="A42" s="358">
        <v>70802</v>
      </c>
      <c r="B42" s="358">
        <v>80103</v>
      </c>
      <c r="C42" s="358">
        <v>210603</v>
      </c>
      <c r="D42" t="s">
        <v>1968</v>
      </c>
      <c r="E42">
        <v>0</v>
      </c>
    </row>
    <row r="43" spans="1:5">
      <c r="A43" s="358">
        <v>70802</v>
      </c>
      <c r="B43" s="358">
        <v>80103</v>
      </c>
      <c r="C43" s="358">
        <v>210604</v>
      </c>
      <c r="D43" t="s">
        <v>1969</v>
      </c>
      <c r="E43">
        <v>0</v>
      </c>
    </row>
    <row r="44" spans="1:5">
      <c r="A44" s="358">
        <v>70802</v>
      </c>
      <c r="B44" s="358">
        <v>80103</v>
      </c>
      <c r="C44" s="358">
        <v>2107</v>
      </c>
      <c r="D44" t="s">
        <v>1970</v>
      </c>
      <c r="E44">
        <v>0</v>
      </c>
    </row>
    <row r="45" spans="1:5">
      <c r="A45" s="358">
        <v>70802</v>
      </c>
      <c r="B45" s="358">
        <v>80103</v>
      </c>
      <c r="C45" s="358">
        <v>210702</v>
      </c>
      <c r="D45" t="s">
        <v>1971</v>
      </c>
      <c r="E45">
        <v>0</v>
      </c>
    </row>
    <row r="46" spans="1:5">
      <c r="A46" s="358">
        <v>70802</v>
      </c>
      <c r="B46" s="358">
        <v>80103</v>
      </c>
      <c r="C46" s="358">
        <v>2108</v>
      </c>
      <c r="D46" t="s">
        <v>1978</v>
      </c>
      <c r="E46">
        <v>0</v>
      </c>
    </row>
    <row r="47" spans="1:5">
      <c r="A47" s="358">
        <v>70802</v>
      </c>
      <c r="B47" s="358">
        <v>80103</v>
      </c>
      <c r="C47" s="358">
        <v>210801</v>
      </c>
      <c r="D47" t="s">
        <v>1983</v>
      </c>
      <c r="E47">
        <v>0</v>
      </c>
    </row>
    <row r="48" spans="1:5">
      <c r="A48" s="358">
        <v>70802</v>
      </c>
      <c r="B48" s="358">
        <v>80103</v>
      </c>
      <c r="C48" s="358">
        <v>350001</v>
      </c>
      <c r="D48" t="s">
        <v>1979</v>
      </c>
      <c r="E48">
        <v>0</v>
      </c>
    </row>
  </sheetData>
  <mergeCells count="1">
    <mergeCell ref="A3:F3"/>
  </mergeCells>
  <pageMargins left="0.25" right="0.25" top="0.75" bottom="0.75" header="0.3" footer="0.3"/>
  <pageSetup paperSize="9" scale="87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C000"/>
    <pageSetUpPr fitToPage="1"/>
  </sheetPr>
  <dimension ref="A1:E397"/>
  <sheetViews>
    <sheetView workbookViewId="0">
      <selection activeCell="A9" sqref="A9:A112"/>
    </sheetView>
  </sheetViews>
  <sheetFormatPr defaultColWidth="9.140625" defaultRowHeight="15"/>
  <cols>
    <col min="1" max="1" width="12" style="118" customWidth="1"/>
    <col min="2" max="2" width="82" style="205" customWidth="1"/>
    <col min="3" max="3" width="17" style="208" customWidth="1"/>
    <col min="4" max="4" width="17.85546875" style="208" customWidth="1"/>
    <col min="5" max="5" width="13.5703125" style="118" customWidth="1"/>
    <col min="6" max="16384" width="9.140625" style="118"/>
  </cols>
  <sheetData>
    <row r="1" spans="1:5" ht="15.75">
      <c r="A1" s="373" t="s">
        <v>1290</v>
      </c>
      <c r="C1" s="206"/>
      <c r="D1" s="207" t="s">
        <v>633</v>
      </c>
    </row>
    <row r="2" spans="1:5">
      <c r="A2" s="139"/>
      <c r="C2" s="206"/>
    </row>
    <row r="3" spans="1:5">
      <c r="A3" s="430" t="s">
        <v>10</v>
      </c>
      <c r="B3" s="430"/>
      <c r="C3" s="430"/>
      <c r="D3" s="430"/>
      <c r="E3" s="209"/>
    </row>
    <row r="4" spans="1:5">
      <c r="A4" s="139"/>
      <c r="C4" s="206"/>
      <c r="D4" s="72" t="s">
        <v>485</v>
      </c>
    </row>
    <row r="5" spans="1:5">
      <c r="A5" s="139"/>
      <c r="C5" s="206"/>
      <c r="D5" s="72"/>
    </row>
    <row r="6" spans="1:5" ht="27.75" customHeight="1">
      <c r="A6" s="69" t="s">
        <v>486</v>
      </c>
      <c r="B6" s="69" t="s">
        <v>12</v>
      </c>
      <c r="C6" s="73" t="s">
        <v>533</v>
      </c>
      <c r="D6" s="74" t="s">
        <v>30</v>
      </c>
      <c r="E6" s="69"/>
    </row>
    <row r="7" spans="1:5">
      <c r="A7" s="47"/>
      <c r="B7" s="41" t="s">
        <v>494</v>
      </c>
      <c r="C7" s="210"/>
      <c r="D7" s="210"/>
      <c r="E7" s="47"/>
    </row>
    <row r="8" spans="1:5">
      <c r="A8" s="47" t="s">
        <v>289</v>
      </c>
      <c r="B8" s="41" t="s">
        <v>495</v>
      </c>
      <c r="C8" s="81">
        <f>C9+C88+C98</f>
        <v>0</v>
      </c>
      <c r="D8" s="81">
        <f>D9+D88+D98</f>
        <v>0</v>
      </c>
      <c r="E8" s="47"/>
    </row>
    <row r="9" spans="1:5">
      <c r="A9" s="327">
        <v>21</v>
      </c>
      <c r="B9" s="41" t="s">
        <v>373</v>
      </c>
      <c r="C9" s="81">
        <f>SUM(C71,C66,C61,C10)</f>
        <v>0</v>
      </c>
      <c r="D9" s="81">
        <f>SUM(D71,D66,D61,D10)</f>
        <v>0</v>
      </c>
      <c r="E9" s="47"/>
    </row>
    <row r="10" spans="1:5">
      <c r="A10" s="327">
        <v>210</v>
      </c>
      <c r="B10" s="41" t="s">
        <v>374</v>
      </c>
      <c r="C10" s="83">
        <f>SUM(C11,C17,C23,C28,C35,C39,C44,C48,C58)</f>
        <v>0</v>
      </c>
      <c r="D10" s="83">
        <f>SUM(D11,D17,D23,D28,D35,D39,D44,D48,D58)</f>
        <v>0</v>
      </c>
      <c r="E10" s="47"/>
    </row>
    <row r="11" spans="1:5">
      <c r="A11" s="327">
        <v>2101</v>
      </c>
      <c r="B11" s="41" t="s">
        <v>375</v>
      </c>
      <c r="C11" s="83">
        <f>SUM(C12:C16)</f>
        <v>0</v>
      </c>
      <c r="D11" s="83">
        <f>SUM(D12:D16)</f>
        <v>0</v>
      </c>
      <c r="E11" s="47"/>
    </row>
    <row r="12" spans="1:5">
      <c r="A12" s="328">
        <v>210101</v>
      </c>
      <c r="B12" s="42" t="s">
        <v>460</v>
      </c>
      <c r="C12" s="84">
        <v>0</v>
      </c>
      <c r="D12" s="84">
        <v>0</v>
      </c>
      <c r="E12" s="32"/>
    </row>
    <row r="13" spans="1:5">
      <c r="A13" s="328">
        <v>210102</v>
      </c>
      <c r="B13" s="42" t="s">
        <v>376</v>
      </c>
      <c r="C13" s="84"/>
      <c r="D13" s="84"/>
      <c r="E13" s="32"/>
    </row>
    <row r="14" spans="1:5">
      <c r="A14" s="328">
        <v>210103</v>
      </c>
      <c r="B14" s="42" t="s">
        <v>461</v>
      </c>
      <c r="C14" s="84">
        <v>0</v>
      </c>
      <c r="D14" s="84">
        <v>0</v>
      </c>
      <c r="E14" s="32"/>
    </row>
    <row r="15" spans="1:5">
      <c r="A15" s="328">
        <v>210104</v>
      </c>
      <c r="B15" s="42" t="s">
        <v>462</v>
      </c>
      <c r="C15" s="84"/>
      <c r="D15" s="84"/>
      <c r="E15" s="32"/>
    </row>
    <row r="16" spans="1:5">
      <c r="A16" s="328">
        <v>210105</v>
      </c>
      <c r="B16" s="42" t="s">
        <v>377</v>
      </c>
      <c r="C16" s="84"/>
      <c r="D16" s="84"/>
      <c r="E16" s="32"/>
    </row>
    <row r="17" spans="1:5">
      <c r="A17" s="327">
        <v>2102</v>
      </c>
      <c r="B17" s="41" t="s">
        <v>378</v>
      </c>
      <c r="C17" s="83">
        <f>SUM(C18:C22)</f>
        <v>0</v>
      </c>
      <c r="D17" s="83">
        <f>SUM(D18:D22)</f>
        <v>0</v>
      </c>
      <c r="E17" s="47"/>
    </row>
    <row r="18" spans="1:5">
      <c r="A18" s="328">
        <v>210201</v>
      </c>
      <c r="B18" s="42" t="s">
        <v>379</v>
      </c>
      <c r="C18" s="84">
        <v>0</v>
      </c>
      <c r="D18" s="84">
        <v>0</v>
      </c>
      <c r="E18" s="32"/>
    </row>
    <row r="19" spans="1:5">
      <c r="A19" s="328">
        <v>210202</v>
      </c>
      <c r="B19" s="42" t="s">
        <v>380</v>
      </c>
      <c r="C19" s="84">
        <v>0</v>
      </c>
      <c r="D19" s="84">
        <v>0</v>
      </c>
      <c r="E19" s="32"/>
    </row>
    <row r="20" spans="1:5">
      <c r="A20" s="328">
        <v>210203</v>
      </c>
      <c r="B20" s="42" t="s">
        <v>381</v>
      </c>
      <c r="C20" s="84">
        <v>0</v>
      </c>
      <c r="D20" s="84">
        <v>0</v>
      </c>
      <c r="E20" s="32"/>
    </row>
    <row r="21" spans="1:5">
      <c r="A21" s="328">
        <v>210204</v>
      </c>
      <c r="B21" s="42" t="s">
        <v>382</v>
      </c>
      <c r="C21" s="84">
        <v>0</v>
      </c>
      <c r="D21" s="84">
        <v>0</v>
      </c>
      <c r="E21" s="32"/>
    </row>
    <row r="22" spans="1:5">
      <c r="A22" s="328">
        <v>210205</v>
      </c>
      <c r="B22" s="42" t="s">
        <v>383</v>
      </c>
      <c r="C22" s="84">
        <v>0</v>
      </c>
      <c r="D22" s="84">
        <v>0</v>
      </c>
      <c r="E22" s="32"/>
    </row>
    <row r="23" spans="1:5">
      <c r="A23" s="327">
        <v>2103</v>
      </c>
      <c r="B23" s="41" t="s">
        <v>384</v>
      </c>
      <c r="C23" s="83">
        <f>SUM(C24:C27)</f>
        <v>0</v>
      </c>
      <c r="D23" s="83">
        <f>SUM(D24:D27)</f>
        <v>0</v>
      </c>
      <c r="E23" s="47"/>
    </row>
    <row r="24" spans="1:5">
      <c r="A24" s="328">
        <v>210301</v>
      </c>
      <c r="B24" s="42" t="s">
        <v>385</v>
      </c>
      <c r="C24" s="84"/>
      <c r="D24" s="84"/>
      <c r="E24" s="32"/>
    </row>
    <row r="25" spans="1:5">
      <c r="A25" s="328">
        <v>210302</v>
      </c>
      <c r="B25" s="42" t="s">
        <v>386</v>
      </c>
      <c r="C25" s="84"/>
      <c r="D25" s="84"/>
      <c r="E25" s="32"/>
    </row>
    <row r="26" spans="1:5">
      <c r="A26" s="328">
        <v>210303</v>
      </c>
      <c r="B26" s="42" t="s">
        <v>387</v>
      </c>
      <c r="C26" s="84"/>
      <c r="D26" s="84"/>
      <c r="E26" s="32"/>
    </row>
    <row r="27" spans="1:5">
      <c r="A27" s="328">
        <v>210304</v>
      </c>
      <c r="B27" s="42" t="s">
        <v>388</v>
      </c>
      <c r="C27" s="84"/>
      <c r="D27" s="84"/>
      <c r="E27" s="32"/>
    </row>
    <row r="28" spans="1:5">
      <c r="A28" s="327">
        <v>2104</v>
      </c>
      <c r="B28" s="41" t="s">
        <v>389</v>
      </c>
      <c r="C28" s="83">
        <f>SUM(C29:C34)</f>
        <v>0</v>
      </c>
      <c r="D28" s="83">
        <f>SUM(D29:D34)</f>
        <v>0</v>
      </c>
      <c r="E28" s="47"/>
    </row>
    <row r="29" spans="1:5">
      <c r="A29" s="328">
        <v>210401</v>
      </c>
      <c r="B29" s="42" t="s">
        <v>390</v>
      </c>
      <c r="C29" s="84">
        <v>0</v>
      </c>
      <c r="D29" s="84">
        <v>0</v>
      </c>
      <c r="E29" s="32"/>
    </row>
    <row r="30" spans="1:5">
      <c r="A30" s="328">
        <v>210402</v>
      </c>
      <c r="B30" s="42" t="s">
        <v>391</v>
      </c>
      <c r="C30" s="84">
        <v>0</v>
      </c>
      <c r="D30" s="84">
        <v>0</v>
      </c>
      <c r="E30" s="32"/>
    </row>
    <row r="31" spans="1:5">
      <c r="A31" s="328">
        <v>210403</v>
      </c>
      <c r="B31" s="42" t="s">
        <v>392</v>
      </c>
      <c r="C31" s="84">
        <v>0</v>
      </c>
      <c r="D31" s="84">
        <v>0</v>
      </c>
      <c r="E31" s="32"/>
    </row>
    <row r="32" spans="1:5">
      <c r="A32" s="328">
        <v>210404</v>
      </c>
      <c r="B32" s="42" t="s">
        <v>393</v>
      </c>
      <c r="C32" s="84"/>
      <c r="D32" s="84"/>
      <c r="E32" s="32"/>
    </row>
    <row r="33" spans="1:5">
      <c r="A33" s="328">
        <v>210405</v>
      </c>
      <c r="B33" s="42" t="s">
        <v>394</v>
      </c>
      <c r="C33" s="84"/>
      <c r="D33" s="84"/>
      <c r="E33" s="32"/>
    </row>
    <row r="34" spans="1:5">
      <c r="A34" s="328">
        <v>210406</v>
      </c>
      <c r="B34" s="42" t="s">
        <v>395</v>
      </c>
      <c r="C34" s="84">
        <v>0</v>
      </c>
      <c r="D34" s="84">
        <v>0</v>
      </c>
      <c r="E34" s="32"/>
    </row>
    <row r="35" spans="1:5">
      <c r="A35" s="327">
        <v>2105</v>
      </c>
      <c r="B35" s="41" t="s">
        <v>396</v>
      </c>
      <c r="C35" s="83">
        <f>SUM(C36:C38)</f>
        <v>0</v>
      </c>
      <c r="D35" s="83">
        <f>SUM(D36:D38)</f>
        <v>0</v>
      </c>
      <c r="E35" s="47"/>
    </row>
    <row r="36" spans="1:5">
      <c r="A36" s="328">
        <v>210501</v>
      </c>
      <c r="B36" s="42" t="s">
        <v>397</v>
      </c>
      <c r="C36" s="84"/>
      <c r="D36" s="84"/>
      <c r="E36" s="32"/>
    </row>
    <row r="37" spans="1:5">
      <c r="A37" s="328">
        <v>210502</v>
      </c>
      <c r="B37" s="42" t="s">
        <v>398</v>
      </c>
      <c r="C37" s="84"/>
      <c r="D37" s="84"/>
      <c r="E37" s="32"/>
    </row>
    <row r="38" spans="1:5">
      <c r="A38" s="328">
        <v>210503</v>
      </c>
      <c r="B38" s="42" t="s">
        <v>399</v>
      </c>
      <c r="C38" s="84">
        <v>0</v>
      </c>
      <c r="D38" s="84">
        <v>0</v>
      </c>
      <c r="E38" s="32"/>
    </row>
    <row r="39" spans="1:5">
      <c r="A39" s="327">
        <v>2106</v>
      </c>
      <c r="B39" s="41" t="s">
        <v>400</v>
      </c>
      <c r="C39" s="83">
        <f>SUM(C40:C43)</f>
        <v>0</v>
      </c>
      <c r="D39" s="83">
        <f>SUM(D40:D43)</f>
        <v>0</v>
      </c>
      <c r="E39" s="47"/>
    </row>
    <row r="40" spans="1:5">
      <c r="A40" s="328">
        <v>210601</v>
      </c>
      <c r="B40" s="42" t="s">
        <v>401</v>
      </c>
      <c r="C40" s="84">
        <v>0</v>
      </c>
      <c r="D40" s="84">
        <v>0</v>
      </c>
      <c r="E40" s="32"/>
    </row>
    <row r="41" spans="1:5">
      <c r="A41" s="328">
        <v>210602</v>
      </c>
      <c r="B41" s="42" t="s">
        <v>402</v>
      </c>
      <c r="C41" s="84"/>
      <c r="D41" s="84"/>
      <c r="E41" s="32"/>
    </row>
    <row r="42" spans="1:5">
      <c r="A42" s="328">
        <v>210603</v>
      </c>
      <c r="B42" s="42" t="s">
        <v>403</v>
      </c>
      <c r="C42" s="84">
        <v>0</v>
      </c>
      <c r="D42" s="84">
        <v>0</v>
      </c>
      <c r="E42" s="32"/>
    </row>
    <row r="43" spans="1:5">
      <c r="A43" s="328">
        <v>210604</v>
      </c>
      <c r="B43" s="42" t="s">
        <v>404</v>
      </c>
      <c r="C43" s="84">
        <v>0</v>
      </c>
      <c r="D43" s="84">
        <v>0</v>
      </c>
      <c r="E43" s="32"/>
    </row>
    <row r="44" spans="1:5">
      <c r="A44" s="47">
        <v>2107</v>
      </c>
      <c r="B44" s="41" t="s">
        <v>405</v>
      </c>
      <c r="C44" s="83">
        <f>SUM(C45:C47)</f>
        <v>0</v>
      </c>
      <c r="D44" s="83">
        <f>SUM(D45:D47)</f>
        <v>0</v>
      </c>
      <c r="E44" s="47"/>
    </row>
    <row r="45" spans="1:5">
      <c r="A45" s="328">
        <v>210701</v>
      </c>
      <c r="B45" s="42" t="s">
        <v>406</v>
      </c>
      <c r="C45" s="84"/>
      <c r="D45" s="84"/>
      <c r="E45" s="32"/>
    </row>
    <row r="46" spans="1:5">
      <c r="A46" s="328">
        <v>210702</v>
      </c>
      <c r="B46" s="42" t="s">
        <v>407</v>
      </c>
      <c r="C46" s="84">
        <v>0</v>
      </c>
      <c r="D46" s="84">
        <v>0</v>
      </c>
      <c r="E46" s="32"/>
    </row>
    <row r="47" spans="1:5">
      <c r="A47" s="328">
        <v>210703</v>
      </c>
      <c r="B47" s="42" t="s">
        <v>408</v>
      </c>
      <c r="C47" s="84"/>
      <c r="D47" s="84"/>
      <c r="E47" s="32"/>
    </row>
    <row r="48" spans="1:5">
      <c r="A48" s="327">
        <v>2108</v>
      </c>
      <c r="B48" s="41" t="s">
        <v>409</v>
      </c>
      <c r="C48" s="83">
        <f>SUM(C49:C57)</f>
        <v>0</v>
      </c>
      <c r="D48" s="83">
        <f>SUM(D49:D57)</f>
        <v>0</v>
      </c>
      <c r="E48" s="47"/>
    </row>
    <row r="49" spans="1:5">
      <c r="A49" s="328">
        <v>210801</v>
      </c>
      <c r="B49" s="42" t="s">
        <v>410</v>
      </c>
      <c r="C49" s="84">
        <v>0</v>
      </c>
      <c r="D49" s="84">
        <v>0</v>
      </c>
      <c r="E49" s="32"/>
    </row>
    <row r="50" spans="1:5">
      <c r="A50" s="328">
        <v>210802</v>
      </c>
      <c r="B50" s="42" t="s">
        <v>463</v>
      </c>
      <c r="C50" s="84"/>
      <c r="D50" s="84"/>
      <c r="E50" s="32"/>
    </row>
    <row r="51" spans="1:5">
      <c r="A51" s="328">
        <v>210803</v>
      </c>
      <c r="B51" s="42" t="s">
        <v>411</v>
      </c>
      <c r="C51" s="84">
        <v>0</v>
      </c>
      <c r="D51" s="84">
        <v>0</v>
      </c>
      <c r="E51" s="32"/>
    </row>
    <row r="52" spans="1:5">
      <c r="A52" s="328">
        <v>210804</v>
      </c>
      <c r="B52" s="42" t="s">
        <v>412</v>
      </c>
      <c r="C52" s="84">
        <v>0</v>
      </c>
      <c r="D52" s="84">
        <v>0</v>
      </c>
      <c r="E52" s="32"/>
    </row>
    <row r="53" spans="1:5">
      <c r="A53" s="328">
        <v>210805</v>
      </c>
      <c r="B53" s="42" t="s">
        <v>413</v>
      </c>
      <c r="C53" s="84">
        <v>0</v>
      </c>
      <c r="D53" s="84">
        <v>0</v>
      </c>
      <c r="E53" s="32"/>
    </row>
    <row r="54" spans="1:5">
      <c r="A54" s="328">
        <v>210806</v>
      </c>
      <c r="B54" s="42" t="s">
        <v>414</v>
      </c>
      <c r="C54" s="84"/>
      <c r="D54" s="84"/>
      <c r="E54" s="32"/>
    </row>
    <row r="55" spans="1:5">
      <c r="A55" s="328">
        <v>210807</v>
      </c>
      <c r="B55" s="42" t="s">
        <v>464</v>
      </c>
      <c r="C55" s="84">
        <v>0</v>
      </c>
      <c r="D55" s="84">
        <v>0</v>
      </c>
      <c r="E55" s="32"/>
    </row>
    <row r="56" spans="1:5">
      <c r="A56" s="328">
        <v>210808</v>
      </c>
      <c r="B56" s="42" t="s">
        <v>415</v>
      </c>
      <c r="C56" s="84">
        <v>0</v>
      </c>
      <c r="D56" s="84">
        <v>0</v>
      </c>
      <c r="E56" s="32"/>
    </row>
    <row r="57" spans="1:5">
      <c r="A57" s="328">
        <v>210809</v>
      </c>
      <c r="B57" s="42" t="s">
        <v>416</v>
      </c>
      <c r="C57" s="84"/>
      <c r="D57" s="84"/>
      <c r="E57" s="32"/>
    </row>
    <row r="58" spans="1:5">
      <c r="A58" s="327">
        <v>2109</v>
      </c>
      <c r="B58" s="41" t="s">
        <v>417</v>
      </c>
      <c r="C58" s="83">
        <f>SUM(C59:C60)</f>
        <v>0</v>
      </c>
      <c r="D58" s="83">
        <f>SUM(D59:D60)</f>
        <v>0</v>
      </c>
      <c r="E58" s="47"/>
    </row>
    <row r="59" spans="1:5">
      <c r="A59" s="328">
        <v>210901</v>
      </c>
      <c r="B59" s="42" t="s">
        <v>418</v>
      </c>
      <c r="C59" s="84"/>
      <c r="D59" s="84"/>
      <c r="E59" s="32"/>
    </row>
    <row r="60" spans="1:5">
      <c r="A60" s="328">
        <v>210902</v>
      </c>
      <c r="B60" s="42" t="s">
        <v>465</v>
      </c>
      <c r="C60" s="84"/>
      <c r="D60" s="84"/>
      <c r="E60" s="32"/>
    </row>
    <row r="61" spans="1:5">
      <c r="A61" s="327">
        <v>211</v>
      </c>
      <c r="B61" s="41" t="s">
        <v>419</v>
      </c>
      <c r="C61" s="83">
        <f>SUM(C62,C64)</f>
        <v>0</v>
      </c>
      <c r="D61" s="83">
        <f>SUM(D62,D64)</f>
        <v>0</v>
      </c>
      <c r="E61" s="47"/>
    </row>
    <row r="62" spans="1:5">
      <c r="A62" s="327">
        <v>2111</v>
      </c>
      <c r="B62" s="41" t="s">
        <v>420</v>
      </c>
      <c r="C62" s="83">
        <f>SUM(C63)</f>
        <v>0</v>
      </c>
      <c r="D62" s="83">
        <f>SUM(D63)</f>
        <v>0</v>
      </c>
      <c r="E62" s="47"/>
    </row>
    <row r="63" spans="1:5">
      <c r="A63" s="328">
        <v>211101</v>
      </c>
      <c r="B63" s="42" t="s">
        <v>421</v>
      </c>
      <c r="C63" s="84"/>
      <c r="D63" s="84"/>
      <c r="E63" s="32"/>
    </row>
    <row r="64" spans="1:5">
      <c r="A64" s="327">
        <v>2112</v>
      </c>
      <c r="B64" s="41" t="s">
        <v>422</v>
      </c>
      <c r="C64" s="83">
        <f>SUM(C65)</f>
        <v>0</v>
      </c>
      <c r="D64" s="83">
        <f>SUM(D65)</f>
        <v>0</v>
      </c>
      <c r="E64" s="47"/>
    </row>
    <row r="65" spans="1:5">
      <c r="A65" s="328">
        <v>211201</v>
      </c>
      <c r="B65" s="42" t="s">
        <v>423</v>
      </c>
      <c r="C65" s="84"/>
      <c r="D65" s="84"/>
      <c r="E65" s="32"/>
    </row>
    <row r="66" spans="1:5">
      <c r="A66" s="327">
        <v>212</v>
      </c>
      <c r="B66" s="41" t="s">
        <v>424</v>
      </c>
      <c r="C66" s="83">
        <f>SUM(C67,C69)</f>
        <v>0</v>
      </c>
      <c r="D66" s="83">
        <f>SUM(D67,D69)</f>
        <v>0</v>
      </c>
      <c r="E66" s="47"/>
    </row>
    <row r="67" spans="1:5">
      <c r="A67" s="327">
        <v>2121</v>
      </c>
      <c r="B67" s="41" t="s">
        <v>425</v>
      </c>
      <c r="C67" s="83">
        <f>SUM(C68)</f>
        <v>0</v>
      </c>
      <c r="D67" s="83">
        <f>SUM(D68)</f>
        <v>0</v>
      </c>
      <c r="E67" s="47"/>
    </row>
    <row r="68" spans="1:5">
      <c r="A68" s="328">
        <v>212101</v>
      </c>
      <c r="B68" s="42" t="s">
        <v>426</v>
      </c>
      <c r="C68" s="84"/>
      <c r="D68" s="84"/>
      <c r="E68" s="32"/>
    </row>
    <row r="69" spans="1:5">
      <c r="A69" s="327">
        <v>2122</v>
      </c>
      <c r="B69" s="41" t="s">
        <v>427</v>
      </c>
      <c r="C69" s="83">
        <f>SUM(C70)</f>
        <v>0</v>
      </c>
      <c r="D69" s="83">
        <f>SUM(D70)</f>
        <v>0</v>
      </c>
      <c r="E69" s="47"/>
    </row>
    <row r="70" spans="1:5">
      <c r="A70" s="328">
        <v>212201</v>
      </c>
      <c r="B70" s="42" t="s">
        <v>428</v>
      </c>
      <c r="C70" s="84"/>
      <c r="D70" s="84"/>
      <c r="E70" s="32"/>
    </row>
    <row r="71" spans="1:5">
      <c r="A71" s="327">
        <v>213</v>
      </c>
      <c r="B71" s="41" t="s">
        <v>429</v>
      </c>
      <c r="C71" s="83">
        <f>SUM(C72,C75)</f>
        <v>0</v>
      </c>
      <c r="D71" s="83">
        <f>SUM(D72,D75)</f>
        <v>0</v>
      </c>
      <c r="E71" s="47"/>
    </row>
    <row r="72" spans="1:5">
      <c r="A72" s="327">
        <v>2131</v>
      </c>
      <c r="B72" s="41" t="s">
        <v>430</v>
      </c>
      <c r="C72" s="83">
        <f>SUM(C73:C74)</f>
        <v>0</v>
      </c>
      <c r="D72" s="83">
        <f>SUM(D73:D74)</f>
        <v>0</v>
      </c>
      <c r="E72" s="47"/>
    </row>
    <row r="73" spans="1:5">
      <c r="A73" s="328">
        <v>213101</v>
      </c>
      <c r="B73" s="42" t="s">
        <v>431</v>
      </c>
      <c r="C73" s="84"/>
      <c r="D73" s="84"/>
      <c r="E73" s="32"/>
    </row>
    <row r="74" spans="1:5">
      <c r="A74" s="328">
        <v>213102</v>
      </c>
      <c r="B74" s="42" t="s">
        <v>432</v>
      </c>
      <c r="C74" s="84"/>
      <c r="D74" s="84"/>
      <c r="E74" s="32"/>
    </row>
    <row r="75" spans="1:5">
      <c r="A75" s="327">
        <v>2132</v>
      </c>
      <c r="B75" s="41" t="s">
        <v>433</v>
      </c>
      <c r="C75" s="83">
        <f>SUM(C76:C83)</f>
        <v>0</v>
      </c>
      <c r="D75" s="83">
        <f>SUM(D76:D83)</f>
        <v>0</v>
      </c>
      <c r="E75" s="47"/>
    </row>
    <row r="76" spans="1:5">
      <c r="A76" s="328">
        <v>213202</v>
      </c>
      <c r="B76" s="42" t="s">
        <v>434</v>
      </c>
      <c r="C76" s="84"/>
      <c r="D76" s="84"/>
      <c r="E76" s="32"/>
    </row>
    <row r="77" spans="1:5">
      <c r="A77" s="328">
        <v>213203</v>
      </c>
      <c r="B77" s="42" t="s">
        <v>435</v>
      </c>
      <c r="C77" s="84"/>
      <c r="D77" s="84"/>
      <c r="E77" s="32"/>
    </row>
    <row r="78" spans="1:5">
      <c r="A78" s="328">
        <v>213204</v>
      </c>
      <c r="B78" s="42" t="s">
        <v>466</v>
      </c>
      <c r="C78" s="84"/>
      <c r="D78" s="84"/>
      <c r="E78" s="32"/>
    </row>
    <row r="79" spans="1:5">
      <c r="A79" s="328">
        <v>213205</v>
      </c>
      <c r="B79" s="42" t="s">
        <v>436</v>
      </c>
      <c r="C79" s="84"/>
      <c r="D79" s="84"/>
      <c r="E79" s="32"/>
    </row>
    <row r="80" spans="1:5">
      <c r="A80" s="328">
        <v>213206</v>
      </c>
      <c r="B80" s="42" t="s">
        <v>437</v>
      </c>
      <c r="C80" s="84"/>
      <c r="D80" s="84"/>
      <c r="E80" s="32"/>
    </row>
    <row r="81" spans="1:5">
      <c r="A81" s="328">
        <v>213207</v>
      </c>
      <c r="B81" s="42" t="s">
        <v>438</v>
      </c>
      <c r="C81" s="84"/>
      <c r="D81" s="84"/>
      <c r="E81" s="32"/>
    </row>
    <row r="82" spans="1:5" ht="30">
      <c r="A82" s="328">
        <v>213208</v>
      </c>
      <c r="B82" s="42" t="s">
        <v>467</v>
      </c>
      <c r="C82" s="84"/>
      <c r="D82" s="84"/>
      <c r="E82" s="32"/>
    </row>
    <row r="83" spans="1:5">
      <c r="A83" s="328">
        <v>213209</v>
      </c>
      <c r="B83" s="42" t="s">
        <v>468</v>
      </c>
      <c r="C83" s="84"/>
      <c r="D83" s="84"/>
      <c r="E83" s="32"/>
    </row>
    <row r="84" spans="1:5">
      <c r="A84" s="329">
        <v>2133</v>
      </c>
      <c r="B84" s="80" t="s">
        <v>688</v>
      </c>
      <c r="C84" s="211">
        <f>C85+C86+C87</f>
        <v>0</v>
      </c>
      <c r="D84" s="211">
        <f t="shared" ref="D84:E84" si="0">D85+D86+D87</f>
        <v>0</v>
      </c>
      <c r="E84" s="211">
        <f t="shared" si="0"/>
        <v>0</v>
      </c>
    </row>
    <row r="85" spans="1:5">
      <c r="A85" s="328">
        <v>213303</v>
      </c>
      <c r="B85" s="42" t="s">
        <v>689</v>
      </c>
      <c r="C85" s="84"/>
      <c r="D85" s="84"/>
      <c r="E85" s="32"/>
    </row>
    <row r="86" spans="1:5">
      <c r="A86" s="328">
        <v>213403</v>
      </c>
      <c r="B86" s="42" t="s">
        <v>690</v>
      </c>
      <c r="C86" s="84"/>
      <c r="D86" s="84"/>
      <c r="E86" s="32"/>
    </row>
    <row r="87" spans="1:5">
      <c r="A87" s="328">
        <v>213503</v>
      </c>
      <c r="B87" s="42" t="s">
        <v>691</v>
      </c>
      <c r="C87" s="84"/>
      <c r="D87" s="84"/>
      <c r="E87" s="32"/>
    </row>
    <row r="88" spans="1:5">
      <c r="A88" s="327">
        <v>22</v>
      </c>
      <c r="B88" s="41" t="s">
        <v>445</v>
      </c>
      <c r="C88" s="81">
        <f>C89+C96</f>
        <v>0</v>
      </c>
      <c r="D88" s="81">
        <f>D89+D96</f>
        <v>0</v>
      </c>
      <c r="E88" s="47"/>
    </row>
    <row r="89" spans="1:5">
      <c r="A89" s="332">
        <v>2200</v>
      </c>
      <c r="B89" s="82" t="s">
        <v>642</v>
      </c>
      <c r="C89" s="83">
        <f>SUM(C90:C95)</f>
        <v>0</v>
      </c>
      <c r="D89" s="83">
        <f>SUM(D90:D95)</f>
        <v>0</v>
      </c>
      <c r="E89" s="62"/>
    </row>
    <row r="90" spans="1:5">
      <c r="A90" s="328">
        <v>220001</v>
      </c>
      <c r="B90" s="42" t="s">
        <v>446</v>
      </c>
      <c r="C90" s="84"/>
      <c r="D90" s="84"/>
      <c r="E90" s="32"/>
    </row>
    <row r="91" spans="1:5">
      <c r="A91" s="328">
        <v>221001</v>
      </c>
      <c r="B91" s="42" t="s">
        <v>447</v>
      </c>
      <c r="C91" s="84"/>
      <c r="D91" s="84"/>
      <c r="E91" s="32"/>
    </row>
    <row r="92" spans="1:5">
      <c r="A92" s="328">
        <v>222001</v>
      </c>
      <c r="B92" s="42" t="s">
        <v>448</v>
      </c>
      <c r="C92" s="84"/>
      <c r="D92" s="84"/>
      <c r="E92" s="32"/>
    </row>
    <row r="93" spans="1:5">
      <c r="A93" s="328">
        <v>223001</v>
      </c>
      <c r="B93" s="42" t="s">
        <v>449</v>
      </c>
      <c r="C93" s="84"/>
      <c r="D93" s="84"/>
      <c r="E93" s="32"/>
    </row>
    <row r="94" spans="1:5">
      <c r="A94" s="328">
        <v>224001</v>
      </c>
      <c r="B94" s="42" t="s">
        <v>450</v>
      </c>
      <c r="C94" s="84"/>
      <c r="D94" s="84"/>
      <c r="E94" s="32"/>
    </row>
    <row r="95" spans="1:5">
      <c r="A95" s="333">
        <v>225001</v>
      </c>
      <c r="B95" s="85" t="s">
        <v>640</v>
      </c>
      <c r="C95" s="84"/>
      <c r="D95" s="84"/>
      <c r="E95" s="32"/>
    </row>
    <row r="96" spans="1:5">
      <c r="A96" s="334">
        <v>2260</v>
      </c>
      <c r="B96" s="86" t="s">
        <v>641</v>
      </c>
      <c r="C96" s="83">
        <f>SUM(C97)</f>
        <v>0</v>
      </c>
      <c r="D96" s="83">
        <f>SUM(D97)</f>
        <v>0</v>
      </c>
      <c r="E96" s="62"/>
    </row>
    <row r="97" spans="1:5">
      <c r="A97" s="333">
        <v>226001</v>
      </c>
      <c r="B97" s="85" t="s">
        <v>643</v>
      </c>
      <c r="C97" s="84"/>
      <c r="D97" s="84"/>
      <c r="E97" s="32"/>
    </row>
    <row r="98" spans="1:5">
      <c r="A98" s="327">
        <v>23</v>
      </c>
      <c r="B98" s="41" t="s">
        <v>472</v>
      </c>
      <c r="C98" s="81">
        <f>SUM(C99:C101)</f>
        <v>0</v>
      </c>
      <c r="D98" s="81">
        <f>SUM(D99:D101)</f>
        <v>0</v>
      </c>
      <c r="E98" s="47"/>
    </row>
    <row r="99" spans="1:5">
      <c r="A99" s="328">
        <v>230001</v>
      </c>
      <c r="B99" s="42" t="s">
        <v>473</v>
      </c>
      <c r="C99" s="84"/>
      <c r="D99" s="84"/>
      <c r="E99" s="32"/>
    </row>
    <row r="100" spans="1:5">
      <c r="A100" s="328">
        <v>231001</v>
      </c>
      <c r="B100" s="42" t="s">
        <v>474</v>
      </c>
      <c r="C100" s="84"/>
      <c r="D100" s="84"/>
      <c r="E100" s="32"/>
    </row>
    <row r="101" spans="1:5">
      <c r="A101" s="328">
        <v>232001</v>
      </c>
      <c r="B101" s="42" t="s">
        <v>475</v>
      </c>
      <c r="C101" s="84"/>
      <c r="D101" s="84"/>
      <c r="E101" s="32"/>
    </row>
    <row r="102" spans="1:5">
      <c r="A102" s="47" t="s">
        <v>371</v>
      </c>
      <c r="B102" s="41" t="s">
        <v>496</v>
      </c>
      <c r="C102" s="83">
        <f>C103</f>
        <v>0</v>
      </c>
      <c r="D102" s="83">
        <f>D103</f>
        <v>0</v>
      </c>
      <c r="E102" s="47"/>
    </row>
    <row r="103" spans="1:5">
      <c r="A103" s="330">
        <v>1311</v>
      </c>
      <c r="B103" s="41" t="s">
        <v>360</v>
      </c>
      <c r="C103" s="83">
        <f>SUM(C104:C109)</f>
        <v>0</v>
      </c>
      <c r="D103" s="83">
        <f>SUM(D104:D109)</f>
        <v>0</v>
      </c>
      <c r="E103" s="47"/>
    </row>
    <row r="104" spans="1:5">
      <c r="A104" s="331">
        <v>131101</v>
      </c>
      <c r="B104" s="42" t="s">
        <v>361</v>
      </c>
      <c r="C104" s="84"/>
      <c r="D104" s="84"/>
      <c r="E104" s="32"/>
    </row>
    <row r="105" spans="1:5" ht="30">
      <c r="A105" s="331">
        <v>131102</v>
      </c>
      <c r="B105" s="42" t="s">
        <v>362</v>
      </c>
      <c r="C105" s="84"/>
      <c r="D105" s="84"/>
      <c r="E105" s="32"/>
    </row>
    <row r="106" spans="1:5" ht="30">
      <c r="A106" s="331">
        <v>131103</v>
      </c>
      <c r="B106" s="42" t="s">
        <v>459</v>
      </c>
      <c r="C106" s="84"/>
      <c r="D106" s="84"/>
      <c r="E106" s="32"/>
    </row>
    <row r="107" spans="1:5" ht="30">
      <c r="A107" s="331">
        <v>131104</v>
      </c>
      <c r="B107" s="42" t="s">
        <v>363</v>
      </c>
      <c r="C107" s="84"/>
      <c r="D107" s="84"/>
      <c r="E107" s="32"/>
    </row>
    <row r="108" spans="1:5" ht="30">
      <c r="A108" s="331">
        <v>131105</v>
      </c>
      <c r="B108" s="42" t="s">
        <v>364</v>
      </c>
      <c r="C108" s="84"/>
      <c r="D108" s="84"/>
      <c r="E108" s="63"/>
    </row>
    <row r="109" spans="1:5">
      <c r="A109" s="331">
        <v>131106</v>
      </c>
      <c r="B109" s="42" t="s">
        <v>365</v>
      </c>
      <c r="C109" s="84"/>
      <c r="D109" s="84"/>
      <c r="E109" s="32"/>
    </row>
    <row r="110" spans="1:5">
      <c r="A110" s="87" t="s">
        <v>451</v>
      </c>
      <c r="B110" s="80" t="s">
        <v>638</v>
      </c>
      <c r="C110" s="211"/>
      <c r="D110" s="211"/>
      <c r="E110" s="63"/>
    </row>
    <row r="111" spans="1:5">
      <c r="A111" s="335"/>
      <c r="B111" s="82" t="s">
        <v>481</v>
      </c>
      <c r="C111" s="83"/>
      <c r="D111" s="83"/>
      <c r="E111" s="47"/>
    </row>
    <row r="112" spans="1:5">
      <c r="A112" s="335"/>
      <c r="B112" s="88" t="s">
        <v>509</v>
      </c>
      <c r="C112" s="83"/>
      <c r="D112" s="83"/>
      <c r="E112" s="62"/>
    </row>
    <row r="113" spans="1:5">
      <c r="A113" s="139"/>
      <c r="B113" s="212"/>
      <c r="C113" s="213"/>
      <c r="D113" s="213"/>
      <c r="E113" s="64"/>
    </row>
    <row r="114" spans="1:5">
      <c r="A114" s="139"/>
      <c r="B114" s="212"/>
      <c r="C114" s="213"/>
      <c r="D114" s="213"/>
      <c r="E114" s="65"/>
    </row>
    <row r="115" spans="1:5">
      <c r="A115" s="139"/>
      <c r="B115" s="212"/>
      <c r="C115" s="213"/>
      <c r="D115" s="213"/>
      <c r="E115" s="64"/>
    </row>
    <row r="116" spans="1:5">
      <c r="A116" s="139"/>
      <c r="B116" s="212"/>
      <c r="C116" s="213"/>
      <c r="D116" s="213"/>
      <c r="E116" s="65"/>
    </row>
    <row r="117" spans="1:5">
      <c r="A117" s="139"/>
      <c r="B117" s="212"/>
      <c r="C117" s="213"/>
      <c r="D117" s="213"/>
      <c r="E117" s="64"/>
    </row>
    <row r="118" spans="1:5">
      <c r="A118" s="139"/>
      <c r="B118" s="212"/>
      <c r="C118" s="213"/>
      <c r="D118" s="213"/>
      <c r="E118" s="64"/>
    </row>
    <row r="119" spans="1:5">
      <c r="A119" s="139"/>
      <c r="B119" s="212"/>
      <c r="C119" s="213"/>
      <c r="D119" s="213"/>
      <c r="E119" s="64"/>
    </row>
    <row r="120" spans="1:5">
      <c r="A120" s="139"/>
      <c r="B120" s="212"/>
      <c r="C120" s="213"/>
      <c r="D120" s="213"/>
      <c r="E120" s="64"/>
    </row>
    <row r="121" spans="1:5">
      <c r="A121" s="139"/>
      <c r="B121" s="212"/>
      <c r="C121" s="213"/>
      <c r="D121" s="213"/>
      <c r="E121" s="65"/>
    </row>
    <row r="122" spans="1:5">
      <c r="A122" s="139"/>
      <c r="B122" s="212"/>
      <c r="C122" s="213"/>
      <c r="D122" s="213"/>
      <c r="E122" s="64"/>
    </row>
    <row r="123" spans="1:5">
      <c r="A123" s="139"/>
      <c r="B123" s="212"/>
      <c r="C123" s="213"/>
      <c r="D123" s="213"/>
      <c r="E123" s="65"/>
    </row>
    <row r="124" spans="1:5">
      <c r="A124" s="139"/>
      <c r="B124" s="212"/>
      <c r="C124" s="213"/>
      <c r="D124" s="213"/>
      <c r="E124" s="64"/>
    </row>
    <row r="125" spans="1:5">
      <c r="A125" s="139"/>
      <c r="B125" s="212"/>
      <c r="C125" s="213"/>
      <c r="D125" s="213"/>
      <c r="E125" s="66"/>
    </row>
    <row r="126" spans="1:5">
      <c r="A126" s="139"/>
      <c r="B126" s="212"/>
      <c r="C126" s="213"/>
      <c r="D126" s="213"/>
      <c r="E126" s="65"/>
    </row>
    <row r="127" spans="1:5">
      <c r="A127" s="139"/>
      <c r="B127" s="212"/>
      <c r="C127" s="213"/>
      <c r="D127" s="213"/>
      <c r="E127" s="65"/>
    </row>
    <row r="128" spans="1:5">
      <c r="A128" s="139"/>
      <c r="B128" s="212"/>
      <c r="C128" s="213"/>
      <c r="D128" s="213"/>
      <c r="E128" s="64"/>
    </row>
    <row r="129" spans="1:5">
      <c r="A129" s="139"/>
      <c r="B129" s="212"/>
      <c r="C129" s="213"/>
      <c r="D129" s="213"/>
      <c r="E129" s="64"/>
    </row>
    <row r="130" spans="1:5">
      <c r="A130" s="139"/>
      <c r="B130" s="212"/>
      <c r="C130" s="213"/>
      <c r="D130" s="213"/>
      <c r="E130" s="65"/>
    </row>
    <row r="131" spans="1:5">
      <c r="A131" s="139"/>
      <c r="B131" s="212"/>
      <c r="C131" s="213"/>
      <c r="D131" s="213"/>
      <c r="E131" s="64"/>
    </row>
    <row r="132" spans="1:5">
      <c r="A132" s="139"/>
      <c r="B132" s="212"/>
      <c r="C132" s="213"/>
      <c r="D132" s="213"/>
      <c r="E132" s="64"/>
    </row>
    <row r="133" spans="1:5">
      <c r="A133" s="139"/>
      <c r="B133" s="212"/>
      <c r="C133" s="213"/>
      <c r="D133" s="213"/>
      <c r="E133" s="64"/>
    </row>
    <row r="134" spans="1:5">
      <c r="A134" s="139"/>
      <c r="B134" s="212"/>
      <c r="C134" s="213"/>
      <c r="D134" s="213"/>
      <c r="E134" s="64"/>
    </row>
    <row r="135" spans="1:5">
      <c r="A135" s="139"/>
      <c r="B135" s="212"/>
      <c r="C135" s="213"/>
      <c r="D135" s="213"/>
      <c r="E135" s="65"/>
    </row>
    <row r="136" spans="1:5">
      <c r="A136" s="139"/>
      <c r="B136" s="212"/>
      <c r="C136" s="213"/>
      <c r="D136" s="213"/>
      <c r="E136" s="65"/>
    </row>
    <row r="137" spans="1:5">
      <c r="A137" s="139"/>
      <c r="B137" s="212"/>
      <c r="C137" s="213"/>
      <c r="D137" s="213"/>
      <c r="E137" s="64"/>
    </row>
    <row r="138" spans="1:5">
      <c r="A138" s="139"/>
      <c r="B138" s="212"/>
      <c r="C138" s="213"/>
      <c r="D138" s="213"/>
      <c r="E138" s="64"/>
    </row>
    <row r="139" spans="1:5">
      <c r="A139" s="139"/>
      <c r="B139" s="212"/>
      <c r="C139" s="213"/>
      <c r="D139" s="213"/>
      <c r="E139" s="65"/>
    </row>
    <row r="140" spans="1:5">
      <c r="A140" s="139"/>
      <c r="B140" s="212"/>
      <c r="C140" s="213"/>
      <c r="D140" s="213"/>
      <c r="E140" s="64"/>
    </row>
    <row r="141" spans="1:5">
      <c r="A141" s="139"/>
      <c r="B141" s="212"/>
      <c r="C141" s="213"/>
      <c r="D141" s="213"/>
      <c r="E141" s="64"/>
    </row>
    <row r="142" spans="1:5">
      <c r="A142" s="139"/>
      <c r="B142" s="212"/>
      <c r="C142" s="213"/>
      <c r="D142" s="213"/>
      <c r="E142" s="65"/>
    </row>
    <row r="143" spans="1:5">
      <c r="A143" s="139"/>
      <c r="B143" s="212"/>
      <c r="C143" s="213"/>
      <c r="D143" s="213"/>
      <c r="E143" s="64"/>
    </row>
    <row r="144" spans="1:5">
      <c r="A144" s="139"/>
      <c r="B144" s="212"/>
      <c r="C144" s="213"/>
      <c r="D144" s="213"/>
      <c r="E144" s="64"/>
    </row>
    <row r="145" spans="1:5">
      <c r="A145" s="139"/>
      <c r="B145" s="212"/>
      <c r="C145" s="213"/>
      <c r="D145" s="213"/>
      <c r="E145" s="67"/>
    </row>
    <row r="146" spans="1:5">
      <c r="A146" s="139"/>
      <c r="B146" s="212"/>
      <c r="C146" s="213"/>
      <c r="D146" s="213"/>
      <c r="E146" s="68"/>
    </row>
    <row r="147" spans="1:5">
      <c r="A147" s="139"/>
      <c r="B147" s="212"/>
      <c r="C147" s="213"/>
      <c r="D147" s="213"/>
      <c r="E147" s="68"/>
    </row>
    <row r="148" spans="1:5">
      <c r="A148" s="139"/>
      <c r="B148" s="212"/>
      <c r="C148" s="213"/>
      <c r="D148" s="213"/>
      <c r="E148" s="68"/>
    </row>
    <row r="149" spans="1:5">
      <c r="A149" s="139"/>
      <c r="B149" s="212"/>
      <c r="C149" s="206"/>
      <c r="D149" s="206"/>
      <c r="E149" s="214"/>
    </row>
    <row r="150" spans="1:5">
      <c r="A150" s="139"/>
      <c r="B150" s="212"/>
      <c r="C150" s="206"/>
      <c r="D150" s="206"/>
      <c r="E150" s="214"/>
    </row>
    <row r="151" spans="1:5">
      <c r="A151" s="139"/>
      <c r="B151" s="212"/>
      <c r="C151" s="206"/>
      <c r="D151" s="206"/>
      <c r="E151" s="214"/>
    </row>
    <row r="152" spans="1:5">
      <c r="A152" s="139"/>
      <c r="B152" s="212"/>
      <c r="C152" s="206"/>
      <c r="D152" s="206"/>
      <c r="E152" s="214"/>
    </row>
    <row r="153" spans="1:5">
      <c r="A153" s="139"/>
      <c r="B153" s="212"/>
      <c r="C153" s="206"/>
      <c r="D153" s="206"/>
      <c r="E153" s="214"/>
    </row>
    <row r="154" spans="1:5">
      <c r="A154" s="139"/>
      <c r="B154" s="212"/>
      <c r="C154" s="206"/>
      <c r="D154" s="206"/>
      <c r="E154" s="214"/>
    </row>
    <row r="155" spans="1:5">
      <c r="A155" s="139"/>
      <c r="B155" s="212"/>
      <c r="C155" s="206"/>
      <c r="D155" s="206"/>
      <c r="E155" s="214"/>
    </row>
    <row r="156" spans="1:5">
      <c r="A156" s="139"/>
      <c r="B156" s="212"/>
      <c r="C156" s="206"/>
      <c r="D156" s="206"/>
      <c r="E156" s="214"/>
    </row>
    <row r="157" spans="1:5">
      <c r="A157" s="139"/>
      <c r="B157" s="212"/>
      <c r="C157" s="206"/>
      <c r="D157" s="206"/>
      <c r="E157" s="214"/>
    </row>
    <row r="158" spans="1:5">
      <c r="A158" s="139"/>
      <c r="B158" s="212"/>
      <c r="C158" s="206"/>
      <c r="D158" s="206"/>
      <c r="E158" s="214"/>
    </row>
    <row r="159" spans="1:5">
      <c r="A159" s="139"/>
      <c r="B159" s="212"/>
      <c r="C159" s="206"/>
      <c r="D159" s="206"/>
      <c r="E159" s="214"/>
    </row>
    <row r="160" spans="1:5">
      <c r="A160" s="139"/>
      <c r="B160" s="212"/>
      <c r="C160" s="206"/>
      <c r="D160" s="206"/>
      <c r="E160" s="214"/>
    </row>
    <row r="161" spans="1:5">
      <c r="A161" s="139"/>
      <c r="B161" s="212"/>
      <c r="C161" s="206"/>
      <c r="D161" s="206"/>
      <c r="E161" s="214"/>
    </row>
    <row r="162" spans="1:5">
      <c r="A162" s="139"/>
      <c r="B162" s="212"/>
      <c r="C162" s="206"/>
      <c r="D162" s="206"/>
      <c r="E162" s="214"/>
    </row>
    <row r="163" spans="1:5">
      <c r="A163" s="139"/>
      <c r="B163" s="212"/>
      <c r="C163" s="206"/>
      <c r="D163" s="206"/>
      <c r="E163" s="214"/>
    </row>
    <row r="164" spans="1:5">
      <c r="A164" s="139"/>
      <c r="B164" s="212"/>
      <c r="C164" s="206"/>
      <c r="D164" s="206"/>
      <c r="E164" s="214"/>
    </row>
    <row r="165" spans="1:5">
      <c r="A165" s="139"/>
      <c r="B165" s="212"/>
      <c r="C165" s="206"/>
      <c r="D165" s="206"/>
      <c r="E165" s="214"/>
    </row>
    <row r="166" spans="1:5">
      <c r="A166" s="139"/>
      <c r="B166" s="212"/>
      <c r="C166" s="206"/>
      <c r="D166" s="206"/>
      <c r="E166" s="214"/>
    </row>
    <row r="167" spans="1:5">
      <c r="A167" s="139"/>
      <c r="B167" s="212"/>
      <c r="C167" s="206"/>
      <c r="D167" s="206"/>
      <c r="E167" s="214"/>
    </row>
    <row r="168" spans="1:5">
      <c r="A168" s="139"/>
      <c r="B168" s="212"/>
      <c r="C168" s="206"/>
      <c r="D168" s="206"/>
      <c r="E168" s="214"/>
    </row>
    <row r="169" spans="1:5">
      <c r="A169" s="139"/>
      <c r="B169" s="212"/>
      <c r="C169" s="206"/>
      <c r="D169" s="206"/>
      <c r="E169" s="214"/>
    </row>
    <row r="170" spans="1:5">
      <c r="A170" s="139"/>
      <c r="B170" s="212"/>
      <c r="C170" s="206"/>
      <c r="D170" s="206"/>
      <c r="E170" s="214"/>
    </row>
    <row r="171" spans="1:5">
      <c r="A171" s="139"/>
      <c r="B171" s="212"/>
      <c r="C171" s="206"/>
      <c r="D171" s="206"/>
      <c r="E171" s="214"/>
    </row>
    <row r="172" spans="1:5">
      <c r="A172" s="139"/>
      <c r="B172" s="212"/>
      <c r="C172" s="206"/>
      <c r="D172" s="206"/>
      <c r="E172" s="214"/>
    </row>
    <row r="173" spans="1:5">
      <c r="A173" s="139"/>
      <c r="B173" s="212"/>
      <c r="C173" s="206"/>
      <c r="D173" s="206"/>
      <c r="E173" s="214"/>
    </row>
    <row r="174" spans="1:5">
      <c r="A174" s="139"/>
      <c r="B174" s="212"/>
      <c r="C174" s="206"/>
      <c r="D174" s="206"/>
      <c r="E174" s="214"/>
    </row>
    <row r="175" spans="1:5">
      <c r="A175" s="139"/>
      <c r="B175" s="212"/>
      <c r="C175" s="206"/>
      <c r="D175" s="206"/>
      <c r="E175" s="214"/>
    </row>
    <row r="176" spans="1:5">
      <c r="A176" s="139"/>
      <c r="B176" s="212"/>
      <c r="C176" s="206"/>
      <c r="D176" s="206"/>
      <c r="E176" s="214"/>
    </row>
    <row r="177" spans="1:5">
      <c r="A177" s="139"/>
      <c r="B177" s="212"/>
      <c r="C177" s="206"/>
      <c r="D177" s="206"/>
      <c r="E177" s="214"/>
    </row>
    <row r="178" spans="1:5">
      <c r="A178" s="139"/>
      <c r="B178" s="212"/>
      <c r="C178" s="206"/>
      <c r="D178" s="206"/>
      <c r="E178" s="214"/>
    </row>
    <row r="179" spans="1:5">
      <c r="A179" s="139"/>
      <c r="B179" s="212"/>
      <c r="C179" s="206"/>
      <c r="D179" s="206"/>
      <c r="E179" s="214"/>
    </row>
    <row r="180" spans="1:5">
      <c r="A180" s="139"/>
      <c r="B180" s="212"/>
      <c r="C180" s="206"/>
      <c r="D180" s="206"/>
      <c r="E180" s="214"/>
    </row>
    <row r="181" spans="1:5">
      <c r="A181" s="139"/>
      <c r="B181" s="212"/>
      <c r="C181" s="206"/>
      <c r="D181" s="206"/>
      <c r="E181" s="214"/>
    </row>
    <row r="182" spans="1:5">
      <c r="A182" s="139"/>
      <c r="B182" s="212"/>
      <c r="C182" s="206"/>
      <c r="D182" s="206"/>
      <c r="E182" s="214"/>
    </row>
    <row r="183" spans="1:5">
      <c r="A183" s="139"/>
      <c r="B183" s="212"/>
      <c r="C183" s="206"/>
      <c r="D183" s="206"/>
      <c r="E183" s="214"/>
    </row>
    <row r="184" spans="1:5">
      <c r="A184" s="139"/>
      <c r="B184" s="212"/>
      <c r="C184" s="206"/>
      <c r="D184" s="206"/>
      <c r="E184" s="214"/>
    </row>
    <row r="185" spans="1:5">
      <c r="A185" s="139"/>
      <c r="B185" s="212"/>
      <c r="C185" s="206"/>
      <c r="D185" s="206"/>
      <c r="E185" s="214"/>
    </row>
    <row r="186" spans="1:5">
      <c r="A186" s="139"/>
      <c r="B186" s="212"/>
      <c r="C186" s="206"/>
      <c r="D186" s="206"/>
      <c r="E186" s="214"/>
    </row>
    <row r="187" spans="1:5">
      <c r="A187" s="139"/>
      <c r="B187" s="212"/>
      <c r="C187" s="206"/>
      <c r="D187" s="206"/>
      <c r="E187" s="214"/>
    </row>
    <row r="188" spans="1:5">
      <c r="A188" s="139"/>
      <c r="B188" s="212"/>
      <c r="C188" s="206"/>
      <c r="D188" s="206"/>
      <c r="E188" s="214"/>
    </row>
    <row r="189" spans="1:5">
      <c r="A189" s="139"/>
      <c r="B189" s="212"/>
      <c r="C189" s="206"/>
      <c r="D189" s="206"/>
      <c r="E189" s="214"/>
    </row>
    <row r="190" spans="1:5">
      <c r="A190" s="139"/>
      <c r="B190" s="212"/>
      <c r="C190" s="206"/>
      <c r="D190" s="206"/>
      <c r="E190" s="214"/>
    </row>
    <row r="191" spans="1:5">
      <c r="A191" s="139"/>
      <c r="B191" s="212"/>
      <c r="C191" s="206"/>
      <c r="D191" s="206"/>
      <c r="E191" s="214"/>
    </row>
    <row r="192" spans="1:5">
      <c r="A192" s="139"/>
      <c r="B192" s="212"/>
      <c r="C192" s="206"/>
      <c r="D192" s="206"/>
      <c r="E192" s="214"/>
    </row>
    <row r="193" spans="1:5">
      <c r="A193" s="139"/>
      <c r="B193" s="212"/>
      <c r="C193" s="206"/>
      <c r="D193" s="206"/>
      <c r="E193" s="214"/>
    </row>
    <row r="194" spans="1:5">
      <c r="A194" s="139"/>
      <c r="B194" s="212"/>
      <c r="C194" s="206"/>
      <c r="D194" s="206"/>
      <c r="E194" s="214"/>
    </row>
    <row r="195" spans="1:5">
      <c r="A195" s="139"/>
      <c r="B195" s="212"/>
      <c r="C195" s="206"/>
      <c r="D195" s="206"/>
      <c r="E195" s="214"/>
    </row>
    <row r="196" spans="1:5">
      <c r="A196" s="139"/>
      <c r="B196" s="212"/>
      <c r="C196" s="206"/>
      <c r="D196" s="206"/>
      <c r="E196" s="214"/>
    </row>
    <row r="197" spans="1:5">
      <c r="A197" s="139"/>
      <c r="B197" s="212"/>
      <c r="C197" s="206"/>
      <c r="D197" s="206"/>
      <c r="E197" s="214"/>
    </row>
    <row r="198" spans="1:5">
      <c r="A198" s="139"/>
      <c r="B198" s="212"/>
      <c r="C198" s="206"/>
      <c r="D198" s="206"/>
      <c r="E198" s="214"/>
    </row>
    <row r="199" spans="1:5">
      <c r="A199" s="139"/>
      <c r="B199" s="212"/>
      <c r="C199" s="206"/>
      <c r="D199" s="206"/>
      <c r="E199" s="214"/>
    </row>
    <row r="200" spans="1:5">
      <c r="A200" s="139"/>
      <c r="B200" s="212"/>
      <c r="C200" s="206"/>
      <c r="D200" s="206"/>
      <c r="E200" s="214"/>
    </row>
    <row r="201" spans="1:5">
      <c r="A201" s="139"/>
      <c r="B201" s="212"/>
      <c r="C201" s="206"/>
      <c r="D201" s="206"/>
      <c r="E201" s="214"/>
    </row>
    <row r="202" spans="1:5">
      <c r="A202" s="139"/>
      <c r="B202" s="212"/>
      <c r="C202" s="206"/>
      <c r="D202" s="206"/>
      <c r="E202" s="214"/>
    </row>
    <row r="203" spans="1:5">
      <c r="A203" s="139"/>
      <c r="B203" s="212"/>
      <c r="C203" s="206"/>
      <c r="D203" s="206"/>
      <c r="E203" s="214"/>
    </row>
    <row r="204" spans="1:5">
      <c r="A204" s="139"/>
      <c r="B204" s="212"/>
      <c r="C204" s="206"/>
      <c r="D204" s="206"/>
      <c r="E204" s="214"/>
    </row>
    <row r="205" spans="1:5">
      <c r="A205" s="139"/>
      <c r="B205" s="212"/>
      <c r="C205" s="206"/>
      <c r="D205" s="206"/>
      <c r="E205" s="214"/>
    </row>
    <row r="206" spans="1:5">
      <c r="A206" s="139"/>
      <c r="B206" s="212"/>
      <c r="C206" s="206"/>
      <c r="D206" s="206"/>
      <c r="E206" s="214"/>
    </row>
    <row r="207" spans="1:5">
      <c r="A207" s="139"/>
      <c r="B207" s="212"/>
      <c r="C207" s="206"/>
      <c r="D207" s="206"/>
      <c r="E207" s="214"/>
    </row>
    <row r="208" spans="1:5">
      <c r="A208" s="139"/>
      <c r="B208" s="212"/>
      <c r="C208" s="206"/>
      <c r="D208" s="206"/>
      <c r="E208" s="214"/>
    </row>
    <row r="209" spans="1:5">
      <c r="A209" s="139"/>
      <c r="B209" s="212"/>
      <c r="C209" s="206"/>
      <c r="D209" s="206"/>
      <c r="E209" s="214"/>
    </row>
    <row r="210" spans="1:5">
      <c r="A210" s="139"/>
      <c r="B210" s="212"/>
      <c r="C210" s="206"/>
      <c r="D210" s="206"/>
      <c r="E210" s="214"/>
    </row>
    <row r="211" spans="1:5">
      <c r="A211" s="139"/>
      <c r="B211" s="212"/>
      <c r="C211" s="206"/>
      <c r="D211" s="206"/>
      <c r="E211" s="214"/>
    </row>
    <row r="212" spans="1:5">
      <c r="A212" s="139"/>
      <c r="B212" s="212"/>
      <c r="C212" s="206"/>
      <c r="D212" s="206"/>
      <c r="E212" s="214"/>
    </row>
    <row r="213" spans="1:5">
      <c r="A213" s="139"/>
      <c r="B213" s="212"/>
      <c r="C213" s="206"/>
      <c r="D213" s="206"/>
      <c r="E213" s="214"/>
    </row>
    <row r="214" spans="1:5">
      <c r="A214" s="139"/>
      <c r="B214" s="212"/>
      <c r="C214" s="206"/>
      <c r="D214" s="206"/>
      <c r="E214" s="214"/>
    </row>
    <row r="215" spans="1:5">
      <c r="A215" s="139"/>
      <c r="B215" s="212"/>
      <c r="C215" s="206"/>
      <c r="D215" s="206"/>
      <c r="E215" s="214"/>
    </row>
    <row r="216" spans="1:5">
      <c r="A216" s="139"/>
      <c r="B216" s="212"/>
      <c r="C216" s="206"/>
      <c r="D216" s="206"/>
      <c r="E216" s="214"/>
    </row>
    <row r="217" spans="1:5">
      <c r="A217" s="139"/>
      <c r="B217" s="212"/>
      <c r="C217" s="206"/>
      <c r="D217" s="206"/>
      <c r="E217" s="214"/>
    </row>
    <row r="218" spans="1:5">
      <c r="A218" s="139"/>
      <c r="B218" s="212"/>
      <c r="C218" s="206"/>
      <c r="D218" s="206"/>
      <c r="E218" s="214"/>
    </row>
    <row r="219" spans="1:5">
      <c r="A219" s="139"/>
      <c r="B219" s="212"/>
      <c r="C219" s="206"/>
      <c r="D219" s="206"/>
      <c r="E219" s="215"/>
    </row>
    <row r="220" spans="1:5">
      <c r="A220" s="139"/>
      <c r="B220" s="212"/>
      <c r="C220" s="206"/>
      <c r="D220" s="206"/>
      <c r="E220" s="215"/>
    </row>
    <row r="221" spans="1:5">
      <c r="A221" s="139"/>
      <c r="B221" s="212"/>
      <c r="C221" s="206"/>
      <c r="D221" s="206"/>
      <c r="E221" s="215"/>
    </row>
    <row r="222" spans="1:5">
      <c r="A222" s="139"/>
      <c r="B222" s="212"/>
      <c r="C222" s="206"/>
      <c r="D222" s="206"/>
      <c r="E222" s="215"/>
    </row>
    <row r="223" spans="1:5">
      <c r="A223" s="139"/>
      <c r="B223" s="212"/>
      <c r="C223" s="206"/>
      <c r="D223" s="206"/>
      <c r="E223" s="215"/>
    </row>
    <row r="224" spans="1:5">
      <c r="A224" s="139"/>
      <c r="B224" s="212"/>
      <c r="C224" s="206"/>
      <c r="D224" s="206"/>
      <c r="E224" s="215"/>
    </row>
    <row r="225" spans="1:5">
      <c r="A225" s="139"/>
      <c r="B225" s="212"/>
      <c r="C225" s="206"/>
      <c r="D225" s="206"/>
      <c r="E225" s="215"/>
    </row>
    <row r="226" spans="1:5">
      <c r="A226" s="139"/>
      <c r="B226" s="212"/>
      <c r="C226" s="206"/>
      <c r="D226" s="206"/>
      <c r="E226" s="215"/>
    </row>
    <row r="227" spans="1:5">
      <c r="A227" s="139"/>
      <c r="B227" s="212"/>
      <c r="C227" s="206"/>
      <c r="D227" s="206"/>
      <c r="E227" s="215"/>
    </row>
    <row r="228" spans="1:5">
      <c r="A228" s="139"/>
      <c r="B228" s="212"/>
      <c r="C228" s="206"/>
      <c r="D228" s="206"/>
      <c r="E228" s="215"/>
    </row>
    <row r="229" spans="1:5">
      <c r="A229" s="139"/>
      <c r="B229" s="212"/>
      <c r="C229" s="206"/>
      <c r="D229" s="206"/>
      <c r="E229" s="215"/>
    </row>
    <row r="230" spans="1:5">
      <c r="A230" s="139"/>
      <c r="B230" s="212"/>
      <c r="C230" s="206"/>
      <c r="D230" s="206"/>
      <c r="E230" s="215"/>
    </row>
    <row r="231" spans="1:5">
      <c r="A231" s="139"/>
      <c r="B231" s="212"/>
      <c r="C231" s="206"/>
      <c r="D231" s="206"/>
      <c r="E231" s="215"/>
    </row>
    <row r="232" spans="1:5">
      <c r="A232" s="139"/>
      <c r="B232" s="212"/>
      <c r="C232" s="206"/>
      <c r="D232" s="206"/>
      <c r="E232" s="215"/>
    </row>
    <row r="233" spans="1:5">
      <c r="A233" s="139"/>
      <c r="B233" s="212"/>
      <c r="C233" s="206"/>
      <c r="D233" s="206"/>
      <c r="E233" s="215"/>
    </row>
    <row r="234" spans="1:5">
      <c r="A234" s="139"/>
      <c r="B234" s="212"/>
      <c r="C234" s="206"/>
      <c r="D234" s="206"/>
      <c r="E234" s="215"/>
    </row>
    <row r="235" spans="1:5">
      <c r="A235" s="139"/>
      <c r="B235" s="212"/>
      <c r="C235" s="206"/>
      <c r="D235" s="206"/>
      <c r="E235" s="215"/>
    </row>
    <row r="236" spans="1:5">
      <c r="A236" s="139"/>
      <c r="B236" s="212"/>
      <c r="C236" s="206"/>
      <c r="D236" s="206"/>
      <c r="E236" s="215"/>
    </row>
    <row r="237" spans="1:5">
      <c r="A237" s="139"/>
      <c r="B237" s="212"/>
      <c r="C237" s="206"/>
      <c r="D237" s="206"/>
      <c r="E237" s="215"/>
    </row>
    <row r="238" spans="1:5">
      <c r="A238" s="139"/>
      <c r="B238" s="212"/>
      <c r="C238" s="206"/>
      <c r="D238" s="206"/>
      <c r="E238" s="215"/>
    </row>
    <row r="239" spans="1:5">
      <c r="A239" s="139"/>
      <c r="B239" s="212"/>
      <c r="C239" s="206"/>
      <c r="D239" s="206"/>
      <c r="E239" s="215"/>
    </row>
    <row r="240" spans="1:5">
      <c r="A240" s="139"/>
      <c r="B240" s="212"/>
      <c r="C240" s="206"/>
      <c r="D240" s="206"/>
      <c r="E240" s="215"/>
    </row>
    <row r="241" spans="1:5">
      <c r="A241" s="139"/>
      <c r="B241" s="212"/>
      <c r="C241" s="206"/>
      <c r="D241" s="206"/>
      <c r="E241" s="215"/>
    </row>
    <row r="242" spans="1:5">
      <c r="A242" s="139"/>
      <c r="B242" s="212"/>
      <c r="C242" s="206"/>
      <c r="D242" s="206"/>
      <c r="E242" s="215"/>
    </row>
    <row r="243" spans="1:5">
      <c r="A243" s="139"/>
      <c r="B243" s="212"/>
      <c r="C243" s="206"/>
      <c r="D243" s="206"/>
      <c r="E243" s="215"/>
    </row>
    <row r="244" spans="1:5">
      <c r="A244" s="139"/>
      <c r="B244" s="212"/>
      <c r="C244" s="206"/>
      <c r="D244" s="206"/>
      <c r="E244" s="215"/>
    </row>
    <row r="245" spans="1:5">
      <c r="A245" s="139"/>
      <c r="B245" s="212"/>
      <c r="C245" s="206"/>
      <c r="D245" s="206"/>
      <c r="E245" s="215"/>
    </row>
    <row r="246" spans="1:5">
      <c r="A246" s="139"/>
      <c r="B246" s="212"/>
      <c r="C246" s="206"/>
      <c r="D246" s="206"/>
      <c r="E246" s="215"/>
    </row>
    <row r="247" spans="1:5">
      <c r="A247" s="139"/>
      <c r="B247" s="212"/>
      <c r="C247" s="206"/>
      <c r="D247" s="206"/>
      <c r="E247" s="215"/>
    </row>
    <row r="248" spans="1:5">
      <c r="A248" s="139"/>
      <c r="B248" s="212"/>
      <c r="C248" s="206"/>
      <c r="D248" s="206"/>
      <c r="E248" s="215"/>
    </row>
    <row r="249" spans="1:5">
      <c r="A249" s="139"/>
      <c r="B249" s="212"/>
      <c r="C249" s="206"/>
      <c r="D249" s="206"/>
      <c r="E249" s="215"/>
    </row>
    <row r="250" spans="1:5">
      <c r="A250" s="139"/>
      <c r="B250" s="212"/>
      <c r="C250" s="206"/>
      <c r="D250" s="206"/>
      <c r="E250" s="215"/>
    </row>
    <row r="251" spans="1:5">
      <c r="A251" s="139"/>
      <c r="B251" s="212"/>
      <c r="C251" s="206"/>
      <c r="D251" s="206"/>
      <c r="E251" s="215"/>
    </row>
    <row r="252" spans="1:5">
      <c r="A252" s="139"/>
      <c r="B252" s="212"/>
      <c r="C252" s="206"/>
      <c r="D252" s="206"/>
      <c r="E252" s="215"/>
    </row>
    <row r="253" spans="1:5">
      <c r="A253" s="139"/>
      <c r="B253" s="212"/>
      <c r="C253" s="206"/>
      <c r="D253" s="206"/>
      <c r="E253" s="215"/>
    </row>
    <row r="254" spans="1:5">
      <c r="A254" s="139"/>
      <c r="B254" s="212"/>
      <c r="C254" s="206"/>
      <c r="D254" s="206"/>
      <c r="E254" s="215"/>
    </row>
    <row r="255" spans="1:5">
      <c r="A255" s="139"/>
      <c r="B255" s="212"/>
      <c r="C255" s="206"/>
      <c r="D255" s="206"/>
      <c r="E255" s="215"/>
    </row>
    <row r="256" spans="1:5">
      <c r="A256" s="139"/>
      <c r="B256" s="212"/>
      <c r="C256" s="206"/>
      <c r="D256" s="206"/>
      <c r="E256" s="215"/>
    </row>
    <row r="257" spans="1:5">
      <c r="A257" s="139"/>
      <c r="B257" s="212"/>
      <c r="C257" s="206"/>
      <c r="D257" s="206"/>
      <c r="E257" s="215"/>
    </row>
    <row r="258" spans="1:5">
      <c r="A258" s="139"/>
      <c r="B258" s="212"/>
      <c r="C258" s="206"/>
      <c r="D258" s="206"/>
      <c r="E258" s="215"/>
    </row>
    <row r="259" spans="1:5">
      <c r="A259" s="139"/>
      <c r="B259" s="212"/>
      <c r="C259" s="206"/>
      <c r="D259" s="206"/>
      <c r="E259" s="215"/>
    </row>
    <row r="260" spans="1:5">
      <c r="A260" s="139"/>
      <c r="B260" s="212"/>
      <c r="C260" s="206"/>
      <c r="D260" s="206"/>
      <c r="E260" s="215"/>
    </row>
    <row r="261" spans="1:5">
      <c r="A261" s="139"/>
      <c r="B261" s="212"/>
      <c r="C261" s="206"/>
      <c r="D261" s="206"/>
      <c r="E261" s="215"/>
    </row>
    <row r="262" spans="1:5">
      <c r="A262" s="139"/>
      <c r="B262" s="212"/>
      <c r="C262" s="206"/>
      <c r="D262" s="206"/>
      <c r="E262" s="215"/>
    </row>
    <row r="263" spans="1:5">
      <c r="A263" s="139"/>
      <c r="B263" s="212"/>
      <c r="C263" s="206"/>
      <c r="D263" s="206"/>
      <c r="E263" s="215"/>
    </row>
    <row r="264" spans="1:5">
      <c r="A264" s="139"/>
      <c r="B264" s="212"/>
      <c r="C264" s="206"/>
      <c r="D264" s="206"/>
      <c r="E264" s="215"/>
    </row>
    <row r="265" spans="1:5">
      <c r="A265" s="139"/>
      <c r="B265" s="212"/>
      <c r="C265" s="206"/>
      <c r="D265" s="206"/>
      <c r="E265" s="215"/>
    </row>
    <row r="266" spans="1:5">
      <c r="A266" s="139"/>
      <c r="B266" s="212"/>
      <c r="C266" s="206"/>
      <c r="D266" s="206"/>
      <c r="E266" s="215"/>
    </row>
    <row r="267" spans="1:5">
      <c r="A267" s="139"/>
      <c r="B267" s="212"/>
      <c r="C267" s="206"/>
      <c r="D267" s="206"/>
      <c r="E267" s="215"/>
    </row>
    <row r="268" spans="1:5">
      <c r="A268" s="139"/>
      <c r="B268" s="212"/>
      <c r="C268" s="206"/>
      <c r="D268" s="206"/>
      <c r="E268" s="215"/>
    </row>
    <row r="269" spans="1:5">
      <c r="A269" s="139"/>
      <c r="B269" s="212"/>
      <c r="C269" s="206"/>
      <c r="D269" s="206"/>
      <c r="E269" s="215"/>
    </row>
    <row r="270" spans="1:5">
      <c r="A270" s="139"/>
      <c r="B270" s="212"/>
      <c r="C270" s="206"/>
      <c r="D270" s="206"/>
      <c r="E270" s="215"/>
    </row>
    <row r="271" spans="1:5">
      <c r="A271" s="139"/>
      <c r="B271" s="212"/>
      <c r="C271" s="206"/>
      <c r="D271" s="206"/>
      <c r="E271" s="215"/>
    </row>
    <row r="272" spans="1:5">
      <c r="A272" s="139"/>
      <c r="B272" s="212"/>
      <c r="C272" s="206"/>
      <c r="D272" s="206"/>
      <c r="E272" s="215"/>
    </row>
    <row r="273" spans="1:5">
      <c r="A273" s="139"/>
      <c r="B273" s="212"/>
      <c r="C273" s="206"/>
      <c r="D273" s="206"/>
      <c r="E273" s="215"/>
    </row>
    <row r="274" spans="1:5">
      <c r="A274" s="139"/>
      <c r="B274" s="212"/>
      <c r="C274" s="206"/>
      <c r="D274" s="206"/>
      <c r="E274" s="215"/>
    </row>
    <row r="275" spans="1:5">
      <c r="A275" s="139"/>
      <c r="B275" s="212"/>
      <c r="C275" s="206"/>
      <c r="D275" s="206"/>
      <c r="E275" s="215"/>
    </row>
    <row r="276" spans="1:5">
      <c r="A276" s="139"/>
      <c r="B276" s="212"/>
      <c r="C276" s="206"/>
      <c r="D276" s="206"/>
      <c r="E276" s="215"/>
    </row>
    <row r="277" spans="1:5">
      <c r="A277" s="139"/>
      <c r="B277" s="212"/>
      <c r="C277" s="206"/>
      <c r="D277" s="206"/>
      <c r="E277" s="215"/>
    </row>
    <row r="278" spans="1:5">
      <c r="A278" s="139"/>
      <c r="B278" s="212"/>
      <c r="C278" s="206"/>
      <c r="D278" s="206"/>
      <c r="E278" s="215"/>
    </row>
    <row r="279" spans="1:5">
      <c r="A279" s="139"/>
      <c r="B279" s="212"/>
      <c r="C279" s="206"/>
      <c r="D279" s="206"/>
      <c r="E279" s="215"/>
    </row>
    <row r="280" spans="1:5">
      <c r="A280" s="139"/>
      <c r="B280" s="212"/>
      <c r="C280" s="206"/>
      <c r="D280" s="206"/>
      <c r="E280" s="215"/>
    </row>
    <row r="281" spans="1:5">
      <c r="A281" s="139"/>
      <c r="B281" s="212"/>
      <c r="C281" s="206"/>
      <c r="D281" s="206"/>
      <c r="E281" s="215"/>
    </row>
    <row r="282" spans="1:5">
      <c r="A282" s="139"/>
      <c r="B282" s="212"/>
      <c r="C282" s="206"/>
      <c r="D282" s="206"/>
      <c r="E282" s="215"/>
    </row>
    <row r="283" spans="1:5">
      <c r="A283" s="139"/>
      <c r="B283" s="212"/>
      <c r="C283" s="206"/>
      <c r="D283" s="206"/>
      <c r="E283" s="215"/>
    </row>
    <row r="284" spans="1:5">
      <c r="A284" s="139"/>
      <c r="B284" s="212"/>
      <c r="C284" s="206"/>
      <c r="D284" s="206"/>
      <c r="E284" s="215"/>
    </row>
    <row r="285" spans="1:5">
      <c r="A285" s="139"/>
      <c r="B285" s="212"/>
      <c r="C285" s="206"/>
      <c r="D285" s="206"/>
      <c r="E285" s="215"/>
    </row>
    <row r="286" spans="1:5">
      <c r="A286" s="139"/>
      <c r="B286" s="212"/>
      <c r="C286" s="206"/>
      <c r="D286" s="206"/>
      <c r="E286" s="215"/>
    </row>
    <row r="287" spans="1:5">
      <c r="A287" s="139"/>
      <c r="B287" s="212"/>
      <c r="C287" s="206"/>
      <c r="D287" s="206"/>
      <c r="E287" s="215"/>
    </row>
    <row r="288" spans="1:5">
      <c r="A288" s="139"/>
      <c r="B288" s="212"/>
      <c r="C288" s="206"/>
      <c r="D288" s="206"/>
      <c r="E288" s="215"/>
    </row>
    <row r="289" spans="1:5">
      <c r="A289" s="139"/>
      <c r="B289" s="212"/>
      <c r="C289" s="206"/>
      <c r="D289" s="206"/>
      <c r="E289" s="215"/>
    </row>
    <row r="290" spans="1:5">
      <c r="A290" s="139"/>
      <c r="B290" s="212"/>
      <c r="C290" s="206"/>
      <c r="D290" s="206"/>
      <c r="E290" s="215"/>
    </row>
    <row r="291" spans="1:5">
      <c r="A291" s="139"/>
      <c r="B291" s="212"/>
      <c r="C291" s="206"/>
      <c r="D291" s="206"/>
      <c r="E291" s="215"/>
    </row>
    <row r="292" spans="1:5">
      <c r="A292" s="139"/>
      <c r="B292" s="212"/>
      <c r="C292" s="206"/>
      <c r="D292" s="206"/>
      <c r="E292" s="215"/>
    </row>
    <row r="293" spans="1:5">
      <c r="A293" s="139"/>
      <c r="B293" s="212"/>
      <c r="C293" s="206"/>
      <c r="D293" s="206"/>
      <c r="E293" s="215"/>
    </row>
    <row r="294" spans="1:5">
      <c r="A294" s="139"/>
      <c r="B294" s="212"/>
      <c r="C294" s="206"/>
      <c r="D294" s="206"/>
      <c r="E294" s="215"/>
    </row>
    <row r="295" spans="1:5">
      <c r="A295" s="139"/>
      <c r="B295" s="212"/>
      <c r="C295" s="206"/>
      <c r="D295" s="206"/>
      <c r="E295" s="215"/>
    </row>
    <row r="296" spans="1:5">
      <c r="A296" s="139"/>
      <c r="B296" s="212"/>
      <c r="C296" s="206"/>
      <c r="D296" s="206"/>
      <c r="E296" s="215"/>
    </row>
    <row r="297" spans="1:5">
      <c r="A297" s="139"/>
      <c r="B297" s="212"/>
      <c r="C297" s="206"/>
      <c r="D297" s="206"/>
      <c r="E297" s="215"/>
    </row>
    <row r="298" spans="1:5">
      <c r="A298" s="139"/>
      <c r="B298" s="212"/>
      <c r="C298" s="206"/>
      <c r="D298" s="206"/>
      <c r="E298" s="215"/>
    </row>
    <row r="299" spans="1:5">
      <c r="A299" s="139"/>
      <c r="B299" s="212"/>
      <c r="C299" s="206"/>
      <c r="D299" s="206"/>
      <c r="E299" s="215"/>
    </row>
    <row r="300" spans="1:5">
      <c r="A300" s="139"/>
      <c r="B300" s="212"/>
      <c r="C300" s="206"/>
      <c r="D300" s="206"/>
      <c r="E300" s="215"/>
    </row>
    <row r="301" spans="1:5">
      <c r="A301" s="139"/>
      <c r="B301" s="212"/>
      <c r="C301" s="206"/>
      <c r="D301" s="206"/>
      <c r="E301" s="215"/>
    </row>
    <row r="302" spans="1:5">
      <c r="A302" s="139"/>
      <c r="B302" s="212"/>
      <c r="C302" s="206"/>
      <c r="D302" s="206"/>
      <c r="E302" s="215"/>
    </row>
    <row r="303" spans="1:5">
      <c r="A303" s="139"/>
      <c r="B303" s="212"/>
      <c r="C303" s="206"/>
      <c r="D303" s="206"/>
      <c r="E303" s="215"/>
    </row>
    <row r="304" spans="1:5">
      <c r="A304" s="139"/>
      <c r="B304" s="212"/>
      <c r="C304" s="206"/>
      <c r="D304" s="206"/>
      <c r="E304" s="215"/>
    </row>
    <row r="305" spans="1:5">
      <c r="A305" s="139"/>
      <c r="B305" s="212"/>
      <c r="C305" s="206"/>
      <c r="D305" s="206"/>
      <c r="E305" s="215"/>
    </row>
    <row r="306" spans="1:5">
      <c r="A306" s="139"/>
      <c r="B306" s="212"/>
      <c r="C306" s="206"/>
      <c r="D306" s="206"/>
      <c r="E306" s="215"/>
    </row>
    <row r="307" spans="1:5">
      <c r="A307" s="139"/>
      <c r="B307" s="212"/>
      <c r="C307" s="206"/>
      <c r="D307" s="206"/>
      <c r="E307" s="215"/>
    </row>
    <row r="308" spans="1:5">
      <c r="A308" s="139"/>
      <c r="B308" s="212"/>
      <c r="C308" s="206"/>
      <c r="D308" s="206"/>
      <c r="E308" s="215"/>
    </row>
    <row r="309" spans="1:5">
      <c r="A309" s="139"/>
      <c r="B309" s="212"/>
      <c r="C309" s="206"/>
      <c r="D309" s="206"/>
      <c r="E309" s="215"/>
    </row>
    <row r="310" spans="1:5">
      <c r="A310" s="139"/>
      <c r="B310" s="212"/>
      <c r="C310" s="206"/>
      <c r="D310" s="206"/>
      <c r="E310" s="215"/>
    </row>
    <row r="311" spans="1:5">
      <c r="A311" s="139"/>
      <c r="B311" s="212"/>
      <c r="C311" s="206"/>
      <c r="D311" s="206"/>
      <c r="E311" s="215"/>
    </row>
    <row r="312" spans="1:5">
      <c r="A312" s="139"/>
      <c r="B312" s="212"/>
      <c r="C312" s="206"/>
      <c r="D312" s="206"/>
      <c r="E312" s="215"/>
    </row>
    <row r="313" spans="1:5">
      <c r="A313" s="139"/>
      <c r="B313" s="212"/>
      <c r="C313" s="206"/>
      <c r="D313" s="206"/>
      <c r="E313" s="215"/>
    </row>
    <row r="314" spans="1:5">
      <c r="A314" s="139"/>
      <c r="B314" s="212"/>
      <c r="C314" s="206"/>
      <c r="D314" s="206"/>
      <c r="E314" s="215"/>
    </row>
    <row r="315" spans="1:5">
      <c r="A315" s="139"/>
      <c r="B315" s="212"/>
      <c r="C315" s="206"/>
      <c r="D315" s="206"/>
      <c r="E315" s="215"/>
    </row>
    <row r="316" spans="1:5">
      <c r="A316" s="139"/>
      <c r="B316" s="212"/>
      <c r="C316" s="206"/>
      <c r="D316" s="206"/>
      <c r="E316" s="215"/>
    </row>
    <row r="317" spans="1:5">
      <c r="A317" s="139"/>
      <c r="B317" s="212"/>
      <c r="C317" s="206"/>
      <c r="D317" s="206"/>
      <c r="E317" s="215"/>
    </row>
    <row r="318" spans="1:5">
      <c r="A318" s="139"/>
      <c r="B318" s="212"/>
      <c r="C318" s="206"/>
      <c r="D318" s="206"/>
      <c r="E318" s="215"/>
    </row>
    <row r="319" spans="1:5">
      <c r="A319" s="139"/>
      <c r="B319" s="212"/>
      <c r="C319" s="206"/>
      <c r="D319" s="206"/>
      <c r="E319" s="215"/>
    </row>
    <row r="320" spans="1:5">
      <c r="A320" s="139"/>
      <c r="B320" s="212"/>
      <c r="C320" s="206"/>
      <c r="D320" s="206"/>
      <c r="E320" s="215"/>
    </row>
    <row r="321" spans="1:5">
      <c r="A321" s="139"/>
      <c r="B321" s="212"/>
      <c r="C321" s="206"/>
      <c r="D321" s="206"/>
      <c r="E321" s="215"/>
    </row>
    <row r="322" spans="1:5">
      <c r="A322" s="139"/>
      <c r="B322" s="212"/>
      <c r="C322" s="206"/>
      <c r="D322" s="206"/>
      <c r="E322" s="215"/>
    </row>
    <row r="323" spans="1:5">
      <c r="A323" s="139"/>
      <c r="B323" s="212"/>
      <c r="C323" s="206"/>
      <c r="D323" s="206"/>
      <c r="E323" s="215"/>
    </row>
    <row r="324" spans="1:5">
      <c r="A324" s="139"/>
      <c r="B324" s="212"/>
      <c r="C324" s="206"/>
      <c r="D324" s="206"/>
      <c r="E324" s="215"/>
    </row>
    <row r="325" spans="1:5">
      <c r="A325" s="139"/>
      <c r="B325" s="212"/>
      <c r="C325" s="206"/>
      <c r="D325" s="206"/>
      <c r="E325" s="215"/>
    </row>
    <row r="326" spans="1:5">
      <c r="A326" s="139"/>
      <c r="B326" s="212"/>
      <c r="C326" s="206"/>
      <c r="D326" s="206"/>
      <c r="E326" s="215"/>
    </row>
    <row r="327" spans="1:5">
      <c r="A327" s="139"/>
      <c r="B327" s="212"/>
      <c r="C327" s="206"/>
      <c r="D327" s="206"/>
      <c r="E327" s="215"/>
    </row>
    <row r="328" spans="1:5">
      <c r="A328" s="139"/>
      <c r="B328" s="212"/>
      <c r="C328" s="206"/>
      <c r="D328" s="206"/>
      <c r="E328" s="215"/>
    </row>
    <row r="329" spans="1:5">
      <c r="A329" s="139"/>
      <c r="B329" s="212"/>
      <c r="C329" s="206"/>
      <c r="D329" s="206"/>
      <c r="E329" s="215"/>
    </row>
    <row r="330" spans="1:5">
      <c r="A330" s="139"/>
      <c r="B330" s="212"/>
      <c r="C330" s="206"/>
      <c r="D330" s="206"/>
      <c r="E330" s="215"/>
    </row>
    <row r="331" spans="1:5">
      <c r="A331" s="139"/>
      <c r="B331" s="212"/>
      <c r="C331" s="206"/>
      <c r="D331" s="206"/>
      <c r="E331" s="215"/>
    </row>
    <row r="332" spans="1:5">
      <c r="A332" s="139"/>
      <c r="B332" s="212"/>
      <c r="C332" s="206"/>
      <c r="D332" s="206"/>
      <c r="E332" s="215"/>
    </row>
    <row r="333" spans="1:5">
      <c r="A333" s="139"/>
      <c r="B333" s="212"/>
      <c r="C333" s="206"/>
      <c r="D333" s="206"/>
      <c r="E333" s="215"/>
    </row>
    <row r="334" spans="1:5">
      <c r="A334" s="139"/>
      <c r="B334" s="212"/>
      <c r="C334" s="206"/>
      <c r="D334" s="206"/>
      <c r="E334" s="215"/>
    </row>
    <row r="335" spans="1:5">
      <c r="A335" s="139"/>
      <c r="B335" s="212"/>
      <c r="C335" s="206"/>
      <c r="D335" s="206"/>
      <c r="E335" s="215"/>
    </row>
    <row r="336" spans="1:5">
      <c r="A336" s="139"/>
      <c r="B336" s="212"/>
      <c r="C336" s="206"/>
      <c r="D336" s="206"/>
      <c r="E336" s="215"/>
    </row>
    <row r="337" spans="1:5">
      <c r="A337" s="139"/>
      <c r="B337" s="212"/>
      <c r="C337" s="206"/>
      <c r="D337" s="206"/>
      <c r="E337" s="215"/>
    </row>
    <row r="338" spans="1:5">
      <c r="A338" s="139"/>
      <c r="B338" s="212"/>
      <c r="C338" s="206"/>
      <c r="D338" s="206"/>
      <c r="E338" s="215"/>
    </row>
    <row r="339" spans="1:5">
      <c r="A339" s="139"/>
      <c r="B339" s="212"/>
      <c r="C339" s="206"/>
      <c r="D339" s="206"/>
      <c r="E339" s="215"/>
    </row>
    <row r="340" spans="1:5">
      <c r="A340" s="139"/>
      <c r="B340" s="212"/>
      <c r="C340" s="206"/>
      <c r="D340" s="206"/>
      <c r="E340" s="215"/>
    </row>
    <row r="341" spans="1:5">
      <c r="A341" s="139"/>
      <c r="B341" s="212"/>
      <c r="C341" s="206"/>
      <c r="D341" s="206"/>
      <c r="E341" s="215"/>
    </row>
    <row r="342" spans="1:5">
      <c r="A342" s="139"/>
      <c r="B342" s="212"/>
      <c r="C342" s="206"/>
      <c r="D342" s="206"/>
      <c r="E342" s="215"/>
    </row>
    <row r="343" spans="1:5">
      <c r="A343" s="139"/>
      <c r="B343" s="212"/>
      <c r="C343" s="206"/>
      <c r="D343" s="206"/>
      <c r="E343" s="215"/>
    </row>
    <row r="344" spans="1:5">
      <c r="A344" s="139"/>
      <c r="B344" s="212"/>
      <c r="C344" s="206"/>
      <c r="D344" s="206"/>
      <c r="E344" s="215"/>
    </row>
    <row r="345" spans="1:5">
      <c r="A345" s="139"/>
      <c r="B345" s="212"/>
      <c r="C345" s="206"/>
      <c r="D345" s="206"/>
      <c r="E345" s="215"/>
    </row>
    <row r="346" spans="1:5">
      <c r="C346" s="206"/>
      <c r="E346" s="215"/>
    </row>
    <row r="347" spans="1:5">
      <c r="C347" s="206"/>
      <c r="E347" s="215"/>
    </row>
    <row r="348" spans="1:5">
      <c r="C348" s="206"/>
      <c r="E348" s="215"/>
    </row>
    <row r="349" spans="1:5">
      <c r="C349" s="206"/>
      <c r="E349" s="215"/>
    </row>
    <row r="350" spans="1:5">
      <c r="E350" s="215"/>
    </row>
    <row r="351" spans="1:5">
      <c r="E351" s="215"/>
    </row>
    <row r="352" spans="1:5">
      <c r="E352" s="215"/>
    </row>
    <row r="353" spans="5:5">
      <c r="E353" s="215"/>
    </row>
    <row r="354" spans="5:5">
      <c r="E354" s="215"/>
    </row>
    <row r="355" spans="5:5">
      <c r="E355" s="215"/>
    </row>
    <row r="356" spans="5:5">
      <c r="E356" s="215"/>
    </row>
    <row r="357" spans="5:5">
      <c r="E357" s="215"/>
    </row>
    <row r="358" spans="5:5">
      <c r="E358" s="215"/>
    </row>
    <row r="359" spans="5:5">
      <c r="E359" s="215"/>
    </row>
    <row r="360" spans="5:5">
      <c r="E360" s="215"/>
    </row>
    <row r="361" spans="5:5">
      <c r="E361" s="215"/>
    </row>
    <row r="362" spans="5:5">
      <c r="E362" s="215"/>
    </row>
    <row r="363" spans="5:5">
      <c r="E363" s="215"/>
    </row>
    <row r="364" spans="5:5">
      <c r="E364" s="215"/>
    </row>
    <row r="365" spans="5:5">
      <c r="E365" s="215"/>
    </row>
    <row r="366" spans="5:5">
      <c r="E366" s="215"/>
    </row>
    <row r="367" spans="5:5">
      <c r="E367" s="215"/>
    </row>
    <row r="368" spans="5:5">
      <c r="E368" s="215"/>
    </row>
    <row r="369" spans="5:5">
      <c r="E369" s="215"/>
    </row>
    <row r="370" spans="5:5">
      <c r="E370" s="215"/>
    </row>
    <row r="371" spans="5:5">
      <c r="E371" s="215"/>
    </row>
    <row r="372" spans="5:5">
      <c r="E372" s="215"/>
    </row>
    <row r="373" spans="5:5">
      <c r="E373" s="215"/>
    </row>
    <row r="374" spans="5:5">
      <c r="E374" s="215"/>
    </row>
    <row r="375" spans="5:5">
      <c r="E375" s="215"/>
    </row>
    <row r="376" spans="5:5">
      <c r="E376" s="215"/>
    </row>
    <row r="377" spans="5:5">
      <c r="E377" s="215"/>
    </row>
    <row r="378" spans="5:5">
      <c r="E378" s="215"/>
    </row>
    <row r="379" spans="5:5">
      <c r="E379" s="215"/>
    </row>
    <row r="380" spans="5:5">
      <c r="E380" s="215"/>
    </row>
    <row r="381" spans="5:5">
      <c r="E381" s="215"/>
    </row>
    <row r="382" spans="5:5">
      <c r="E382" s="215"/>
    </row>
    <row r="383" spans="5:5">
      <c r="E383" s="215"/>
    </row>
    <row r="384" spans="5:5">
      <c r="E384" s="215"/>
    </row>
    <row r="385" spans="5:5">
      <c r="E385" s="215"/>
    </row>
    <row r="386" spans="5:5">
      <c r="E386" s="215"/>
    </row>
    <row r="387" spans="5:5">
      <c r="E387" s="215"/>
    </row>
    <row r="388" spans="5:5">
      <c r="E388" s="215"/>
    </row>
    <row r="389" spans="5:5">
      <c r="E389" s="215"/>
    </row>
    <row r="390" spans="5:5">
      <c r="E390" s="215"/>
    </row>
    <row r="391" spans="5:5">
      <c r="E391" s="215"/>
    </row>
    <row r="392" spans="5:5">
      <c r="E392" s="215"/>
    </row>
    <row r="393" spans="5:5">
      <c r="E393" s="215"/>
    </row>
    <row r="394" spans="5:5">
      <c r="E394" s="215"/>
    </row>
    <row r="395" spans="5:5">
      <c r="E395" s="215"/>
    </row>
    <row r="396" spans="5:5">
      <c r="E396" s="215"/>
    </row>
    <row r="397" spans="5:5">
      <c r="E397" s="215"/>
    </row>
  </sheetData>
  <mergeCells count="1">
    <mergeCell ref="A3:D3"/>
  </mergeCells>
  <pageMargins left="0.25" right="0.25" top="0.38" bottom="0.3" header="0.3" footer="0.3"/>
  <pageSetup paperSize="9" scale="69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/>
    <pageSetUpPr fitToPage="1"/>
  </sheetPr>
  <dimension ref="A1:L579"/>
  <sheetViews>
    <sheetView topLeftCell="A562" workbookViewId="0">
      <selection activeCell="B589" sqref="B589"/>
    </sheetView>
  </sheetViews>
  <sheetFormatPr defaultRowHeight="15"/>
  <cols>
    <col min="1" max="1" width="10.85546875" style="10" customWidth="1"/>
    <col min="2" max="2" width="63.7109375" style="34" customWidth="1"/>
    <col min="3" max="12" width="15.42578125" style="10" customWidth="1"/>
    <col min="13" max="16384" width="9.140625" style="10"/>
  </cols>
  <sheetData>
    <row r="1" spans="1:12">
      <c r="A1" s="431" t="s">
        <v>1290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</row>
    <row r="2" spans="1:12">
      <c r="C2" s="434"/>
      <c r="D2" s="434"/>
      <c r="E2" s="434"/>
      <c r="F2" s="434"/>
      <c r="G2" s="434"/>
      <c r="H2" s="434"/>
      <c r="I2" s="434"/>
      <c r="J2" s="434"/>
      <c r="K2" s="434"/>
      <c r="L2" s="434"/>
    </row>
    <row r="3" spans="1:12">
      <c r="C3" s="435"/>
      <c r="D3" s="435"/>
      <c r="E3" s="435"/>
      <c r="F3" s="435"/>
      <c r="G3" s="435"/>
      <c r="H3" s="435"/>
      <c r="I3" s="435"/>
      <c r="J3" s="435"/>
      <c r="K3" s="435"/>
      <c r="L3" s="435"/>
    </row>
    <row r="4" spans="1:12" ht="25.5" customHeight="1">
      <c r="A4" s="436" t="s">
        <v>64</v>
      </c>
      <c r="B4" s="436" t="s">
        <v>80</v>
      </c>
      <c r="C4" s="433" t="s">
        <v>49</v>
      </c>
      <c r="D4" s="433"/>
      <c r="E4" s="433" t="s">
        <v>99</v>
      </c>
      <c r="F4" s="433"/>
      <c r="G4" s="433" t="s">
        <v>100</v>
      </c>
      <c r="H4" s="433"/>
      <c r="I4" s="433" t="s">
        <v>101</v>
      </c>
      <c r="J4" s="433"/>
      <c r="K4" s="433" t="s">
        <v>102</v>
      </c>
      <c r="L4" s="433"/>
    </row>
    <row r="5" spans="1:12" ht="23.25" customHeight="1">
      <c r="A5" s="436"/>
      <c r="B5" s="436"/>
      <c r="C5" s="253" t="s">
        <v>38</v>
      </c>
      <c r="D5" s="253" t="s">
        <v>39</v>
      </c>
      <c r="E5" s="253" t="s">
        <v>38</v>
      </c>
      <c r="F5" s="253" t="s">
        <v>39</v>
      </c>
      <c r="G5" s="253" t="s">
        <v>38</v>
      </c>
      <c r="H5" s="253" t="s">
        <v>39</v>
      </c>
      <c r="I5" s="253" t="s">
        <v>38</v>
      </c>
      <c r="J5" s="253" t="s">
        <v>39</v>
      </c>
      <c r="K5" s="253" t="s">
        <v>38</v>
      </c>
      <c r="L5" s="253" t="s">
        <v>39</v>
      </c>
    </row>
    <row r="6" spans="1:12">
      <c r="A6" s="125">
        <v>1</v>
      </c>
      <c r="B6" s="126" t="s">
        <v>290</v>
      </c>
      <c r="C6" s="254">
        <v>0</v>
      </c>
      <c r="D6" s="254">
        <v>0</v>
      </c>
      <c r="E6" s="255">
        <v>73724547.299999997</v>
      </c>
      <c r="F6" s="255">
        <v>276684017</v>
      </c>
      <c r="G6" s="255">
        <v>0</v>
      </c>
      <c r="H6" s="255">
        <v>6000000</v>
      </c>
      <c r="I6" s="255">
        <v>208959469.69999999</v>
      </c>
      <c r="J6" s="255">
        <v>0</v>
      </c>
      <c r="K6" s="256">
        <v>0</v>
      </c>
      <c r="L6" s="256">
        <v>0</v>
      </c>
    </row>
    <row r="7" spans="1:12">
      <c r="A7" s="125">
        <v>11</v>
      </c>
      <c r="B7" s="126" t="s">
        <v>817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</row>
    <row r="8" spans="1:12">
      <c r="A8" s="125">
        <v>110</v>
      </c>
      <c r="B8" s="126" t="s">
        <v>818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</row>
    <row r="9" spans="1:12">
      <c r="A9" s="125">
        <v>1100</v>
      </c>
      <c r="B9" s="126" t="s">
        <v>819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</row>
    <row r="10" spans="1:12" ht="30">
      <c r="A10" s="303">
        <v>110001</v>
      </c>
      <c r="B10" s="129" t="s">
        <v>820</v>
      </c>
      <c r="C10" s="116"/>
      <c r="D10" s="116"/>
      <c r="E10" s="116"/>
      <c r="F10" s="116"/>
      <c r="G10" s="116"/>
      <c r="H10" s="116"/>
      <c r="I10" s="116"/>
      <c r="J10" s="116"/>
      <c r="K10" s="116"/>
      <c r="L10" s="116"/>
    </row>
    <row r="11" spans="1:12">
      <c r="A11" s="303">
        <v>110002</v>
      </c>
      <c r="B11" s="129" t="s">
        <v>821</v>
      </c>
      <c r="C11" s="116"/>
      <c r="D11" s="116"/>
      <c r="E11" s="116"/>
      <c r="F11" s="116"/>
      <c r="G11" s="116"/>
      <c r="H11" s="116"/>
      <c r="I11" s="116"/>
      <c r="J11" s="116"/>
      <c r="K11" s="116"/>
      <c r="L11" s="116"/>
    </row>
    <row r="12" spans="1:12">
      <c r="A12" s="303">
        <v>110003</v>
      </c>
      <c r="B12" s="129" t="s">
        <v>822</v>
      </c>
      <c r="C12" s="116"/>
      <c r="D12" s="116"/>
      <c r="E12" s="116"/>
      <c r="F12" s="116"/>
      <c r="G12" s="116"/>
      <c r="H12" s="116"/>
      <c r="I12" s="116"/>
      <c r="J12" s="116"/>
      <c r="K12" s="116"/>
      <c r="L12" s="116"/>
    </row>
    <row r="13" spans="1:12">
      <c r="A13" s="303">
        <v>110004</v>
      </c>
      <c r="B13" s="129" t="s">
        <v>823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</row>
    <row r="14" spans="1:12" ht="60">
      <c r="A14" s="303">
        <v>110005</v>
      </c>
      <c r="B14" s="257" t="s">
        <v>1082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</row>
    <row r="15" spans="1:12" ht="30">
      <c r="A15" s="303">
        <v>110006</v>
      </c>
      <c r="B15" s="129" t="s">
        <v>824</v>
      </c>
      <c r="C15" s="116"/>
      <c r="D15" s="116"/>
      <c r="E15" s="116"/>
      <c r="F15" s="116"/>
      <c r="G15" s="116"/>
      <c r="H15" s="116"/>
      <c r="I15" s="116"/>
      <c r="J15" s="116"/>
      <c r="K15" s="116"/>
      <c r="L15" s="116"/>
    </row>
    <row r="16" spans="1:12" ht="30">
      <c r="A16" s="303">
        <v>110007</v>
      </c>
      <c r="B16" s="129" t="s">
        <v>825</v>
      </c>
      <c r="C16" s="116"/>
      <c r="D16" s="116"/>
      <c r="E16" s="116"/>
      <c r="F16" s="116"/>
      <c r="G16" s="116"/>
      <c r="H16" s="116"/>
      <c r="I16" s="116"/>
      <c r="J16" s="116"/>
      <c r="K16" s="116"/>
      <c r="L16" s="116"/>
    </row>
    <row r="17" spans="1:12">
      <c r="A17" s="303">
        <v>110008</v>
      </c>
      <c r="B17" s="129" t="s">
        <v>826</v>
      </c>
      <c r="C17" s="116"/>
      <c r="D17" s="116"/>
      <c r="E17" s="116"/>
      <c r="F17" s="116"/>
      <c r="G17" s="116"/>
      <c r="H17" s="116"/>
      <c r="I17" s="116"/>
      <c r="J17" s="116"/>
      <c r="K17" s="116"/>
      <c r="L17" s="116"/>
    </row>
    <row r="18" spans="1:12">
      <c r="A18" s="302">
        <v>1101</v>
      </c>
      <c r="B18" s="126" t="s">
        <v>827</v>
      </c>
      <c r="C18" s="114"/>
      <c r="D18" s="114"/>
      <c r="E18" s="114"/>
      <c r="F18" s="114"/>
      <c r="G18" s="114"/>
      <c r="H18" s="114"/>
      <c r="I18" s="114"/>
      <c r="J18" s="114"/>
      <c r="K18" s="114"/>
      <c r="L18" s="114"/>
    </row>
    <row r="19" spans="1:12">
      <c r="A19" s="303">
        <v>110101</v>
      </c>
      <c r="B19" s="129" t="s">
        <v>828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</row>
    <row r="20" spans="1:12" ht="28.5">
      <c r="A20" s="302">
        <v>1102</v>
      </c>
      <c r="B20" s="126" t="s">
        <v>831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14"/>
    </row>
    <row r="21" spans="1:12" ht="30">
      <c r="A21" s="303">
        <v>110201</v>
      </c>
      <c r="B21" s="129" t="s">
        <v>829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</row>
    <row r="22" spans="1:12">
      <c r="A22" s="302">
        <v>1103</v>
      </c>
      <c r="B22" s="126" t="s">
        <v>832</v>
      </c>
      <c r="C22" s="114"/>
      <c r="D22" s="114"/>
      <c r="E22" s="114"/>
      <c r="F22" s="114"/>
      <c r="G22" s="114"/>
      <c r="H22" s="114"/>
      <c r="I22" s="114"/>
      <c r="J22" s="114"/>
      <c r="K22" s="114"/>
      <c r="L22" s="114"/>
    </row>
    <row r="23" spans="1:12">
      <c r="A23" s="303">
        <v>110301</v>
      </c>
      <c r="B23" s="129" t="s">
        <v>830</v>
      </c>
      <c r="C23" s="116"/>
      <c r="D23" s="116"/>
      <c r="E23" s="116"/>
      <c r="F23" s="116"/>
      <c r="G23" s="116"/>
      <c r="H23" s="116"/>
      <c r="I23" s="116"/>
      <c r="J23" s="116"/>
      <c r="K23" s="116"/>
      <c r="L23" s="116"/>
    </row>
    <row r="24" spans="1:12">
      <c r="A24" s="302">
        <v>1104</v>
      </c>
      <c r="B24" s="126" t="s">
        <v>833</v>
      </c>
      <c r="C24" s="114"/>
      <c r="D24" s="114"/>
      <c r="E24" s="114"/>
      <c r="F24" s="114"/>
      <c r="G24" s="114"/>
      <c r="H24" s="114"/>
      <c r="I24" s="114"/>
      <c r="J24" s="114"/>
      <c r="K24" s="114"/>
      <c r="L24" s="114"/>
    </row>
    <row r="25" spans="1:12">
      <c r="A25" s="303">
        <v>110401</v>
      </c>
      <c r="B25" s="129" t="s">
        <v>308</v>
      </c>
      <c r="C25" s="116"/>
      <c r="D25" s="116"/>
      <c r="E25" s="116"/>
      <c r="F25" s="116"/>
      <c r="G25" s="116"/>
      <c r="H25" s="116"/>
      <c r="I25" s="116"/>
      <c r="J25" s="116"/>
      <c r="K25" s="116"/>
      <c r="L25" s="116"/>
    </row>
    <row r="26" spans="1:12">
      <c r="A26" s="302">
        <v>112</v>
      </c>
      <c r="B26" s="126" t="s">
        <v>834</v>
      </c>
      <c r="C26" s="114"/>
      <c r="D26" s="114"/>
      <c r="E26" s="114"/>
      <c r="F26" s="114"/>
      <c r="G26" s="114"/>
      <c r="H26" s="114"/>
      <c r="I26" s="114"/>
      <c r="J26" s="114"/>
      <c r="K26" s="114"/>
      <c r="L26" s="114"/>
    </row>
    <row r="27" spans="1:12">
      <c r="A27" s="303">
        <v>112001</v>
      </c>
      <c r="B27" s="129" t="s">
        <v>838</v>
      </c>
      <c r="C27" s="116"/>
      <c r="D27" s="116"/>
      <c r="E27" s="116"/>
      <c r="F27" s="116"/>
      <c r="G27" s="116"/>
      <c r="H27" s="116"/>
      <c r="I27" s="116"/>
      <c r="J27" s="116"/>
      <c r="K27" s="116"/>
      <c r="L27" s="116"/>
    </row>
    <row r="28" spans="1:12">
      <c r="A28" s="303">
        <v>112002</v>
      </c>
      <c r="B28" s="129" t="s">
        <v>839</v>
      </c>
      <c r="C28" s="116"/>
      <c r="D28" s="116"/>
      <c r="E28" s="116"/>
      <c r="F28" s="116"/>
      <c r="G28" s="116"/>
      <c r="H28" s="116"/>
      <c r="I28" s="116"/>
      <c r="J28" s="116"/>
      <c r="K28" s="116"/>
      <c r="L28" s="116"/>
    </row>
    <row r="29" spans="1:12">
      <c r="A29" s="303">
        <v>112003</v>
      </c>
      <c r="B29" s="129" t="s">
        <v>840</v>
      </c>
      <c r="C29" s="116"/>
      <c r="D29" s="116"/>
      <c r="E29" s="116"/>
      <c r="F29" s="116"/>
      <c r="G29" s="116"/>
      <c r="H29" s="116"/>
      <c r="I29" s="116"/>
      <c r="J29" s="116"/>
      <c r="K29" s="116"/>
      <c r="L29" s="116"/>
    </row>
    <row r="30" spans="1:12">
      <c r="A30" s="303">
        <v>112004</v>
      </c>
      <c r="B30" s="129" t="s">
        <v>841</v>
      </c>
      <c r="C30" s="116"/>
      <c r="D30" s="116"/>
      <c r="E30" s="116"/>
      <c r="F30" s="116"/>
      <c r="G30" s="116"/>
      <c r="H30" s="116"/>
      <c r="I30" s="116"/>
      <c r="J30" s="116"/>
      <c r="K30" s="116"/>
      <c r="L30" s="116"/>
    </row>
    <row r="31" spans="1:12">
      <c r="A31" s="303">
        <v>112005</v>
      </c>
      <c r="B31" s="129" t="s">
        <v>842</v>
      </c>
      <c r="C31" s="116"/>
      <c r="D31" s="116"/>
      <c r="E31" s="116"/>
      <c r="F31" s="116"/>
      <c r="G31" s="116"/>
      <c r="H31" s="116"/>
      <c r="I31" s="116"/>
      <c r="J31" s="116"/>
      <c r="K31" s="116"/>
      <c r="L31" s="116"/>
    </row>
    <row r="32" spans="1:12">
      <c r="A32" s="302">
        <v>113</v>
      </c>
      <c r="B32" s="126" t="s">
        <v>835</v>
      </c>
      <c r="C32" s="114"/>
      <c r="D32" s="114"/>
      <c r="E32" s="114"/>
      <c r="F32" s="114"/>
      <c r="G32" s="114"/>
      <c r="H32" s="114"/>
      <c r="I32" s="114"/>
      <c r="J32" s="114"/>
      <c r="K32" s="114"/>
      <c r="L32" s="114"/>
    </row>
    <row r="33" spans="1:12">
      <c r="A33" s="303">
        <v>113001</v>
      </c>
      <c r="B33" s="129" t="s">
        <v>843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</row>
    <row r="34" spans="1:12">
      <c r="A34" s="303">
        <v>113002</v>
      </c>
      <c r="B34" s="129" t="s">
        <v>844</v>
      </c>
      <c r="C34" s="116"/>
      <c r="D34" s="116"/>
      <c r="E34" s="116"/>
      <c r="F34" s="116"/>
      <c r="G34" s="116"/>
      <c r="H34" s="116"/>
      <c r="I34" s="116"/>
      <c r="J34" s="116"/>
      <c r="K34" s="116"/>
      <c r="L34" s="116"/>
    </row>
    <row r="35" spans="1:12">
      <c r="A35" s="303">
        <v>113003</v>
      </c>
      <c r="B35" s="129" t="s">
        <v>845</v>
      </c>
      <c r="C35" s="116"/>
      <c r="D35" s="116"/>
      <c r="E35" s="116"/>
      <c r="F35" s="116"/>
      <c r="G35" s="116"/>
      <c r="H35" s="116"/>
      <c r="I35" s="116"/>
      <c r="J35" s="116"/>
      <c r="K35" s="116"/>
      <c r="L35" s="116"/>
    </row>
    <row r="36" spans="1:12">
      <c r="A36" s="303">
        <v>113004</v>
      </c>
      <c r="B36" s="129" t="s">
        <v>846</v>
      </c>
      <c r="C36" s="116"/>
      <c r="D36" s="116"/>
      <c r="E36" s="116"/>
      <c r="F36" s="116"/>
      <c r="G36" s="116"/>
      <c r="H36" s="116"/>
      <c r="I36" s="116"/>
      <c r="J36" s="116"/>
      <c r="K36" s="116"/>
      <c r="L36" s="116"/>
    </row>
    <row r="37" spans="1:12">
      <c r="A37" s="302">
        <v>114</v>
      </c>
      <c r="B37" s="126" t="s">
        <v>836</v>
      </c>
      <c r="C37" s="114"/>
      <c r="D37" s="114"/>
      <c r="E37" s="114"/>
      <c r="F37" s="114"/>
      <c r="G37" s="114"/>
      <c r="H37" s="114"/>
      <c r="I37" s="114"/>
      <c r="J37" s="114"/>
      <c r="K37" s="114"/>
      <c r="L37" s="114"/>
    </row>
    <row r="38" spans="1:12">
      <c r="A38" s="303">
        <v>114001</v>
      </c>
      <c r="B38" s="129" t="s">
        <v>847</v>
      </c>
      <c r="C38" s="116"/>
      <c r="D38" s="116"/>
      <c r="E38" s="116"/>
      <c r="F38" s="116"/>
      <c r="G38" s="116"/>
      <c r="H38" s="116"/>
      <c r="I38" s="116"/>
      <c r="J38" s="116"/>
      <c r="K38" s="116"/>
      <c r="L38" s="116"/>
    </row>
    <row r="39" spans="1:12">
      <c r="A39" s="303">
        <v>114002</v>
      </c>
      <c r="B39" s="129" t="s">
        <v>848</v>
      </c>
      <c r="C39" s="116"/>
      <c r="D39" s="116"/>
      <c r="E39" s="116"/>
      <c r="F39" s="116"/>
      <c r="G39" s="116"/>
      <c r="H39" s="116"/>
      <c r="I39" s="116"/>
      <c r="J39" s="116"/>
      <c r="K39" s="116"/>
      <c r="L39" s="116"/>
    </row>
    <row r="40" spans="1:12">
      <c r="A40" s="303">
        <v>114003</v>
      </c>
      <c r="B40" s="129" t="s">
        <v>849</v>
      </c>
      <c r="C40" s="116"/>
      <c r="D40" s="116"/>
      <c r="E40" s="116"/>
      <c r="F40" s="116"/>
      <c r="G40" s="116"/>
      <c r="H40" s="116"/>
      <c r="I40" s="116"/>
      <c r="J40" s="116"/>
      <c r="K40" s="116"/>
      <c r="L40" s="116"/>
    </row>
    <row r="41" spans="1:12">
      <c r="A41" s="302">
        <v>115</v>
      </c>
      <c r="B41" s="126" t="s">
        <v>837</v>
      </c>
      <c r="C41" s="114"/>
      <c r="D41" s="114"/>
      <c r="E41" s="114"/>
      <c r="F41" s="114"/>
      <c r="G41" s="114"/>
      <c r="H41" s="114"/>
      <c r="I41" s="114"/>
      <c r="J41" s="114"/>
      <c r="K41" s="114"/>
      <c r="L41" s="114"/>
    </row>
    <row r="42" spans="1:12">
      <c r="A42" s="303">
        <v>115001</v>
      </c>
      <c r="B42" s="129" t="s">
        <v>850</v>
      </c>
      <c r="C42" s="116"/>
      <c r="D42" s="116"/>
      <c r="E42" s="116"/>
      <c r="F42" s="116"/>
      <c r="G42" s="116"/>
      <c r="H42" s="116"/>
      <c r="I42" s="116"/>
      <c r="J42" s="116"/>
      <c r="K42" s="116"/>
      <c r="L42" s="116"/>
    </row>
    <row r="43" spans="1:12">
      <c r="A43" s="303">
        <v>115002</v>
      </c>
      <c r="B43" s="129" t="s">
        <v>851</v>
      </c>
      <c r="C43" s="116"/>
      <c r="D43" s="116"/>
      <c r="E43" s="116"/>
      <c r="F43" s="116"/>
      <c r="G43" s="116"/>
      <c r="H43" s="116"/>
      <c r="I43" s="116"/>
      <c r="J43" s="116"/>
      <c r="K43" s="116"/>
      <c r="L43" s="116"/>
    </row>
    <row r="44" spans="1:12">
      <c r="A44" s="303">
        <v>115003</v>
      </c>
      <c r="B44" s="129" t="s">
        <v>852</v>
      </c>
      <c r="C44" s="116"/>
      <c r="D44" s="116"/>
      <c r="E44" s="116"/>
      <c r="F44" s="116"/>
      <c r="G44" s="116"/>
      <c r="H44" s="116"/>
      <c r="I44" s="116"/>
      <c r="J44" s="116"/>
      <c r="K44" s="116"/>
      <c r="L44" s="116"/>
    </row>
    <row r="45" spans="1:12">
      <c r="A45" s="303">
        <v>115004</v>
      </c>
      <c r="B45" s="129" t="s">
        <v>853</v>
      </c>
      <c r="C45" s="116"/>
      <c r="D45" s="116"/>
      <c r="E45" s="116"/>
      <c r="F45" s="116"/>
      <c r="G45" s="116"/>
      <c r="H45" s="116"/>
      <c r="I45" s="116"/>
      <c r="J45" s="116"/>
      <c r="K45" s="116"/>
      <c r="L45" s="116"/>
    </row>
    <row r="46" spans="1:12">
      <c r="A46" s="303">
        <v>115005</v>
      </c>
      <c r="B46" s="129" t="s">
        <v>854</v>
      </c>
      <c r="C46" s="116"/>
      <c r="D46" s="116"/>
      <c r="E46" s="116"/>
      <c r="F46" s="116"/>
      <c r="G46" s="116"/>
      <c r="H46" s="116"/>
      <c r="I46" s="116"/>
      <c r="J46" s="116"/>
      <c r="K46" s="116"/>
      <c r="L46" s="116"/>
    </row>
    <row r="47" spans="1:12">
      <c r="A47" s="303">
        <v>115006</v>
      </c>
      <c r="B47" s="129" t="s">
        <v>855</v>
      </c>
      <c r="C47" s="116"/>
      <c r="D47" s="116"/>
      <c r="E47" s="116"/>
      <c r="F47" s="116"/>
      <c r="G47" s="116"/>
      <c r="H47" s="116"/>
      <c r="I47" s="116"/>
      <c r="J47" s="116"/>
      <c r="K47" s="116"/>
      <c r="L47" s="116"/>
    </row>
    <row r="48" spans="1:12">
      <c r="A48" s="303">
        <v>115007</v>
      </c>
      <c r="B48" s="129" t="s">
        <v>856</v>
      </c>
      <c r="C48" s="116"/>
      <c r="D48" s="116"/>
      <c r="E48" s="116"/>
      <c r="F48" s="116"/>
      <c r="G48" s="116"/>
      <c r="H48" s="116"/>
      <c r="I48" s="116"/>
      <c r="J48" s="116"/>
      <c r="K48" s="116"/>
      <c r="L48" s="116"/>
    </row>
    <row r="49" spans="1:12">
      <c r="A49" s="303">
        <v>115008</v>
      </c>
      <c r="B49" s="129" t="s">
        <v>857</v>
      </c>
      <c r="C49" s="116"/>
      <c r="D49" s="116"/>
      <c r="E49" s="116"/>
      <c r="F49" s="116"/>
      <c r="G49" s="116"/>
      <c r="H49" s="116"/>
      <c r="I49" s="116"/>
      <c r="J49" s="116"/>
      <c r="K49" s="116"/>
      <c r="L49" s="116"/>
    </row>
    <row r="50" spans="1:12">
      <c r="A50" s="302">
        <v>116</v>
      </c>
      <c r="B50" s="126" t="s">
        <v>858</v>
      </c>
      <c r="C50" s="114"/>
      <c r="D50" s="114"/>
      <c r="E50" s="114"/>
      <c r="F50" s="114"/>
      <c r="G50" s="114"/>
      <c r="H50" s="114"/>
      <c r="I50" s="114"/>
      <c r="J50" s="114"/>
      <c r="K50" s="114"/>
      <c r="L50" s="114"/>
    </row>
    <row r="51" spans="1:12">
      <c r="A51" s="303">
        <v>116001</v>
      </c>
      <c r="B51" s="129" t="s">
        <v>859</v>
      </c>
      <c r="C51" s="116"/>
      <c r="D51" s="116"/>
      <c r="E51" s="116"/>
      <c r="F51" s="116"/>
      <c r="G51" s="116"/>
      <c r="H51" s="116"/>
      <c r="I51" s="116"/>
      <c r="J51" s="116"/>
      <c r="K51" s="116"/>
      <c r="L51" s="116"/>
    </row>
    <row r="52" spans="1:12">
      <c r="A52" s="302">
        <v>117</v>
      </c>
      <c r="B52" s="126" t="s">
        <v>860</v>
      </c>
      <c r="C52" s="114"/>
      <c r="D52" s="114"/>
      <c r="E52" s="114"/>
      <c r="F52" s="114"/>
      <c r="G52" s="114"/>
      <c r="H52" s="114"/>
      <c r="I52" s="114"/>
      <c r="J52" s="114"/>
      <c r="K52" s="114"/>
      <c r="L52" s="114"/>
    </row>
    <row r="53" spans="1:12">
      <c r="A53" s="303">
        <v>117001</v>
      </c>
      <c r="B53" s="129" t="s">
        <v>861</v>
      </c>
      <c r="C53" s="116"/>
      <c r="D53" s="116"/>
      <c r="E53" s="116"/>
      <c r="F53" s="116"/>
      <c r="G53" s="116"/>
      <c r="H53" s="116"/>
      <c r="I53" s="116"/>
      <c r="J53" s="116"/>
      <c r="K53" s="116"/>
      <c r="L53" s="116"/>
    </row>
    <row r="54" spans="1:12">
      <c r="A54" s="303">
        <v>117002</v>
      </c>
      <c r="B54" s="129" t="s">
        <v>862</v>
      </c>
      <c r="C54" s="116"/>
      <c r="D54" s="116"/>
      <c r="E54" s="116"/>
      <c r="F54" s="116"/>
      <c r="G54" s="116"/>
      <c r="H54" s="116"/>
      <c r="I54" s="116"/>
      <c r="J54" s="116"/>
      <c r="K54" s="116"/>
      <c r="L54" s="116"/>
    </row>
    <row r="55" spans="1:12">
      <c r="A55" s="302">
        <v>118</v>
      </c>
      <c r="B55" s="126" t="s">
        <v>863</v>
      </c>
      <c r="C55" s="114"/>
      <c r="D55" s="114"/>
      <c r="E55" s="114"/>
      <c r="F55" s="114"/>
      <c r="G55" s="114"/>
      <c r="H55" s="114"/>
      <c r="I55" s="114"/>
      <c r="J55" s="114"/>
      <c r="K55" s="114"/>
      <c r="L55" s="114"/>
    </row>
    <row r="56" spans="1:12">
      <c r="A56" s="302">
        <v>1180</v>
      </c>
      <c r="B56" s="126" t="s">
        <v>864</v>
      </c>
      <c r="C56" s="114"/>
      <c r="D56" s="114"/>
      <c r="E56" s="114"/>
      <c r="F56" s="114"/>
      <c r="G56" s="114"/>
      <c r="H56" s="114"/>
      <c r="I56" s="114"/>
      <c r="J56" s="114"/>
      <c r="K56" s="114"/>
      <c r="L56" s="114"/>
    </row>
    <row r="57" spans="1:12">
      <c r="A57" s="303">
        <v>118001</v>
      </c>
      <c r="B57" s="129" t="s">
        <v>865</v>
      </c>
      <c r="C57" s="116"/>
      <c r="D57" s="116"/>
      <c r="E57" s="116"/>
      <c r="F57" s="116"/>
      <c r="G57" s="116"/>
      <c r="H57" s="116"/>
      <c r="I57" s="116"/>
      <c r="J57" s="116"/>
      <c r="K57" s="116"/>
      <c r="L57" s="116"/>
    </row>
    <row r="58" spans="1:12" ht="30">
      <c r="A58" s="303">
        <v>118002</v>
      </c>
      <c r="B58" s="129" t="s">
        <v>866</v>
      </c>
      <c r="C58" s="116"/>
      <c r="D58" s="116"/>
      <c r="E58" s="116"/>
      <c r="F58" s="116"/>
      <c r="G58" s="116"/>
      <c r="H58" s="116"/>
      <c r="I58" s="116"/>
      <c r="J58" s="116"/>
      <c r="K58" s="116"/>
      <c r="L58" s="116"/>
    </row>
    <row r="59" spans="1:12">
      <c r="A59" s="303">
        <v>118003</v>
      </c>
      <c r="B59" s="129" t="s">
        <v>867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</row>
    <row r="60" spans="1:12">
      <c r="A60" s="303">
        <v>118004</v>
      </c>
      <c r="B60" s="129" t="s">
        <v>1083</v>
      </c>
      <c r="C60" s="116"/>
      <c r="D60" s="116"/>
      <c r="E60" s="116"/>
      <c r="F60" s="116"/>
      <c r="G60" s="116"/>
      <c r="H60" s="116"/>
      <c r="I60" s="116"/>
      <c r="J60" s="116"/>
      <c r="K60" s="116"/>
      <c r="L60" s="116"/>
    </row>
    <row r="61" spans="1:12">
      <c r="A61" s="303">
        <v>118005</v>
      </c>
      <c r="B61" s="129" t="s">
        <v>868</v>
      </c>
      <c r="C61" s="116"/>
      <c r="D61" s="116"/>
      <c r="E61" s="116"/>
      <c r="F61" s="116"/>
      <c r="G61" s="116"/>
      <c r="H61" s="116"/>
      <c r="I61" s="116"/>
      <c r="J61" s="116"/>
      <c r="K61" s="116"/>
      <c r="L61" s="116"/>
    </row>
    <row r="62" spans="1:12">
      <c r="A62" s="303">
        <v>118006</v>
      </c>
      <c r="B62" s="129" t="s">
        <v>869</v>
      </c>
      <c r="C62" s="116"/>
      <c r="D62" s="116"/>
      <c r="E62" s="116"/>
      <c r="F62" s="116"/>
      <c r="G62" s="116"/>
      <c r="H62" s="116"/>
      <c r="I62" s="116"/>
      <c r="J62" s="116"/>
      <c r="K62" s="116"/>
      <c r="L62" s="116"/>
    </row>
    <row r="63" spans="1:12">
      <c r="A63" s="303">
        <v>118007</v>
      </c>
      <c r="B63" s="129" t="s">
        <v>870</v>
      </c>
      <c r="C63" s="116"/>
      <c r="D63" s="116"/>
      <c r="E63" s="116"/>
      <c r="F63" s="116"/>
      <c r="G63" s="116"/>
      <c r="H63" s="116"/>
      <c r="I63" s="116"/>
      <c r="J63" s="116"/>
      <c r="K63" s="116"/>
      <c r="L63" s="116"/>
    </row>
    <row r="64" spans="1:12" ht="30">
      <c r="A64" s="303">
        <v>118008</v>
      </c>
      <c r="B64" s="129" t="s">
        <v>871</v>
      </c>
      <c r="C64" s="116"/>
      <c r="D64" s="116"/>
      <c r="E64" s="116"/>
      <c r="F64" s="116"/>
      <c r="G64" s="116"/>
      <c r="H64" s="116"/>
      <c r="I64" s="116"/>
      <c r="J64" s="116"/>
      <c r="K64" s="116"/>
      <c r="L64" s="116"/>
    </row>
    <row r="65" spans="1:12">
      <c r="A65" s="303">
        <v>118009</v>
      </c>
      <c r="B65" s="129" t="s">
        <v>872</v>
      </c>
      <c r="C65" s="116"/>
      <c r="D65" s="116"/>
      <c r="E65" s="116"/>
      <c r="F65" s="116"/>
      <c r="G65" s="116"/>
      <c r="H65" s="116"/>
      <c r="I65" s="116"/>
      <c r="J65" s="116"/>
      <c r="K65" s="116"/>
      <c r="L65" s="116"/>
    </row>
    <row r="66" spans="1:12" ht="30">
      <c r="A66" s="303">
        <v>118010</v>
      </c>
      <c r="B66" s="129" t="s">
        <v>873</v>
      </c>
      <c r="C66" s="116"/>
      <c r="D66" s="116"/>
      <c r="E66" s="116"/>
      <c r="F66" s="116"/>
      <c r="G66" s="116"/>
      <c r="H66" s="116"/>
      <c r="I66" s="116"/>
      <c r="J66" s="116"/>
      <c r="K66" s="116"/>
      <c r="L66" s="116"/>
    </row>
    <row r="67" spans="1:12">
      <c r="A67" s="303">
        <v>118011</v>
      </c>
      <c r="B67" s="129" t="s">
        <v>874</v>
      </c>
      <c r="C67" s="116"/>
      <c r="D67" s="116"/>
      <c r="E67" s="116"/>
      <c r="F67" s="116"/>
      <c r="G67" s="116"/>
      <c r="H67" s="116"/>
      <c r="I67" s="116"/>
      <c r="J67" s="116"/>
      <c r="K67" s="116"/>
      <c r="L67" s="116"/>
    </row>
    <row r="68" spans="1:12">
      <c r="A68" s="302">
        <v>1181</v>
      </c>
      <c r="B68" s="126" t="s">
        <v>875</v>
      </c>
      <c r="C68" s="114"/>
      <c r="D68" s="114"/>
      <c r="E68" s="114"/>
      <c r="F68" s="114"/>
      <c r="G68" s="114"/>
      <c r="H68" s="114"/>
      <c r="I68" s="114"/>
      <c r="J68" s="114"/>
      <c r="K68" s="114"/>
      <c r="L68" s="114"/>
    </row>
    <row r="69" spans="1:12">
      <c r="A69" s="303">
        <v>118101</v>
      </c>
      <c r="B69" s="129" t="s">
        <v>876</v>
      </c>
      <c r="C69" s="116"/>
      <c r="D69" s="116"/>
      <c r="E69" s="116"/>
      <c r="F69" s="116"/>
      <c r="G69" s="116"/>
      <c r="H69" s="116"/>
      <c r="I69" s="116"/>
      <c r="J69" s="116"/>
      <c r="K69" s="116"/>
      <c r="L69" s="116"/>
    </row>
    <row r="70" spans="1:12">
      <c r="A70" s="303">
        <v>118102</v>
      </c>
      <c r="B70" s="129" t="s">
        <v>877</v>
      </c>
      <c r="C70" s="116"/>
      <c r="D70" s="116"/>
      <c r="E70" s="116"/>
      <c r="F70" s="116"/>
      <c r="G70" s="116"/>
      <c r="H70" s="116"/>
      <c r="I70" s="116"/>
      <c r="J70" s="116"/>
      <c r="K70" s="116"/>
      <c r="L70" s="116"/>
    </row>
    <row r="71" spans="1:12">
      <c r="A71" s="302">
        <v>1182</v>
      </c>
      <c r="B71" s="126" t="s">
        <v>878</v>
      </c>
      <c r="C71" s="114"/>
      <c r="D71" s="114"/>
      <c r="E71" s="114"/>
      <c r="F71" s="114"/>
      <c r="G71" s="114"/>
      <c r="H71" s="114"/>
      <c r="I71" s="114"/>
      <c r="J71" s="114"/>
      <c r="K71" s="114"/>
      <c r="L71" s="114"/>
    </row>
    <row r="72" spans="1:12">
      <c r="A72" s="303">
        <v>118201</v>
      </c>
      <c r="B72" s="129" t="s">
        <v>879</v>
      </c>
      <c r="C72" s="116"/>
      <c r="D72" s="116"/>
      <c r="E72" s="116"/>
      <c r="F72" s="116"/>
      <c r="G72" s="116"/>
      <c r="H72" s="116"/>
      <c r="I72" s="116"/>
      <c r="J72" s="116"/>
      <c r="K72" s="116"/>
      <c r="L72" s="116"/>
    </row>
    <row r="73" spans="1:12">
      <c r="A73" s="303">
        <v>118202</v>
      </c>
      <c r="B73" s="129" t="s">
        <v>880</v>
      </c>
      <c r="C73" s="116"/>
      <c r="D73" s="116"/>
      <c r="E73" s="116"/>
      <c r="F73" s="116"/>
      <c r="G73" s="116"/>
      <c r="H73" s="116"/>
      <c r="I73" s="116"/>
      <c r="J73" s="116"/>
      <c r="K73" s="116"/>
      <c r="L73" s="116"/>
    </row>
    <row r="74" spans="1:12">
      <c r="A74" s="303">
        <v>118203</v>
      </c>
      <c r="B74" s="129" t="s">
        <v>881</v>
      </c>
      <c r="C74" s="116"/>
      <c r="D74" s="116"/>
      <c r="E74" s="116"/>
      <c r="F74" s="116"/>
      <c r="G74" s="116"/>
      <c r="H74" s="116"/>
      <c r="I74" s="116"/>
      <c r="J74" s="116"/>
      <c r="K74" s="116"/>
      <c r="L74" s="116"/>
    </row>
    <row r="75" spans="1:12">
      <c r="A75" s="303">
        <v>118204</v>
      </c>
      <c r="B75" s="129" t="s">
        <v>882</v>
      </c>
      <c r="C75" s="116"/>
      <c r="D75" s="116"/>
      <c r="E75" s="116"/>
      <c r="F75" s="116"/>
      <c r="G75" s="116"/>
      <c r="H75" s="116"/>
      <c r="I75" s="116"/>
      <c r="J75" s="116"/>
      <c r="K75" s="116"/>
      <c r="L75" s="116"/>
    </row>
    <row r="76" spans="1:12">
      <c r="A76" s="302">
        <v>1183</v>
      </c>
      <c r="B76" s="126" t="s">
        <v>883</v>
      </c>
      <c r="C76" s="114"/>
      <c r="D76" s="114"/>
      <c r="E76" s="114"/>
      <c r="F76" s="114"/>
      <c r="G76" s="114"/>
      <c r="H76" s="114"/>
      <c r="I76" s="114"/>
      <c r="J76" s="114"/>
      <c r="K76" s="114"/>
      <c r="L76" s="114"/>
    </row>
    <row r="77" spans="1:12">
      <c r="A77" s="303">
        <v>118301</v>
      </c>
      <c r="B77" s="129" t="s">
        <v>874</v>
      </c>
      <c r="C77" s="116"/>
      <c r="D77" s="116"/>
      <c r="E77" s="116"/>
      <c r="F77" s="116"/>
      <c r="G77" s="116"/>
      <c r="H77" s="116"/>
      <c r="I77" s="116"/>
      <c r="J77" s="116"/>
      <c r="K77" s="116"/>
      <c r="L77" s="116"/>
    </row>
    <row r="78" spans="1:12">
      <c r="A78" s="303">
        <v>118302</v>
      </c>
      <c r="B78" s="129" t="s">
        <v>884</v>
      </c>
      <c r="C78" s="116"/>
      <c r="D78" s="116"/>
      <c r="E78" s="116"/>
      <c r="F78" s="116"/>
      <c r="G78" s="116"/>
      <c r="H78" s="116"/>
      <c r="I78" s="116"/>
      <c r="J78" s="116"/>
      <c r="K78" s="116"/>
      <c r="L78" s="116"/>
    </row>
    <row r="79" spans="1:12">
      <c r="A79" s="303">
        <v>118303</v>
      </c>
      <c r="B79" s="129" t="s">
        <v>885</v>
      </c>
      <c r="C79" s="116"/>
      <c r="D79" s="116"/>
      <c r="E79" s="116"/>
      <c r="F79" s="116"/>
      <c r="G79" s="116"/>
      <c r="H79" s="116"/>
      <c r="I79" s="116"/>
      <c r="J79" s="116"/>
      <c r="K79" s="116"/>
      <c r="L79" s="116"/>
    </row>
    <row r="80" spans="1:12">
      <c r="A80" s="303">
        <v>118304</v>
      </c>
      <c r="B80" s="129" t="s">
        <v>886</v>
      </c>
      <c r="C80" s="116"/>
      <c r="D80" s="116"/>
      <c r="E80" s="116"/>
      <c r="F80" s="116"/>
      <c r="G80" s="116"/>
      <c r="H80" s="116"/>
      <c r="I80" s="116"/>
      <c r="J80" s="116"/>
      <c r="K80" s="116"/>
      <c r="L80" s="116"/>
    </row>
    <row r="81" spans="1:12">
      <c r="A81" s="302">
        <v>12</v>
      </c>
      <c r="B81" s="126" t="s">
        <v>887</v>
      </c>
      <c r="C81" s="114">
        <v>0</v>
      </c>
      <c r="D81" s="114">
        <v>0</v>
      </c>
      <c r="E81" s="114">
        <v>73724547.299999997</v>
      </c>
      <c r="F81" s="114">
        <v>276684017</v>
      </c>
      <c r="G81" s="114">
        <v>0</v>
      </c>
      <c r="H81" s="114">
        <v>0</v>
      </c>
      <c r="I81" s="114">
        <v>202959469.69999999</v>
      </c>
      <c r="J81" s="114">
        <v>0</v>
      </c>
      <c r="K81" s="114">
        <v>0</v>
      </c>
      <c r="L81" s="114">
        <v>0</v>
      </c>
    </row>
    <row r="82" spans="1:12">
      <c r="A82" s="302">
        <v>120</v>
      </c>
      <c r="B82" s="126" t="s">
        <v>888</v>
      </c>
      <c r="C82" s="114"/>
      <c r="D82" s="114"/>
      <c r="E82" s="114"/>
      <c r="F82" s="114"/>
      <c r="G82" s="114"/>
      <c r="H82" s="114"/>
      <c r="I82" s="114"/>
      <c r="J82" s="114"/>
      <c r="K82" s="114"/>
      <c r="L82" s="114"/>
    </row>
    <row r="83" spans="1:12">
      <c r="A83" s="303">
        <v>120001</v>
      </c>
      <c r="B83" s="129" t="s">
        <v>889</v>
      </c>
      <c r="C83" s="116"/>
      <c r="D83" s="116"/>
      <c r="E83" s="116"/>
      <c r="F83" s="116"/>
      <c r="G83" s="116"/>
      <c r="H83" s="116"/>
      <c r="I83" s="116"/>
      <c r="J83" s="116"/>
      <c r="K83" s="116"/>
      <c r="L83" s="116"/>
    </row>
    <row r="84" spans="1:12">
      <c r="A84" s="303">
        <v>120002</v>
      </c>
      <c r="B84" s="129" t="s">
        <v>890</v>
      </c>
      <c r="C84" s="116"/>
      <c r="D84" s="116"/>
      <c r="E84" s="116"/>
      <c r="F84" s="116"/>
      <c r="G84" s="116"/>
      <c r="H84" s="116"/>
      <c r="I84" s="116"/>
      <c r="J84" s="116"/>
      <c r="K84" s="116"/>
      <c r="L84" s="116"/>
    </row>
    <row r="85" spans="1:12">
      <c r="A85" s="303">
        <v>120003</v>
      </c>
      <c r="B85" s="129" t="s">
        <v>891</v>
      </c>
      <c r="C85" s="116"/>
      <c r="D85" s="116"/>
      <c r="E85" s="116"/>
      <c r="F85" s="116"/>
      <c r="G85" s="116"/>
      <c r="H85" s="116"/>
      <c r="I85" s="116"/>
      <c r="J85" s="116"/>
      <c r="K85" s="116"/>
      <c r="L85" s="116"/>
    </row>
    <row r="86" spans="1:12">
      <c r="A86" s="336">
        <v>120004</v>
      </c>
      <c r="B86" s="222" t="s">
        <v>892</v>
      </c>
      <c r="C86" s="114"/>
      <c r="D86" s="114"/>
      <c r="E86" s="114"/>
      <c r="F86" s="114"/>
      <c r="G86" s="114"/>
      <c r="H86" s="114"/>
      <c r="I86" s="114"/>
      <c r="J86" s="114"/>
      <c r="K86" s="114"/>
      <c r="L86" s="114"/>
    </row>
    <row r="87" spans="1:12">
      <c r="A87" s="303">
        <v>1200041</v>
      </c>
      <c r="B87" s="129" t="s">
        <v>893</v>
      </c>
      <c r="C87" s="116">
        <v>0</v>
      </c>
      <c r="D87" s="116">
        <v>0</v>
      </c>
      <c r="E87" s="116">
        <v>44134775</v>
      </c>
      <c r="F87" s="116">
        <v>186121500</v>
      </c>
      <c r="G87" s="116">
        <v>0</v>
      </c>
      <c r="H87" s="116">
        <v>0</v>
      </c>
      <c r="I87" s="116">
        <v>141986725</v>
      </c>
      <c r="J87" s="116">
        <v>0</v>
      </c>
      <c r="K87" s="116">
        <v>0</v>
      </c>
      <c r="L87" s="116">
        <v>0</v>
      </c>
    </row>
    <row r="88" spans="1:12">
      <c r="A88" s="303">
        <v>1200042</v>
      </c>
      <c r="B88" s="129" t="s">
        <v>894</v>
      </c>
      <c r="C88" s="116"/>
      <c r="D88" s="116"/>
      <c r="E88" s="116"/>
      <c r="F88" s="116"/>
      <c r="G88" s="116"/>
      <c r="H88" s="116"/>
      <c r="I88" s="116"/>
      <c r="J88" s="116"/>
      <c r="K88" s="116"/>
      <c r="L88" s="116"/>
    </row>
    <row r="89" spans="1:12">
      <c r="A89" s="128">
        <v>1200043</v>
      </c>
      <c r="B89" s="257" t="s">
        <v>895</v>
      </c>
      <c r="C89" s="116"/>
      <c r="D89" s="116"/>
      <c r="E89" s="116"/>
      <c r="F89" s="116"/>
      <c r="G89" s="116"/>
      <c r="H89" s="116"/>
      <c r="I89" s="116"/>
      <c r="J89" s="116"/>
      <c r="K89" s="116"/>
      <c r="L89" s="116"/>
    </row>
    <row r="90" spans="1:12">
      <c r="A90" s="303">
        <v>1200044</v>
      </c>
      <c r="B90" s="129" t="s">
        <v>896</v>
      </c>
      <c r="C90" s="116"/>
      <c r="D90" s="116"/>
      <c r="E90" s="116"/>
      <c r="F90" s="116"/>
      <c r="G90" s="116"/>
      <c r="H90" s="116"/>
      <c r="I90" s="116"/>
      <c r="J90" s="116"/>
      <c r="K90" s="116"/>
      <c r="L90" s="116"/>
    </row>
    <row r="91" spans="1:12">
      <c r="A91" s="306">
        <v>1200045</v>
      </c>
      <c r="B91" s="129" t="s">
        <v>897</v>
      </c>
      <c r="C91" s="116">
        <v>0</v>
      </c>
      <c r="D91" s="116">
        <v>0</v>
      </c>
      <c r="E91" s="116">
        <v>165900</v>
      </c>
      <c r="F91" s="116">
        <v>165900</v>
      </c>
      <c r="G91" s="116">
        <v>0</v>
      </c>
      <c r="H91" s="116">
        <v>0</v>
      </c>
      <c r="I91" s="116">
        <v>0</v>
      </c>
      <c r="J91" s="116">
        <v>0</v>
      </c>
      <c r="K91" s="116">
        <v>0</v>
      </c>
      <c r="L91" s="116">
        <v>0</v>
      </c>
    </row>
    <row r="92" spans="1:12">
      <c r="A92" s="303">
        <v>120005</v>
      </c>
      <c r="B92" s="129" t="s">
        <v>898</v>
      </c>
      <c r="C92" s="116"/>
      <c r="D92" s="116"/>
      <c r="E92" s="116"/>
      <c r="F92" s="116"/>
      <c r="G92" s="116"/>
      <c r="H92" s="116"/>
      <c r="I92" s="116"/>
      <c r="J92" s="116"/>
      <c r="K92" s="116"/>
      <c r="L92" s="116"/>
    </row>
    <row r="93" spans="1:12">
      <c r="A93" s="303">
        <v>120006</v>
      </c>
      <c r="B93" s="129" t="s">
        <v>899</v>
      </c>
      <c r="C93" s="116"/>
      <c r="D93" s="116"/>
      <c r="E93" s="116"/>
      <c r="F93" s="116"/>
      <c r="G93" s="116"/>
      <c r="H93" s="116"/>
      <c r="I93" s="116"/>
      <c r="J93" s="116"/>
      <c r="K93" s="116"/>
      <c r="L93" s="116"/>
    </row>
    <row r="94" spans="1:12">
      <c r="A94" s="303">
        <v>120007</v>
      </c>
      <c r="B94" s="129" t="s">
        <v>900</v>
      </c>
      <c r="C94" s="116"/>
      <c r="D94" s="116"/>
      <c r="E94" s="116"/>
      <c r="F94" s="116"/>
      <c r="G94" s="116"/>
      <c r="H94" s="116"/>
      <c r="I94" s="116"/>
      <c r="J94" s="116"/>
      <c r="K94" s="116"/>
      <c r="L94" s="116"/>
    </row>
    <row r="95" spans="1:12">
      <c r="A95" s="303">
        <v>120008</v>
      </c>
      <c r="B95" s="129" t="s">
        <v>901</v>
      </c>
      <c r="C95" s="116"/>
      <c r="D95" s="116"/>
      <c r="E95" s="116"/>
      <c r="F95" s="116"/>
      <c r="G95" s="116"/>
      <c r="H95" s="116"/>
      <c r="I95" s="116"/>
      <c r="J95" s="116"/>
      <c r="K95" s="116"/>
      <c r="L95" s="116"/>
    </row>
    <row r="96" spans="1:12">
      <c r="A96" s="303">
        <v>120009</v>
      </c>
      <c r="B96" s="129" t="s">
        <v>902</v>
      </c>
      <c r="C96" s="116"/>
      <c r="D96" s="116"/>
      <c r="E96" s="116"/>
      <c r="F96" s="116"/>
      <c r="G96" s="116"/>
      <c r="H96" s="116"/>
      <c r="I96" s="116"/>
      <c r="J96" s="116"/>
      <c r="K96" s="116"/>
      <c r="L96" s="116"/>
    </row>
    <row r="97" spans="1:12">
      <c r="A97" s="149">
        <v>120010</v>
      </c>
      <c r="B97" s="152" t="s">
        <v>1058</v>
      </c>
      <c r="C97" s="116"/>
      <c r="D97" s="116"/>
      <c r="E97" s="116"/>
      <c r="F97" s="116"/>
      <c r="G97" s="116"/>
      <c r="H97" s="116"/>
      <c r="I97" s="116"/>
      <c r="J97" s="116"/>
      <c r="K97" s="116"/>
      <c r="L97" s="116"/>
    </row>
    <row r="98" spans="1:12">
      <c r="A98" s="337">
        <v>120011</v>
      </c>
      <c r="B98" s="152" t="s">
        <v>1059</v>
      </c>
      <c r="C98" s="116"/>
      <c r="D98" s="116"/>
      <c r="E98" s="116"/>
      <c r="F98" s="116"/>
      <c r="G98" s="116"/>
      <c r="H98" s="116"/>
      <c r="I98" s="116"/>
      <c r="J98" s="116"/>
      <c r="K98" s="116"/>
      <c r="L98" s="116"/>
    </row>
    <row r="99" spans="1:12">
      <c r="A99" s="337">
        <v>120012</v>
      </c>
      <c r="B99" s="152" t="s">
        <v>1060</v>
      </c>
      <c r="C99" s="116"/>
      <c r="D99" s="116"/>
      <c r="E99" s="116"/>
      <c r="F99" s="116"/>
      <c r="G99" s="116"/>
      <c r="H99" s="116"/>
      <c r="I99" s="116"/>
      <c r="J99" s="116"/>
      <c r="K99" s="116"/>
      <c r="L99" s="116"/>
    </row>
    <row r="100" spans="1:12">
      <c r="A100" s="302">
        <v>121</v>
      </c>
      <c r="B100" s="126" t="s">
        <v>903</v>
      </c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</row>
    <row r="101" spans="1:12" ht="30">
      <c r="A101" s="303">
        <v>121001</v>
      </c>
      <c r="B101" s="129" t="s">
        <v>904</v>
      </c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</row>
    <row r="102" spans="1:12">
      <c r="A102" s="303">
        <v>121002</v>
      </c>
      <c r="B102" s="129" t="s">
        <v>905</v>
      </c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</row>
    <row r="103" spans="1:12">
      <c r="A103" s="302">
        <v>122</v>
      </c>
      <c r="B103" s="126" t="s">
        <v>346</v>
      </c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</row>
    <row r="104" spans="1:12">
      <c r="A104" s="303">
        <v>122001</v>
      </c>
      <c r="B104" s="129" t="s">
        <v>347</v>
      </c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</row>
    <row r="105" spans="1:12">
      <c r="A105" s="303">
        <v>122002</v>
      </c>
      <c r="B105" s="129" t="s">
        <v>348</v>
      </c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</row>
    <row r="106" spans="1:12">
      <c r="A106" s="302">
        <v>123</v>
      </c>
      <c r="B106" s="126" t="s">
        <v>349</v>
      </c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</row>
    <row r="107" spans="1:12">
      <c r="A107" s="303">
        <v>123001</v>
      </c>
      <c r="B107" s="129" t="s">
        <v>350</v>
      </c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</row>
    <row r="108" spans="1:12" ht="30">
      <c r="A108" s="303">
        <v>123002</v>
      </c>
      <c r="B108" s="129" t="s">
        <v>351</v>
      </c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</row>
    <row r="109" spans="1:12" ht="30">
      <c r="A109" s="303">
        <v>123003</v>
      </c>
      <c r="B109" s="129" t="s">
        <v>352</v>
      </c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</row>
    <row r="110" spans="1:12" ht="30">
      <c r="A110" s="303">
        <v>123004</v>
      </c>
      <c r="B110" s="129" t="s">
        <v>353</v>
      </c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</row>
    <row r="111" spans="1:12">
      <c r="A111" s="159">
        <v>124</v>
      </c>
      <c r="B111" s="60" t="s">
        <v>816</v>
      </c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</row>
    <row r="112" spans="1:12">
      <c r="A112" s="164">
        <v>140002</v>
      </c>
      <c r="B112" s="165" t="s">
        <v>470</v>
      </c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</row>
    <row r="113" spans="1:12">
      <c r="A113" s="164">
        <v>140003</v>
      </c>
      <c r="B113" s="165" t="s">
        <v>471</v>
      </c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</row>
    <row r="114" spans="1:12">
      <c r="A114" s="164">
        <v>141001</v>
      </c>
      <c r="B114" s="165" t="s">
        <v>815</v>
      </c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</row>
    <row r="115" spans="1:12">
      <c r="A115" s="302">
        <v>13</v>
      </c>
      <c r="B115" s="126" t="s">
        <v>906</v>
      </c>
      <c r="C115" s="114">
        <v>0</v>
      </c>
      <c r="D115" s="114">
        <v>0</v>
      </c>
      <c r="E115" s="114">
        <v>0</v>
      </c>
      <c r="F115" s="114">
        <v>0</v>
      </c>
      <c r="G115" s="114">
        <v>0</v>
      </c>
      <c r="H115" s="114">
        <v>6000000</v>
      </c>
      <c r="I115" s="114">
        <v>6000000</v>
      </c>
      <c r="J115" s="114">
        <v>0</v>
      </c>
      <c r="K115" s="114">
        <v>0</v>
      </c>
      <c r="L115" s="114">
        <v>0</v>
      </c>
    </row>
    <row r="116" spans="1:12">
      <c r="A116" s="302">
        <v>1310</v>
      </c>
      <c r="B116" s="126" t="s">
        <v>907</v>
      </c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</row>
    <row r="117" spans="1:12">
      <c r="A117" s="303">
        <v>131001</v>
      </c>
      <c r="B117" s="129" t="s">
        <v>908</v>
      </c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</row>
    <row r="118" spans="1:12">
      <c r="A118" s="303">
        <v>131002</v>
      </c>
      <c r="B118" s="129" t="s">
        <v>909</v>
      </c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</row>
    <row r="119" spans="1:12">
      <c r="A119" s="303">
        <v>131003</v>
      </c>
      <c r="B119" s="129" t="s">
        <v>910</v>
      </c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</row>
    <row r="120" spans="1:12">
      <c r="A120" s="303">
        <v>131004</v>
      </c>
      <c r="B120" s="129" t="s">
        <v>911</v>
      </c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</row>
    <row r="121" spans="1:12">
      <c r="A121" s="303">
        <v>131005</v>
      </c>
      <c r="B121" s="129" t="s">
        <v>912</v>
      </c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</row>
    <row r="122" spans="1:12">
      <c r="A122" s="303">
        <v>131006</v>
      </c>
      <c r="B122" s="129" t="s">
        <v>913</v>
      </c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</row>
    <row r="123" spans="1:12">
      <c r="A123" s="303">
        <v>131007</v>
      </c>
      <c r="B123" s="129" t="s">
        <v>916</v>
      </c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</row>
    <row r="124" spans="1:12">
      <c r="A124" s="303">
        <v>131008</v>
      </c>
      <c r="B124" s="129" t="s">
        <v>914</v>
      </c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</row>
    <row r="125" spans="1:12">
      <c r="A125" s="303">
        <v>131009</v>
      </c>
      <c r="B125" s="129" t="s">
        <v>915</v>
      </c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</row>
    <row r="126" spans="1:12">
      <c r="A126" s="302">
        <v>1311</v>
      </c>
      <c r="B126" s="126" t="s">
        <v>917</v>
      </c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</row>
    <row r="127" spans="1:12" ht="30">
      <c r="A127" s="303">
        <v>131101</v>
      </c>
      <c r="B127" s="129" t="s">
        <v>918</v>
      </c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</row>
    <row r="128" spans="1:12" ht="30">
      <c r="A128" s="303">
        <v>131102</v>
      </c>
      <c r="B128" s="129" t="s">
        <v>919</v>
      </c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</row>
    <row r="129" spans="1:12" ht="30">
      <c r="A129" s="303">
        <v>131103</v>
      </c>
      <c r="B129" s="129" t="s">
        <v>920</v>
      </c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</row>
    <row r="130" spans="1:12" ht="30">
      <c r="A130" s="303">
        <v>131104</v>
      </c>
      <c r="B130" s="129" t="s">
        <v>921</v>
      </c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</row>
    <row r="131" spans="1:12" ht="30">
      <c r="A131" s="303">
        <v>131105</v>
      </c>
      <c r="B131" s="129" t="s">
        <v>922</v>
      </c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</row>
    <row r="132" spans="1:12">
      <c r="A132" s="303">
        <v>131106</v>
      </c>
      <c r="B132" s="129" t="s">
        <v>923</v>
      </c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</row>
    <row r="133" spans="1:12">
      <c r="A133" s="302">
        <v>1320</v>
      </c>
      <c r="B133" s="126" t="s">
        <v>924</v>
      </c>
      <c r="C133" s="114">
        <v>0</v>
      </c>
      <c r="D133" s="114">
        <v>0</v>
      </c>
      <c r="E133" s="114">
        <v>0</v>
      </c>
      <c r="F133" s="114">
        <v>0</v>
      </c>
      <c r="G133" s="114">
        <v>0</v>
      </c>
      <c r="H133" s="114">
        <v>6000000</v>
      </c>
      <c r="I133" s="114">
        <v>6000000</v>
      </c>
      <c r="J133" s="114">
        <v>0</v>
      </c>
      <c r="K133" s="114">
        <v>0</v>
      </c>
      <c r="L133" s="114">
        <v>0</v>
      </c>
    </row>
    <row r="134" spans="1:12" ht="30">
      <c r="A134" s="303">
        <v>132001</v>
      </c>
      <c r="B134" s="129" t="s">
        <v>925</v>
      </c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</row>
    <row r="135" spans="1:12">
      <c r="A135" s="303">
        <v>132002</v>
      </c>
      <c r="B135" s="129" t="s">
        <v>909</v>
      </c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</row>
    <row r="136" spans="1:12" ht="30">
      <c r="A136" s="303">
        <v>132003</v>
      </c>
      <c r="B136" s="129" t="s">
        <v>926</v>
      </c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</row>
    <row r="137" spans="1:12">
      <c r="A137" s="303">
        <v>132004</v>
      </c>
      <c r="B137" s="129" t="s">
        <v>927</v>
      </c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</row>
    <row r="138" spans="1:12">
      <c r="A138" s="303">
        <v>132005</v>
      </c>
      <c r="B138" s="129" t="s">
        <v>928</v>
      </c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</row>
    <row r="139" spans="1:12" ht="30">
      <c r="A139" s="303">
        <v>132006</v>
      </c>
      <c r="B139" s="129" t="s">
        <v>929</v>
      </c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</row>
    <row r="140" spans="1:12">
      <c r="A140" s="303">
        <v>132007</v>
      </c>
      <c r="B140" s="129" t="s">
        <v>930</v>
      </c>
      <c r="C140" s="116">
        <v>0</v>
      </c>
      <c r="D140" s="116">
        <v>0</v>
      </c>
      <c r="E140" s="116">
        <v>0</v>
      </c>
      <c r="F140" s="116">
        <v>0</v>
      </c>
      <c r="G140" s="116">
        <v>0</v>
      </c>
      <c r="H140" s="116">
        <v>6000000</v>
      </c>
      <c r="I140" s="116">
        <v>6000000</v>
      </c>
      <c r="J140" s="116">
        <v>0</v>
      </c>
      <c r="K140" s="116">
        <v>0</v>
      </c>
      <c r="L140" s="116">
        <v>0</v>
      </c>
    </row>
    <row r="141" spans="1:12">
      <c r="A141" s="302">
        <v>1330</v>
      </c>
      <c r="B141" s="126" t="s">
        <v>931</v>
      </c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</row>
    <row r="142" spans="1:12">
      <c r="A142" s="303">
        <v>133001</v>
      </c>
      <c r="B142" s="129" t="s">
        <v>908</v>
      </c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</row>
    <row r="143" spans="1:12">
      <c r="A143" s="303">
        <v>133002</v>
      </c>
      <c r="B143" s="129" t="s">
        <v>910</v>
      </c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</row>
    <row r="144" spans="1:12">
      <c r="A144" s="303">
        <v>133003</v>
      </c>
      <c r="B144" s="129" t="s">
        <v>932</v>
      </c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</row>
    <row r="145" spans="1:12">
      <c r="A145" s="303">
        <v>133004</v>
      </c>
      <c r="B145" s="129" t="s">
        <v>933</v>
      </c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</row>
    <row r="146" spans="1:12">
      <c r="A146" s="303">
        <v>133005</v>
      </c>
      <c r="B146" s="129" t="s">
        <v>934</v>
      </c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</row>
    <row r="147" spans="1:12">
      <c r="A147" s="302">
        <v>1340</v>
      </c>
      <c r="B147" s="126" t="s">
        <v>935</v>
      </c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</row>
    <row r="148" spans="1:12">
      <c r="A148" s="303">
        <v>134001</v>
      </c>
      <c r="B148" s="129" t="s">
        <v>936</v>
      </c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</row>
    <row r="149" spans="1:12">
      <c r="A149" s="303">
        <v>134002</v>
      </c>
      <c r="B149" s="129" t="s">
        <v>937</v>
      </c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</row>
    <row r="150" spans="1:12">
      <c r="A150" s="303">
        <v>134003</v>
      </c>
      <c r="B150" s="129" t="s">
        <v>938</v>
      </c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</row>
    <row r="151" spans="1:12">
      <c r="A151" s="339">
        <v>14</v>
      </c>
      <c r="B151" s="176" t="s">
        <v>637</v>
      </c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</row>
    <row r="152" spans="1:12">
      <c r="A152" s="304">
        <v>140001</v>
      </c>
      <c r="B152" s="165" t="s">
        <v>1219</v>
      </c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</row>
    <row r="153" spans="1:12">
      <c r="A153" s="304">
        <v>140002</v>
      </c>
      <c r="B153" s="165" t="s">
        <v>1220</v>
      </c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</row>
    <row r="154" spans="1:12">
      <c r="A154" s="304">
        <v>140003</v>
      </c>
      <c r="B154" s="165" t="s">
        <v>1221</v>
      </c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</row>
    <row r="155" spans="1:12">
      <c r="A155" s="304">
        <v>140004</v>
      </c>
      <c r="B155" s="165" t="s">
        <v>1222</v>
      </c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</row>
    <row r="156" spans="1:12">
      <c r="A156" s="304">
        <v>140005</v>
      </c>
      <c r="B156" s="165" t="s">
        <v>1223</v>
      </c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</row>
    <row r="157" spans="1:12">
      <c r="A157" s="304">
        <v>140006</v>
      </c>
      <c r="B157" s="165" t="s">
        <v>1224</v>
      </c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</row>
    <row r="158" spans="1:12">
      <c r="A158" s="164">
        <v>140007</v>
      </c>
      <c r="B158" s="165" t="s">
        <v>1225</v>
      </c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</row>
    <row r="159" spans="1:12">
      <c r="A159" s="164">
        <v>140008</v>
      </c>
      <c r="B159" s="165" t="s">
        <v>1226</v>
      </c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</row>
    <row r="160" spans="1:12">
      <c r="A160" s="164">
        <v>141001</v>
      </c>
      <c r="B160" s="165" t="s">
        <v>1227</v>
      </c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</row>
    <row r="161" spans="1:12">
      <c r="A161" s="125">
        <v>145</v>
      </c>
      <c r="B161" s="126" t="s">
        <v>452</v>
      </c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</row>
    <row r="162" spans="1:12">
      <c r="A162" s="303">
        <v>145001</v>
      </c>
      <c r="B162" s="129" t="s">
        <v>1042</v>
      </c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</row>
    <row r="163" spans="1:12">
      <c r="A163" s="303">
        <v>145002</v>
      </c>
      <c r="B163" s="129" t="s">
        <v>1043</v>
      </c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</row>
    <row r="164" spans="1:12">
      <c r="A164" s="303">
        <v>145003</v>
      </c>
      <c r="B164" s="129" t="s">
        <v>1044</v>
      </c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</row>
    <row r="165" spans="1:12">
      <c r="A165" s="164">
        <v>145004</v>
      </c>
      <c r="B165" s="165" t="s">
        <v>1093</v>
      </c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</row>
    <row r="166" spans="1:12">
      <c r="A166" s="304">
        <v>145005</v>
      </c>
      <c r="B166" s="165" t="s">
        <v>1094</v>
      </c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</row>
    <row r="167" spans="1:12">
      <c r="A167" s="304">
        <v>145006</v>
      </c>
      <c r="B167" s="165" t="s">
        <v>1095</v>
      </c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</row>
    <row r="168" spans="1:12">
      <c r="A168" s="164">
        <v>145007</v>
      </c>
      <c r="B168" s="165" t="s">
        <v>1096</v>
      </c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</row>
    <row r="169" spans="1:12" ht="30">
      <c r="A169" s="304">
        <v>145008</v>
      </c>
      <c r="B169" s="165" t="s">
        <v>1097</v>
      </c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</row>
    <row r="170" spans="1:12">
      <c r="A170" s="304">
        <v>145009</v>
      </c>
      <c r="B170" s="165" t="s">
        <v>1098</v>
      </c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</row>
    <row r="171" spans="1:12">
      <c r="A171" s="125">
        <v>2</v>
      </c>
      <c r="B171" s="126" t="s">
        <v>372</v>
      </c>
      <c r="C171" s="114">
        <v>0</v>
      </c>
      <c r="D171" s="114">
        <v>0</v>
      </c>
      <c r="E171" s="114">
        <v>775085080.62</v>
      </c>
      <c r="F171" s="114">
        <v>0</v>
      </c>
      <c r="G171" s="114">
        <v>131412714.15800001</v>
      </c>
      <c r="H171" s="114">
        <v>1950</v>
      </c>
      <c r="I171" s="114">
        <v>0</v>
      </c>
      <c r="J171" s="114">
        <v>906495844.778</v>
      </c>
      <c r="K171" s="374">
        <v>1.19209289550781E-7</v>
      </c>
      <c r="L171" s="114">
        <v>0</v>
      </c>
    </row>
    <row r="172" spans="1:12">
      <c r="A172" s="302">
        <v>21</v>
      </c>
      <c r="B172" s="126" t="s">
        <v>939</v>
      </c>
      <c r="C172" s="114">
        <v>0</v>
      </c>
      <c r="D172" s="114">
        <v>0</v>
      </c>
      <c r="E172" s="114">
        <v>775085080.62</v>
      </c>
      <c r="F172" s="114">
        <v>0</v>
      </c>
      <c r="G172" s="114">
        <v>131412714.15800001</v>
      </c>
      <c r="H172" s="114">
        <v>1950</v>
      </c>
      <c r="I172" s="114">
        <v>0</v>
      </c>
      <c r="J172" s="114">
        <v>906495844.778</v>
      </c>
      <c r="K172" s="374">
        <v>1.19209289550781E-7</v>
      </c>
      <c r="L172" s="114">
        <v>0</v>
      </c>
    </row>
    <row r="173" spans="1:12">
      <c r="A173" s="302">
        <v>210</v>
      </c>
      <c r="B173" s="126" t="s">
        <v>940</v>
      </c>
      <c r="C173" s="114">
        <v>0</v>
      </c>
      <c r="D173" s="114">
        <v>0</v>
      </c>
      <c r="E173" s="114">
        <v>775085080.62</v>
      </c>
      <c r="F173" s="114">
        <v>0</v>
      </c>
      <c r="G173" s="114">
        <v>131412714.15800001</v>
      </c>
      <c r="H173" s="114">
        <v>1950</v>
      </c>
      <c r="I173" s="114">
        <v>0</v>
      </c>
      <c r="J173" s="114">
        <v>906495844.778</v>
      </c>
      <c r="K173" s="374">
        <v>1.19209289550781E-7</v>
      </c>
      <c r="L173" s="114">
        <v>0</v>
      </c>
    </row>
    <row r="174" spans="1:12">
      <c r="A174" s="302">
        <v>2101</v>
      </c>
      <c r="B174" s="126" t="s">
        <v>941</v>
      </c>
      <c r="C174" s="114">
        <v>0</v>
      </c>
      <c r="D174" s="114">
        <v>0</v>
      </c>
      <c r="E174" s="114">
        <v>0</v>
      </c>
      <c r="F174" s="114">
        <v>0</v>
      </c>
      <c r="G174" s="114">
        <v>114479439</v>
      </c>
      <c r="H174" s="114">
        <v>0</v>
      </c>
      <c r="I174" s="114">
        <v>0</v>
      </c>
      <c r="J174" s="114">
        <v>114479439</v>
      </c>
      <c r="K174" s="114">
        <v>0</v>
      </c>
      <c r="L174" s="114">
        <v>0</v>
      </c>
    </row>
    <row r="175" spans="1:12">
      <c r="A175" s="303">
        <v>210101</v>
      </c>
      <c r="B175" s="129" t="s">
        <v>942</v>
      </c>
      <c r="C175" s="116">
        <v>0</v>
      </c>
      <c r="D175" s="116">
        <v>0</v>
      </c>
      <c r="E175" s="116">
        <v>0</v>
      </c>
      <c r="F175" s="116">
        <v>0</v>
      </c>
      <c r="G175" s="116">
        <v>109054439</v>
      </c>
      <c r="H175" s="116">
        <v>0</v>
      </c>
      <c r="I175" s="116">
        <v>0</v>
      </c>
      <c r="J175" s="116">
        <v>109054439</v>
      </c>
      <c r="K175" s="116">
        <v>0</v>
      </c>
      <c r="L175" s="116">
        <v>0</v>
      </c>
    </row>
    <row r="176" spans="1:12">
      <c r="A176" s="303">
        <v>210102</v>
      </c>
      <c r="B176" s="129" t="s">
        <v>943</v>
      </c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</row>
    <row r="177" spans="1:12">
      <c r="A177" s="303">
        <v>210103</v>
      </c>
      <c r="B177" s="129" t="s">
        <v>944</v>
      </c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</row>
    <row r="178" spans="1:12">
      <c r="A178" s="303">
        <v>210104</v>
      </c>
      <c r="B178" s="129" t="s">
        <v>945</v>
      </c>
      <c r="C178" s="116">
        <v>0</v>
      </c>
      <c r="D178" s="116">
        <v>0</v>
      </c>
      <c r="E178" s="116">
        <v>0</v>
      </c>
      <c r="F178" s="116">
        <v>0</v>
      </c>
      <c r="G178" s="116">
        <v>5425000</v>
      </c>
      <c r="H178" s="116">
        <v>0</v>
      </c>
      <c r="I178" s="116">
        <v>0</v>
      </c>
      <c r="J178" s="116">
        <v>5425000</v>
      </c>
      <c r="K178" s="116">
        <v>0</v>
      </c>
      <c r="L178" s="116">
        <v>0</v>
      </c>
    </row>
    <row r="179" spans="1:12">
      <c r="A179" s="303">
        <v>210105</v>
      </c>
      <c r="B179" s="129" t="s">
        <v>946</v>
      </c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</row>
    <row r="180" spans="1:12">
      <c r="A180" s="303">
        <v>210106</v>
      </c>
      <c r="B180" s="129" t="s">
        <v>1084</v>
      </c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</row>
    <row r="181" spans="1:12">
      <c r="A181" s="302">
        <v>2102</v>
      </c>
      <c r="B181" s="126" t="s">
        <v>947</v>
      </c>
      <c r="C181" s="114">
        <v>0</v>
      </c>
      <c r="D181" s="114">
        <v>0</v>
      </c>
      <c r="E181" s="114">
        <v>0</v>
      </c>
      <c r="F181" s="114">
        <v>0</v>
      </c>
      <c r="G181" s="114">
        <v>12051075.158</v>
      </c>
      <c r="H181" s="114">
        <v>1950</v>
      </c>
      <c r="I181" s="114">
        <v>0</v>
      </c>
      <c r="J181" s="114">
        <v>12049125.158</v>
      </c>
      <c r="K181" s="374">
        <v>3.7252902984619099E-9</v>
      </c>
      <c r="L181" s="114">
        <v>0</v>
      </c>
    </row>
    <row r="182" spans="1:12">
      <c r="A182" s="303">
        <v>210201</v>
      </c>
      <c r="B182" s="129" t="s">
        <v>950</v>
      </c>
      <c r="C182" s="116">
        <v>0</v>
      </c>
      <c r="D182" s="116">
        <v>0</v>
      </c>
      <c r="E182" s="116">
        <v>0</v>
      </c>
      <c r="F182" s="116">
        <v>0</v>
      </c>
      <c r="G182" s="116">
        <v>8210760.3099999996</v>
      </c>
      <c r="H182" s="116">
        <v>1950</v>
      </c>
      <c r="I182" s="116">
        <v>0</v>
      </c>
      <c r="J182" s="116">
        <v>8208810.3099999996</v>
      </c>
      <c r="K182" s="116">
        <v>0</v>
      </c>
      <c r="L182" s="116">
        <v>0</v>
      </c>
    </row>
    <row r="183" spans="1:12">
      <c r="A183" s="303">
        <v>210202</v>
      </c>
      <c r="B183" s="129" t="s">
        <v>951</v>
      </c>
      <c r="C183" s="116">
        <v>0</v>
      </c>
      <c r="D183" s="116">
        <v>0</v>
      </c>
      <c r="E183" s="116">
        <v>0</v>
      </c>
      <c r="F183" s="116">
        <v>0</v>
      </c>
      <c r="G183" s="116">
        <v>872435.46400000004</v>
      </c>
      <c r="H183" s="116">
        <v>0</v>
      </c>
      <c r="I183" s="116">
        <v>0</v>
      </c>
      <c r="J183" s="116">
        <v>872435.46400000004</v>
      </c>
      <c r="K183" s="116">
        <v>0</v>
      </c>
      <c r="L183" s="116">
        <v>0</v>
      </c>
    </row>
    <row r="184" spans="1:12">
      <c r="A184" s="303">
        <v>210203</v>
      </c>
      <c r="B184" s="129" t="s">
        <v>952</v>
      </c>
      <c r="C184" s="116">
        <v>0</v>
      </c>
      <c r="D184" s="116">
        <v>0</v>
      </c>
      <c r="E184" s="116">
        <v>0</v>
      </c>
      <c r="F184" s="116">
        <v>0</v>
      </c>
      <c r="G184" s="116">
        <v>1090541.79</v>
      </c>
      <c r="H184" s="116">
        <v>0</v>
      </c>
      <c r="I184" s="116">
        <v>0</v>
      </c>
      <c r="J184" s="116">
        <v>1090541.79</v>
      </c>
      <c r="K184" s="116">
        <v>0</v>
      </c>
      <c r="L184" s="116">
        <v>0</v>
      </c>
    </row>
    <row r="185" spans="1:12">
      <c r="A185" s="303">
        <v>210204</v>
      </c>
      <c r="B185" s="129" t="s">
        <v>953</v>
      </c>
      <c r="C185" s="116">
        <v>0</v>
      </c>
      <c r="D185" s="116">
        <v>0</v>
      </c>
      <c r="E185" s="116">
        <v>0</v>
      </c>
      <c r="F185" s="116">
        <v>0</v>
      </c>
      <c r="G185" s="116">
        <v>170667.054</v>
      </c>
      <c r="H185" s="116">
        <v>0</v>
      </c>
      <c r="I185" s="116">
        <v>0</v>
      </c>
      <c r="J185" s="116">
        <v>170667.054</v>
      </c>
      <c r="K185" s="116">
        <v>0</v>
      </c>
      <c r="L185" s="116">
        <v>0</v>
      </c>
    </row>
    <row r="186" spans="1:12">
      <c r="A186" s="303">
        <v>210205</v>
      </c>
      <c r="B186" s="129" t="s">
        <v>954</v>
      </c>
      <c r="C186" s="116">
        <v>0</v>
      </c>
      <c r="D186" s="116">
        <v>0</v>
      </c>
      <c r="E186" s="116">
        <v>0</v>
      </c>
      <c r="F186" s="116">
        <v>0</v>
      </c>
      <c r="G186" s="116">
        <v>1706670.54</v>
      </c>
      <c r="H186" s="116">
        <v>0</v>
      </c>
      <c r="I186" s="116">
        <v>0</v>
      </c>
      <c r="J186" s="116">
        <v>1706670.54</v>
      </c>
      <c r="K186" s="116">
        <v>0</v>
      </c>
      <c r="L186" s="116">
        <v>0</v>
      </c>
    </row>
    <row r="187" spans="1:12">
      <c r="A187" s="304">
        <v>210206</v>
      </c>
      <c r="B187" s="165" t="s">
        <v>1085</v>
      </c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</row>
    <row r="188" spans="1:12">
      <c r="A188" s="302">
        <v>2103</v>
      </c>
      <c r="B188" s="126" t="s">
        <v>948</v>
      </c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</row>
    <row r="189" spans="1:12">
      <c r="A189" s="303">
        <v>210301</v>
      </c>
      <c r="B189" s="129" t="s">
        <v>958</v>
      </c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</row>
    <row r="190" spans="1:12">
      <c r="A190" s="303">
        <v>210302</v>
      </c>
      <c r="B190" s="129" t="s">
        <v>957</v>
      </c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</row>
    <row r="191" spans="1:12">
      <c r="A191" s="303">
        <v>210303</v>
      </c>
      <c r="B191" s="129" t="s">
        <v>955</v>
      </c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</row>
    <row r="192" spans="1:12">
      <c r="A192" s="303">
        <v>210304</v>
      </c>
      <c r="B192" s="129" t="s">
        <v>956</v>
      </c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</row>
    <row r="193" spans="1:12">
      <c r="A193" s="303">
        <v>210305</v>
      </c>
      <c r="B193" s="129" t="s">
        <v>1086</v>
      </c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</row>
    <row r="194" spans="1:12">
      <c r="A194" s="302">
        <v>2104</v>
      </c>
      <c r="B194" s="126" t="s">
        <v>949</v>
      </c>
      <c r="C194" s="114">
        <v>0</v>
      </c>
      <c r="D194" s="114">
        <v>0</v>
      </c>
      <c r="E194" s="114">
        <v>6805100</v>
      </c>
      <c r="F194" s="114">
        <v>0</v>
      </c>
      <c r="G194" s="114">
        <v>1251000</v>
      </c>
      <c r="H194" s="114">
        <v>0</v>
      </c>
      <c r="I194" s="114">
        <v>0</v>
      </c>
      <c r="J194" s="114">
        <v>8056100</v>
      </c>
      <c r="K194" s="114">
        <v>0</v>
      </c>
      <c r="L194" s="114">
        <v>0</v>
      </c>
    </row>
    <row r="195" spans="1:12">
      <c r="A195" s="303">
        <v>210401</v>
      </c>
      <c r="B195" s="129" t="s">
        <v>959</v>
      </c>
      <c r="C195" s="116">
        <v>0</v>
      </c>
      <c r="D195" s="116">
        <v>0</v>
      </c>
      <c r="E195" s="116">
        <v>598400</v>
      </c>
      <c r="F195" s="116">
        <v>0</v>
      </c>
      <c r="G195" s="116">
        <v>0</v>
      </c>
      <c r="H195" s="116">
        <v>0</v>
      </c>
      <c r="I195" s="116">
        <v>0</v>
      </c>
      <c r="J195" s="116">
        <v>598400</v>
      </c>
      <c r="K195" s="116">
        <v>0</v>
      </c>
      <c r="L195" s="116">
        <v>0</v>
      </c>
    </row>
    <row r="196" spans="1:12">
      <c r="A196" s="303">
        <v>210402</v>
      </c>
      <c r="B196" s="129" t="s">
        <v>960</v>
      </c>
      <c r="C196" s="116">
        <v>0</v>
      </c>
      <c r="D196" s="116">
        <v>0</v>
      </c>
      <c r="E196" s="116">
        <v>5245900</v>
      </c>
      <c r="F196" s="116">
        <v>0</v>
      </c>
      <c r="G196" s="116">
        <v>0</v>
      </c>
      <c r="H196" s="116">
        <v>0</v>
      </c>
      <c r="I196" s="116">
        <v>0</v>
      </c>
      <c r="J196" s="116">
        <v>5245900</v>
      </c>
      <c r="K196" s="116">
        <v>0</v>
      </c>
      <c r="L196" s="116">
        <v>0</v>
      </c>
    </row>
    <row r="197" spans="1:12">
      <c r="A197" s="303">
        <v>210403</v>
      </c>
      <c r="B197" s="129" t="s">
        <v>961</v>
      </c>
      <c r="C197" s="116">
        <v>0</v>
      </c>
      <c r="D197" s="116">
        <v>0</v>
      </c>
      <c r="E197" s="116">
        <v>0</v>
      </c>
      <c r="F197" s="116">
        <v>0</v>
      </c>
      <c r="G197" s="116">
        <v>1251000</v>
      </c>
      <c r="H197" s="116">
        <v>0</v>
      </c>
      <c r="I197" s="116">
        <v>0</v>
      </c>
      <c r="J197" s="116">
        <v>1251000</v>
      </c>
      <c r="K197" s="116">
        <v>0</v>
      </c>
      <c r="L197" s="116">
        <v>0</v>
      </c>
    </row>
    <row r="198" spans="1:12">
      <c r="A198" s="303">
        <v>210404</v>
      </c>
      <c r="B198" s="129" t="s">
        <v>962</v>
      </c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</row>
    <row r="199" spans="1:12">
      <c r="A199" s="303">
        <v>210405</v>
      </c>
      <c r="B199" s="129" t="s">
        <v>966</v>
      </c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</row>
    <row r="200" spans="1:12">
      <c r="A200" s="303">
        <v>210406</v>
      </c>
      <c r="B200" s="129" t="s">
        <v>963</v>
      </c>
      <c r="C200" s="116">
        <v>0</v>
      </c>
      <c r="D200" s="116">
        <v>0</v>
      </c>
      <c r="E200" s="116">
        <v>960800</v>
      </c>
      <c r="F200" s="116">
        <v>0</v>
      </c>
      <c r="G200" s="116">
        <v>0</v>
      </c>
      <c r="H200" s="116">
        <v>0</v>
      </c>
      <c r="I200" s="116">
        <v>0</v>
      </c>
      <c r="J200" s="116">
        <v>960800</v>
      </c>
      <c r="K200" s="116">
        <v>0</v>
      </c>
      <c r="L200" s="116">
        <v>0</v>
      </c>
    </row>
    <row r="201" spans="1:12">
      <c r="A201" s="303">
        <v>210407</v>
      </c>
      <c r="B201" s="129" t="s">
        <v>964</v>
      </c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</row>
    <row r="202" spans="1:12">
      <c r="A202" s="303">
        <v>210408</v>
      </c>
      <c r="B202" s="129" t="s">
        <v>965</v>
      </c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</row>
    <row r="203" spans="1:12" ht="30">
      <c r="A203" s="128">
        <v>210409</v>
      </c>
      <c r="B203" s="129" t="s">
        <v>1087</v>
      </c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</row>
    <row r="204" spans="1:12">
      <c r="A204" s="128">
        <v>210410</v>
      </c>
      <c r="B204" s="129" t="s">
        <v>1088</v>
      </c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</row>
    <row r="205" spans="1:12">
      <c r="A205" s="302">
        <v>2105</v>
      </c>
      <c r="B205" s="126" t="s">
        <v>967</v>
      </c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</row>
    <row r="206" spans="1:12">
      <c r="A206" s="303">
        <v>210501</v>
      </c>
      <c r="B206" s="129" t="s">
        <v>968</v>
      </c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</row>
    <row r="207" spans="1:12">
      <c r="A207" s="303">
        <v>210502</v>
      </c>
      <c r="B207" s="129" t="s">
        <v>969</v>
      </c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</row>
    <row r="208" spans="1:12">
      <c r="A208" s="303">
        <v>210503</v>
      </c>
      <c r="B208" s="129" t="s">
        <v>970</v>
      </c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</row>
    <row r="209" spans="1:12">
      <c r="A209" s="302">
        <v>2106</v>
      </c>
      <c r="B209" s="126" t="s">
        <v>971</v>
      </c>
      <c r="C209" s="114">
        <v>0</v>
      </c>
      <c r="D209" s="114">
        <v>0</v>
      </c>
      <c r="E209" s="114">
        <v>7037500</v>
      </c>
      <c r="F209" s="114">
        <v>0</v>
      </c>
      <c r="G209" s="114">
        <v>0</v>
      </c>
      <c r="H209" s="114">
        <v>0</v>
      </c>
      <c r="I209" s="114">
        <v>0</v>
      </c>
      <c r="J209" s="114">
        <v>7037500</v>
      </c>
      <c r="K209" s="114">
        <v>0</v>
      </c>
      <c r="L209" s="114">
        <v>0</v>
      </c>
    </row>
    <row r="210" spans="1:12">
      <c r="A210" s="303">
        <v>210601</v>
      </c>
      <c r="B210" s="129" t="s">
        <v>972</v>
      </c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</row>
    <row r="211" spans="1:12">
      <c r="A211" s="303">
        <v>210602</v>
      </c>
      <c r="B211" s="129" t="s">
        <v>973</v>
      </c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</row>
    <row r="212" spans="1:12">
      <c r="A212" s="303">
        <v>210603</v>
      </c>
      <c r="B212" s="129" t="s">
        <v>974</v>
      </c>
      <c r="C212" s="116">
        <v>0</v>
      </c>
      <c r="D212" s="116">
        <v>0</v>
      </c>
      <c r="E212" s="116">
        <v>358500</v>
      </c>
      <c r="F212" s="116">
        <v>0</v>
      </c>
      <c r="G212" s="116">
        <v>0</v>
      </c>
      <c r="H212" s="116">
        <v>0</v>
      </c>
      <c r="I212" s="116">
        <v>0</v>
      </c>
      <c r="J212" s="116">
        <v>358500</v>
      </c>
      <c r="K212" s="116">
        <v>0</v>
      </c>
      <c r="L212" s="116">
        <v>0</v>
      </c>
    </row>
    <row r="213" spans="1:12">
      <c r="A213" s="303">
        <v>210604</v>
      </c>
      <c r="B213" s="129" t="s">
        <v>975</v>
      </c>
      <c r="C213" s="116">
        <v>0</v>
      </c>
      <c r="D213" s="116">
        <v>0</v>
      </c>
      <c r="E213" s="116">
        <v>6679000</v>
      </c>
      <c r="F213" s="116">
        <v>0</v>
      </c>
      <c r="G213" s="116">
        <v>0</v>
      </c>
      <c r="H213" s="116">
        <v>0</v>
      </c>
      <c r="I213" s="116">
        <v>0</v>
      </c>
      <c r="J213" s="116">
        <v>6679000</v>
      </c>
      <c r="K213" s="116">
        <v>0</v>
      </c>
      <c r="L213" s="116">
        <v>0</v>
      </c>
    </row>
    <row r="214" spans="1:12">
      <c r="A214" s="125">
        <v>2107</v>
      </c>
      <c r="B214" s="126" t="s">
        <v>976</v>
      </c>
      <c r="C214" s="114">
        <v>0</v>
      </c>
      <c r="D214" s="114">
        <v>0</v>
      </c>
      <c r="E214" s="114">
        <v>0</v>
      </c>
      <c r="F214" s="114">
        <v>0</v>
      </c>
      <c r="G214" s="114">
        <v>3017500</v>
      </c>
      <c r="H214" s="114">
        <v>0</v>
      </c>
      <c r="I214" s="114">
        <v>0</v>
      </c>
      <c r="J214" s="114">
        <v>3017500</v>
      </c>
      <c r="K214" s="114">
        <v>0</v>
      </c>
      <c r="L214" s="114">
        <v>0</v>
      </c>
    </row>
    <row r="215" spans="1:12">
      <c r="A215" s="303">
        <v>210701</v>
      </c>
      <c r="B215" s="129" t="s">
        <v>977</v>
      </c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</row>
    <row r="216" spans="1:12">
      <c r="A216" s="303">
        <v>210702</v>
      </c>
      <c r="B216" s="129" t="s">
        <v>978</v>
      </c>
      <c r="C216" s="116">
        <v>0</v>
      </c>
      <c r="D216" s="116">
        <v>0</v>
      </c>
      <c r="E216" s="116">
        <v>0</v>
      </c>
      <c r="F216" s="116">
        <v>0</v>
      </c>
      <c r="G216" s="116">
        <v>3017500</v>
      </c>
      <c r="H216" s="116">
        <v>0</v>
      </c>
      <c r="I216" s="116">
        <v>0</v>
      </c>
      <c r="J216" s="116">
        <v>3017500</v>
      </c>
      <c r="K216" s="116">
        <v>0</v>
      </c>
      <c r="L216" s="116">
        <v>0</v>
      </c>
    </row>
    <row r="217" spans="1:12">
      <c r="A217" s="303">
        <v>210703</v>
      </c>
      <c r="B217" s="129" t="s">
        <v>979</v>
      </c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</row>
    <row r="218" spans="1:12" ht="28.5">
      <c r="A218" s="302">
        <v>2108</v>
      </c>
      <c r="B218" s="126" t="s">
        <v>980</v>
      </c>
      <c r="C218" s="114">
        <v>0</v>
      </c>
      <c r="D218" s="114">
        <v>0</v>
      </c>
      <c r="E218" s="114">
        <v>0</v>
      </c>
      <c r="F218" s="114">
        <v>0</v>
      </c>
      <c r="G218" s="114">
        <v>613700</v>
      </c>
      <c r="H218" s="114">
        <v>0</v>
      </c>
      <c r="I218" s="114">
        <v>0</v>
      </c>
      <c r="J218" s="114">
        <v>613700</v>
      </c>
      <c r="K218" s="114">
        <v>0</v>
      </c>
      <c r="L218" s="114">
        <v>0</v>
      </c>
    </row>
    <row r="219" spans="1:12" ht="30">
      <c r="A219" s="303">
        <v>210801</v>
      </c>
      <c r="B219" s="129" t="s">
        <v>981</v>
      </c>
      <c r="C219" s="116">
        <v>0</v>
      </c>
      <c r="D219" s="116">
        <v>0</v>
      </c>
      <c r="E219" s="116">
        <v>0</v>
      </c>
      <c r="F219" s="116">
        <v>0</v>
      </c>
      <c r="G219" s="116">
        <v>329000</v>
      </c>
      <c r="H219" s="116">
        <v>0</v>
      </c>
      <c r="I219" s="116">
        <v>0</v>
      </c>
      <c r="J219" s="116">
        <v>329000</v>
      </c>
      <c r="K219" s="116">
        <v>0</v>
      </c>
      <c r="L219" s="116">
        <v>0</v>
      </c>
    </row>
    <row r="220" spans="1:12">
      <c r="A220" s="303">
        <v>210802</v>
      </c>
      <c r="B220" s="129" t="s">
        <v>982</v>
      </c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</row>
    <row r="221" spans="1:12">
      <c r="A221" s="303">
        <v>210803</v>
      </c>
      <c r="B221" s="129" t="s">
        <v>983</v>
      </c>
      <c r="C221" s="116">
        <v>0</v>
      </c>
      <c r="D221" s="116">
        <v>0</v>
      </c>
      <c r="E221" s="116">
        <v>0</v>
      </c>
      <c r="F221" s="116">
        <v>0</v>
      </c>
      <c r="G221" s="116">
        <v>118800</v>
      </c>
      <c r="H221" s="116">
        <v>0</v>
      </c>
      <c r="I221" s="116">
        <v>0</v>
      </c>
      <c r="J221" s="116">
        <v>118800</v>
      </c>
      <c r="K221" s="116">
        <v>0</v>
      </c>
      <c r="L221" s="116">
        <v>0</v>
      </c>
    </row>
    <row r="222" spans="1:12">
      <c r="A222" s="303">
        <v>210804</v>
      </c>
      <c r="B222" s="129" t="s">
        <v>984</v>
      </c>
      <c r="C222" s="116">
        <v>0</v>
      </c>
      <c r="D222" s="116">
        <v>0</v>
      </c>
      <c r="E222" s="116">
        <v>0</v>
      </c>
      <c r="F222" s="116">
        <v>0</v>
      </c>
      <c r="G222" s="116">
        <v>165900</v>
      </c>
      <c r="H222" s="116">
        <v>0</v>
      </c>
      <c r="I222" s="116">
        <v>0</v>
      </c>
      <c r="J222" s="116">
        <v>165900</v>
      </c>
      <c r="K222" s="116">
        <v>0</v>
      </c>
      <c r="L222" s="116">
        <v>0</v>
      </c>
    </row>
    <row r="223" spans="1:12">
      <c r="A223" s="303">
        <v>210805</v>
      </c>
      <c r="B223" s="129" t="s">
        <v>985</v>
      </c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</row>
    <row r="224" spans="1:12">
      <c r="A224" s="303">
        <v>210806</v>
      </c>
      <c r="B224" s="129" t="s">
        <v>986</v>
      </c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</row>
    <row r="225" spans="1:12">
      <c r="A225" s="303">
        <v>210807</v>
      </c>
      <c r="B225" s="129" t="s">
        <v>340</v>
      </c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</row>
    <row r="226" spans="1:12">
      <c r="A226" s="303">
        <v>210808</v>
      </c>
      <c r="B226" s="129" t="s">
        <v>987</v>
      </c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</row>
    <row r="227" spans="1:12">
      <c r="A227" s="303">
        <v>210809</v>
      </c>
      <c r="B227" s="129" t="s">
        <v>988</v>
      </c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</row>
    <row r="228" spans="1:12">
      <c r="A228" s="303">
        <v>210810</v>
      </c>
      <c r="B228" s="129" t="s">
        <v>989</v>
      </c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</row>
    <row r="229" spans="1:12">
      <c r="A229" s="303">
        <v>210811</v>
      </c>
      <c r="B229" s="129" t="s">
        <v>990</v>
      </c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</row>
    <row r="230" spans="1:12">
      <c r="A230" s="303">
        <v>210812</v>
      </c>
      <c r="B230" s="129" t="s">
        <v>991</v>
      </c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</row>
    <row r="231" spans="1:12">
      <c r="A231" s="303">
        <v>210813</v>
      </c>
      <c r="B231" s="129" t="s">
        <v>992</v>
      </c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</row>
    <row r="232" spans="1:12">
      <c r="A232" s="303">
        <v>210814</v>
      </c>
      <c r="B232" s="129" t="s">
        <v>993</v>
      </c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</row>
    <row r="233" spans="1:12">
      <c r="A233" s="128">
        <v>210815</v>
      </c>
      <c r="B233" s="129" t="s">
        <v>1089</v>
      </c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</row>
    <row r="234" spans="1:12">
      <c r="A234" s="128">
        <v>210816</v>
      </c>
      <c r="B234" s="129" t="s">
        <v>1090</v>
      </c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</row>
    <row r="235" spans="1:12">
      <c r="A235" s="128">
        <v>210817</v>
      </c>
      <c r="B235" s="129" t="s">
        <v>1091</v>
      </c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</row>
    <row r="236" spans="1:12">
      <c r="A236" s="128">
        <v>210818</v>
      </c>
      <c r="B236" s="129" t="s">
        <v>1092</v>
      </c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</row>
    <row r="237" spans="1:12">
      <c r="A237" s="302">
        <v>2109</v>
      </c>
      <c r="B237" s="126" t="s">
        <v>994</v>
      </c>
      <c r="C237" s="114">
        <v>0</v>
      </c>
      <c r="D237" s="114">
        <v>0</v>
      </c>
      <c r="E237" s="114">
        <v>761242480.62</v>
      </c>
      <c r="F237" s="114">
        <v>0</v>
      </c>
      <c r="G237" s="114">
        <v>0</v>
      </c>
      <c r="H237" s="114">
        <v>0</v>
      </c>
      <c r="I237" s="114">
        <v>0</v>
      </c>
      <c r="J237" s="114">
        <v>761242480.62</v>
      </c>
      <c r="K237" s="114">
        <v>0</v>
      </c>
      <c r="L237" s="114">
        <v>0</v>
      </c>
    </row>
    <row r="238" spans="1:12">
      <c r="A238" s="303">
        <v>210901</v>
      </c>
      <c r="B238" s="129" t="s">
        <v>417</v>
      </c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</row>
    <row r="239" spans="1:12">
      <c r="A239" s="303">
        <v>210902</v>
      </c>
      <c r="B239" s="129" t="s">
        <v>995</v>
      </c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</row>
    <row r="240" spans="1:12">
      <c r="A240" s="303">
        <v>210903</v>
      </c>
      <c r="B240" s="129" t="s">
        <v>996</v>
      </c>
      <c r="C240" s="116">
        <v>0</v>
      </c>
      <c r="D240" s="116">
        <v>0</v>
      </c>
      <c r="E240" s="116">
        <v>761242480.62</v>
      </c>
      <c r="F240" s="116">
        <v>0</v>
      </c>
      <c r="G240" s="116">
        <v>0</v>
      </c>
      <c r="H240" s="116">
        <v>0</v>
      </c>
      <c r="I240" s="116">
        <v>0</v>
      </c>
      <c r="J240" s="116">
        <v>761242480.62</v>
      </c>
      <c r="K240" s="116">
        <v>0</v>
      </c>
      <c r="L240" s="116">
        <v>0</v>
      </c>
    </row>
    <row r="241" spans="1:12">
      <c r="A241" s="306">
        <v>210904</v>
      </c>
      <c r="B241" s="257" t="s">
        <v>997</v>
      </c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</row>
    <row r="242" spans="1:12">
      <c r="A242" s="302">
        <v>211</v>
      </c>
      <c r="B242" s="126" t="s">
        <v>998</v>
      </c>
      <c r="C242" s="114"/>
      <c r="D242" s="114"/>
      <c r="E242" s="114"/>
      <c r="F242" s="114"/>
      <c r="G242" s="114"/>
      <c r="H242" s="114"/>
      <c r="I242" s="114"/>
      <c r="J242" s="114"/>
      <c r="K242" s="114"/>
      <c r="L242" s="114"/>
    </row>
    <row r="243" spans="1:12">
      <c r="A243" s="302">
        <v>2111</v>
      </c>
      <c r="B243" s="126" t="s">
        <v>999</v>
      </c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</row>
    <row r="244" spans="1:12">
      <c r="A244" s="303">
        <v>211101</v>
      </c>
      <c r="B244" s="129" t="s">
        <v>1000</v>
      </c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</row>
    <row r="245" spans="1:12">
      <c r="A245" s="302">
        <v>2112</v>
      </c>
      <c r="B245" s="126" t="s">
        <v>1001</v>
      </c>
      <c r="C245" s="114"/>
      <c r="D245" s="114"/>
      <c r="E245" s="114"/>
      <c r="F245" s="114"/>
      <c r="G245" s="114"/>
      <c r="H245" s="114"/>
      <c r="I245" s="114"/>
      <c r="J245" s="114"/>
      <c r="K245" s="114"/>
      <c r="L245" s="114"/>
    </row>
    <row r="246" spans="1:12">
      <c r="A246" s="303">
        <v>211201</v>
      </c>
      <c r="B246" s="129" t="s">
        <v>1002</v>
      </c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</row>
    <row r="247" spans="1:12">
      <c r="A247" s="302">
        <v>212</v>
      </c>
      <c r="B247" s="126" t="s">
        <v>1003</v>
      </c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</row>
    <row r="248" spans="1:12">
      <c r="A248" s="302">
        <v>2121</v>
      </c>
      <c r="B248" s="126" t="s">
        <v>1004</v>
      </c>
      <c r="C248" s="114"/>
      <c r="D248" s="114"/>
      <c r="E248" s="114"/>
      <c r="F248" s="114"/>
      <c r="G248" s="114"/>
      <c r="H248" s="114"/>
      <c r="I248" s="114"/>
      <c r="J248" s="114"/>
      <c r="K248" s="114"/>
      <c r="L248" s="114"/>
    </row>
    <row r="249" spans="1:12">
      <c r="A249" s="303">
        <v>212101</v>
      </c>
      <c r="B249" s="129" t="s">
        <v>425</v>
      </c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</row>
    <row r="250" spans="1:12">
      <c r="A250" s="302">
        <v>2122</v>
      </c>
      <c r="B250" s="126" t="s">
        <v>1005</v>
      </c>
      <c r="C250" s="114"/>
      <c r="D250" s="114"/>
      <c r="E250" s="114"/>
      <c r="F250" s="114"/>
      <c r="G250" s="114"/>
      <c r="H250" s="114"/>
      <c r="I250" s="114"/>
      <c r="J250" s="114"/>
      <c r="K250" s="114"/>
      <c r="L250" s="114"/>
    </row>
    <row r="251" spans="1:12">
      <c r="A251" s="303">
        <v>212201</v>
      </c>
      <c r="B251" s="129" t="s">
        <v>427</v>
      </c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</row>
    <row r="252" spans="1:12">
      <c r="A252" s="302">
        <v>213</v>
      </c>
      <c r="B252" s="126" t="s">
        <v>1006</v>
      </c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</row>
    <row r="253" spans="1:12">
      <c r="A253" s="302">
        <v>2131</v>
      </c>
      <c r="B253" s="126" t="s">
        <v>1007</v>
      </c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</row>
    <row r="254" spans="1:12">
      <c r="A254" s="303">
        <v>213101</v>
      </c>
      <c r="B254" s="129" t="s">
        <v>1009</v>
      </c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</row>
    <row r="255" spans="1:12">
      <c r="A255" s="303">
        <v>213102</v>
      </c>
      <c r="B255" s="129" t="s">
        <v>1010</v>
      </c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</row>
    <row r="256" spans="1:12">
      <c r="A256" s="302">
        <v>2132</v>
      </c>
      <c r="B256" s="126" t="s">
        <v>1008</v>
      </c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</row>
    <row r="257" spans="1:12">
      <c r="A257" s="303">
        <v>213202</v>
      </c>
      <c r="B257" s="129" t="s">
        <v>1011</v>
      </c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</row>
    <row r="258" spans="1:12">
      <c r="A258" s="303">
        <v>213203</v>
      </c>
      <c r="B258" s="129" t="s">
        <v>1012</v>
      </c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</row>
    <row r="259" spans="1:12">
      <c r="A259" s="303">
        <v>213204</v>
      </c>
      <c r="B259" s="129" t="s">
        <v>1013</v>
      </c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</row>
    <row r="260" spans="1:12">
      <c r="A260" s="303">
        <v>213205</v>
      </c>
      <c r="B260" s="129" t="s">
        <v>1014</v>
      </c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</row>
    <row r="261" spans="1:12">
      <c r="A261" s="303">
        <v>213206</v>
      </c>
      <c r="B261" s="129" t="s">
        <v>1015</v>
      </c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</row>
    <row r="262" spans="1:12">
      <c r="A262" s="303">
        <v>213207</v>
      </c>
      <c r="B262" s="129" t="s">
        <v>1016</v>
      </c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</row>
    <row r="263" spans="1:12" ht="30">
      <c r="A263" s="303">
        <v>213208</v>
      </c>
      <c r="B263" s="129" t="s">
        <v>1017</v>
      </c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</row>
    <row r="264" spans="1:12">
      <c r="A264" s="303">
        <v>213209</v>
      </c>
      <c r="B264" s="129" t="s">
        <v>1018</v>
      </c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</row>
    <row r="265" spans="1:12">
      <c r="A265" s="302">
        <v>2133</v>
      </c>
      <c r="B265" s="126" t="s">
        <v>1019</v>
      </c>
      <c r="C265" s="114"/>
      <c r="D265" s="114"/>
      <c r="E265" s="114"/>
      <c r="F265" s="114"/>
      <c r="G265" s="114"/>
      <c r="H265" s="114"/>
      <c r="I265" s="114"/>
      <c r="J265" s="114"/>
      <c r="K265" s="114"/>
      <c r="L265" s="114"/>
    </row>
    <row r="266" spans="1:12">
      <c r="A266" s="303">
        <v>213301</v>
      </c>
      <c r="B266" s="129" t="s">
        <v>1022</v>
      </c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</row>
    <row r="267" spans="1:12">
      <c r="A267" s="303">
        <v>213302</v>
      </c>
      <c r="B267" s="129" t="s">
        <v>1021</v>
      </c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</row>
    <row r="268" spans="1:12">
      <c r="A268" s="303">
        <v>213303</v>
      </c>
      <c r="B268" s="129" t="s">
        <v>1023</v>
      </c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</row>
    <row r="269" spans="1:12">
      <c r="A269" s="303">
        <v>213304</v>
      </c>
      <c r="B269" s="129" t="s">
        <v>1024</v>
      </c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</row>
    <row r="270" spans="1:12" ht="28.5">
      <c r="A270" s="302">
        <v>2134</v>
      </c>
      <c r="B270" s="126" t="s">
        <v>1025</v>
      </c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</row>
    <row r="271" spans="1:12">
      <c r="A271" s="303">
        <v>213401</v>
      </c>
      <c r="B271" s="129" t="s">
        <v>1026</v>
      </c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</row>
    <row r="272" spans="1:12">
      <c r="A272" s="303">
        <v>213402</v>
      </c>
      <c r="B272" s="129" t="s">
        <v>1027</v>
      </c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</row>
    <row r="273" spans="1:12">
      <c r="A273" s="303">
        <v>213403</v>
      </c>
      <c r="B273" s="129" t="s">
        <v>1023</v>
      </c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</row>
    <row r="274" spans="1:12">
      <c r="A274" s="303">
        <v>213404</v>
      </c>
      <c r="B274" s="129" t="s">
        <v>1024</v>
      </c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</row>
    <row r="275" spans="1:12">
      <c r="A275" s="302">
        <v>2135</v>
      </c>
      <c r="B275" s="126" t="s">
        <v>1028</v>
      </c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</row>
    <row r="276" spans="1:12">
      <c r="A276" s="303">
        <v>213501</v>
      </c>
      <c r="B276" s="129" t="s">
        <v>1020</v>
      </c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</row>
    <row r="277" spans="1:12">
      <c r="A277" s="303">
        <v>213502</v>
      </c>
      <c r="B277" s="129" t="s">
        <v>1029</v>
      </c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</row>
    <row r="278" spans="1:12">
      <c r="A278" s="303">
        <v>213503</v>
      </c>
      <c r="B278" s="129" t="s">
        <v>1030</v>
      </c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</row>
    <row r="279" spans="1:12">
      <c r="A279" s="303">
        <v>213504</v>
      </c>
      <c r="B279" s="129" t="s">
        <v>1031</v>
      </c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</row>
    <row r="280" spans="1:12">
      <c r="A280" s="303">
        <v>213505</v>
      </c>
      <c r="B280" s="129" t="s">
        <v>1032</v>
      </c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</row>
    <row r="281" spans="1:12">
      <c r="A281" s="302">
        <v>22</v>
      </c>
      <c r="B281" s="126" t="s">
        <v>1033</v>
      </c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</row>
    <row r="282" spans="1:12">
      <c r="A282" s="302">
        <v>2200</v>
      </c>
      <c r="B282" s="126" t="s">
        <v>1034</v>
      </c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</row>
    <row r="283" spans="1:12">
      <c r="A283" s="303">
        <v>220001</v>
      </c>
      <c r="B283" s="129" t="s">
        <v>1035</v>
      </c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</row>
    <row r="284" spans="1:12">
      <c r="A284" s="303">
        <v>221001</v>
      </c>
      <c r="B284" s="129" t="s">
        <v>1036</v>
      </c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</row>
    <row r="285" spans="1:12">
      <c r="A285" s="303">
        <v>222001</v>
      </c>
      <c r="B285" s="129" t="s">
        <v>1037</v>
      </c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</row>
    <row r="286" spans="1:12">
      <c r="A286" s="303">
        <v>223001</v>
      </c>
      <c r="B286" s="129" t="s">
        <v>1038</v>
      </c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</row>
    <row r="287" spans="1:12">
      <c r="A287" s="303">
        <v>224001</v>
      </c>
      <c r="B287" s="129" t="s">
        <v>1039</v>
      </c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</row>
    <row r="288" spans="1:12">
      <c r="A288" s="125">
        <v>225</v>
      </c>
      <c r="B288" s="126" t="s">
        <v>454</v>
      </c>
      <c r="C288" s="114"/>
      <c r="D288" s="114"/>
      <c r="E288" s="114"/>
      <c r="F288" s="114"/>
      <c r="G288" s="114"/>
      <c r="H288" s="114"/>
      <c r="I288" s="114"/>
      <c r="J288" s="114"/>
      <c r="K288" s="114"/>
      <c r="L288" s="114"/>
    </row>
    <row r="289" spans="1:12">
      <c r="A289" s="303">
        <v>225001</v>
      </c>
      <c r="B289" s="129" t="s">
        <v>1048</v>
      </c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</row>
    <row r="290" spans="1:12">
      <c r="A290" s="303">
        <v>225002</v>
      </c>
      <c r="B290" s="129" t="s">
        <v>1049</v>
      </c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</row>
    <row r="291" spans="1:12">
      <c r="A291" s="303">
        <v>225003</v>
      </c>
      <c r="B291" s="129" t="s">
        <v>1050</v>
      </c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</row>
    <row r="292" spans="1:12">
      <c r="A292" s="303">
        <v>225004</v>
      </c>
      <c r="B292" s="129" t="s">
        <v>1051</v>
      </c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</row>
    <row r="293" spans="1:12">
      <c r="A293" s="303">
        <v>225005</v>
      </c>
      <c r="B293" s="129" t="s">
        <v>1052</v>
      </c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</row>
    <row r="294" spans="1:12">
      <c r="A294" s="303">
        <v>225006</v>
      </c>
      <c r="B294" s="129" t="s">
        <v>1053</v>
      </c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</row>
    <row r="295" spans="1:12">
      <c r="A295" s="303">
        <v>225007</v>
      </c>
      <c r="B295" s="129" t="s">
        <v>1054</v>
      </c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</row>
    <row r="296" spans="1:12">
      <c r="A296" s="303">
        <v>225008</v>
      </c>
      <c r="B296" s="129" t="s">
        <v>1055</v>
      </c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</row>
    <row r="297" spans="1:12">
      <c r="A297" s="303">
        <v>225009</v>
      </c>
      <c r="B297" s="129" t="s">
        <v>1056</v>
      </c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</row>
    <row r="298" spans="1:12">
      <c r="A298" s="164">
        <v>225101</v>
      </c>
      <c r="B298" s="165" t="s">
        <v>1106</v>
      </c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</row>
    <row r="299" spans="1:12">
      <c r="A299" s="164">
        <v>225102</v>
      </c>
      <c r="B299" s="165" t="s">
        <v>1107</v>
      </c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</row>
    <row r="300" spans="1:12">
      <c r="A300" s="164">
        <v>225103</v>
      </c>
      <c r="B300" s="165" t="s">
        <v>1108</v>
      </c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</row>
    <row r="301" spans="1:12">
      <c r="A301" s="164">
        <v>225104</v>
      </c>
      <c r="B301" s="165" t="s">
        <v>1109</v>
      </c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</row>
    <row r="302" spans="1:12">
      <c r="A302" s="164">
        <v>225105</v>
      </c>
      <c r="B302" s="165" t="s">
        <v>1110</v>
      </c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</row>
    <row r="303" spans="1:12">
      <c r="A303" s="164">
        <v>225106</v>
      </c>
      <c r="B303" s="165" t="s">
        <v>1239</v>
      </c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</row>
    <row r="304" spans="1:12">
      <c r="A304" s="302">
        <v>2260</v>
      </c>
      <c r="B304" s="126" t="s">
        <v>1040</v>
      </c>
      <c r="C304" s="114"/>
      <c r="D304" s="114"/>
      <c r="E304" s="114"/>
      <c r="F304" s="114"/>
      <c r="G304" s="114"/>
      <c r="H304" s="114"/>
      <c r="I304" s="114"/>
      <c r="J304" s="114"/>
      <c r="K304" s="114"/>
      <c r="L304" s="114"/>
    </row>
    <row r="305" spans="1:12">
      <c r="A305" s="306">
        <v>226001</v>
      </c>
      <c r="B305" s="257" t="s">
        <v>1041</v>
      </c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</row>
    <row r="306" spans="1:12" ht="28.5">
      <c r="A306" s="313">
        <v>23</v>
      </c>
      <c r="B306" s="60" t="s">
        <v>472</v>
      </c>
      <c r="C306" s="114"/>
      <c r="D306" s="114"/>
      <c r="E306" s="114"/>
      <c r="F306" s="114"/>
      <c r="G306" s="114"/>
      <c r="H306" s="114"/>
      <c r="I306" s="114"/>
      <c r="J306" s="114"/>
      <c r="K306" s="114"/>
      <c r="L306" s="114"/>
    </row>
    <row r="307" spans="1:12">
      <c r="A307" s="304">
        <v>230001</v>
      </c>
      <c r="B307" s="165" t="s">
        <v>473</v>
      </c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</row>
    <row r="308" spans="1:12">
      <c r="A308" s="304">
        <v>231001</v>
      </c>
      <c r="B308" s="165" t="s">
        <v>474</v>
      </c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</row>
    <row r="309" spans="1:12">
      <c r="A309" s="304">
        <v>232001</v>
      </c>
      <c r="B309" s="165" t="s">
        <v>475</v>
      </c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</row>
    <row r="310" spans="1:12">
      <c r="A310" s="313">
        <v>24</v>
      </c>
      <c r="B310" s="60" t="s">
        <v>476</v>
      </c>
      <c r="C310" s="114"/>
      <c r="D310" s="114"/>
      <c r="E310" s="114"/>
      <c r="F310" s="114"/>
      <c r="G310" s="114"/>
      <c r="H310" s="114"/>
      <c r="I310" s="114"/>
      <c r="J310" s="114"/>
      <c r="K310" s="114"/>
      <c r="L310" s="114"/>
    </row>
    <row r="311" spans="1:12">
      <c r="A311" s="304">
        <v>240001</v>
      </c>
      <c r="B311" s="165" t="s">
        <v>477</v>
      </c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</row>
    <row r="312" spans="1:12">
      <c r="A312" s="304">
        <v>241001</v>
      </c>
      <c r="B312" s="165" t="s">
        <v>478</v>
      </c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</row>
    <row r="313" spans="1:12">
      <c r="A313" s="304">
        <v>242001</v>
      </c>
      <c r="B313" s="165" t="s">
        <v>479</v>
      </c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</row>
    <row r="314" spans="1:12">
      <c r="A314" s="339">
        <v>25</v>
      </c>
      <c r="B314" s="176" t="s">
        <v>658</v>
      </c>
      <c r="C314" s="114"/>
      <c r="D314" s="114"/>
      <c r="E314" s="114"/>
      <c r="F314" s="114"/>
      <c r="G314" s="114"/>
      <c r="H314" s="114"/>
      <c r="I314" s="114"/>
      <c r="J314" s="114"/>
      <c r="K314" s="114"/>
      <c r="L314" s="114"/>
    </row>
    <row r="315" spans="1:12">
      <c r="A315" s="304">
        <v>250001</v>
      </c>
      <c r="B315" s="165" t="s">
        <v>480</v>
      </c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</row>
    <row r="316" spans="1:12">
      <c r="A316" s="304">
        <v>250002</v>
      </c>
      <c r="B316" s="165" t="s">
        <v>659</v>
      </c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</row>
    <row r="317" spans="1:12">
      <c r="A317" s="304">
        <v>250003</v>
      </c>
      <c r="B317" s="165" t="s">
        <v>660</v>
      </c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</row>
    <row r="318" spans="1:12">
      <c r="A318" s="304">
        <v>250004</v>
      </c>
      <c r="B318" s="165" t="s">
        <v>661</v>
      </c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</row>
    <row r="319" spans="1:12">
      <c r="A319" s="304">
        <v>250005</v>
      </c>
      <c r="B319" s="165" t="s">
        <v>662</v>
      </c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</row>
    <row r="320" spans="1:12">
      <c r="A320" s="338">
        <v>1</v>
      </c>
      <c r="B320" s="126" t="s">
        <v>124</v>
      </c>
      <c r="C320" s="114">
        <v>0</v>
      </c>
      <c r="D320" s="114">
        <v>0</v>
      </c>
      <c r="E320" s="114">
        <v>73724547.299999997</v>
      </c>
      <c r="F320" s="114">
        <v>276684017</v>
      </c>
      <c r="G320" s="114">
        <v>0</v>
      </c>
      <c r="H320" s="114">
        <v>6000000</v>
      </c>
      <c r="I320" s="114">
        <v>208959469.69999999</v>
      </c>
      <c r="J320" s="114">
        <v>0</v>
      </c>
      <c r="K320" s="114">
        <v>0</v>
      </c>
      <c r="L320" s="114">
        <v>0</v>
      </c>
    </row>
    <row r="321" spans="1:12">
      <c r="A321" s="125">
        <v>31</v>
      </c>
      <c r="B321" s="126" t="s">
        <v>125</v>
      </c>
      <c r="C321" s="114">
        <v>0</v>
      </c>
      <c r="D321" s="114">
        <v>0</v>
      </c>
      <c r="E321" s="114">
        <v>186287400</v>
      </c>
      <c r="F321" s="114">
        <v>186287400</v>
      </c>
      <c r="G321" s="114">
        <v>0</v>
      </c>
      <c r="H321" s="114">
        <v>0</v>
      </c>
      <c r="I321" s="114">
        <v>0</v>
      </c>
      <c r="J321" s="114">
        <v>0</v>
      </c>
      <c r="K321" s="114">
        <v>0</v>
      </c>
      <c r="L321" s="114">
        <v>0</v>
      </c>
    </row>
    <row r="322" spans="1:12">
      <c r="A322" s="302">
        <v>311</v>
      </c>
      <c r="B322" s="126" t="s">
        <v>126</v>
      </c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</row>
    <row r="323" spans="1:12">
      <c r="A323" s="303">
        <v>31110</v>
      </c>
      <c r="B323" s="129" t="s">
        <v>127</v>
      </c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</row>
    <row r="324" spans="1:12">
      <c r="A324" s="303">
        <v>31120</v>
      </c>
      <c r="B324" s="129" t="s">
        <v>128</v>
      </c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</row>
    <row r="325" spans="1:12">
      <c r="A325" s="303">
        <v>31130</v>
      </c>
      <c r="B325" s="129" t="s">
        <v>129</v>
      </c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</row>
    <row r="326" spans="1:12">
      <c r="A326" s="164">
        <v>31140</v>
      </c>
      <c r="B326" s="165" t="s">
        <v>670</v>
      </c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</row>
    <row r="327" spans="1:12">
      <c r="A327" s="302">
        <v>312</v>
      </c>
      <c r="B327" s="126" t="s">
        <v>130</v>
      </c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</row>
    <row r="328" spans="1:12">
      <c r="A328" s="302">
        <v>3121</v>
      </c>
      <c r="B328" s="126" t="s">
        <v>131</v>
      </c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</row>
    <row r="329" spans="1:12">
      <c r="A329" s="303">
        <v>31211</v>
      </c>
      <c r="B329" s="129" t="s">
        <v>132</v>
      </c>
      <c r="C329" s="116">
        <v>0</v>
      </c>
      <c r="D329" s="116">
        <v>0</v>
      </c>
      <c r="E329" s="116">
        <v>186287400</v>
      </c>
      <c r="F329" s="116">
        <v>186287400</v>
      </c>
      <c r="G329" s="116">
        <v>0</v>
      </c>
      <c r="H329" s="116">
        <v>0</v>
      </c>
      <c r="I329" s="116">
        <v>0</v>
      </c>
      <c r="J329" s="116">
        <v>0</v>
      </c>
      <c r="K329" s="116">
        <v>0</v>
      </c>
      <c r="L329" s="116">
        <v>0</v>
      </c>
    </row>
    <row r="330" spans="1:12">
      <c r="A330" s="303">
        <v>31212</v>
      </c>
      <c r="B330" s="129" t="s">
        <v>133</v>
      </c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</row>
    <row r="331" spans="1:12">
      <c r="A331" s="303">
        <v>31213</v>
      </c>
      <c r="B331" s="129" t="s">
        <v>134</v>
      </c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</row>
    <row r="332" spans="1:12">
      <c r="A332" s="303">
        <v>31214</v>
      </c>
      <c r="B332" s="129" t="s">
        <v>135</v>
      </c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</row>
    <row r="333" spans="1:12">
      <c r="A333" s="303">
        <v>31215</v>
      </c>
      <c r="B333" s="129" t="s">
        <v>136</v>
      </c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</row>
    <row r="334" spans="1:12">
      <c r="A334" s="164">
        <v>31216</v>
      </c>
      <c r="B334" s="165" t="s">
        <v>669</v>
      </c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</row>
    <row r="335" spans="1:12">
      <c r="A335" s="302">
        <v>3122</v>
      </c>
      <c r="B335" s="126" t="s">
        <v>137</v>
      </c>
      <c r="C335" s="114"/>
      <c r="D335" s="114"/>
      <c r="E335" s="114"/>
      <c r="F335" s="114"/>
      <c r="G335" s="114"/>
      <c r="H335" s="114"/>
      <c r="I335" s="114"/>
      <c r="J335" s="114"/>
      <c r="K335" s="114"/>
      <c r="L335" s="114"/>
    </row>
    <row r="336" spans="1:12">
      <c r="A336" s="303">
        <v>31221</v>
      </c>
      <c r="B336" s="129" t="s">
        <v>132</v>
      </c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</row>
    <row r="337" spans="1:12">
      <c r="A337" s="303">
        <v>31222</v>
      </c>
      <c r="B337" s="129" t="s">
        <v>138</v>
      </c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</row>
    <row r="338" spans="1:12">
      <c r="A338" s="303">
        <v>31223</v>
      </c>
      <c r="B338" s="129" t="s">
        <v>134</v>
      </c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</row>
    <row r="339" spans="1:12">
      <c r="A339" s="303">
        <v>31224</v>
      </c>
      <c r="B339" s="129" t="s">
        <v>135</v>
      </c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</row>
    <row r="340" spans="1:12">
      <c r="A340" s="303">
        <v>31400</v>
      </c>
      <c r="B340" s="129" t="s">
        <v>139</v>
      </c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</row>
    <row r="341" spans="1:12">
      <c r="A341" s="303">
        <v>31500</v>
      </c>
      <c r="B341" s="129" t="s">
        <v>140</v>
      </c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</row>
    <row r="342" spans="1:12">
      <c r="A342" s="125">
        <v>32</v>
      </c>
      <c r="B342" s="126" t="s">
        <v>141</v>
      </c>
      <c r="C342" s="114"/>
      <c r="D342" s="114"/>
      <c r="E342" s="114"/>
      <c r="F342" s="114"/>
      <c r="G342" s="114"/>
      <c r="H342" s="114"/>
      <c r="I342" s="114"/>
      <c r="J342" s="114"/>
      <c r="K342" s="114"/>
      <c r="L342" s="114"/>
    </row>
    <row r="343" spans="1:12">
      <c r="A343" s="302">
        <v>321</v>
      </c>
      <c r="B343" s="126" t="s">
        <v>142</v>
      </c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</row>
    <row r="344" spans="1:12">
      <c r="A344" s="303">
        <v>32110</v>
      </c>
      <c r="B344" s="129" t="s">
        <v>127</v>
      </c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</row>
    <row r="345" spans="1:12">
      <c r="A345" s="303">
        <v>32120</v>
      </c>
      <c r="B345" s="129" t="s">
        <v>128</v>
      </c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</row>
    <row r="346" spans="1:12">
      <c r="A346" s="125">
        <v>33</v>
      </c>
      <c r="B346" s="126" t="s">
        <v>143</v>
      </c>
      <c r="C346" s="114">
        <v>0</v>
      </c>
      <c r="D346" s="114">
        <v>0</v>
      </c>
      <c r="E346" s="114">
        <v>0</v>
      </c>
      <c r="F346" s="114">
        <v>0</v>
      </c>
      <c r="G346" s="114">
        <v>82315.27</v>
      </c>
      <c r="H346" s="114">
        <v>0</v>
      </c>
      <c r="I346" s="114">
        <v>0</v>
      </c>
      <c r="J346" s="114">
        <v>0</v>
      </c>
      <c r="K346" s="114">
        <v>82315.27</v>
      </c>
      <c r="L346" s="114">
        <v>0</v>
      </c>
    </row>
    <row r="347" spans="1:12">
      <c r="A347" s="303">
        <v>33100</v>
      </c>
      <c r="B347" s="129" t="s">
        <v>144</v>
      </c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</row>
    <row r="348" spans="1:12">
      <c r="A348" s="303">
        <v>33200</v>
      </c>
      <c r="B348" s="129" t="s">
        <v>145</v>
      </c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</row>
    <row r="349" spans="1:12">
      <c r="A349" s="303">
        <v>33300</v>
      </c>
      <c r="B349" s="129" t="s">
        <v>146</v>
      </c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</row>
    <row r="350" spans="1:12">
      <c r="A350" s="303">
        <v>33400</v>
      </c>
      <c r="B350" s="129" t="s">
        <v>147</v>
      </c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</row>
    <row r="351" spans="1:12">
      <c r="A351" s="128">
        <v>33401</v>
      </c>
      <c r="B351" s="129" t="s">
        <v>648</v>
      </c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</row>
    <row r="352" spans="1:12">
      <c r="A352" s="128">
        <v>33402</v>
      </c>
      <c r="B352" s="129" t="s">
        <v>649</v>
      </c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</row>
    <row r="353" spans="1:12">
      <c r="A353" s="302">
        <v>335</v>
      </c>
      <c r="B353" s="126" t="s">
        <v>148</v>
      </c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</row>
    <row r="354" spans="1:12">
      <c r="A354" s="128">
        <v>33510</v>
      </c>
      <c r="B354" s="129" t="s">
        <v>149</v>
      </c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</row>
    <row r="355" spans="1:12">
      <c r="A355" s="322">
        <v>335101</v>
      </c>
      <c r="B355" s="165" t="s">
        <v>569</v>
      </c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</row>
    <row r="356" spans="1:12">
      <c r="A356" s="322">
        <v>335102</v>
      </c>
      <c r="B356" s="165" t="s">
        <v>570</v>
      </c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</row>
    <row r="357" spans="1:12">
      <c r="A357" s="322">
        <v>335103</v>
      </c>
      <c r="B357" s="165" t="s">
        <v>571</v>
      </c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</row>
    <row r="358" spans="1:12">
      <c r="A358" s="322">
        <v>335104</v>
      </c>
      <c r="B358" s="165" t="s">
        <v>572</v>
      </c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</row>
    <row r="359" spans="1:12">
      <c r="A359" s="322">
        <v>335105</v>
      </c>
      <c r="B359" s="165" t="s">
        <v>573</v>
      </c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</row>
    <row r="360" spans="1:12">
      <c r="A360" s="322">
        <v>335106</v>
      </c>
      <c r="B360" s="165" t="s">
        <v>574</v>
      </c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</row>
    <row r="361" spans="1:12">
      <c r="A361" s="322">
        <v>335107</v>
      </c>
      <c r="B361" s="165" t="s">
        <v>575</v>
      </c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</row>
    <row r="362" spans="1:12">
      <c r="A362" s="322">
        <v>335108</v>
      </c>
      <c r="B362" s="165" t="s">
        <v>576</v>
      </c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</row>
    <row r="363" spans="1:12">
      <c r="A363" s="322">
        <v>335109</v>
      </c>
      <c r="B363" s="165" t="s">
        <v>577</v>
      </c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</row>
    <row r="364" spans="1:12">
      <c r="A364" s="322">
        <v>335110</v>
      </c>
      <c r="B364" s="165" t="s">
        <v>578</v>
      </c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</row>
    <row r="365" spans="1:12">
      <c r="A365" s="322">
        <v>335111</v>
      </c>
      <c r="B365" s="165" t="s">
        <v>579</v>
      </c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</row>
    <row r="366" spans="1:12">
      <c r="A366" s="322">
        <v>335112</v>
      </c>
      <c r="B366" s="165" t="s">
        <v>580</v>
      </c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</row>
    <row r="367" spans="1:12">
      <c r="A367" s="322">
        <v>335113</v>
      </c>
      <c r="B367" s="165" t="s">
        <v>581</v>
      </c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</row>
    <row r="368" spans="1:12">
      <c r="A368" s="303">
        <v>33520</v>
      </c>
      <c r="B368" s="129" t="s">
        <v>150</v>
      </c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</row>
    <row r="369" spans="1:12">
      <c r="A369" s="302">
        <v>336</v>
      </c>
      <c r="B369" s="126" t="s">
        <v>151</v>
      </c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</row>
    <row r="370" spans="1:12">
      <c r="A370" s="302">
        <v>3361</v>
      </c>
      <c r="B370" s="126" t="s">
        <v>152</v>
      </c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</row>
    <row r="371" spans="1:12">
      <c r="A371" s="303">
        <v>33611</v>
      </c>
      <c r="B371" s="129" t="s">
        <v>153</v>
      </c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</row>
    <row r="372" spans="1:12">
      <c r="A372" s="303">
        <v>33612</v>
      </c>
      <c r="B372" s="129" t="s">
        <v>154</v>
      </c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</row>
    <row r="373" spans="1:12">
      <c r="A373" s="303">
        <v>33613</v>
      </c>
      <c r="B373" s="129" t="s">
        <v>155</v>
      </c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</row>
    <row r="374" spans="1:12">
      <c r="A374" s="303">
        <v>33614</v>
      </c>
      <c r="B374" s="129" t="s">
        <v>156</v>
      </c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</row>
    <row r="375" spans="1:12">
      <c r="A375" s="303">
        <v>33615</v>
      </c>
      <c r="B375" s="129" t="s">
        <v>157</v>
      </c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</row>
    <row r="376" spans="1:12">
      <c r="A376" s="302">
        <v>3362</v>
      </c>
      <c r="B376" s="126" t="s">
        <v>158</v>
      </c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</row>
    <row r="377" spans="1:12">
      <c r="A377" s="303">
        <v>33621</v>
      </c>
      <c r="B377" s="129" t="s">
        <v>153</v>
      </c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</row>
    <row r="378" spans="1:12">
      <c r="A378" s="303">
        <v>33622</v>
      </c>
      <c r="B378" s="129" t="s">
        <v>156</v>
      </c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</row>
    <row r="379" spans="1:12">
      <c r="A379" s="303">
        <v>33623</v>
      </c>
      <c r="B379" s="129" t="s">
        <v>157</v>
      </c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</row>
    <row r="380" spans="1:12">
      <c r="A380" s="125">
        <v>34</v>
      </c>
      <c r="B380" s="126" t="s">
        <v>159</v>
      </c>
      <c r="C380" s="114">
        <v>7394400</v>
      </c>
      <c r="D380" s="114">
        <v>0</v>
      </c>
      <c r="E380" s="114">
        <v>3921733</v>
      </c>
      <c r="F380" s="114">
        <v>0</v>
      </c>
      <c r="G380" s="114">
        <v>0</v>
      </c>
      <c r="H380" s="114">
        <v>3921733</v>
      </c>
      <c r="I380" s="114">
        <v>0</v>
      </c>
      <c r="J380" s="114">
        <v>0</v>
      </c>
      <c r="K380" s="114">
        <v>7394400</v>
      </c>
      <c r="L380" s="114">
        <v>0</v>
      </c>
    </row>
    <row r="381" spans="1:12">
      <c r="A381" s="303">
        <v>34100</v>
      </c>
      <c r="B381" s="129" t="s">
        <v>160</v>
      </c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</row>
    <row r="382" spans="1:12">
      <c r="A382" s="303">
        <v>34200</v>
      </c>
      <c r="B382" s="129" t="s">
        <v>161</v>
      </c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</row>
    <row r="383" spans="1:12">
      <c r="A383" s="303">
        <v>34300</v>
      </c>
      <c r="B383" s="129" t="s">
        <v>162</v>
      </c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</row>
    <row r="384" spans="1:12">
      <c r="A384" s="303">
        <v>34400</v>
      </c>
      <c r="B384" s="129" t="s">
        <v>163</v>
      </c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</row>
    <row r="385" spans="1:12">
      <c r="A385" s="303">
        <v>34500</v>
      </c>
      <c r="B385" s="129" t="s">
        <v>164</v>
      </c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</row>
    <row r="386" spans="1:12">
      <c r="A386" s="303">
        <v>34600</v>
      </c>
      <c r="B386" s="129" t="s">
        <v>165</v>
      </c>
      <c r="C386" s="116">
        <v>7394400</v>
      </c>
      <c r="D386" s="116">
        <v>0</v>
      </c>
      <c r="E386" s="116">
        <v>0</v>
      </c>
      <c r="F386" s="116">
        <v>0</v>
      </c>
      <c r="G386" s="116">
        <v>0</v>
      </c>
      <c r="H386" s="116">
        <v>0</v>
      </c>
      <c r="I386" s="116">
        <v>0</v>
      </c>
      <c r="J386" s="116">
        <v>0</v>
      </c>
      <c r="K386" s="116">
        <v>7394400</v>
      </c>
      <c r="L386" s="116">
        <v>0</v>
      </c>
    </row>
    <row r="387" spans="1:12">
      <c r="A387" s="302">
        <v>3471</v>
      </c>
      <c r="B387" s="126" t="s">
        <v>166</v>
      </c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</row>
    <row r="388" spans="1:12">
      <c r="A388" s="303">
        <v>34711</v>
      </c>
      <c r="B388" s="129" t="s">
        <v>167</v>
      </c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</row>
    <row r="389" spans="1:12">
      <c r="A389" s="303">
        <v>34712</v>
      </c>
      <c r="B389" s="129" t="s">
        <v>168</v>
      </c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</row>
    <row r="390" spans="1:12">
      <c r="A390" s="303">
        <v>34713</v>
      </c>
      <c r="B390" s="129" t="s">
        <v>169</v>
      </c>
      <c r="C390" s="116">
        <v>0</v>
      </c>
      <c r="D390" s="116">
        <v>0</v>
      </c>
      <c r="E390" s="116">
        <v>3921733</v>
      </c>
      <c r="F390" s="116">
        <v>0</v>
      </c>
      <c r="G390" s="116">
        <v>0</v>
      </c>
      <c r="H390" s="116">
        <v>3921733</v>
      </c>
      <c r="I390" s="116">
        <v>0</v>
      </c>
      <c r="J390" s="116">
        <v>0</v>
      </c>
      <c r="K390" s="116">
        <v>0</v>
      </c>
      <c r="L390" s="116">
        <v>0</v>
      </c>
    </row>
    <row r="391" spans="1:12">
      <c r="A391" s="303">
        <v>34714</v>
      </c>
      <c r="B391" s="129" t="s">
        <v>170</v>
      </c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</row>
    <row r="392" spans="1:12">
      <c r="A392" s="125">
        <v>35</v>
      </c>
      <c r="B392" s="126" t="s">
        <v>171</v>
      </c>
      <c r="C392" s="114">
        <v>441265130.63999999</v>
      </c>
      <c r="D392" s="114">
        <v>0</v>
      </c>
      <c r="E392" s="114">
        <v>16627500</v>
      </c>
      <c r="F392" s="114">
        <v>448149660.63999999</v>
      </c>
      <c r="G392" s="114">
        <v>0</v>
      </c>
      <c r="H392" s="114">
        <v>0</v>
      </c>
      <c r="I392" s="114">
        <v>0</v>
      </c>
      <c r="J392" s="114">
        <v>0</v>
      </c>
      <c r="K392" s="114">
        <v>9742970</v>
      </c>
      <c r="L392" s="114">
        <v>0</v>
      </c>
    </row>
    <row r="393" spans="1:12">
      <c r="A393" s="302">
        <v>351</v>
      </c>
      <c r="B393" s="126" t="s">
        <v>455</v>
      </c>
      <c r="C393" s="114"/>
      <c r="D393" s="114"/>
      <c r="E393" s="114"/>
      <c r="F393" s="114"/>
      <c r="G393" s="114"/>
      <c r="H393" s="114"/>
      <c r="I393" s="114"/>
      <c r="J393" s="114"/>
      <c r="K393" s="114"/>
      <c r="L393" s="114"/>
    </row>
    <row r="394" spans="1:12">
      <c r="A394" s="303">
        <v>35110</v>
      </c>
      <c r="B394" s="129" t="s">
        <v>173</v>
      </c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</row>
    <row r="395" spans="1:12">
      <c r="A395" s="303">
        <v>35130</v>
      </c>
      <c r="B395" s="129" t="s">
        <v>175</v>
      </c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</row>
    <row r="396" spans="1:12">
      <c r="A396" s="303">
        <v>35200</v>
      </c>
      <c r="B396" s="129" t="s">
        <v>177</v>
      </c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</row>
    <row r="397" spans="1:12">
      <c r="A397" s="303">
        <v>35300</v>
      </c>
      <c r="B397" s="129" t="s">
        <v>179</v>
      </c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</row>
    <row r="398" spans="1:12">
      <c r="A398" s="302">
        <v>354</v>
      </c>
      <c r="B398" s="126" t="s">
        <v>180</v>
      </c>
      <c r="C398" s="114"/>
      <c r="D398" s="114"/>
      <c r="E398" s="114"/>
      <c r="F398" s="114"/>
      <c r="G398" s="114"/>
      <c r="H398" s="114"/>
      <c r="I398" s="114"/>
      <c r="J398" s="114"/>
      <c r="K398" s="114"/>
      <c r="L398" s="114"/>
    </row>
    <row r="399" spans="1:12">
      <c r="A399" s="303">
        <v>35410</v>
      </c>
      <c r="B399" s="129" t="s">
        <v>182</v>
      </c>
      <c r="C399" s="116">
        <v>0</v>
      </c>
      <c r="D399" s="116">
        <v>0</v>
      </c>
      <c r="E399" s="116">
        <v>598400</v>
      </c>
      <c r="F399" s="116">
        <v>598400</v>
      </c>
      <c r="G399" s="116">
        <v>0</v>
      </c>
      <c r="H399" s="116">
        <v>0</v>
      </c>
      <c r="I399" s="116">
        <v>0</v>
      </c>
      <c r="J399" s="116">
        <v>0</v>
      </c>
      <c r="K399" s="116">
        <v>0</v>
      </c>
      <c r="L399" s="116">
        <v>0</v>
      </c>
    </row>
    <row r="400" spans="1:12">
      <c r="A400" s="303">
        <v>35420</v>
      </c>
      <c r="B400" s="129" t="s">
        <v>184</v>
      </c>
      <c r="C400" s="116">
        <v>0</v>
      </c>
      <c r="D400" s="116">
        <v>0</v>
      </c>
      <c r="E400" s="116">
        <v>705800</v>
      </c>
      <c r="F400" s="116">
        <v>705800</v>
      </c>
      <c r="G400" s="116">
        <v>0</v>
      </c>
      <c r="H400" s="116">
        <v>0</v>
      </c>
      <c r="I400" s="116">
        <v>0</v>
      </c>
      <c r="J400" s="116">
        <v>0</v>
      </c>
      <c r="K400" s="116">
        <v>0</v>
      </c>
      <c r="L400" s="116">
        <v>0</v>
      </c>
    </row>
    <row r="401" spans="1:12">
      <c r="A401" s="303">
        <v>35430</v>
      </c>
      <c r="B401" s="129" t="s">
        <v>186</v>
      </c>
      <c r="C401" s="116">
        <v>0</v>
      </c>
      <c r="D401" s="116">
        <v>0</v>
      </c>
      <c r="E401" s="116">
        <v>6679000</v>
      </c>
      <c r="F401" s="116">
        <v>6679000</v>
      </c>
      <c r="G401" s="116">
        <v>0</v>
      </c>
      <c r="H401" s="116">
        <v>0</v>
      </c>
      <c r="I401" s="116">
        <v>0</v>
      </c>
      <c r="J401" s="116">
        <v>0</v>
      </c>
      <c r="K401" s="116">
        <v>0</v>
      </c>
      <c r="L401" s="116">
        <v>0</v>
      </c>
    </row>
    <row r="402" spans="1:12">
      <c r="A402" s="303">
        <v>35440</v>
      </c>
      <c r="B402" s="129" t="s">
        <v>188</v>
      </c>
      <c r="C402" s="116">
        <v>0</v>
      </c>
      <c r="D402" s="116">
        <v>0</v>
      </c>
      <c r="E402" s="116">
        <v>5245900</v>
      </c>
      <c r="F402" s="116">
        <v>5245900</v>
      </c>
      <c r="G402" s="116">
        <v>0</v>
      </c>
      <c r="H402" s="116">
        <v>0</v>
      </c>
      <c r="I402" s="116">
        <v>0</v>
      </c>
      <c r="J402" s="116">
        <v>0</v>
      </c>
      <c r="K402" s="116">
        <v>0</v>
      </c>
      <c r="L402" s="116">
        <v>0</v>
      </c>
    </row>
    <row r="403" spans="1:12">
      <c r="A403" s="303">
        <v>35450</v>
      </c>
      <c r="B403" s="129" t="s">
        <v>190</v>
      </c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</row>
    <row r="404" spans="1:12">
      <c r="A404" s="303">
        <v>35460</v>
      </c>
      <c r="B404" s="129" t="s">
        <v>192</v>
      </c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</row>
    <row r="405" spans="1:12">
      <c r="A405" s="303">
        <v>35470</v>
      </c>
      <c r="B405" s="129" t="s">
        <v>194</v>
      </c>
      <c r="C405" s="116">
        <v>6958070</v>
      </c>
      <c r="D405" s="116">
        <v>0</v>
      </c>
      <c r="E405" s="116">
        <v>3398400</v>
      </c>
      <c r="F405" s="116">
        <v>613500</v>
      </c>
      <c r="G405" s="116">
        <v>0</v>
      </c>
      <c r="H405" s="116">
        <v>0</v>
      </c>
      <c r="I405" s="116">
        <v>0</v>
      </c>
      <c r="J405" s="116">
        <v>0</v>
      </c>
      <c r="K405" s="116">
        <v>9742970</v>
      </c>
      <c r="L405" s="116">
        <v>0</v>
      </c>
    </row>
    <row r="406" spans="1:12">
      <c r="A406" s="303">
        <v>35500</v>
      </c>
      <c r="B406" s="129" t="s">
        <v>196</v>
      </c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</row>
    <row r="407" spans="1:12">
      <c r="A407" s="303">
        <v>35600</v>
      </c>
      <c r="B407" s="129" t="s">
        <v>198</v>
      </c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</row>
    <row r="408" spans="1:12">
      <c r="A408" s="125">
        <v>36</v>
      </c>
      <c r="B408" s="126" t="s">
        <v>199</v>
      </c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</row>
    <row r="409" spans="1:12">
      <c r="A409" s="303">
        <v>36100</v>
      </c>
      <c r="B409" s="129" t="s">
        <v>200</v>
      </c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</row>
    <row r="410" spans="1:12">
      <c r="A410" s="303">
        <v>36200</v>
      </c>
      <c r="B410" s="129" t="s">
        <v>201</v>
      </c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</row>
    <row r="411" spans="1:12">
      <c r="A411" s="303">
        <v>36300</v>
      </c>
      <c r="B411" s="129" t="s">
        <v>202</v>
      </c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</row>
    <row r="412" spans="1:12">
      <c r="A412" s="303">
        <v>36400</v>
      </c>
      <c r="B412" s="129" t="s">
        <v>203</v>
      </c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</row>
    <row r="413" spans="1:12">
      <c r="A413" s="303">
        <v>36500</v>
      </c>
      <c r="B413" s="129" t="s">
        <v>204</v>
      </c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</row>
    <row r="414" spans="1:12">
      <c r="A414" s="303">
        <v>36600</v>
      </c>
      <c r="B414" s="129" t="s">
        <v>205</v>
      </c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</row>
    <row r="415" spans="1:12">
      <c r="A415" s="303">
        <v>36700</v>
      </c>
      <c r="B415" s="129" t="s">
        <v>650</v>
      </c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</row>
    <row r="416" spans="1:12">
      <c r="A416" s="303">
        <v>36800</v>
      </c>
      <c r="B416" s="129" t="s">
        <v>651</v>
      </c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</row>
    <row r="417" spans="1:12" ht="30">
      <c r="A417" s="303">
        <v>36900</v>
      </c>
      <c r="B417" s="129" t="s">
        <v>811</v>
      </c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</row>
    <row r="418" spans="1:12">
      <c r="A418" s="302">
        <v>2</v>
      </c>
      <c r="B418" s="126" t="s">
        <v>206</v>
      </c>
      <c r="C418" s="114">
        <v>0</v>
      </c>
      <c r="D418" s="114">
        <v>0</v>
      </c>
      <c r="E418" s="114">
        <v>775085080.62</v>
      </c>
      <c r="F418" s="114">
        <v>0</v>
      </c>
      <c r="G418" s="114">
        <v>131412714.15800001</v>
      </c>
      <c r="H418" s="114">
        <v>1950</v>
      </c>
      <c r="I418" s="114">
        <v>0</v>
      </c>
      <c r="J418" s="114">
        <v>906495844.778</v>
      </c>
      <c r="K418" s="374">
        <v>1.19209289550781E-7</v>
      </c>
      <c r="L418" s="114">
        <v>0</v>
      </c>
    </row>
    <row r="419" spans="1:12">
      <c r="A419" s="125">
        <v>37</v>
      </c>
      <c r="B419" s="126" t="s">
        <v>207</v>
      </c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</row>
    <row r="420" spans="1:12">
      <c r="A420" s="302">
        <v>371</v>
      </c>
      <c r="B420" s="126" t="s">
        <v>208</v>
      </c>
      <c r="C420" s="114"/>
      <c r="D420" s="114"/>
      <c r="E420" s="114"/>
      <c r="F420" s="114"/>
      <c r="G420" s="114"/>
      <c r="H420" s="114"/>
      <c r="I420" s="114"/>
      <c r="J420" s="114"/>
      <c r="K420" s="114"/>
      <c r="L420" s="114"/>
    </row>
    <row r="421" spans="1:12">
      <c r="A421" s="303">
        <v>37110</v>
      </c>
      <c r="B421" s="129" t="s">
        <v>127</v>
      </c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</row>
    <row r="422" spans="1:12">
      <c r="A422" s="303">
        <v>37120</v>
      </c>
      <c r="B422" s="129" t="s">
        <v>128</v>
      </c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</row>
    <row r="423" spans="1:12">
      <c r="A423" s="302">
        <v>372</v>
      </c>
      <c r="B423" s="126" t="s">
        <v>142</v>
      </c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</row>
    <row r="424" spans="1:12">
      <c r="A424" s="303">
        <v>37210</v>
      </c>
      <c r="B424" s="129" t="s">
        <v>127</v>
      </c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</row>
    <row r="425" spans="1:12">
      <c r="A425" s="303">
        <v>37220</v>
      </c>
      <c r="B425" s="129" t="s">
        <v>128</v>
      </c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</row>
    <row r="426" spans="1:12">
      <c r="A426" s="302">
        <v>373</v>
      </c>
      <c r="B426" s="126" t="s">
        <v>209</v>
      </c>
      <c r="C426" s="114"/>
      <c r="D426" s="114"/>
      <c r="E426" s="114"/>
      <c r="F426" s="114"/>
      <c r="G426" s="114"/>
      <c r="H426" s="114"/>
      <c r="I426" s="114"/>
      <c r="J426" s="114"/>
      <c r="K426" s="114"/>
      <c r="L426" s="114"/>
    </row>
    <row r="427" spans="1:12">
      <c r="A427" s="302">
        <v>3731</v>
      </c>
      <c r="B427" s="126" t="s">
        <v>152</v>
      </c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</row>
    <row r="428" spans="1:12">
      <c r="A428" s="128">
        <v>37311</v>
      </c>
      <c r="B428" s="129" t="s">
        <v>153</v>
      </c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</row>
    <row r="429" spans="1:12">
      <c r="A429" s="303">
        <v>37312</v>
      </c>
      <c r="B429" s="129" t="s">
        <v>154</v>
      </c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</row>
    <row r="430" spans="1:12">
      <c r="A430" s="303">
        <v>37313</v>
      </c>
      <c r="B430" s="129" t="s">
        <v>155</v>
      </c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</row>
    <row r="431" spans="1:12">
      <c r="A431" s="303">
        <v>37314</v>
      </c>
      <c r="B431" s="129" t="s">
        <v>156</v>
      </c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</row>
    <row r="432" spans="1:12">
      <c r="A432" s="303">
        <v>37315</v>
      </c>
      <c r="B432" s="129" t="s">
        <v>157</v>
      </c>
      <c r="C432" s="116"/>
      <c r="D432" s="116"/>
      <c r="E432" s="116"/>
      <c r="F432" s="116"/>
      <c r="G432" s="116"/>
      <c r="H432" s="116"/>
      <c r="I432" s="116"/>
      <c r="J432" s="116"/>
      <c r="K432" s="116"/>
      <c r="L432" s="116"/>
    </row>
    <row r="433" spans="1:12">
      <c r="A433" s="302">
        <v>3732</v>
      </c>
      <c r="B433" s="262" t="s">
        <v>644</v>
      </c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</row>
    <row r="434" spans="1:12">
      <c r="A434" s="128">
        <v>37321</v>
      </c>
      <c r="B434" s="129" t="s">
        <v>153</v>
      </c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</row>
    <row r="435" spans="1:12">
      <c r="A435" s="128">
        <v>37323</v>
      </c>
      <c r="B435" s="129" t="s">
        <v>156</v>
      </c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</row>
    <row r="436" spans="1:12">
      <c r="A436" s="128">
        <v>37324</v>
      </c>
      <c r="B436" s="129" t="s">
        <v>157</v>
      </c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</row>
    <row r="437" spans="1:12">
      <c r="A437" s="128">
        <v>37330</v>
      </c>
      <c r="B437" s="129" t="s">
        <v>210</v>
      </c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</row>
    <row r="438" spans="1:12">
      <c r="A438" s="125">
        <v>39</v>
      </c>
      <c r="B438" s="126" t="s">
        <v>211</v>
      </c>
      <c r="C438" s="114">
        <v>15339824434.24</v>
      </c>
      <c r="D438" s="114">
        <v>0</v>
      </c>
      <c r="E438" s="114">
        <v>230396617</v>
      </c>
      <c r="F438" s="114">
        <v>930666352.919999</v>
      </c>
      <c r="G438" s="114">
        <v>0</v>
      </c>
      <c r="H438" s="114">
        <v>0</v>
      </c>
      <c r="I438" s="114">
        <v>0</v>
      </c>
      <c r="J438" s="114">
        <v>0</v>
      </c>
      <c r="K438" s="114">
        <v>14639554698.32</v>
      </c>
      <c r="L438" s="114">
        <v>0</v>
      </c>
    </row>
    <row r="439" spans="1:12">
      <c r="A439" s="336">
        <v>391</v>
      </c>
      <c r="B439" s="222" t="s">
        <v>212</v>
      </c>
      <c r="C439" s="114"/>
      <c r="D439" s="114"/>
      <c r="E439" s="114"/>
      <c r="F439" s="114"/>
      <c r="G439" s="114"/>
      <c r="H439" s="114"/>
      <c r="I439" s="114"/>
      <c r="J439" s="114"/>
      <c r="K439" s="114"/>
      <c r="L439" s="114"/>
    </row>
    <row r="440" spans="1:12">
      <c r="A440" s="302">
        <v>392</v>
      </c>
      <c r="B440" s="126" t="s">
        <v>213</v>
      </c>
      <c r="C440" s="114"/>
      <c r="D440" s="114"/>
      <c r="E440" s="114"/>
      <c r="F440" s="114"/>
      <c r="G440" s="114"/>
      <c r="H440" s="114"/>
      <c r="I440" s="114"/>
      <c r="J440" s="114"/>
      <c r="K440" s="114"/>
      <c r="L440" s="114"/>
    </row>
    <row r="441" spans="1:12">
      <c r="A441" s="303">
        <v>39201</v>
      </c>
      <c r="B441" s="129" t="s">
        <v>215</v>
      </c>
      <c r="C441" s="116">
        <v>11756619950</v>
      </c>
      <c r="D441" s="116">
        <v>0</v>
      </c>
      <c r="E441" s="116">
        <v>0</v>
      </c>
      <c r="F441" s="116">
        <v>0</v>
      </c>
      <c r="G441" s="116">
        <v>0</v>
      </c>
      <c r="H441" s="116">
        <v>0</v>
      </c>
      <c r="I441" s="116">
        <v>0</v>
      </c>
      <c r="J441" s="116">
        <v>0</v>
      </c>
      <c r="K441" s="116">
        <v>11756619950</v>
      </c>
      <c r="L441" s="116">
        <v>0</v>
      </c>
    </row>
    <row r="442" spans="1:12">
      <c r="A442" s="303">
        <v>39202</v>
      </c>
      <c r="B442" s="129" t="s">
        <v>216</v>
      </c>
      <c r="C442" s="116">
        <v>-202113692.16</v>
      </c>
      <c r="D442" s="116">
        <v>0</v>
      </c>
      <c r="E442" s="116">
        <v>0</v>
      </c>
      <c r="F442" s="116">
        <v>202113692.16</v>
      </c>
      <c r="G442" s="116">
        <v>0</v>
      </c>
      <c r="H442" s="116">
        <v>0</v>
      </c>
      <c r="I442" s="116">
        <v>0</v>
      </c>
      <c r="J442" s="116">
        <v>0</v>
      </c>
      <c r="K442" s="116">
        <v>-404227384.31999999</v>
      </c>
      <c r="L442" s="116">
        <v>0</v>
      </c>
    </row>
    <row r="443" spans="1:12">
      <c r="A443" s="303">
        <v>39203</v>
      </c>
      <c r="B443" s="129" t="s">
        <v>218</v>
      </c>
      <c r="C443" s="116">
        <v>140000000</v>
      </c>
      <c r="D443" s="116">
        <v>0</v>
      </c>
      <c r="E443" s="116">
        <v>81896617</v>
      </c>
      <c r="F443" s="116">
        <v>140000000</v>
      </c>
      <c r="G443" s="116">
        <v>0</v>
      </c>
      <c r="H443" s="116">
        <v>0</v>
      </c>
      <c r="I443" s="116">
        <v>0</v>
      </c>
      <c r="J443" s="116">
        <v>0</v>
      </c>
      <c r="K443" s="116">
        <v>81896617</v>
      </c>
      <c r="L443" s="116">
        <v>0</v>
      </c>
    </row>
    <row r="444" spans="1:12">
      <c r="A444" s="303">
        <v>39204</v>
      </c>
      <c r="B444" s="129" t="s">
        <v>216</v>
      </c>
      <c r="C444" s="116">
        <v>-140000000</v>
      </c>
      <c r="D444" s="116">
        <v>0</v>
      </c>
      <c r="E444" s="116">
        <v>140000000</v>
      </c>
      <c r="F444" s="116">
        <v>34123590.369999997</v>
      </c>
      <c r="G444" s="116">
        <v>0</v>
      </c>
      <c r="H444" s="116">
        <v>0</v>
      </c>
      <c r="I444" s="116">
        <v>0</v>
      </c>
      <c r="J444" s="116">
        <v>0</v>
      </c>
      <c r="K444" s="116">
        <v>-34123590.369999997</v>
      </c>
      <c r="L444" s="116">
        <v>0</v>
      </c>
    </row>
    <row r="445" spans="1:12">
      <c r="A445" s="303">
        <v>39205</v>
      </c>
      <c r="B445" s="129" t="s">
        <v>692</v>
      </c>
      <c r="C445" s="116">
        <v>3968651146</v>
      </c>
      <c r="D445" s="116">
        <v>0</v>
      </c>
      <c r="E445" s="116">
        <v>0</v>
      </c>
      <c r="F445" s="116">
        <v>0</v>
      </c>
      <c r="G445" s="116">
        <v>0</v>
      </c>
      <c r="H445" s="116">
        <v>0</v>
      </c>
      <c r="I445" s="116">
        <v>0</v>
      </c>
      <c r="J445" s="116">
        <v>0</v>
      </c>
      <c r="K445" s="116">
        <v>3968651146</v>
      </c>
      <c r="L445" s="116">
        <v>0</v>
      </c>
    </row>
    <row r="446" spans="1:12">
      <c r="A446" s="303">
        <v>39206</v>
      </c>
      <c r="B446" s="129" t="s">
        <v>216</v>
      </c>
      <c r="C446" s="116">
        <v>-555655242.28999996</v>
      </c>
      <c r="D446" s="116">
        <v>0</v>
      </c>
      <c r="E446" s="116">
        <v>0</v>
      </c>
      <c r="F446" s="116">
        <v>547129403.03999996</v>
      </c>
      <c r="G446" s="116">
        <v>0</v>
      </c>
      <c r="H446" s="116">
        <v>0</v>
      </c>
      <c r="I446" s="116">
        <v>0</v>
      </c>
      <c r="J446" s="116">
        <v>0</v>
      </c>
      <c r="K446" s="116">
        <v>-1102784645.3299999</v>
      </c>
      <c r="L446" s="116">
        <v>0</v>
      </c>
    </row>
    <row r="447" spans="1:12">
      <c r="A447" s="303">
        <v>39207</v>
      </c>
      <c r="B447" s="129" t="s">
        <v>221</v>
      </c>
      <c r="C447" s="116">
        <v>17550587</v>
      </c>
      <c r="D447" s="116">
        <v>0</v>
      </c>
      <c r="E447" s="116">
        <v>0</v>
      </c>
      <c r="F447" s="116">
        <v>0</v>
      </c>
      <c r="G447" s="116">
        <v>0</v>
      </c>
      <c r="H447" s="116">
        <v>0</v>
      </c>
      <c r="I447" s="116">
        <v>0</v>
      </c>
      <c r="J447" s="116">
        <v>0</v>
      </c>
      <c r="K447" s="116">
        <v>17550587</v>
      </c>
      <c r="L447" s="116">
        <v>0</v>
      </c>
    </row>
    <row r="448" spans="1:12">
      <c r="A448" s="303">
        <v>39208</v>
      </c>
      <c r="B448" s="129" t="s">
        <v>216</v>
      </c>
      <c r="C448" s="116">
        <v>-7262513.0700000003</v>
      </c>
      <c r="D448" s="116">
        <v>0</v>
      </c>
      <c r="E448" s="116">
        <v>0</v>
      </c>
      <c r="F448" s="116">
        <v>1314816.1200000001</v>
      </c>
      <c r="G448" s="116">
        <v>0</v>
      </c>
      <c r="H448" s="116">
        <v>0</v>
      </c>
      <c r="I448" s="116">
        <v>0</v>
      </c>
      <c r="J448" s="116">
        <v>0</v>
      </c>
      <c r="K448" s="116">
        <v>-8577329.1899999995</v>
      </c>
      <c r="L448" s="116">
        <v>0</v>
      </c>
    </row>
    <row r="449" spans="1:12">
      <c r="A449" s="303">
        <v>39209</v>
      </c>
      <c r="B449" s="129" t="s">
        <v>223</v>
      </c>
      <c r="C449" s="116">
        <v>365894050</v>
      </c>
      <c r="D449" s="116">
        <v>0</v>
      </c>
      <c r="E449" s="116">
        <v>0</v>
      </c>
      <c r="F449" s="116">
        <v>0</v>
      </c>
      <c r="G449" s="116">
        <v>0</v>
      </c>
      <c r="H449" s="116">
        <v>0</v>
      </c>
      <c r="I449" s="116">
        <v>0</v>
      </c>
      <c r="J449" s="116">
        <v>0</v>
      </c>
      <c r="K449" s="116">
        <v>365894050</v>
      </c>
      <c r="L449" s="116">
        <v>0</v>
      </c>
    </row>
    <row r="450" spans="1:12">
      <c r="A450" s="303">
        <v>39210</v>
      </c>
      <c r="B450" s="129" t="s">
        <v>216</v>
      </c>
      <c r="C450" s="116">
        <v>-3859851.24</v>
      </c>
      <c r="D450" s="116">
        <v>0</v>
      </c>
      <c r="E450" s="116">
        <v>0</v>
      </c>
      <c r="F450" s="116">
        <v>3859851.24</v>
      </c>
      <c r="G450" s="116">
        <v>0</v>
      </c>
      <c r="H450" s="116">
        <v>0</v>
      </c>
      <c r="I450" s="116">
        <v>0</v>
      </c>
      <c r="J450" s="116">
        <v>0</v>
      </c>
      <c r="K450" s="116">
        <v>-7719702.4800000004</v>
      </c>
      <c r="L450" s="116">
        <v>0</v>
      </c>
    </row>
    <row r="451" spans="1:12">
      <c r="A451" s="303">
        <v>39211</v>
      </c>
      <c r="B451" s="129" t="s">
        <v>225</v>
      </c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</row>
    <row r="452" spans="1:12">
      <c r="A452" s="303">
        <v>39212</v>
      </c>
      <c r="B452" s="129" t="s">
        <v>216</v>
      </c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</row>
    <row r="453" spans="1:12">
      <c r="A453" s="303">
        <v>39213</v>
      </c>
      <c r="B453" s="129" t="s">
        <v>227</v>
      </c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</row>
    <row r="454" spans="1:12">
      <c r="A454" s="303">
        <v>39214</v>
      </c>
      <c r="B454" s="129" t="s">
        <v>229</v>
      </c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</row>
    <row r="455" spans="1:12">
      <c r="A455" s="303">
        <v>39215</v>
      </c>
      <c r="B455" s="129" t="s">
        <v>216</v>
      </c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</row>
    <row r="456" spans="1:12">
      <c r="A456" s="303">
        <v>39216</v>
      </c>
      <c r="B456" s="129" t="s">
        <v>231</v>
      </c>
      <c r="C456" s="116"/>
      <c r="D456" s="116"/>
      <c r="E456" s="116"/>
      <c r="F456" s="116"/>
      <c r="G456" s="116"/>
      <c r="H456" s="116"/>
      <c r="I456" s="116"/>
      <c r="J456" s="116"/>
      <c r="K456" s="116"/>
      <c r="L456" s="116"/>
    </row>
    <row r="457" spans="1:12">
      <c r="A457" s="303">
        <v>39217</v>
      </c>
      <c r="B457" s="129" t="s">
        <v>233</v>
      </c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</row>
    <row r="458" spans="1:12">
      <c r="A458" s="302">
        <v>393</v>
      </c>
      <c r="B458" s="126" t="s">
        <v>234</v>
      </c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</row>
    <row r="459" spans="1:12">
      <c r="A459" s="303">
        <v>39301</v>
      </c>
      <c r="B459" s="129" t="s">
        <v>236</v>
      </c>
      <c r="C459" s="116">
        <v>0</v>
      </c>
      <c r="D459" s="116">
        <v>0</v>
      </c>
      <c r="E459" s="116">
        <v>8500000</v>
      </c>
      <c r="F459" s="116">
        <v>0</v>
      </c>
      <c r="G459" s="116">
        <v>0</v>
      </c>
      <c r="H459" s="116">
        <v>0</v>
      </c>
      <c r="I459" s="116">
        <v>0</v>
      </c>
      <c r="J459" s="116">
        <v>0</v>
      </c>
      <c r="K459" s="116">
        <v>8500000</v>
      </c>
      <c r="L459" s="116">
        <v>0</v>
      </c>
    </row>
    <row r="460" spans="1:12">
      <c r="A460" s="303">
        <v>39302</v>
      </c>
      <c r="B460" s="129" t="s">
        <v>216</v>
      </c>
      <c r="C460" s="116">
        <v>0</v>
      </c>
      <c r="D460" s="116">
        <v>0</v>
      </c>
      <c r="E460" s="116">
        <v>0</v>
      </c>
      <c r="F460" s="116">
        <v>2124999.9900000002</v>
      </c>
      <c r="G460" s="116">
        <v>0</v>
      </c>
      <c r="H460" s="116">
        <v>0</v>
      </c>
      <c r="I460" s="116">
        <v>0</v>
      </c>
      <c r="J460" s="116">
        <v>0</v>
      </c>
      <c r="K460" s="116">
        <v>-2124999.9900000002</v>
      </c>
      <c r="L460" s="116">
        <v>0</v>
      </c>
    </row>
    <row r="461" spans="1:12">
      <c r="A461" s="303">
        <v>39303</v>
      </c>
      <c r="B461" s="129" t="s">
        <v>238</v>
      </c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</row>
    <row r="462" spans="1:12">
      <c r="A462" s="303">
        <v>39304</v>
      </c>
      <c r="B462" s="129" t="s">
        <v>216</v>
      </c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</row>
    <row r="463" spans="1:12">
      <c r="A463" s="160">
        <v>394</v>
      </c>
      <c r="B463" s="161" t="s">
        <v>706</v>
      </c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</row>
    <row r="464" spans="1:12">
      <c r="A464" s="128">
        <v>39401</v>
      </c>
      <c r="B464" s="165" t="s">
        <v>707</v>
      </c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</row>
    <row r="465" spans="1:12">
      <c r="A465" s="128">
        <v>39402</v>
      </c>
      <c r="B465" s="165" t="s">
        <v>708</v>
      </c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</row>
    <row r="466" spans="1:12">
      <c r="A466" s="128">
        <v>39403</v>
      </c>
      <c r="B466" s="165" t="s">
        <v>709</v>
      </c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</row>
    <row r="467" spans="1:12" ht="30">
      <c r="A467" s="128">
        <v>39404</v>
      </c>
      <c r="B467" s="165" t="s">
        <v>710</v>
      </c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</row>
    <row r="468" spans="1:12">
      <c r="A468" s="128">
        <v>39405</v>
      </c>
      <c r="B468" s="165" t="s">
        <v>711</v>
      </c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</row>
    <row r="469" spans="1:12">
      <c r="A469" s="302">
        <v>3</v>
      </c>
      <c r="B469" s="126" t="s">
        <v>1228</v>
      </c>
      <c r="C469" s="114">
        <v>15788483964.879999</v>
      </c>
      <c r="D469" s="114">
        <v>0</v>
      </c>
      <c r="E469" s="114">
        <v>437233250</v>
      </c>
      <c r="F469" s="114">
        <v>1565103413.5599999</v>
      </c>
      <c r="G469" s="114">
        <v>82315.27</v>
      </c>
      <c r="H469" s="114">
        <v>3921733</v>
      </c>
      <c r="I469" s="114">
        <v>0</v>
      </c>
      <c r="J469" s="114">
        <v>0</v>
      </c>
      <c r="K469" s="114">
        <v>14656774383.59</v>
      </c>
      <c r="L469" s="114">
        <v>0</v>
      </c>
    </row>
    <row r="470" spans="1:12">
      <c r="A470" s="302">
        <v>4</v>
      </c>
      <c r="B470" s="126" t="s">
        <v>240</v>
      </c>
      <c r="C470" s="114">
        <v>0</v>
      </c>
      <c r="D470" s="114">
        <v>434307060.63999999</v>
      </c>
      <c r="E470" s="114">
        <v>572372052.63999999</v>
      </c>
      <c r="F470" s="114">
        <v>16627500</v>
      </c>
      <c r="G470" s="114">
        <v>29499810.272</v>
      </c>
      <c r="H470" s="114">
        <v>151071156.69999999</v>
      </c>
      <c r="I470" s="114">
        <v>0</v>
      </c>
      <c r="J470" s="114">
        <v>0</v>
      </c>
      <c r="K470" s="114">
        <v>0</v>
      </c>
      <c r="L470" s="114">
        <v>133854.42800007801</v>
      </c>
    </row>
    <row r="471" spans="1:12">
      <c r="A471" s="125">
        <v>41</v>
      </c>
      <c r="B471" s="126" t="s">
        <v>241</v>
      </c>
      <c r="C471" s="114">
        <v>0</v>
      </c>
      <c r="D471" s="114">
        <v>434307060.63999999</v>
      </c>
      <c r="E471" s="114">
        <v>572372052.63999999</v>
      </c>
      <c r="F471" s="114">
        <v>16627500</v>
      </c>
      <c r="G471" s="114">
        <v>29499810.272</v>
      </c>
      <c r="H471" s="114">
        <v>151071156.69999999</v>
      </c>
      <c r="I471" s="114">
        <v>0</v>
      </c>
      <c r="J471" s="114">
        <v>0</v>
      </c>
      <c r="K471" s="114">
        <v>0</v>
      </c>
      <c r="L471" s="114">
        <v>133854.42800007801</v>
      </c>
    </row>
    <row r="472" spans="1:12">
      <c r="A472" s="302">
        <v>411</v>
      </c>
      <c r="B472" s="126" t="s">
        <v>242</v>
      </c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</row>
    <row r="473" spans="1:12">
      <c r="A473" s="302">
        <v>4111</v>
      </c>
      <c r="B473" s="126" t="s">
        <v>131</v>
      </c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</row>
    <row r="474" spans="1:12">
      <c r="A474" s="303">
        <v>41111</v>
      </c>
      <c r="B474" s="129" t="s">
        <v>243</v>
      </c>
      <c r="C474" s="116"/>
      <c r="D474" s="116"/>
      <c r="E474" s="116"/>
      <c r="F474" s="116"/>
      <c r="G474" s="116"/>
      <c r="H474" s="116"/>
      <c r="I474" s="116"/>
      <c r="J474" s="116"/>
      <c r="K474" s="116"/>
      <c r="L474" s="116"/>
    </row>
    <row r="475" spans="1:12">
      <c r="A475" s="303">
        <v>41112</v>
      </c>
      <c r="B475" s="129" t="s">
        <v>244</v>
      </c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</row>
    <row r="476" spans="1:12">
      <c r="A476" s="303">
        <v>41113</v>
      </c>
      <c r="B476" s="129" t="s">
        <v>245</v>
      </c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</row>
    <row r="477" spans="1:12">
      <c r="A477" s="302">
        <v>4112</v>
      </c>
      <c r="B477" s="126" t="s">
        <v>137</v>
      </c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</row>
    <row r="478" spans="1:12">
      <c r="A478" s="303">
        <v>41121</v>
      </c>
      <c r="B478" s="129" t="s">
        <v>243</v>
      </c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</row>
    <row r="479" spans="1:12">
      <c r="A479" s="303">
        <v>41122</v>
      </c>
      <c r="B479" s="129" t="s">
        <v>244</v>
      </c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</row>
    <row r="480" spans="1:12">
      <c r="A480" s="303">
        <v>41123</v>
      </c>
      <c r="B480" s="129" t="s">
        <v>245</v>
      </c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</row>
    <row r="481" spans="1:12">
      <c r="A481" s="302">
        <v>412</v>
      </c>
      <c r="B481" s="126" t="s">
        <v>246</v>
      </c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</row>
    <row r="482" spans="1:12">
      <c r="A482" s="302">
        <v>4121</v>
      </c>
      <c r="B482" s="126" t="s">
        <v>131</v>
      </c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</row>
    <row r="483" spans="1:12">
      <c r="A483" s="303">
        <v>41211</v>
      </c>
      <c r="B483" s="129" t="s">
        <v>247</v>
      </c>
      <c r="C483" s="116"/>
      <c r="D483" s="116"/>
      <c r="E483" s="116"/>
      <c r="F483" s="116"/>
      <c r="G483" s="116"/>
      <c r="H483" s="116"/>
      <c r="I483" s="116"/>
      <c r="J483" s="116"/>
      <c r="K483" s="116"/>
      <c r="L483" s="116"/>
    </row>
    <row r="484" spans="1:12">
      <c r="A484" s="303">
        <v>41212</v>
      </c>
      <c r="B484" s="129" t="s">
        <v>154</v>
      </c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</row>
    <row r="485" spans="1:12">
      <c r="A485" s="303">
        <v>41213</v>
      </c>
      <c r="B485" s="129" t="s">
        <v>248</v>
      </c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</row>
    <row r="486" spans="1:12">
      <c r="A486" s="303">
        <v>41214</v>
      </c>
      <c r="B486" s="129" t="s">
        <v>249</v>
      </c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</row>
    <row r="487" spans="1:12">
      <c r="A487" s="303">
        <v>41215</v>
      </c>
      <c r="B487" s="129" t="s">
        <v>250</v>
      </c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</row>
    <row r="488" spans="1:12">
      <c r="A488" s="303">
        <v>41216</v>
      </c>
      <c r="B488" s="129" t="s">
        <v>251</v>
      </c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</row>
    <row r="489" spans="1:12">
      <c r="A489" s="303">
        <v>41217</v>
      </c>
      <c r="B489" s="129" t="s">
        <v>252</v>
      </c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</row>
    <row r="490" spans="1:12">
      <c r="A490" s="302">
        <v>4122</v>
      </c>
      <c r="B490" s="126" t="s">
        <v>137</v>
      </c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</row>
    <row r="491" spans="1:12">
      <c r="A491" s="303">
        <v>41221</v>
      </c>
      <c r="B491" s="129" t="s">
        <v>253</v>
      </c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</row>
    <row r="492" spans="1:12">
      <c r="A492" s="303">
        <v>41222</v>
      </c>
      <c r="B492" s="129" t="s">
        <v>254</v>
      </c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</row>
    <row r="493" spans="1:12">
      <c r="A493" s="303">
        <v>41223</v>
      </c>
      <c r="B493" s="129" t="s">
        <v>255</v>
      </c>
      <c r="C493" s="116"/>
      <c r="D493" s="116"/>
      <c r="E493" s="116"/>
      <c r="F493" s="116"/>
      <c r="G493" s="260"/>
      <c r="H493" s="261"/>
      <c r="I493" s="116"/>
      <c r="J493" s="116"/>
      <c r="K493" s="116"/>
      <c r="L493" s="116"/>
    </row>
    <row r="494" spans="1:12">
      <c r="A494" s="303">
        <v>41224</v>
      </c>
      <c r="B494" s="129" t="s">
        <v>256</v>
      </c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</row>
    <row r="495" spans="1:12">
      <c r="A495" s="303">
        <v>41225</v>
      </c>
      <c r="B495" s="165" t="s">
        <v>705</v>
      </c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</row>
    <row r="496" spans="1:12">
      <c r="A496" s="302">
        <v>413</v>
      </c>
      <c r="B496" s="126" t="s">
        <v>259</v>
      </c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</row>
    <row r="497" spans="1:12">
      <c r="A497" s="128">
        <v>41310</v>
      </c>
      <c r="B497" s="129" t="s">
        <v>260</v>
      </c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</row>
    <row r="498" spans="1:12">
      <c r="A498" s="340">
        <v>413101</v>
      </c>
      <c r="B498" s="263" t="s">
        <v>583</v>
      </c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</row>
    <row r="499" spans="1:12">
      <c r="A499" s="340">
        <v>413102</v>
      </c>
      <c r="B499" s="263" t="s">
        <v>584</v>
      </c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</row>
    <row r="500" spans="1:12">
      <c r="A500" s="340">
        <v>413103</v>
      </c>
      <c r="B500" s="263" t="s">
        <v>585</v>
      </c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</row>
    <row r="501" spans="1:12">
      <c r="A501" s="340">
        <v>413104</v>
      </c>
      <c r="B501" s="263" t="s">
        <v>586</v>
      </c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</row>
    <row r="502" spans="1:12">
      <c r="A502" s="303">
        <v>41320</v>
      </c>
      <c r="B502" s="129" t="s">
        <v>261</v>
      </c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</row>
    <row r="503" spans="1:12">
      <c r="A503" s="304">
        <v>413201</v>
      </c>
      <c r="B503" s="165" t="s">
        <v>587</v>
      </c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</row>
    <row r="504" spans="1:12">
      <c r="A504" s="304">
        <v>413202</v>
      </c>
      <c r="B504" s="165" t="s">
        <v>588</v>
      </c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</row>
    <row r="505" spans="1:12">
      <c r="A505" s="304">
        <v>413203</v>
      </c>
      <c r="B505" s="165" t="s">
        <v>589</v>
      </c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</row>
    <row r="506" spans="1:12">
      <c r="A506" s="304">
        <v>413204</v>
      </c>
      <c r="B506" s="165" t="s">
        <v>590</v>
      </c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</row>
    <row r="507" spans="1:12">
      <c r="A507" s="304">
        <v>413205</v>
      </c>
      <c r="B507" s="165" t="s">
        <v>591</v>
      </c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</row>
    <row r="508" spans="1:12">
      <c r="A508" s="304">
        <v>413206</v>
      </c>
      <c r="B508" s="165" t="s">
        <v>592</v>
      </c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</row>
    <row r="509" spans="1:12">
      <c r="A509" s="304">
        <v>413207</v>
      </c>
      <c r="B509" s="165" t="s">
        <v>593</v>
      </c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</row>
    <row r="510" spans="1:12">
      <c r="A510" s="304">
        <v>413208</v>
      </c>
      <c r="B510" s="165" t="s">
        <v>594</v>
      </c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</row>
    <row r="511" spans="1:12">
      <c r="A511" s="304">
        <v>413209</v>
      </c>
      <c r="B511" s="165" t="s">
        <v>595</v>
      </c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</row>
    <row r="512" spans="1:12">
      <c r="A512" s="304">
        <v>413210</v>
      </c>
      <c r="B512" s="165" t="s">
        <v>596</v>
      </c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</row>
    <row r="513" spans="1:12">
      <c r="A513" s="304">
        <v>413211</v>
      </c>
      <c r="B513" s="165" t="s">
        <v>597</v>
      </c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</row>
    <row r="514" spans="1:12">
      <c r="A514" s="304">
        <v>413212</v>
      </c>
      <c r="B514" s="165" t="s">
        <v>598</v>
      </c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</row>
    <row r="515" spans="1:12">
      <c r="A515" s="304">
        <v>413213</v>
      </c>
      <c r="B515" s="165" t="s">
        <v>599</v>
      </c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</row>
    <row r="516" spans="1:12">
      <c r="A516" s="303">
        <v>41330</v>
      </c>
      <c r="B516" s="129" t="s">
        <v>262</v>
      </c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</row>
    <row r="517" spans="1:12">
      <c r="A517" s="303">
        <v>41340</v>
      </c>
      <c r="B517" s="129" t="s">
        <v>263</v>
      </c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</row>
    <row r="518" spans="1:12">
      <c r="A518" s="303">
        <v>41350</v>
      </c>
      <c r="B518" s="129" t="s">
        <v>264</v>
      </c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</row>
    <row r="519" spans="1:12">
      <c r="A519" s="302">
        <v>4136</v>
      </c>
      <c r="B519" s="126" t="s">
        <v>653</v>
      </c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</row>
    <row r="520" spans="1:12">
      <c r="A520" s="303">
        <v>41361</v>
      </c>
      <c r="B520" s="129" t="s">
        <v>265</v>
      </c>
      <c r="C520" s="116">
        <v>0</v>
      </c>
      <c r="D520" s="116">
        <v>434307060.63999999</v>
      </c>
      <c r="E520" s="116">
        <v>452569360.63999999</v>
      </c>
      <c r="F520" s="116">
        <v>16397600</v>
      </c>
      <c r="G520" s="116">
        <v>0</v>
      </c>
      <c r="H520" s="116">
        <v>1864700</v>
      </c>
      <c r="I520" s="116">
        <v>0</v>
      </c>
      <c r="J520" s="116">
        <v>0</v>
      </c>
      <c r="K520" s="116">
        <v>0</v>
      </c>
      <c r="L520" s="375">
        <v>-5.9604644775390599E-8</v>
      </c>
    </row>
    <row r="521" spans="1:12">
      <c r="A521" s="303">
        <v>41362</v>
      </c>
      <c r="B521" s="129" t="s">
        <v>266</v>
      </c>
      <c r="C521" s="116">
        <v>0</v>
      </c>
      <c r="D521" s="116">
        <v>0</v>
      </c>
      <c r="E521" s="116">
        <v>3247400</v>
      </c>
      <c r="F521" s="116">
        <v>229900</v>
      </c>
      <c r="G521" s="116">
        <v>0</v>
      </c>
      <c r="H521" s="116">
        <v>3017500</v>
      </c>
      <c r="I521" s="116">
        <v>0</v>
      </c>
      <c r="J521" s="116">
        <v>0</v>
      </c>
      <c r="K521" s="116">
        <v>0</v>
      </c>
      <c r="L521" s="116">
        <v>0</v>
      </c>
    </row>
    <row r="522" spans="1:12">
      <c r="A522" s="303">
        <v>41363</v>
      </c>
      <c r="B522" s="264" t="s">
        <v>667</v>
      </c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</row>
    <row r="523" spans="1:12">
      <c r="A523" s="303">
        <v>41364</v>
      </c>
      <c r="B523" s="152" t="s">
        <v>693</v>
      </c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</row>
    <row r="524" spans="1:12">
      <c r="A524" s="303">
        <v>41365</v>
      </c>
      <c r="B524" s="152" t="s">
        <v>694</v>
      </c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</row>
    <row r="525" spans="1:12">
      <c r="A525" s="303">
        <v>41366</v>
      </c>
      <c r="B525" s="152" t="s">
        <v>695</v>
      </c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</row>
    <row r="526" spans="1:12">
      <c r="A526" s="302">
        <v>414</v>
      </c>
      <c r="B526" s="126" t="s">
        <v>267</v>
      </c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</row>
    <row r="527" spans="1:12">
      <c r="A527" s="303">
        <v>41410</v>
      </c>
      <c r="B527" s="129" t="s">
        <v>268</v>
      </c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</row>
    <row r="528" spans="1:12">
      <c r="A528" s="303">
        <v>41420</v>
      </c>
      <c r="B528" s="129" t="s">
        <v>269</v>
      </c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</row>
    <row r="529" spans="1:12">
      <c r="A529" s="303">
        <v>41430</v>
      </c>
      <c r="B529" s="129" t="s">
        <v>270</v>
      </c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</row>
    <row r="530" spans="1:12">
      <c r="A530" s="303">
        <v>41440</v>
      </c>
      <c r="B530" s="129" t="s">
        <v>271</v>
      </c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</row>
    <row r="531" spans="1:12">
      <c r="A531" s="303">
        <v>41450</v>
      </c>
      <c r="B531" s="129" t="s">
        <v>272</v>
      </c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</row>
    <row r="532" spans="1:12">
      <c r="A532" s="125">
        <v>42</v>
      </c>
      <c r="B532" s="126" t="s">
        <v>273</v>
      </c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</row>
    <row r="533" spans="1:12">
      <c r="A533" s="302">
        <v>421</v>
      </c>
      <c r="B533" s="126" t="s">
        <v>274</v>
      </c>
      <c r="C533" s="114"/>
      <c r="D533" s="114"/>
      <c r="E533" s="114"/>
      <c r="F533" s="114"/>
      <c r="G533" s="114"/>
      <c r="H533" s="114"/>
      <c r="I533" s="114"/>
      <c r="J533" s="114"/>
      <c r="K533" s="114"/>
      <c r="L533" s="114"/>
    </row>
    <row r="534" spans="1:12">
      <c r="A534" s="302">
        <v>4211</v>
      </c>
      <c r="B534" s="126" t="s">
        <v>131</v>
      </c>
      <c r="C534" s="114"/>
      <c r="D534" s="114"/>
      <c r="E534" s="114"/>
      <c r="F534" s="114"/>
      <c r="G534" s="114"/>
      <c r="H534" s="114"/>
      <c r="I534" s="114"/>
      <c r="J534" s="114"/>
      <c r="K534" s="114"/>
      <c r="L534" s="114"/>
    </row>
    <row r="535" spans="1:12">
      <c r="A535" s="128">
        <v>42111</v>
      </c>
      <c r="B535" s="129" t="s">
        <v>243</v>
      </c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</row>
    <row r="536" spans="1:12">
      <c r="A536" s="128">
        <v>42112</v>
      </c>
      <c r="B536" s="129" t="s">
        <v>244</v>
      </c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</row>
    <row r="537" spans="1:12">
      <c r="A537" s="128">
        <v>42113</v>
      </c>
      <c r="B537" s="129" t="s">
        <v>245</v>
      </c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</row>
    <row r="538" spans="1:12">
      <c r="A538" s="305">
        <v>4212</v>
      </c>
      <c r="B538" s="161" t="s">
        <v>137</v>
      </c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</row>
    <row r="539" spans="1:12">
      <c r="A539" s="128">
        <v>42121</v>
      </c>
      <c r="B539" s="129" t="s">
        <v>243</v>
      </c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</row>
    <row r="540" spans="1:12">
      <c r="A540" s="128">
        <v>42122</v>
      </c>
      <c r="B540" s="129" t="s">
        <v>244</v>
      </c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</row>
    <row r="541" spans="1:12">
      <c r="A541" s="128">
        <v>42123</v>
      </c>
      <c r="B541" s="129" t="s">
        <v>245</v>
      </c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</row>
    <row r="542" spans="1:12">
      <c r="A542" s="302">
        <v>422</v>
      </c>
      <c r="B542" s="126" t="s">
        <v>209</v>
      </c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</row>
    <row r="543" spans="1:12">
      <c r="A543" s="302">
        <v>4221</v>
      </c>
      <c r="B543" s="126" t="s">
        <v>131</v>
      </c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</row>
    <row r="544" spans="1:12">
      <c r="A544" s="303">
        <v>42211</v>
      </c>
      <c r="B544" s="129" t="s">
        <v>247</v>
      </c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</row>
    <row r="545" spans="1:12">
      <c r="A545" s="303">
        <v>42212</v>
      </c>
      <c r="B545" s="129" t="s">
        <v>275</v>
      </c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</row>
    <row r="546" spans="1:12">
      <c r="A546" s="303">
        <v>42213</v>
      </c>
      <c r="B546" s="129" t="s">
        <v>248</v>
      </c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</row>
    <row r="547" spans="1:12">
      <c r="A547" s="303">
        <v>42214</v>
      </c>
      <c r="B547" s="129" t="s">
        <v>249</v>
      </c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</row>
    <row r="548" spans="1:12">
      <c r="A548" s="303">
        <v>42215</v>
      </c>
      <c r="B548" s="129" t="s">
        <v>250</v>
      </c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</row>
    <row r="549" spans="1:12">
      <c r="A549" s="303">
        <v>42216</v>
      </c>
      <c r="B549" s="129" t="s">
        <v>251</v>
      </c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</row>
    <row r="550" spans="1:12">
      <c r="A550" s="303">
        <v>42217</v>
      </c>
      <c r="B550" s="129" t="s">
        <v>252</v>
      </c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</row>
    <row r="551" spans="1:12">
      <c r="A551" s="302">
        <v>4222</v>
      </c>
      <c r="B551" s="126" t="s">
        <v>137</v>
      </c>
      <c r="C551" s="114"/>
      <c r="D551" s="114"/>
      <c r="E551" s="114"/>
      <c r="F551" s="114"/>
      <c r="G551" s="114"/>
      <c r="H551" s="114"/>
      <c r="I551" s="114"/>
      <c r="J551" s="114"/>
      <c r="K551" s="114"/>
      <c r="L551" s="114"/>
    </row>
    <row r="552" spans="1:12">
      <c r="A552" s="303">
        <v>42221</v>
      </c>
      <c r="B552" s="129" t="s">
        <v>276</v>
      </c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</row>
    <row r="553" spans="1:12">
      <c r="A553" s="303">
        <v>42222</v>
      </c>
      <c r="B553" s="129" t="s">
        <v>277</v>
      </c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</row>
    <row r="554" spans="1:12">
      <c r="A554" s="303">
        <v>42223</v>
      </c>
      <c r="B554" s="129" t="s">
        <v>255</v>
      </c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</row>
    <row r="555" spans="1:12">
      <c r="A555" s="303">
        <v>42224</v>
      </c>
      <c r="B555" s="129" t="s">
        <v>256</v>
      </c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</row>
    <row r="556" spans="1:12">
      <c r="A556" s="303">
        <v>42225</v>
      </c>
      <c r="B556" s="129" t="s">
        <v>257</v>
      </c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</row>
    <row r="557" spans="1:12">
      <c r="A557" s="303">
        <v>42226</v>
      </c>
      <c r="B557" s="129" t="s">
        <v>258</v>
      </c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</row>
    <row r="558" spans="1:12">
      <c r="A558" s="306">
        <v>42227</v>
      </c>
      <c r="B558" s="265" t="s">
        <v>639</v>
      </c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</row>
    <row r="559" spans="1:12">
      <c r="A559" s="115">
        <v>42228</v>
      </c>
      <c r="B559" s="266" t="s">
        <v>696</v>
      </c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</row>
    <row r="560" spans="1:12">
      <c r="A560" s="306">
        <v>42229</v>
      </c>
      <c r="B560" s="266" t="s">
        <v>697</v>
      </c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</row>
    <row r="561" spans="1:12">
      <c r="A561" s="306">
        <v>42230</v>
      </c>
      <c r="B561" s="266" t="s">
        <v>698</v>
      </c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</row>
    <row r="562" spans="1:12">
      <c r="A562" s="123">
        <v>42231</v>
      </c>
      <c r="B562" s="266" t="s">
        <v>668</v>
      </c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</row>
    <row r="563" spans="1:12">
      <c r="A563" s="302">
        <v>5</v>
      </c>
      <c r="B563" s="126" t="s">
        <v>278</v>
      </c>
      <c r="C563" s="114">
        <v>0</v>
      </c>
      <c r="D563" s="114">
        <v>15354176904.24</v>
      </c>
      <c r="E563" s="114">
        <v>0</v>
      </c>
      <c r="F563" s="114">
        <v>0</v>
      </c>
      <c r="G563" s="114">
        <v>0</v>
      </c>
      <c r="H563" s="114">
        <v>0</v>
      </c>
      <c r="I563" s="114">
        <v>697536375.07799995</v>
      </c>
      <c r="J563" s="114">
        <v>0</v>
      </c>
      <c r="K563" s="114">
        <v>0</v>
      </c>
      <c r="L563" s="114">
        <v>14656640529.162001</v>
      </c>
    </row>
    <row r="564" spans="1:12">
      <c r="A564" s="125">
        <v>51</v>
      </c>
      <c r="B564" s="126" t="s">
        <v>279</v>
      </c>
      <c r="C564" s="114">
        <v>0</v>
      </c>
      <c r="D564" s="114">
        <v>15354176904.24</v>
      </c>
      <c r="E564" s="114">
        <v>0</v>
      </c>
      <c r="F564" s="114">
        <v>0</v>
      </c>
      <c r="G564" s="114">
        <v>0</v>
      </c>
      <c r="H564" s="114">
        <v>0</v>
      </c>
      <c r="I564" s="114">
        <v>697536375.07799995</v>
      </c>
      <c r="J564" s="114">
        <v>0</v>
      </c>
      <c r="K564" s="114">
        <v>0</v>
      </c>
      <c r="L564" s="114">
        <v>14656640529.162001</v>
      </c>
    </row>
    <row r="565" spans="1:12" ht="30">
      <c r="A565" s="307">
        <v>511</v>
      </c>
      <c r="B565" s="225" t="s">
        <v>652</v>
      </c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</row>
    <row r="566" spans="1:12">
      <c r="A566" s="128">
        <v>51101</v>
      </c>
      <c r="B566" s="165" t="s">
        <v>699</v>
      </c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</row>
    <row r="567" spans="1:12">
      <c r="A567" s="128">
        <v>51102</v>
      </c>
      <c r="B567" s="165" t="s">
        <v>700</v>
      </c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</row>
    <row r="568" spans="1:12">
      <c r="A568" s="128">
        <v>51103</v>
      </c>
      <c r="B568" s="165" t="s">
        <v>701</v>
      </c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</row>
    <row r="569" spans="1:12">
      <c r="A569" s="128">
        <v>51104</v>
      </c>
      <c r="B569" s="165" t="s">
        <v>702</v>
      </c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</row>
    <row r="570" spans="1:12">
      <c r="A570" s="128">
        <v>51105</v>
      </c>
      <c r="B570" s="165" t="s">
        <v>703</v>
      </c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</row>
    <row r="571" spans="1:12">
      <c r="A571" s="128">
        <v>51106</v>
      </c>
      <c r="B571" s="165" t="s">
        <v>704</v>
      </c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</row>
    <row r="572" spans="1:12">
      <c r="A572" s="302">
        <v>512</v>
      </c>
      <c r="B572" s="126" t="s">
        <v>280</v>
      </c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</row>
    <row r="573" spans="1:12">
      <c r="A573" s="303">
        <v>51210</v>
      </c>
      <c r="B573" s="129" t="s">
        <v>281</v>
      </c>
      <c r="C573" s="116">
        <v>0</v>
      </c>
      <c r="D573" s="116">
        <v>15354176904.24</v>
      </c>
      <c r="E573" s="116">
        <v>0</v>
      </c>
      <c r="F573" s="116">
        <v>0</v>
      </c>
      <c r="G573" s="116">
        <v>0</v>
      </c>
      <c r="H573" s="116">
        <v>0</v>
      </c>
      <c r="I573" s="116">
        <v>0</v>
      </c>
      <c r="J573" s="116">
        <v>0</v>
      </c>
      <c r="K573" s="116">
        <v>0</v>
      </c>
      <c r="L573" s="116">
        <v>15354176904.24</v>
      </c>
    </row>
    <row r="574" spans="1:12">
      <c r="A574" s="303">
        <v>51220</v>
      </c>
      <c r="B574" s="129" t="s">
        <v>282</v>
      </c>
      <c r="C574" s="116">
        <v>0</v>
      </c>
      <c r="D574" s="116">
        <v>0</v>
      </c>
      <c r="E574" s="116">
        <v>0</v>
      </c>
      <c r="F574" s="116">
        <v>0</v>
      </c>
      <c r="G574" s="116">
        <v>0</v>
      </c>
      <c r="H574" s="116">
        <v>0</v>
      </c>
      <c r="I574" s="116">
        <v>697536375.07799995</v>
      </c>
      <c r="J574" s="116">
        <v>0</v>
      </c>
      <c r="K574" s="116">
        <v>0</v>
      </c>
      <c r="L574" s="116">
        <v>-697536375.07799995</v>
      </c>
    </row>
    <row r="575" spans="1:12">
      <c r="A575" s="303">
        <v>51230</v>
      </c>
      <c r="B575" s="129" t="s">
        <v>283</v>
      </c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</row>
    <row r="576" spans="1:12">
      <c r="A576" s="303">
        <v>51300</v>
      </c>
      <c r="B576" s="129" t="s">
        <v>284</v>
      </c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</row>
    <row r="577" spans="1:12">
      <c r="A577" s="164">
        <v>51400</v>
      </c>
      <c r="B577" s="165" t="s">
        <v>287</v>
      </c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</row>
    <row r="578" spans="1:12">
      <c r="A578" s="303">
        <v>51500</v>
      </c>
      <c r="B578" s="129" t="s">
        <v>285</v>
      </c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</row>
    <row r="579" spans="1:12">
      <c r="A579" s="303">
        <v>51600</v>
      </c>
      <c r="B579" s="129" t="s">
        <v>286</v>
      </c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</row>
  </sheetData>
  <mergeCells count="10">
    <mergeCell ref="A1:L1"/>
    <mergeCell ref="E4:F4"/>
    <mergeCell ref="G4:H4"/>
    <mergeCell ref="C2:L2"/>
    <mergeCell ref="C3:L3"/>
    <mergeCell ref="A4:A5"/>
    <mergeCell ref="B4:B5"/>
    <mergeCell ref="I4:J4"/>
    <mergeCell ref="K4:L4"/>
    <mergeCell ref="C4:D4"/>
  </mergeCells>
  <pageMargins left="0.97" right="0.25" top="0.37" bottom="0.25" header="0.3" footer="0.19"/>
  <pageSetup paperSize="9" scale="39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/>
    <pageSetUpPr fitToPage="1"/>
  </sheetPr>
  <dimension ref="A1:F548"/>
  <sheetViews>
    <sheetView topLeftCell="A514" workbookViewId="0">
      <selection activeCell="A290" sqref="A290:A548"/>
    </sheetView>
  </sheetViews>
  <sheetFormatPr defaultRowHeight="15"/>
  <cols>
    <col min="1" max="1" width="14.7109375" style="10" customWidth="1"/>
    <col min="2" max="2" width="85.28515625" style="34" customWidth="1"/>
    <col min="3" max="6" width="18.85546875" style="10" customWidth="1"/>
    <col min="7" max="16384" width="9.140625" style="10"/>
  </cols>
  <sheetData>
    <row r="1" spans="1:6" ht="15.75">
      <c r="A1" s="376" t="s">
        <v>1290</v>
      </c>
      <c r="B1" s="297"/>
      <c r="C1" s="296"/>
      <c r="D1" s="296"/>
      <c r="E1" s="296"/>
      <c r="F1" s="296"/>
    </row>
    <row r="2" spans="1:6">
      <c r="A2" s="403" t="s">
        <v>91</v>
      </c>
      <c r="B2" s="403"/>
      <c r="C2" s="403"/>
      <c r="D2" s="403"/>
      <c r="E2" s="403"/>
      <c r="F2" s="403"/>
    </row>
    <row r="3" spans="1:6">
      <c r="A3" s="183"/>
      <c r="B3" s="298"/>
      <c r="C3" s="183"/>
      <c r="D3" s="183"/>
      <c r="E3" s="183"/>
      <c r="F3" s="183"/>
    </row>
    <row r="4" spans="1:6" ht="21" customHeight="1">
      <c r="A4" s="439" t="s">
        <v>64</v>
      </c>
      <c r="B4" s="439" t="s">
        <v>80</v>
      </c>
      <c r="C4" s="437" t="s">
        <v>49</v>
      </c>
      <c r="D4" s="437"/>
      <c r="E4" s="438" t="s">
        <v>92</v>
      </c>
      <c r="F4" s="438"/>
    </row>
    <row r="5" spans="1:6" ht="25.5" customHeight="1">
      <c r="A5" s="439"/>
      <c r="B5" s="439"/>
      <c r="C5" s="278" t="s">
        <v>38</v>
      </c>
      <c r="D5" s="278" t="s">
        <v>39</v>
      </c>
      <c r="E5" s="278" t="s">
        <v>38</v>
      </c>
      <c r="F5" s="278" t="s">
        <v>39</v>
      </c>
    </row>
    <row r="6" spans="1:6">
      <c r="A6" s="125">
        <v>11</v>
      </c>
      <c r="B6" s="126" t="s">
        <v>817</v>
      </c>
      <c r="C6" s="114"/>
      <c r="D6" s="114"/>
      <c r="E6" s="114"/>
      <c r="F6" s="114"/>
    </row>
    <row r="7" spans="1:6">
      <c r="A7" s="125">
        <v>110</v>
      </c>
      <c r="B7" s="126" t="s">
        <v>818</v>
      </c>
      <c r="C7" s="114"/>
      <c r="D7" s="114"/>
      <c r="E7" s="114"/>
      <c r="F7" s="114"/>
    </row>
    <row r="8" spans="1:6">
      <c r="A8" s="125">
        <v>1100</v>
      </c>
      <c r="B8" s="126" t="s">
        <v>819</v>
      </c>
      <c r="C8" s="114"/>
      <c r="D8" s="114"/>
      <c r="E8" s="114"/>
      <c r="F8" s="114"/>
    </row>
    <row r="9" spans="1:6" ht="30">
      <c r="A9" s="341">
        <v>110001</v>
      </c>
      <c r="B9" s="295" t="s">
        <v>820</v>
      </c>
      <c r="C9" s="114"/>
      <c r="D9" s="114"/>
      <c r="E9" s="114"/>
      <c r="F9" s="114"/>
    </row>
    <row r="10" spans="1:6">
      <c r="A10" s="341">
        <v>110002</v>
      </c>
      <c r="B10" s="295" t="s">
        <v>821</v>
      </c>
      <c r="C10" s="114"/>
      <c r="D10" s="114"/>
      <c r="E10" s="114"/>
      <c r="F10" s="114"/>
    </row>
    <row r="11" spans="1:6">
      <c r="A11" s="341">
        <v>110003</v>
      </c>
      <c r="B11" s="295" t="s">
        <v>822</v>
      </c>
      <c r="C11" s="114"/>
      <c r="D11" s="114"/>
      <c r="E11" s="114"/>
      <c r="F11" s="114"/>
    </row>
    <row r="12" spans="1:6">
      <c r="A12" s="341">
        <v>110004</v>
      </c>
      <c r="B12" s="295" t="s">
        <v>823</v>
      </c>
      <c r="C12" s="114"/>
      <c r="D12" s="114"/>
      <c r="E12" s="114"/>
      <c r="F12" s="114"/>
    </row>
    <row r="13" spans="1:6" ht="45">
      <c r="A13" s="341">
        <v>110005</v>
      </c>
      <c r="B13" s="172" t="s">
        <v>1082</v>
      </c>
      <c r="C13" s="114"/>
      <c r="D13" s="114"/>
      <c r="E13" s="114"/>
      <c r="F13" s="114"/>
    </row>
    <row r="14" spans="1:6">
      <c r="A14" s="341">
        <v>110006</v>
      </c>
      <c r="B14" s="295" t="s">
        <v>824</v>
      </c>
      <c r="C14" s="114"/>
      <c r="D14" s="114"/>
      <c r="E14" s="114"/>
      <c r="F14" s="114"/>
    </row>
    <row r="15" spans="1:6">
      <c r="A15" s="341">
        <v>110007</v>
      </c>
      <c r="B15" s="295" t="s">
        <v>825</v>
      </c>
      <c r="C15" s="114"/>
      <c r="D15" s="114"/>
      <c r="E15" s="114"/>
      <c r="F15" s="114"/>
    </row>
    <row r="16" spans="1:6">
      <c r="A16" s="341">
        <v>110008</v>
      </c>
      <c r="B16" s="295" t="s">
        <v>826</v>
      </c>
      <c r="C16" s="114"/>
      <c r="D16" s="114"/>
      <c r="E16" s="114"/>
      <c r="F16" s="114"/>
    </row>
    <row r="17" spans="1:6">
      <c r="A17" s="302">
        <v>1101</v>
      </c>
      <c r="B17" s="126" t="s">
        <v>827</v>
      </c>
      <c r="C17" s="114"/>
      <c r="D17" s="114"/>
      <c r="E17" s="114"/>
      <c r="F17" s="114"/>
    </row>
    <row r="18" spans="1:6">
      <c r="A18" s="341">
        <v>110101</v>
      </c>
      <c r="B18" s="295" t="s">
        <v>828</v>
      </c>
      <c r="C18" s="114"/>
      <c r="D18" s="114"/>
      <c r="E18" s="114"/>
      <c r="F18" s="114"/>
    </row>
    <row r="19" spans="1:6" ht="28.5">
      <c r="A19" s="302">
        <v>1102</v>
      </c>
      <c r="B19" s="126" t="s">
        <v>831</v>
      </c>
      <c r="C19" s="114"/>
      <c r="D19" s="114"/>
      <c r="E19" s="114"/>
      <c r="F19" s="114"/>
    </row>
    <row r="20" spans="1:6" ht="30">
      <c r="A20" s="341">
        <v>110201</v>
      </c>
      <c r="B20" s="295" t="s">
        <v>829</v>
      </c>
      <c r="C20" s="114"/>
      <c r="D20" s="114"/>
      <c r="E20" s="114"/>
      <c r="F20" s="114"/>
    </row>
    <row r="21" spans="1:6">
      <c r="A21" s="302">
        <v>1103</v>
      </c>
      <c r="B21" s="126" t="s">
        <v>832</v>
      </c>
      <c r="C21" s="114"/>
      <c r="D21" s="114"/>
      <c r="E21" s="114"/>
      <c r="F21" s="114"/>
    </row>
    <row r="22" spans="1:6">
      <c r="A22" s="341">
        <v>110301</v>
      </c>
      <c r="B22" s="295" t="s">
        <v>830</v>
      </c>
      <c r="C22" s="114"/>
      <c r="D22" s="114"/>
      <c r="E22" s="114"/>
      <c r="F22" s="114"/>
    </row>
    <row r="23" spans="1:6">
      <c r="A23" s="302">
        <v>1104</v>
      </c>
      <c r="B23" s="126" t="s">
        <v>833</v>
      </c>
      <c r="C23" s="114"/>
      <c r="D23" s="114"/>
      <c r="E23" s="114"/>
      <c r="F23" s="114"/>
    </row>
    <row r="24" spans="1:6">
      <c r="A24" s="341">
        <v>110401</v>
      </c>
      <c r="B24" s="295" t="s">
        <v>308</v>
      </c>
      <c r="C24" s="114"/>
      <c r="D24" s="114"/>
      <c r="E24" s="114"/>
      <c r="F24" s="114"/>
    </row>
    <row r="25" spans="1:6">
      <c r="A25" s="302">
        <v>112</v>
      </c>
      <c r="B25" s="126" t="s">
        <v>834</v>
      </c>
      <c r="C25" s="114"/>
      <c r="D25" s="114"/>
      <c r="E25" s="114"/>
      <c r="F25" s="114"/>
    </row>
    <row r="26" spans="1:6">
      <c r="A26" s="341">
        <v>112001</v>
      </c>
      <c r="B26" s="295" t="s">
        <v>838</v>
      </c>
      <c r="C26" s="114"/>
      <c r="D26" s="114"/>
      <c r="E26" s="114"/>
      <c r="F26" s="114"/>
    </row>
    <row r="27" spans="1:6">
      <c r="A27" s="341">
        <v>112002</v>
      </c>
      <c r="B27" s="295" t="s">
        <v>839</v>
      </c>
      <c r="C27" s="114"/>
      <c r="D27" s="114"/>
      <c r="E27" s="114"/>
      <c r="F27" s="114"/>
    </row>
    <row r="28" spans="1:6">
      <c r="A28" s="341">
        <v>112003</v>
      </c>
      <c r="B28" s="295" t="s">
        <v>840</v>
      </c>
      <c r="C28" s="114"/>
      <c r="D28" s="114"/>
      <c r="E28" s="114"/>
      <c r="F28" s="114"/>
    </row>
    <row r="29" spans="1:6">
      <c r="A29" s="341">
        <v>112004</v>
      </c>
      <c r="B29" s="295" t="s">
        <v>841</v>
      </c>
      <c r="C29" s="114"/>
      <c r="D29" s="114"/>
      <c r="E29" s="114"/>
      <c r="F29" s="114"/>
    </row>
    <row r="30" spans="1:6">
      <c r="A30" s="341">
        <v>112005</v>
      </c>
      <c r="B30" s="295" t="s">
        <v>842</v>
      </c>
      <c r="C30" s="114"/>
      <c r="D30" s="114"/>
      <c r="E30" s="114"/>
      <c r="F30" s="114"/>
    </row>
    <row r="31" spans="1:6">
      <c r="A31" s="302">
        <v>113</v>
      </c>
      <c r="B31" s="126" t="s">
        <v>835</v>
      </c>
      <c r="C31" s="114"/>
      <c r="D31" s="114"/>
      <c r="E31" s="114"/>
      <c r="F31" s="114"/>
    </row>
    <row r="32" spans="1:6">
      <c r="A32" s="341">
        <v>113001</v>
      </c>
      <c r="B32" s="295" t="s">
        <v>843</v>
      </c>
      <c r="C32" s="114"/>
      <c r="D32" s="114"/>
      <c r="E32" s="114"/>
      <c r="F32" s="114"/>
    </row>
    <row r="33" spans="1:6">
      <c r="A33" s="341">
        <v>113002</v>
      </c>
      <c r="B33" s="295" t="s">
        <v>844</v>
      </c>
      <c r="C33" s="114"/>
      <c r="D33" s="114"/>
      <c r="E33" s="114"/>
      <c r="F33" s="114"/>
    </row>
    <row r="34" spans="1:6">
      <c r="A34" s="341">
        <v>113003</v>
      </c>
      <c r="B34" s="295" t="s">
        <v>845</v>
      </c>
      <c r="C34" s="114"/>
      <c r="D34" s="114"/>
      <c r="E34" s="114"/>
      <c r="F34" s="114"/>
    </row>
    <row r="35" spans="1:6">
      <c r="A35" s="341">
        <v>113004</v>
      </c>
      <c r="B35" s="295" t="s">
        <v>846</v>
      </c>
      <c r="C35" s="114"/>
      <c r="D35" s="114"/>
      <c r="E35" s="114"/>
      <c r="F35" s="114"/>
    </row>
    <row r="36" spans="1:6">
      <c r="A36" s="302">
        <v>114</v>
      </c>
      <c r="B36" s="126" t="s">
        <v>836</v>
      </c>
      <c r="C36" s="114"/>
      <c r="D36" s="114"/>
      <c r="E36" s="114"/>
      <c r="F36" s="114"/>
    </row>
    <row r="37" spans="1:6">
      <c r="A37" s="341">
        <v>114001</v>
      </c>
      <c r="B37" s="295" t="s">
        <v>847</v>
      </c>
      <c r="C37" s="114"/>
      <c r="D37" s="114"/>
      <c r="E37" s="114"/>
      <c r="F37" s="114"/>
    </row>
    <row r="38" spans="1:6">
      <c r="A38" s="341">
        <v>114002</v>
      </c>
      <c r="B38" s="295" t="s">
        <v>848</v>
      </c>
      <c r="C38" s="114"/>
      <c r="D38" s="114"/>
      <c r="E38" s="114"/>
      <c r="F38" s="114"/>
    </row>
    <row r="39" spans="1:6">
      <c r="A39" s="341">
        <v>114003</v>
      </c>
      <c r="B39" s="295" t="s">
        <v>849</v>
      </c>
      <c r="C39" s="114"/>
      <c r="D39" s="114"/>
      <c r="E39" s="114"/>
      <c r="F39" s="114"/>
    </row>
    <row r="40" spans="1:6">
      <c r="A40" s="302">
        <v>115</v>
      </c>
      <c r="B40" s="126" t="s">
        <v>837</v>
      </c>
      <c r="C40" s="114"/>
      <c r="D40" s="114"/>
      <c r="E40" s="114"/>
      <c r="F40" s="114"/>
    </row>
    <row r="41" spans="1:6">
      <c r="A41" s="341">
        <v>115001</v>
      </c>
      <c r="B41" s="295" t="s">
        <v>850</v>
      </c>
      <c r="C41" s="114"/>
      <c r="D41" s="114"/>
      <c r="E41" s="114"/>
      <c r="F41" s="114"/>
    </row>
    <row r="42" spans="1:6">
      <c r="A42" s="341">
        <v>115002</v>
      </c>
      <c r="B42" s="295" t="s">
        <v>851</v>
      </c>
      <c r="C42" s="114"/>
      <c r="D42" s="114"/>
      <c r="E42" s="114"/>
      <c r="F42" s="114"/>
    </row>
    <row r="43" spans="1:6">
      <c r="A43" s="341">
        <v>115003</v>
      </c>
      <c r="B43" s="295" t="s">
        <v>852</v>
      </c>
      <c r="C43" s="114"/>
      <c r="D43" s="114"/>
      <c r="E43" s="114"/>
      <c r="F43" s="114"/>
    </row>
    <row r="44" spans="1:6">
      <c r="A44" s="341">
        <v>115004</v>
      </c>
      <c r="B44" s="295" t="s">
        <v>853</v>
      </c>
      <c r="C44" s="114"/>
      <c r="D44" s="114"/>
      <c r="E44" s="114"/>
      <c r="F44" s="114"/>
    </row>
    <row r="45" spans="1:6">
      <c r="A45" s="341">
        <v>115005</v>
      </c>
      <c r="B45" s="295" t="s">
        <v>854</v>
      </c>
      <c r="C45" s="114"/>
      <c r="D45" s="114"/>
      <c r="E45" s="114"/>
      <c r="F45" s="114"/>
    </row>
    <row r="46" spans="1:6">
      <c r="A46" s="341">
        <v>115006</v>
      </c>
      <c r="B46" s="295" t="s">
        <v>855</v>
      </c>
      <c r="C46" s="114"/>
      <c r="D46" s="114"/>
      <c r="E46" s="114"/>
      <c r="F46" s="114"/>
    </row>
    <row r="47" spans="1:6">
      <c r="A47" s="341">
        <v>115007</v>
      </c>
      <c r="B47" s="295" t="s">
        <v>856</v>
      </c>
      <c r="C47" s="114"/>
      <c r="D47" s="114"/>
      <c r="E47" s="114"/>
      <c r="F47" s="114"/>
    </row>
    <row r="48" spans="1:6">
      <c r="A48" s="341">
        <v>115008</v>
      </c>
      <c r="B48" s="295" t="s">
        <v>857</v>
      </c>
      <c r="C48" s="114"/>
      <c r="D48" s="114"/>
      <c r="E48" s="114"/>
      <c r="F48" s="114"/>
    </row>
    <row r="49" spans="1:6">
      <c r="A49" s="302">
        <v>116</v>
      </c>
      <c r="B49" s="126" t="s">
        <v>858</v>
      </c>
      <c r="C49" s="114"/>
      <c r="D49" s="114"/>
      <c r="E49" s="114"/>
      <c r="F49" s="114"/>
    </row>
    <row r="50" spans="1:6">
      <c r="A50" s="341">
        <v>116001</v>
      </c>
      <c r="B50" s="295" t="s">
        <v>859</v>
      </c>
      <c r="C50" s="114"/>
      <c r="D50" s="114"/>
      <c r="E50" s="114"/>
      <c r="F50" s="114"/>
    </row>
    <row r="51" spans="1:6">
      <c r="A51" s="302">
        <v>117</v>
      </c>
      <c r="B51" s="126" t="s">
        <v>860</v>
      </c>
      <c r="C51" s="114"/>
      <c r="D51" s="114"/>
      <c r="E51" s="114"/>
      <c r="F51" s="114"/>
    </row>
    <row r="52" spans="1:6">
      <c r="A52" s="341">
        <v>117001</v>
      </c>
      <c r="B52" s="295" t="s">
        <v>861</v>
      </c>
      <c r="C52" s="114"/>
      <c r="D52" s="114"/>
      <c r="E52" s="114"/>
      <c r="F52" s="114"/>
    </row>
    <row r="53" spans="1:6">
      <c r="A53" s="341">
        <v>117002</v>
      </c>
      <c r="B53" s="295" t="s">
        <v>862</v>
      </c>
      <c r="C53" s="114"/>
      <c r="D53" s="114"/>
      <c r="E53" s="114"/>
      <c r="F53" s="114"/>
    </row>
    <row r="54" spans="1:6">
      <c r="A54" s="302">
        <v>118</v>
      </c>
      <c r="B54" s="126" t="s">
        <v>863</v>
      </c>
      <c r="C54" s="114"/>
      <c r="D54" s="114"/>
      <c r="E54" s="114"/>
      <c r="F54" s="114"/>
    </row>
    <row r="55" spans="1:6">
      <c r="A55" s="302">
        <v>1180</v>
      </c>
      <c r="B55" s="126" t="s">
        <v>864</v>
      </c>
      <c r="C55" s="114"/>
      <c r="D55" s="114"/>
      <c r="E55" s="114"/>
      <c r="F55" s="114"/>
    </row>
    <row r="56" spans="1:6">
      <c r="A56" s="341">
        <v>118001</v>
      </c>
      <c r="B56" s="295" t="s">
        <v>865</v>
      </c>
      <c r="C56" s="114"/>
      <c r="D56" s="114"/>
      <c r="E56" s="114"/>
      <c r="F56" s="114"/>
    </row>
    <row r="57" spans="1:6">
      <c r="A57" s="341">
        <v>118002</v>
      </c>
      <c r="B57" s="295" t="s">
        <v>866</v>
      </c>
      <c r="C57" s="114"/>
      <c r="D57" s="114"/>
      <c r="E57" s="114"/>
      <c r="F57" s="114"/>
    </row>
    <row r="58" spans="1:6">
      <c r="A58" s="341">
        <v>118003</v>
      </c>
      <c r="B58" s="295" t="s">
        <v>867</v>
      </c>
      <c r="C58" s="114"/>
      <c r="D58" s="114"/>
      <c r="E58" s="114"/>
      <c r="F58" s="114"/>
    </row>
    <row r="59" spans="1:6">
      <c r="A59" s="341">
        <v>118004</v>
      </c>
      <c r="B59" s="295" t="s">
        <v>1083</v>
      </c>
      <c r="C59" s="114"/>
      <c r="D59" s="114"/>
      <c r="E59" s="114"/>
      <c r="F59" s="114"/>
    </row>
    <row r="60" spans="1:6">
      <c r="A60" s="341">
        <v>118005</v>
      </c>
      <c r="B60" s="295" t="s">
        <v>868</v>
      </c>
      <c r="C60" s="114"/>
      <c r="D60" s="114"/>
      <c r="E60" s="114"/>
      <c r="F60" s="114"/>
    </row>
    <row r="61" spans="1:6">
      <c r="A61" s="341">
        <v>118006</v>
      </c>
      <c r="B61" s="295" t="s">
        <v>869</v>
      </c>
      <c r="C61" s="114"/>
      <c r="D61" s="114"/>
      <c r="E61" s="114"/>
      <c r="F61" s="114"/>
    </row>
    <row r="62" spans="1:6">
      <c r="A62" s="341">
        <v>118007</v>
      </c>
      <c r="B62" s="295" t="s">
        <v>870</v>
      </c>
      <c r="C62" s="114"/>
      <c r="D62" s="114"/>
      <c r="E62" s="114"/>
      <c r="F62" s="114"/>
    </row>
    <row r="63" spans="1:6">
      <c r="A63" s="341">
        <v>118008</v>
      </c>
      <c r="B63" s="295" t="s">
        <v>871</v>
      </c>
      <c r="C63" s="114"/>
      <c r="D63" s="114"/>
      <c r="E63" s="114"/>
      <c r="F63" s="114"/>
    </row>
    <row r="64" spans="1:6">
      <c r="A64" s="341">
        <v>118009</v>
      </c>
      <c r="B64" s="295" t="s">
        <v>872</v>
      </c>
      <c r="C64" s="114"/>
      <c r="D64" s="114"/>
      <c r="E64" s="114"/>
      <c r="F64" s="114"/>
    </row>
    <row r="65" spans="1:6" ht="30">
      <c r="A65" s="341">
        <v>118010</v>
      </c>
      <c r="B65" s="295" t="s">
        <v>873</v>
      </c>
      <c r="C65" s="114"/>
      <c r="D65" s="114"/>
      <c r="E65" s="114"/>
      <c r="F65" s="114"/>
    </row>
    <row r="66" spans="1:6">
      <c r="A66" s="341">
        <v>118011</v>
      </c>
      <c r="B66" s="295" t="s">
        <v>874</v>
      </c>
      <c r="C66" s="114"/>
      <c r="D66" s="114"/>
      <c r="E66" s="114"/>
      <c r="F66" s="114"/>
    </row>
    <row r="67" spans="1:6">
      <c r="A67" s="302">
        <v>1181</v>
      </c>
      <c r="B67" s="126" t="s">
        <v>875</v>
      </c>
      <c r="C67" s="114"/>
      <c r="D67" s="114"/>
      <c r="E67" s="114"/>
      <c r="F67" s="114"/>
    </row>
    <row r="68" spans="1:6">
      <c r="A68" s="341">
        <v>118101</v>
      </c>
      <c r="B68" s="295" t="s">
        <v>876</v>
      </c>
      <c r="C68" s="114"/>
      <c r="D68" s="114"/>
      <c r="E68" s="114"/>
      <c r="F68" s="114"/>
    </row>
    <row r="69" spans="1:6">
      <c r="A69" s="341">
        <v>118102</v>
      </c>
      <c r="B69" s="295" t="s">
        <v>877</v>
      </c>
      <c r="C69" s="114"/>
      <c r="D69" s="114"/>
      <c r="E69" s="114"/>
      <c r="F69" s="114"/>
    </row>
    <row r="70" spans="1:6">
      <c r="A70" s="302">
        <v>1182</v>
      </c>
      <c r="B70" s="126" t="s">
        <v>878</v>
      </c>
      <c r="C70" s="114"/>
      <c r="D70" s="114"/>
      <c r="E70" s="114"/>
      <c r="F70" s="114"/>
    </row>
    <row r="71" spans="1:6">
      <c r="A71" s="341">
        <v>118201</v>
      </c>
      <c r="B71" s="295" t="s">
        <v>879</v>
      </c>
      <c r="C71" s="114"/>
      <c r="D71" s="114"/>
      <c r="E71" s="114"/>
      <c r="F71" s="114"/>
    </row>
    <row r="72" spans="1:6">
      <c r="A72" s="341">
        <v>118202</v>
      </c>
      <c r="B72" s="295" t="s">
        <v>880</v>
      </c>
      <c r="C72" s="114"/>
      <c r="D72" s="114"/>
      <c r="E72" s="114"/>
      <c r="F72" s="114"/>
    </row>
    <row r="73" spans="1:6">
      <c r="A73" s="341">
        <v>118203</v>
      </c>
      <c r="B73" s="295" t="s">
        <v>881</v>
      </c>
      <c r="C73" s="114"/>
      <c r="D73" s="114"/>
      <c r="E73" s="114"/>
      <c r="F73" s="114"/>
    </row>
    <row r="74" spans="1:6">
      <c r="A74" s="341">
        <v>118204</v>
      </c>
      <c r="B74" s="295" t="s">
        <v>882</v>
      </c>
      <c r="C74" s="114"/>
      <c r="D74" s="114"/>
      <c r="E74" s="114"/>
      <c r="F74" s="114"/>
    </row>
    <row r="75" spans="1:6">
      <c r="A75" s="302">
        <v>1183</v>
      </c>
      <c r="B75" s="126" t="s">
        <v>883</v>
      </c>
      <c r="C75" s="114"/>
      <c r="D75" s="114"/>
      <c r="E75" s="114"/>
      <c r="F75" s="114"/>
    </row>
    <row r="76" spans="1:6">
      <c r="A76" s="341">
        <v>118301</v>
      </c>
      <c r="B76" s="295" t="s">
        <v>874</v>
      </c>
      <c r="C76" s="114"/>
      <c r="D76" s="114"/>
      <c r="E76" s="114"/>
      <c r="F76" s="114"/>
    </row>
    <row r="77" spans="1:6">
      <c r="A77" s="341">
        <v>118302</v>
      </c>
      <c r="B77" s="295" t="s">
        <v>884</v>
      </c>
      <c r="C77" s="114"/>
      <c r="D77" s="114"/>
      <c r="E77" s="114"/>
      <c r="F77" s="114"/>
    </row>
    <row r="78" spans="1:6">
      <c r="A78" s="341">
        <v>118303</v>
      </c>
      <c r="B78" s="295" t="s">
        <v>885</v>
      </c>
      <c r="C78" s="114"/>
      <c r="D78" s="114"/>
      <c r="E78" s="114"/>
      <c r="F78" s="114"/>
    </row>
    <row r="79" spans="1:6">
      <c r="A79" s="341">
        <v>118304</v>
      </c>
      <c r="B79" s="295" t="s">
        <v>886</v>
      </c>
      <c r="C79" s="114"/>
      <c r="D79" s="114"/>
      <c r="E79" s="114"/>
      <c r="F79" s="114"/>
    </row>
    <row r="80" spans="1:6">
      <c r="A80" s="302">
        <v>12</v>
      </c>
      <c r="B80" s="126" t="s">
        <v>887</v>
      </c>
      <c r="C80" s="114">
        <v>0</v>
      </c>
      <c r="D80" s="114">
        <v>0</v>
      </c>
      <c r="E80" s="114">
        <v>0</v>
      </c>
      <c r="F80" s="114">
        <v>202959469.69999999</v>
      </c>
    </row>
    <row r="81" spans="1:6">
      <c r="A81" s="302">
        <v>120</v>
      </c>
      <c r="B81" s="126" t="s">
        <v>888</v>
      </c>
      <c r="C81" s="114"/>
      <c r="D81" s="114"/>
      <c r="E81" s="114"/>
      <c r="F81" s="114"/>
    </row>
    <row r="82" spans="1:6">
      <c r="A82" s="341">
        <v>120001</v>
      </c>
      <c r="B82" s="295" t="s">
        <v>889</v>
      </c>
      <c r="C82" s="114"/>
      <c r="D82" s="114"/>
      <c r="E82" s="114"/>
      <c r="F82" s="114"/>
    </row>
    <row r="83" spans="1:6">
      <c r="A83" s="341">
        <v>120002</v>
      </c>
      <c r="B83" s="295" t="s">
        <v>890</v>
      </c>
      <c r="C83" s="114"/>
      <c r="D83" s="114"/>
      <c r="E83" s="114"/>
      <c r="F83" s="114"/>
    </row>
    <row r="84" spans="1:6">
      <c r="A84" s="341">
        <v>120003</v>
      </c>
      <c r="B84" s="295" t="s">
        <v>891</v>
      </c>
      <c r="C84" s="114"/>
      <c r="D84" s="114"/>
      <c r="E84" s="114"/>
      <c r="F84" s="114"/>
    </row>
    <row r="85" spans="1:6">
      <c r="A85" s="336">
        <v>120004</v>
      </c>
      <c r="B85" s="222" t="s">
        <v>892</v>
      </c>
      <c r="C85" s="114">
        <v>0</v>
      </c>
      <c r="D85" s="114">
        <v>0</v>
      </c>
      <c r="E85" s="114">
        <v>0</v>
      </c>
      <c r="F85" s="114">
        <v>202959469.69999999</v>
      </c>
    </row>
    <row r="86" spans="1:6">
      <c r="A86" s="341">
        <v>1200041</v>
      </c>
      <c r="B86" s="295" t="s">
        <v>893</v>
      </c>
      <c r="C86" s="114">
        <v>0</v>
      </c>
      <c r="D86" s="114">
        <v>0</v>
      </c>
      <c r="E86" s="114">
        <v>0</v>
      </c>
      <c r="F86" s="114">
        <v>141986725</v>
      </c>
    </row>
    <row r="87" spans="1:6">
      <c r="A87" s="341">
        <v>1200042</v>
      </c>
      <c r="B87" s="295" t="s">
        <v>894</v>
      </c>
      <c r="C87" s="114"/>
      <c r="D87" s="114"/>
      <c r="E87" s="114"/>
      <c r="F87" s="114"/>
    </row>
    <row r="88" spans="1:6">
      <c r="A88" s="294">
        <v>1200043</v>
      </c>
      <c r="B88" s="172" t="s">
        <v>895</v>
      </c>
      <c r="C88" s="114"/>
      <c r="D88" s="114"/>
      <c r="E88" s="114"/>
      <c r="F88" s="114"/>
    </row>
    <row r="89" spans="1:6">
      <c r="A89" s="341">
        <v>1200044</v>
      </c>
      <c r="B89" s="295" t="s">
        <v>896</v>
      </c>
      <c r="C89" s="114"/>
      <c r="D89" s="114"/>
      <c r="E89" s="114"/>
      <c r="F89" s="114"/>
    </row>
    <row r="90" spans="1:6">
      <c r="A90" s="343">
        <v>1200045</v>
      </c>
      <c r="B90" s="295" t="s">
        <v>897</v>
      </c>
      <c r="C90" s="114">
        <v>0</v>
      </c>
      <c r="D90" s="114">
        <v>0</v>
      </c>
      <c r="E90" s="114">
        <v>0</v>
      </c>
      <c r="F90" s="114">
        <v>60972744.700000003</v>
      </c>
    </row>
    <row r="91" spans="1:6">
      <c r="A91" s="341">
        <v>120005</v>
      </c>
      <c r="B91" s="295" t="s">
        <v>898</v>
      </c>
      <c r="C91" s="114"/>
      <c r="D91" s="114"/>
      <c r="E91" s="114"/>
      <c r="F91" s="114"/>
    </row>
    <row r="92" spans="1:6">
      <c r="A92" s="341">
        <v>120006</v>
      </c>
      <c r="B92" s="295" t="s">
        <v>899</v>
      </c>
      <c r="C92" s="114"/>
      <c r="D92" s="114"/>
      <c r="E92" s="114"/>
      <c r="F92" s="114"/>
    </row>
    <row r="93" spans="1:6">
      <c r="A93" s="341">
        <v>120007</v>
      </c>
      <c r="B93" s="295" t="s">
        <v>900</v>
      </c>
      <c r="C93" s="114"/>
      <c r="D93" s="114"/>
      <c r="E93" s="114"/>
      <c r="F93" s="114"/>
    </row>
    <row r="94" spans="1:6">
      <c r="A94" s="341">
        <v>120008</v>
      </c>
      <c r="B94" s="295" t="s">
        <v>901</v>
      </c>
      <c r="C94" s="114"/>
      <c r="D94" s="114"/>
      <c r="E94" s="114"/>
      <c r="F94" s="114"/>
    </row>
    <row r="95" spans="1:6">
      <c r="A95" s="341">
        <v>120009</v>
      </c>
      <c r="B95" s="295" t="s">
        <v>902</v>
      </c>
      <c r="C95" s="114">
        <v>0</v>
      </c>
      <c r="D95" s="114">
        <v>0</v>
      </c>
      <c r="E95" s="114">
        <v>0</v>
      </c>
      <c r="F95" s="114">
        <v>0</v>
      </c>
    </row>
    <row r="96" spans="1:6">
      <c r="A96" s="299">
        <v>120010</v>
      </c>
      <c r="B96" s="300" t="s">
        <v>1058</v>
      </c>
      <c r="C96" s="114"/>
      <c r="D96" s="114"/>
      <c r="E96" s="114"/>
      <c r="F96" s="114"/>
    </row>
    <row r="97" spans="1:6">
      <c r="A97" s="342">
        <v>120011</v>
      </c>
      <c r="B97" s="300" t="s">
        <v>1059</v>
      </c>
      <c r="C97" s="114"/>
      <c r="D97" s="114"/>
      <c r="E97" s="114"/>
      <c r="F97" s="114"/>
    </row>
    <row r="98" spans="1:6">
      <c r="A98" s="342">
        <v>120012</v>
      </c>
      <c r="B98" s="300" t="s">
        <v>1060</v>
      </c>
      <c r="C98" s="114"/>
      <c r="D98" s="114"/>
      <c r="E98" s="114"/>
      <c r="F98" s="114"/>
    </row>
    <row r="99" spans="1:6">
      <c r="A99" s="302">
        <v>121</v>
      </c>
      <c r="B99" s="126" t="s">
        <v>903</v>
      </c>
      <c r="C99" s="114"/>
      <c r="D99" s="114"/>
      <c r="E99" s="114"/>
      <c r="F99" s="114"/>
    </row>
    <row r="100" spans="1:6">
      <c r="A100" s="341">
        <v>121001</v>
      </c>
      <c r="B100" s="295" t="s">
        <v>904</v>
      </c>
      <c r="C100" s="114"/>
      <c r="D100" s="114"/>
      <c r="E100" s="114"/>
      <c r="F100" s="114"/>
    </row>
    <row r="101" spans="1:6">
      <c r="A101" s="341">
        <v>121002</v>
      </c>
      <c r="B101" s="295" t="s">
        <v>905</v>
      </c>
      <c r="C101" s="114"/>
      <c r="D101" s="114"/>
      <c r="E101" s="114"/>
      <c r="F101" s="114"/>
    </row>
    <row r="102" spans="1:6">
      <c r="A102" s="302">
        <v>122</v>
      </c>
      <c r="B102" s="126" t="s">
        <v>346</v>
      </c>
      <c r="C102" s="114"/>
      <c r="D102" s="114"/>
      <c r="E102" s="114"/>
      <c r="F102" s="114"/>
    </row>
    <row r="103" spans="1:6">
      <c r="A103" s="341">
        <v>122001</v>
      </c>
      <c r="B103" s="295" t="s">
        <v>347</v>
      </c>
      <c r="C103" s="114"/>
      <c r="D103" s="114"/>
      <c r="E103" s="114"/>
      <c r="F103" s="114"/>
    </row>
    <row r="104" spans="1:6">
      <c r="A104" s="341">
        <v>122002</v>
      </c>
      <c r="B104" s="295" t="s">
        <v>348</v>
      </c>
      <c r="C104" s="114"/>
      <c r="D104" s="114"/>
      <c r="E104" s="114"/>
      <c r="F104" s="114"/>
    </row>
    <row r="105" spans="1:6">
      <c r="A105" s="302">
        <v>123</v>
      </c>
      <c r="B105" s="126" t="s">
        <v>349</v>
      </c>
      <c r="C105" s="114"/>
      <c r="D105" s="114"/>
      <c r="E105" s="114"/>
      <c r="F105" s="114"/>
    </row>
    <row r="106" spans="1:6">
      <c r="A106" s="341">
        <v>123001</v>
      </c>
      <c r="B106" s="295" t="s">
        <v>350</v>
      </c>
      <c r="C106" s="114"/>
      <c r="D106" s="114"/>
      <c r="E106" s="114"/>
      <c r="F106" s="114"/>
    </row>
    <row r="107" spans="1:6">
      <c r="A107" s="341">
        <v>123002</v>
      </c>
      <c r="B107" s="295" t="s">
        <v>351</v>
      </c>
      <c r="C107" s="114"/>
      <c r="D107" s="114"/>
      <c r="E107" s="114"/>
      <c r="F107" s="114"/>
    </row>
    <row r="108" spans="1:6">
      <c r="A108" s="341">
        <v>123003</v>
      </c>
      <c r="B108" s="295" t="s">
        <v>352</v>
      </c>
      <c r="C108" s="114"/>
      <c r="D108" s="114"/>
      <c r="E108" s="114"/>
      <c r="F108" s="114"/>
    </row>
    <row r="109" spans="1:6">
      <c r="A109" s="341">
        <v>123004</v>
      </c>
      <c r="B109" s="295" t="s">
        <v>353</v>
      </c>
      <c r="C109" s="114"/>
      <c r="D109" s="114"/>
      <c r="E109" s="114"/>
      <c r="F109" s="114"/>
    </row>
    <row r="110" spans="1:6">
      <c r="A110" s="159">
        <v>124</v>
      </c>
      <c r="B110" s="60" t="s">
        <v>816</v>
      </c>
      <c r="C110" s="114"/>
      <c r="D110" s="114"/>
      <c r="E110" s="114"/>
      <c r="F110" s="114"/>
    </row>
    <row r="111" spans="1:6">
      <c r="A111" s="173">
        <v>140002</v>
      </c>
      <c r="B111" s="59" t="s">
        <v>470</v>
      </c>
      <c r="C111" s="114"/>
      <c r="D111" s="114"/>
      <c r="E111" s="114"/>
      <c r="F111" s="114"/>
    </row>
    <row r="112" spans="1:6">
      <c r="A112" s="173">
        <v>140003</v>
      </c>
      <c r="B112" s="59" t="s">
        <v>471</v>
      </c>
      <c r="C112" s="114"/>
      <c r="D112" s="114"/>
      <c r="E112" s="114"/>
      <c r="F112" s="114"/>
    </row>
    <row r="113" spans="1:6">
      <c r="A113" s="173">
        <v>141001</v>
      </c>
      <c r="B113" s="59" t="s">
        <v>815</v>
      </c>
      <c r="C113" s="114"/>
      <c r="D113" s="114"/>
      <c r="E113" s="114"/>
      <c r="F113" s="114"/>
    </row>
    <row r="114" spans="1:6">
      <c r="A114" s="302">
        <v>13</v>
      </c>
      <c r="B114" s="126" t="s">
        <v>906</v>
      </c>
      <c r="C114" s="114">
        <v>0</v>
      </c>
      <c r="D114" s="114">
        <v>0</v>
      </c>
      <c r="E114" s="114">
        <v>0</v>
      </c>
      <c r="F114" s="114">
        <v>6000000</v>
      </c>
    </row>
    <row r="115" spans="1:6">
      <c r="A115" s="302">
        <v>1310</v>
      </c>
      <c r="B115" s="126" t="s">
        <v>907</v>
      </c>
      <c r="C115" s="114"/>
      <c r="D115" s="114"/>
      <c r="E115" s="114"/>
      <c r="F115" s="114"/>
    </row>
    <row r="116" spans="1:6">
      <c r="A116" s="341">
        <v>131001</v>
      </c>
      <c r="B116" s="295" t="s">
        <v>908</v>
      </c>
      <c r="C116" s="114"/>
      <c r="D116" s="114"/>
      <c r="E116" s="114"/>
      <c r="F116" s="114"/>
    </row>
    <row r="117" spans="1:6">
      <c r="A117" s="341">
        <v>131002</v>
      </c>
      <c r="B117" s="295" t="s">
        <v>909</v>
      </c>
      <c r="C117" s="114"/>
      <c r="D117" s="114"/>
      <c r="E117" s="114"/>
      <c r="F117" s="114"/>
    </row>
    <row r="118" spans="1:6">
      <c r="A118" s="341">
        <v>131003</v>
      </c>
      <c r="B118" s="295" t="s">
        <v>910</v>
      </c>
      <c r="C118" s="114"/>
      <c r="D118" s="114"/>
      <c r="E118" s="114"/>
      <c r="F118" s="114"/>
    </row>
    <row r="119" spans="1:6">
      <c r="A119" s="341">
        <v>131004</v>
      </c>
      <c r="B119" s="295" t="s">
        <v>911</v>
      </c>
      <c r="C119" s="114"/>
      <c r="D119" s="114"/>
      <c r="E119" s="114"/>
      <c r="F119" s="114"/>
    </row>
    <row r="120" spans="1:6">
      <c r="A120" s="341">
        <v>131005</v>
      </c>
      <c r="B120" s="295" t="s">
        <v>912</v>
      </c>
      <c r="C120" s="114"/>
      <c r="D120" s="114"/>
      <c r="E120" s="114"/>
      <c r="F120" s="114"/>
    </row>
    <row r="121" spans="1:6">
      <c r="A121" s="341">
        <v>131006</v>
      </c>
      <c r="B121" s="295" t="s">
        <v>913</v>
      </c>
      <c r="C121" s="114"/>
      <c r="D121" s="114"/>
      <c r="E121" s="114"/>
      <c r="F121" s="114"/>
    </row>
    <row r="122" spans="1:6">
      <c r="A122" s="341">
        <v>131007</v>
      </c>
      <c r="B122" s="295" t="s">
        <v>916</v>
      </c>
      <c r="C122" s="114"/>
      <c r="D122" s="114"/>
      <c r="E122" s="114"/>
      <c r="F122" s="114"/>
    </row>
    <row r="123" spans="1:6">
      <c r="A123" s="341">
        <v>131008</v>
      </c>
      <c r="B123" s="295" t="s">
        <v>914</v>
      </c>
      <c r="C123" s="114"/>
      <c r="D123" s="114"/>
      <c r="E123" s="114"/>
      <c r="F123" s="114"/>
    </row>
    <row r="124" spans="1:6">
      <c r="A124" s="341">
        <v>131009</v>
      </c>
      <c r="B124" s="295" t="s">
        <v>915</v>
      </c>
      <c r="C124" s="114"/>
      <c r="D124" s="114"/>
      <c r="E124" s="114"/>
      <c r="F124" s="114"/>
    </row>
    <row r="125" spans="1:6">
      <c r="A125" s="302">
        <v>1311</v>
      </c>
      <c r="B125" s="126" t="s">
        <v>917</v>
      </c>
      <c r="C125" s="114"/>
      <c r="D125" s="114"/>
      <c r="E125" s="114"/>
      <c r="F125" s="114"/>
    </row>
    <row r="126" spans="1:6">
      <c r="A126" s="341">
        <v>131101</v>
      </c>
      <c r="B126" s="295" t="s">
        <v>918</v>
      </c>
      <c r="C126" s="114"/>
      <c r="D126" s="114"/>
      <c r="E126" s="114"/>
      <c r="F126" s="114"/>
    </row>
    <row r="127" spans="1:6" ht="30">
      <c r="A127" s="341">
        <v>131102</v>
      </c>
      <c r="B127" s="295" t="s">
        <v>919</v>
      </c>
      <c r="C127" s="114"/>
      <c r="D127" s="114"/>
      <c r="E127" s="114"/>
      <c r="F127" s="114"/>
    </row>
    <row r="128" spans="1:6" ht="30">
      <c r="A128" s="341">
        <v>131103</v>
      </c>
      <c r="B128" s="295" t="s">
        <v>920</v>
      </c>
      <c r="C128" s="114"/>
      <c r="D128" s="114"/>
      <c r="E128" s="114"/>
      <c r="F128" s="114"/>
    </row>
    <row r="129" spans="1:6" ht="30">
      <c r="A129" s="341">
        <v>131104</v>
      </c>
      <c r="B129" s="295" t="s">
        <v>921</v>
      </c>
      <c r="C129" s="114"/>
      <c r="D129" s="114"/>
      <c r="E129" s="114"/>
      <c r="F129" s="114"/>
    </row>
    <row r="130" spans="1:6">
      <c r="A130" s="341">
        <v>131105</v>
      </c>
      <c r="B130" s="295" t="s">
        <v>922</v>
      </c>
      <c r="C130" s="114"/>
      <c r="D130" s="114"/>
      <c r="E130" s="114"/>
      <c r="F130" s="114"/>
    </row>
    <row r="131" spans="1:6">
      <c r="A131" s="341">
        <v>131106</v>
      </c>
      <c r="B131" s="295" t="s">
        <v>923</v>
      </c>
      <c r="C131" s="114"/>
      <c r="D131" s="114"/>
      <c r="E131" s="114"/>
      <c r="F131" s="114"/>
    </row>
    <row r="132" spans="1:6">
      <c r="A132" s="302">
        <v>1320</v>
      </c>
      <c r="B132" s="126" t="s">
        <v>924</v>
      </c>
      <c r="C132" s="114">
        <v>0</v>
      </c>
      <c r="D132" s="114">
        <v>0</v>
      </c>
      <c r="E132" s="114">
        <v>0</v>
      </c>
      <c r="F132" s="114">
        <v>6000000</v>
      </c>
    </row>
    <row r="133" spans="1:6">
      <c r="A133" s="341">
        <v>132001</v>
      </c>
      <c r="B133" s="295" t="s">
        <v>925</v>
      </c>
      <c r="C133" s="114"/>
      <c r="D133" s="114"/>
      <c r="E133" s="114"/>
      <c r="F133" s="114"/>
    </row>
    <row r="134" spans="1:6">
      <c r="A134" s="341">
        <v>132002</v>
      </c>
      <c r="B134" s="295" t="s">
        <v>909</v>
      </c>
      <c r="C134" s="114"/>
      <c r="D134" s="114"/>
      <c r="E134" s="114"/>
      <c r="F134" s="114"/>
    </row>
    <row r="135" spans="1:6">
      <c r="A135" s="341">
        <v>132003</v>
      </c>
      <c r="B135" s="295" t="s">
        <v>926</v>
      </c>
      <c r="C135" s="114"/>
      <c r="D135" s="114"/>
      <c r="E135" s="114"/>
      <c r="F135" s="114"/>
    </row>
    <row r="136" spans="1:6">
      <c r="A136" s="341">
        <v>132004</v>
      </c>
      <c r="B136" s="295" t="s">
        <v>927</v>
      </c>
      <c r="C136" s="114"/>
      <c r="D136" s="114"/>
      <c r="E136" s="114"/>
      <c r="F136" s="114"/>
    </row>
    <row r="137" spans="1:6">
      <c r="A137" s="341">
        <v>132005</v>
      </c>
      <c r="B137" s="295" t="s">
        <v>928</v>
      </c>
      <c r="C137" s="114"/>
      <c r="D137" s="114"/>
      <c r="E137" s="114"/>
      <c r="F137" s="114"/>
    </row>
    <row r="138" spans="1:6">
      <c r="A138" s="341">
        <v>132006</v>
      </c>
      <c r="B138" s="295" t="s">
        <v>929</v>
      </c>
      <c r="C138" s="114"/>
      <c r="D138" s="114"/>
      <c r="E138" s="114"/>
      <c r="F138" s="114"/>
    </row>
    <row r="139" spans="1:6">
      <c r="A139" s="341">
        <v>132007</v>
      </c>
      <c r="B139" s="295" t="s">
        <v>930</v>
      </c>
      <c r="C139" s="114">
        <v>0</v>
      </c>
      <c r="D139" s="114">
        <v>0</v>
      </c>
      <c r="E139" s="114">
        <v>0</v>
      </c>
      <c r="F139" s="114">
        <v>6000000</v>
      </c>
    </row>
    <row r="140" spans="1:6">
      <c r="A140" s="302">
        <v>1330</v>
      </c>
      <c r="B140" s="126" t="s">
        <v>931</v>
      </c>
      <c r="C140" s="114"/>
      <c r="D140" s="114"/>
      <c r="E140" s="114"/>
      <c r="F140" s="114"/>
    </row>
    <row r="141" spans="1:6">
      <c r="A141" s="341">
        <v>133001</v>
      </c>
      <c r="B141" s="295" t="s">
        <v>908</v>
      </c>
      <c r="C141" s="114"/>
      <c r="D141" s="114"/>
      <c r="E141" s="114"/>
      <c r="F141" s="114"/>
    </row>
    <row r="142" spans="1:6">
      <c r="A142" s="341">
        <v>133002</v>
      </c>
      <c r="B142" s="295" t="s">
        <v>910</v>
      </c>
      <c r="C142" s="114"/>
      <c r="D142" s="114"/>
      <c r="E142" s="114"/>
      <c r="F142" s="114"/>
    </row>
    <row r="143" spans="1:6">
      <c r="A143" s="341">
        <v>133003</v>
      </c>
      <c r="B143" s="295" t="s">
        <v>932</v>
      </c>
      <c r="C143" s="114"/>
      <c r="D143" s="114"/>
      <c r="E143" s="114"/>
      <c r="F143" s="114"/>
    </row>
    <row r="144" spans="1:6">
      <c r="A144" s="341">
        <v>133004</v>
      </c>
      <c r="B144" s="295" t="s">
        <v>933</v>
      </c>
      <c r="C144" s="114"/>
      <c r="D144" s="114"/>
      <c r="E144" s="114"/>
      <c r="F144" s="114"/>
    </row>
    <row r="145" spans="1:6">
      <c r="A145" s="341">
        <v>133005</v>
      </c>
      <c r="B145" s="295" t="s">
        <v>934</v>
      </c>
      <c r="C145" s="114"/>
      <c r="D145" s="114"/>
      <c r="E145" s="114"/>
      <c r="F145" s="114"/>
    </row>
    <row r="146" spans="1:6">
      <c r="A146" s="302">
        <v>1340</v>
      </c>
      <c r="B146" s="126" t="s">
        <v>935</v>
      </c>
      <c r="C146" s="114"/>
      <c r="D146" s="114"/>
      <c r="E146" s="114"/>
      <c r="F146" s="114"/>
    </row>
    <row r="147" spans="1:6">
      <c r="A147" s="341">
        <v>134001</v>
      </c>
      <c r="B147" s="295" t="s">
        <v>936</v>
      </c>
      <c r="C147" s="114"/>
      <c r="D147" s="114"/>
      <c r="E147" s="114"/>
      <c r="F147" s="114"/>
    </row>
    <row r="148" spans="1:6">
      <c r="A148" s="341">
        <v>134002</v>
      </c>
      <c r="B148" s="295" t="s">
        <v>937</v>
      </c>
      <c r="C148" s="114"/>
      <c r="D148" s="114"/>
      <c r="E148" s="114"/>
      <c r="F148" s="114"/>
    </row>
    <row r="149" spans="1:6">
      <c r="A149" s="341">
        <v>134003</v>
      </c>
      <c r="B149" s="295" t="s">
        <v>938</v>
      </c>
      <c r="C149" s="114"/>
      <c r="D149" s="114"/>
      <c r="E149" s="114"/>
      <c r="F149" s="114"/>
    </row>
    <row r="150" spans="1:6">
      <c r="A150" s="344"/>
      <c r="B150" s="301"/>
      <c r="C150" s="114"/>
      <c r="D150" s="114"/>
      <c r="E150" s="114"/>
      <c r="F150" s="114"/>
    </row>
    <row r="151" spans="1:6">
      <c r="A151" s="302">
        <v>21</v>
      </c>
      <c r="B151" s="126" t="s">
        <v>939</v>
      </c>
      <c r="C151" s="114">
        <v>0</v>
      </c>
      <c r="D151" s="114">
        <v>0</v>
      </c>
      <c r="E151" s="114">
        <v>906495844.77799904</v>
      </c>
      <c r="F151" s="114">
        <v>0</v>
      </c>
    </row>
    <row r="152" spans="1:6">
      <c r="A152" s="302">
        <v>210</v>
      </c>
      <c r="B152" s="126" t="s">
        <v>940</v>
      </c>
      <c r="C152" s="114">
        <v>0</v>
      </c>
      <c r="D152" s="114">
        <v>0</v>
      </c>
      <c r="E152" s="114">
        <v>906495844.77799904</v>
      </c>
      <c r="F152" s="114">
        <v>0</v>
      </c>
    </row>
    <row r="153" spans="1:6">
      <c r="A153" s="302">
        <v>2101</v>
      </c>
      <c r="B153" s="126" t="s">
        <v>941</v>
      </c>
      <c r="C153" s="114">
        <v>0</v>
      </c>
      <c r="D153" s="114">
        <v>0</v>
      </c>
      <c r="E153" s="114">
        <v>114479439</v>
      </c>
      <c r="F153" s="114">
        <v>0</v>
      </c>
    </row>
    <row r="154" spans="1:6">
      <c r="A154" s="341">
        <v>210101</v>
      </c>
      <c r="B154" s="295" t="s">
        <v>942</v>
      </c>
      <c r="C154" s="114">
        <v>0</v>
      </c>
      <c r="D154" s="114">
        <v>0</v>
      </c>
      <c r="E154" s="114">
        <v>109054439</v>
      </c>
      <c r="F154" s="114">
        <v>0</v>
      </c>
    </row>
    <row r="155" spans="1:6">
      <c r="A155" s="341">
        <v>210102</v>
      </c>
      <c r="B155" s="295" t="s">
        <v>943</v>
      </c>
      <c r="C155" s="114"/>
      <c r="D155" s="114"/>
      <c r="E155" s="114"/>
      <c r="F155" s="114"/>
    </row>
    <row r="156" spans="1:6">
      <c r="A156" s="341">
        <v>210103</v>
      </c>
      <c r="B156" s="295" t="s">
        <v>944</v>
      </c>
      <c r="C156" s="114"/>
      <c r="D156" s="114"/>
      <c r="E156" s="114"/>
      <c r="F156" s="114"/>
    </row>
    <row r="157" spans="1:6">
      <c r="A157" s="341">
        <v>210104</v>
      </c>
      <c r="B157" s="295" t="s">
        <v>945</v>
      </c>
      <c r="C157" s="114">
        <v>0</v>
      </c>
      <c r="D157" s="114">
        <v>0</v>
      </c>
      <c r="E157" s="114">
        <v>5425000</v>
      </c>
      <c r="F157" s="114">
        <v>0</v>
      </c>
    </row>
    <row r="158" spans="1:6">
      <c r="A158" s="341">
        <v>210105</v>
      </c>
      <c r="B158" s="295" t="s">
        <v>946</v>
      </c>
      <c r="C158" s="114"/>
      <c r="D158" s="114"/>
      <c r="E158" s="114"/>
      <c r="F158" s="114"/>
    </row>
    <row r="159" spans="1:6">
      <c r="A159" s="341">
        <v>210106</v>
      </c>
      <c r="B159" s="295" t="s">
        <v>1084</v>
      </c>
      <c r="C159" s="114"/>
      <c r="D159" s="114"/>
      <c r="E159" s="114"/>
      <c r="F159" s="114"/>
    </row>
    <row r="160" spans="1:6">
      <c r="A160" s="302">
        <v>2102</v>
      </c>
      <c r="B160" s="126" t="s">
        <v>947</v>
      </c>
      <c r="C160" s="114">
        <v>0</v>
      </c>
      <c r="D160" s="114">
        <v>0</v>
      </c>
      <c r="E160" s="114">
        <v>12049125.158</v>
      </c>
      <c r="F160" s="114">
        <v>0</v>
      </c>
    </row>
    <row r="161" spans="1:6">
      <c r="A161" s="341">
        <v>210201</v>
      </c>
      <c r="B161" s="295" t="s">
        <v>950</v>
      </c>
      <c r="C161" s="114">
        <v>0</v>
      </c>
      <c r="D161" s="114">
        <v>0</v>
      </c>
      <c r="E161" s="114">
        <v>8208810.3099999996</v>
      </c>
      <c r="F161" s="114">
        <v>0</v>
      </c>
    </row>
    <row r="162" spans="1:6">
      <c r="A162" s="341">
        <v>210202</v>
      </c>
      <c r="B162" s="295" t="s">
        <v>951</v>
      </c>
      <c r="C162" s="114">
        <v>0</v>
      </c>
      <c r="D162" s="114">
        <v>0</v>
      </c>
      <c r="E162" s="114">
        <v>872435.46400000004</v>
      </c>
      <c r="F162" s="114">
        <v>0</v>
      </c>
    </row>
    <row r="163" spans="1:6">
      <c r="A163" s="341">
        <v>210203</v>
      </c>
      <c r="B163" s="295" t="s">
        <v>952</v>
      </c>
      <c r="C163" s="114">
        <v>0</v>
      </c>
      <c r="D163" s="114">
        <v>0</v>
      </c>
      <c r="E163" s="114">
        <v>1090541.79</v>
      </c>
      <c r="F163" s="114">
        <v>0</v>
      </c>
    </row>
    <row r="164" spans="1:6">
      <c r="A164" s="341">
        <v>210204</v>
      </c>
      <c r="B164" s="295" t="s">
        <v>953</v>
      </c>
      <c r="C164" s="114">
        <v>0</v>
      </c>
      <c r="D164" s="114">
        <v>0</v>
      </c>
      <c r="E164" s="114">
        <v>170667.054</v>
      </c>
      <c r="F164" s="114">
        <v>0</v>
      </c>
    </row>
    <row r="165" spans="1:6">
      <c r="A165" s="341">
        <v>210205</v>
      </c>
      <c r="B165" s="295" t="s">
        <v>954</v>
      </c>
      <c r="C165" s="114">
        <v>0</v>
      </c>
      <c r="D165" s="114">
        <v>0</v>
      </c>
      <c r="E165" s="114">
        <v>1706670.54</v>
      </c>
      <c r="F165" s="114">
        <v>0</v>
      </c>
    </row>
    <row r="166" spans="1:6">
      <c r="A166" s="171">
        <v>210206</v>
      </c>
      <c r="B166" s="59" t="s">
        <v>1085</v>
      </c>
      <c r="C166" s="114"/>
      <c r="D166" s="114"/>
      <c r="E166" s="114"/>
      <c r="F166" s="114"/>
    </row>
    <row r="167" spans="1:6">
      <c r="A167" s="302">
        <v>2103</v>
      </c>
      <c r="B167" s="126" t="s">
        <v>948</v>
      </c>
      <c r="C167" s="114"/>
      <c r="D167" s="114"/>
      <c r="E167" s="114"/>
      <c r="F167" s="114"/>
    </row>
    <row r="168" spans="1:6">
      <c r="A168" s="341">
        <v>210301</v>
      </c>
      <c r="B168" s="295" t="s">
        <v>958</v>
      </c>
      <c r="C168" s="114"/>
      <c r="D168" s="114"/>
      <c r="E168" s="114"/>
      <c r="F168" s="114"/>
    </row>
    <row r="169" spans="1:6">
      <c r="A169" s="341">
        <v>210302</v>
      </c>
      <c r="B169" s="295" t="s">
        <v>957</v>
      </c>
      <c r="C169" s="114"/>
      <c r="D169" s="114"/>
      <c r="E169" s="114"/>
      <c r="F169" s="114"/>
    </row>
    <row r="170" spans="1:6">
      <c r="A170" s="341">
        <v>210303</v>
      </c>
      <c r="B170" s="295" t="s">
        <v>955</v>
      </c>
      <c r="C170" s="114"/>
      <c r="D170" s="114"/>
      <c r="E170" s="114"/>
      <c r="F170" s="114"/>
    </row>
    <row r="171" spans="1:6">
      <c r="A171" s="341">
        <v>210304</v>
      </c>
      <c r="B171" s="295" t="s">
        <v>956</v>
      </c>
      <c r="C171" s="114"/>
      <c r="D171" s="114"/>
      <c r="E171" s="114"/>
      <c r="F171" s="114"/>
    </row>
    <row r="172" spans="1:6">
      <c r="A172" s="341">
        <v>210305</v>
      </c>
      <c r="B172" s="295" t="s">
        <v>1086</v>
      </c>
      <c r="C172" s="114"/>
      <c r="D172" s="114"/>
      <c r="E172" s="114"/>
      <c r="F172" s="114"/>
    </row>
    <row r="173" spans="1:6">
      <c r="A173" s="302">
        <v>2104</v>
      </c>
      <c r="B173" s="126" t="s">
        <v>949</v>
      </c>
      <c r="C173" s="114">
        <v>0</v>
      </c>
      <c r="D173" s="114">
        <v>0</v>
      </c>
      <c r="E173" s="114">
        <v>8056100</v>
      </c>
      <c r="F173" s="114">
        <v>0</v>
      </c>
    </row>
    <row r="174" spans="1:6">
      <c r="A174" s="341">
        <v>210401</v>
      </c>
      <c r="B174" s="295" t="s">
        <v>959</v>
      </c>
      <c r="C174" s="114">
        <v>0</v>
      </c>
      <c r="D174" s="114">
        <v>0</v>
      </c>
      <c r="E174" s="114">
        <v>598400</v>
      </c>
      <c r="F174" s="114">
        <v>0</v>
      </c>
    </row>
    <row r="175" spans="1:6">
      <c r="A175" s="341">
        <v>210402</v>
      </c>
      <c r="B175" s="295" t="s">
        <v>960</v>
      </c>
      <c r="C175" s="114">
        <v>0</v>
      </c>
      <c r="D175" s="114">
        <v>0</v>
      </c>
      <c r="E175" s="114">
        <v>5245900</v>
      </c>
      <c r="F175" s="114">
        <v>0</v>
      </c>
    </row>
    <row r="176" spans="1:6">
      <c r="A176" s="341">
        <v>210403</v>
      </c>
      <c r="B176" s="295" t="s">
        <v>961</v>
      </c>
      <c r="C176" s="114">
        <v>0</v>
      </c>
      <c r="D176" s="114">
        <v>0</v>
      </c>
      <c r="E176" s="114">
        <v>1251000</v>
      </c>
      <c r="F176" s="114">
        <v>0</v>
      </c>
    </row>
    <row r="177" spans="1:6">
      <c r="A177" s="341">
        <v>210404</v>
      </c>
      <c r="B177" s="295" t="s">
        <v>962</v>
      </c>
      <c r="C177" s="114"/>
      <c r="D177" s="114"/>
      <c r="E177" s="114"/>
      <c r="F177" s="114"/>
    </row>
    <row r="178" spans="1:6">
      <c r="A178" s="341">
        <v>210405</v>
      </c>
      <c r="B178" s="295" t="s">
        <v>966</v>
      </c>
      <c r="C178" s="114"/>
      <c r="D178" s="114"/>
      <c r="E178" s="114"/>
      <c r="F178" s="114"/>
    </row>
    <row r="179" spans="1:6">
      <c r="A179" s="341">
        <v>210406</v>
      </c>
      <c r="B179" s="295" t="s">
        <v>963</v>
      </c>
      <c r="C179" s="114">
        <v>0</v>
      </c>
      <c r="D179" s="114">
        <v>0</v>
      </c>
      <c r="E179" s="114">
        <v>960800</v>
      </c>
      <c r="F179" s="114">
        <v>0</v>
      </c>
    </row>
    <row r="180" spans="1:6">
      <c r="A180" s="341">
        <v>210407</v>
      </c>
      <c r="B180" s="295" t="s">
        <v>964</v>
      </c>
      <c r="C180" s="114"/>
      <c r="D180" s="114"/>
      <c r="E180" s="114"/>
      <c r="F180" s="114"/>
    </row>
    <row r="181" spans="1:6">
      <c r="A181" s="341">
        <v>210408</v>
      </c>
      <c r="B181" s="295" t="s">
        <v>965</v>
      </c>
      <c r="C181" s="114"/>
      <c r="D181" s="114"/>
      <c r="E181" s="114"/>
      <c r="F181" s="114"/>
    </row>
    <row r="182" spans="1:6">
      <c r="A182" s="294">
        <v>210409</v>
      </c>
      <c r="B182" s="295" t="s">
        <v>1087</v>
      </c>
      <c r="C182" s="114"/>
      <c r="D182" s="114"/>
      <c r="E182" s="114"/>
      <c r="F182" s="114"/>
    </row>
    <row r="183" spans="1:6">
      <c r="A183" s="294">
        <v>210410</v>
      </c>
      <c r="B183" s="295" t="s">
        <v>1088</v>
      </c>
      <c r="C183" s="114"/>
      <c r="D183" s="114"/>
      <c r="E183" s="114"/>
      <c r="F183" s="114"/>
    </row>
    <row r="184" spans="1:6">
      <c r="A184" s="302">
        <v>2105</v>
      </c>
      <c r="B184" s="126" t="s">
        <v>967</v>
      </c>
      <c r="C184" s="114"/>
      <c r="D184" s="114"/>
      <c r="E184" s="114"/>
      <c r="F184" s="114"/>
    </row>
    <row r="185" spans="1:6">
      <c r="A185" s="341">
        <v>210501</v>
      </c>
      <c r="B185" s="295" t="s">
        <v>968</v>
      </c>
      <c r="C185" s="114"/>
      <c r="D185" s="114"/>
      <c r="E185" s="114"/>
      <c r="F185" s="114"/>
    </row>
    <row r="186" spans="1:6">
      <c r="A186" s="341">
        <v>210502</v>
      </c>
      <c r="B186" s="295" t="s">
        <v>969</v>
      </c>
      <c r="C186" s="114"/>
      <c r="D186" s="114"/>
      <c r="E186" s="114"/>
      <c r="F186" s="114"/>
    </row>
    <row r="187" spans="1:6">
      <c r="A187" s="341">
        <v>210503</v>
      </c>
      <c r="B187" s="295" t="s">
        <v>970</v>
      </c>
      <c r="C187" s="114"/>
      <c r="D187" s="114"/>
      <c r="E187" s="114"/>
      <c r="F187" s="114"/>
    </row>
    <row r="188" spans="1:6">
      <c r="A188" s="302">
        <v>2106</v>
      </c>
      <c r="B188" s="126" t="s">
        <v>971</v>
      </c>
      <c r="C188" s="114">
        <v>0</v>
      </c>
      <c r="D188" s="114">
        <v>0</v>
      </c>
      <c r="E188" s="114">
        <v>7037500</v>
      </c>
      <c r="F188" s="114">
        <v>0</v>
      </c>
    </row>
    <row r="189" spans="1:6">
      <c r="A189" s="341">
        <v>210601</v>
      </c>
      <c r="B189" s="295" t="s">
        <v>972</v>
      </c>
      <c r="C189" s="114"/>
      <c r="D189" s="114"/>
      <c r="E189" s="114"/>
      <c r="F189" s="114"/>
    </row>
    <row r="190" spans="1:6">
      <c r="A190" s="341">
        <v>210602</v>
      </c>
      <c r="B190" s="295" t="s">
        <v>973</v>
      </c>
      <c r="C190" s="114"/>
      <c r="D190" s="114"/>
      <c r="E190" s="114"/>
      <c r="F190" s="114"/>
    </row>
    <row r="191" spans="1:6">
      <c r="A191" s="341">
        <v>210603</v>
      </c>
      <c r="B191" s="295" t="s">
        <v>974</v>
      </c>
      <c r="C191" s="114">
        <v>0</v>
      </c>
      <c r="D191" s="114">
        <v>0</v>
      </c>
      <c r="E191" s="114">
        <v>358500</v>
      </c>
      <c r="F191" s="114">
        <v>0</v>
      </c>
    </row>
    <row r="192" spans="1:6">
      <c r="A192" s="341">
        <v>210604</v>
      </c>
      <c r="B192" s="295" t="s">
        <v>975</v>
      </c>
      <c r="C192" s="114">
        <v>0</v>
      </c>
      <c r="D192" s="114">
        <v>0</v>
      </c>
      <c r="E192" s="114">
        <v>6679000</v>
      </c>
      <c r="F192" s="114">
        <v>0</v>
      </c>
    </row>
    <row r="193" spans="1:6">
      <c r="A193" s="125">
        <v>2107</v>
      </c>
      <c r="B193" s="126" t="s">
        <v>976</v>
      </c>
      <c r="C193" s="114">
        <v>0</v>
      </c>
      <c r="D193" s="114">
        <v>0</v>
      </c>
      <c r="E193" s="114">
        <v>3017500</v>
      </c>
      <c r="F193" s="114">
        <v>0</v>
      </c>
    </row>
    <row r="194" spans="1:6">
      <c r="A194" s="341">
        <v>210701</v>
      </c>
      <c r="B194" s="295" t="s">
        <v>977</v>
      </c>
      <c r="C194" s="114"/>
      <c r="D194" s="114"/>
      <c r="E194" s="114"/>
      <c r="F194" s="114"/>
    </row>
    <row r="195" spans="1:6">
      <c r="A195" s="341">
        <v>210702</v>
      </c>
      <c r="B195" s="295" t="s">
        <v>978</v>
      </c>
      <c r="C195" s="114">
        <v>0</v>
      </c>
      <c r="D195" s="114">
        <v>0</v>
      </c>
      <c r="E195" s="114">
        <v>3017500</v>
      </c>
      <c r="F195" s="114">
        <v>0</v>
      </c>
    </row>
    <row r="196" spans="1:6">
      <c r="A196" s="341">
        <v>210703</v>
      </c>
      <c r="B196" s="295" t="s">
        <v>979</v>
      </c>
      <c r="C196" s="114"/>
      <c r="D196" s="114"/>
      <c r="E196" s="114"/>
      <c r="F196" s="114"/>
    </row>
    <row r="197" spans="1:6">
      <c r="A197" s="302">
        <v>2108</v>
      </c>
      <c r="B197" s="126" t="s">
        <v>980</v>
      </c>
      <c r="C197" s="114">
        <v>0</v>
      </c>
      <c r="D197" s="114">
        <v>0</v>
      </c>
      <c r="E197" s="114">
        <v>613700</v>
      </c>
      <c r="F197" s="114">
        <v>0</v>
      </c>
    </row>
    <row r="198" spans="1:6">
      <c r="A198" s="341">
        <v>210801</v>
      </c>
      <c r="B198" s="295" t="s">
        <v>981</v>
      </c>
      <c r="C198" s="114">
        <v>0</v>
      </c>
      <c r="D198" s="114">
        <v>0</v>
      </c>
      <c r="E198" s="114">
        <v>329000</v>
      </c>
      <c r="F198" s="114">
        <v>0</v>
      </c>
    </row>
    <row r="199" spans="1:6">
      <c r="A199" s="341">
        <v>210802</v>
      </c>
      <c r="B199" s="295" t="s">
        <v>982</v>
      </c>
      <c r="C199" s="114"/>
      <c r="D199" s="114"/>
      <c r="E199" s="114"/>
      <c r="F199" s="114"/>
    </row>
    <row r="200" spans="1:6">
      <c r="A200" s="341">
        <v>210803</v>
      </c>
      <c r="B200" s="295" t="s">
        <v>983</v>
      </c>
      <c r="C200" s="114">
        <v>0</v>
      </c>
      <c r="D200" s="114">
        <v>0</v>
      </c>
      <c r="E200" s="114">
        <v>118800</v>
      </c>
      <c r="F200" s="114">
        <v>0</v>
      </c>
    </row>
    <row r="201" spans="1:6">
      <c r="A201" s="341">
        <v>210804</v>
      </c>
      <c r="B201" s="295" t="s">
        <v>984</v>
      </c>
      <c r="C201" s="114">
        <v>0</v>
      </c>
      <c r="D201" s="114">
        <v>0</v>
      </c>
      <c r="E201" s="114">
        <v>165900</v>
      </c>
      <c r="F201" s="114">
        <v>0</v>
      </c>
    </row>
    <row r="202" spans="1:6">
      <c r="A202" s="341">
        <v>210805</v>
      </c>
      <c r="B202" s="295" t="s">
        <v>985</v>
      </c>
      <c r="C202" s="114"/>
      <c r="D202" s="114"/>
      <c r="E202" s="114"/>
      <c r="F202" s="114"/>
    </row>
    <row r="203" spans="1:6">
      <c r="A203" s="341">
        <v>210806</v>
      </c>
      <c r="B203" s="295" t="s">
        <v>986</v>
      </c>
      <c r="C203" s="114"/>
      <c r="D203" s="114"/>
      <c r="E203" s="114"/>
      <c r="F203" s="114"/>
    </row>
    <row r="204" spans="1:6">
      <c r="A204" s="341">
        <v>210807</v>
      </c>
      <c r="B204" s="295" t="s">
        <v>340</v>
      </c>
      <c r="C204" s="114"/>
      <c r="D204" s="114"/>
      <c r="E204" s="114"/>
      <c r="F204" s="114"/>
    </row>
    <row r="205" spans="1:6">
      <c r="A205" s="341">
        <v>210808</v>
      </c>
      <c r="B205" s="295" t="s">
        <v>987</v>
      </c>
      <c r="C205" s="114"/>
      <c r="D205" s="114"/>
      <c r="E205" s="114"/>
      <c r="F205" s="114"/>
    </row>
    <row r="206" spans="1:6">
      <c r="A206" s="341">
        <v>210809</v>
      </c>
      <c r="B206" s="295" t="s">
        <v>988</v>
      </c>
      <c r="C206" s="114"/>
      <c r="D206" s="114"/>
      <c r="E206" s="114"/>
      <c r="F206" s="114"/>
    </row>
    <row r="207" spans="1:6">
      <c r="A207" s="341">
        <v>210810</v>
      </c>
      <c r="B207" s="295" t="s">
        <v>989</v>
      </c>
      <c r="C207" s="114"/>
      <c r="D207" s="114"/>
      <c r="E207" s="114"/>
      <c r="F207" s="114"/>
    </row>
    <row r="208" spans="1:6">
      <c r="A208" s="341">
        <v>210811</v>
      </c>
      <c r="B208" s="295" t="s">
        <v>990</v>
      </c>
      <c r="C208" s="114"/>
      <c r="D208" s="114"/>
      <c r="E208" s="114"/>
      <c r="F208" s="114"/>
    </row>
    <row r="209" spans="1:6">
      <c r="A209" s="341">
        <v>210812</v>
      </c>
      <c r="B209" s="295" t="s">
        <v>991</v>
      </c>
      <c r="C209" s="114"/>
      <c r="D209" s="114"/>
      <c r="E209" s="114"/>
      <c r="F209" s="114"/>
    </row>
    <row r="210" spans="1:6">
      <c r="A210" s="341">
        <v>210813</v>
      </c>
      <c r="B210" s="295" t="s">
        <v>992</v>
      </c>
      <c r="C210" s="114"/>
      <c r="D210" s="114"/>
      <c r="E210" s="114"/>
      <c r="F210" s="114"/>
    </row>
    <row r="211" spans="1:6">
      <c r="A211" s="341">
        <v>210814</v>
      </c>
      <c r="B211" s="295" t="s">
        <v>993</v>
      </c>
      <c r="C211" s="114"/>
      <c r="D211" s="114"/>
      <c r="E211" s="114"/>
      <c r="F211" s="114"/>
    </row>
    <row r="212" spans="1:6">
      <c r="A212" s="294">
        <v>210815</v>
      </c>
      <c r="B212" s="295" t="s">
        <v>1089</v>
      </c>
      <c r="C212" s="114"/>
      <c r="D212" s="114"/>
      <c r="E212" s="114"/>
      <c r="F212" s="114"/>
    </row>
    <row r="213" spans="1:6">
      <c r="A213" s="294">
        <v>210816</v>
      </c>
      <c r="B213" s="295" t="s">
        <v>1090</v>
      </c>
      <c r="C213" s="114"/>
      <c r="D213" s="114"/>
      <c r="E213" s="114"/>
      <c r="F213" s="114"/>
    </row>
    <row r="214" spans="1:6">
      <c r="A214" s="294">
        <v>210817</v>
      </c>
      <c r="B214" s="295" t="s">
        <v>1091</v>
      </c>
      <c r="C214" s="114"/>
      <c r="D214" s="114"/>
      <c r="E214" s="114"/>
      <c r="F214" s="114"/>
    </row>
    <row r="215" spans="1:6">
      <c r="A215" s="294">
        <v>210818</v>
      </c>
      <c r="B215" s="295" t="s">
        <v>1092</v>
      </c>
      <c r="C215" s="114"/>
      <c r="D215" s="114"/>
      <c r="E215" s="114"/>
      <c r="F215" s="114"/>
    </row>
    <row r="216" spans="1:6">
      <c r="A216" s="302">
        <v>2109</v>
      </c>
      <c r="B216" s="126" t="s">
        <v>994</v>
      </c>
      <c r="C216" s="114">
        <v>0</v>
      </c>
      <c r="D216" s="114">
        <v>0</v>
      </c>
      <c r="E216" s="114">
        <v>761242480.62</v>
      </c>
      <c r="F216" s="114">
        <v>0</v>
      </c>
    </row>
    <row r="217" spans="1:6">
      <c r="A217" s="341">
        <v>210901</v>
      </c>
      <c r="B217" s="295" t="s">
        <v>417</v>
      </c>
      <c r="C217" s="114"/>
      <c r="D217" s="114"/>
      <c r="E217" s="114"/>
      <c r="F217" s="114"/>
    </row>
    <row r="218" spans="1:6">
      <c r="A218" s="341">
        <v>210902</v>
      </c>
      <c r="B218" s="295" t="s">
        <v>995</v>
      </c>
      <c r="C218" s="114"/>
      <c r="D218" s="114"/>
      <c r="E218" s="114"/>
      <c r="F218" s="114"/>
    </row>
    <row r="219" spans="1:6">
      <c r="A219" s="341">
        <v>210903</v>
      </c>
      <c r="B219" s="295" t="s">
        <v>996</v>
      </c>
      <c r="C219" s="114">
        <v>0</v>
      </c>
      <c r="D219" s="114">
        <v>0</v>
      </c>
      <c r="E219" s="114">
        <v>761242480.62</v>
      </c>
      <c r="F219" s="114">
        <v>0</v>
      </c>
    </row>
    <row r="220" spans="1:6">
      <c r="A220" s="343">
        <v>210904</v>
      </c>
      <c r="B220" s="172" t="s">
        <v>997</v>
      </c>
      <c r="C220" s="114"/>
      <c r="D220" s="114"/>
      <c r="E220" s="114"/>
      <c r="F220" s="114"/>
    </row>
    <row r="221" spans="1:6">
      <c r="A221" s="302">
        <v>211</v>
      </c>
      <c r="B221" s="126" t="s">
        <v>998</v>
      </c>
      <c r="C221" s="114"/>
      <c r="D221" s="114"/>
      <c r="E221" s="114"/>
      <c r="F221" s="114"/>
    </row>
    <row r="222" spans="1:6">
      <c r="A222" s="302">
        <v>2111</v>
      </c>
      <c r="B222" s="126" t="s">
        <v>999</v>
      </c>
      <c r="C222" s="114"/>
      <c r="D222" s="114"/>
      <c r="E222" s="114"/>
      <c r="F222" s="114"/>
    </row>
    <row r="223" spans="1:6">
      <c r="A223" s="341">
        <v>211101</v>
      </c>
      <c r="B223" s="295" t="s">
        <v>1000</v>
      </c>
      <c r="C223" s="114"/>
      <c r="D223" s="114"/>
      <c r="E223" s="114"/>
      <c r="F223" s="114"/>
    </row>
    <row r="224" spans="1:6">
      <c r="A224" s="302">
        <v>2112</v>
      </c>
      <c r="B224" s="126" t="s">
        <v>1001</v>
      </c>
      <c r="C224" s="114"/>
      <c r="D224" s="114"/>
      <c r="E224" s="114"/>
      <c r="F224" s="114"/>
    </row>
    <row r="225" spans="1:6">
      <c r="A225" s="341">
        <v>211201</v>
      </c>
      <c r="B225" s="295" t="s">
        <v>1002</v>
      </c>
      <c r="C225" s="114"/>
      <c r="D225" s="114"/>
      <c r="E225" s="114"/>
      <c r="F225" s="114"/>
    </row>
    <row r="226" spans="1:6">
      <c r="A226" s="302">
        <v>212</v>
      </c>
      <c r="B226" s="126" t="s">
        <v>1003</v>
      </c>
      <c r="C226" s="114"/>
      <c r="D226" s="114"/>
      <c r="E226" s="114"/>
      <c r="F226" s="114"/>
    </row>
    <row r="227" spans="1:6">
      <c r="A227" s="302">
        <v>2121</v>
      </c>
      <c r="B227" s="126" t="s">
        <v>1004</v>
      </c>
      <c r="C227" s="114"/>
      <c r="D227" s="114"/>
      <c r="E227" s="114"/>
      <c r="F227" s="114"/>
    </row>
    <row r="228" spans="1:6">
      <c r="A228" s="341">
        <v>212101</v>
      </c>
      <c r="B228" s="295" t="s">
        <v>425</v>
      </c>
      <c r="C228" s="114"/>
      <c r="D228" s="114"/>
      <c r="E228" s="114"/>
      <c r="F228" s="114"/>
    </row>
    <row r="229" spans="1:6">
      <c r="A229" s="302">
        <v>2122</v>
      </c>
      <c r="B229" s="126" t="s">
        <v>1005</v>
      </c>
      <c r="C229" s="114"/>
      <c r="D229" s="114"/>
      <c r="E229" s="114"/>
      <c r="F229" s="114"/>
    </row>
    <row r="230" spans="1:6">
      <c r="A230" s="341">
        <v>212201</v>
      </c>
      <c r="B230" s="295" t="s">
        <v>427</v>
      </c>
      <c r="C230" s="114"/>
      <c r="D230" s="114"/>
      <c r="E230" s="114"/>
      <c r="F230" s="114"/>
    </row>
    <row r="231" spans="1:6">
      <c r="A231" s="302">
        <v>213</v>
      </c>
      <c r="B231" s="126" t="s">
        <v>1006</v>
      </c>
      <c r="C231" s="114"/>
      <c r="D231" s="114"/>
      <c r="E231" s="114"/>
      <c r="F231" s="114"/>
    </row>
    <row r="232" spans="1:6">
      <c r="A232" s="302">
        <v>2131</v>
      </c>
      <c r="B232" s="126" t="s">
        <v>1007</v>
      </c>
      <c r="C232" s="114"/>
      <c r="D232" s="114"/>
      <c r="E232" s="114"/>
      <c r="F232" s="114"/>
    </row>
    <row r="233" spans="1:6">
      <c r="A233" s="341">
        <v>213101</v>
      </c>
      <c r="B233" s="295" t="s">
        <v>1009</v>
      </c>
      <c r="C233" s="114"/>
      <c r="D233" s="114"/>
      <c r="E233" s="114"/>
      <c r="F233" s="114"/>
    </row>
    <row r="234" spans="1:6">
      <c r="A234" s="341">
        <v>213102</v>
      </c>
      <c r="B234" s="295" t="s">
        <v>1010</v>
      </c>
      <c r="C234" s="114"/>
      <c r="D234" s="114"/>
      <c r="E234" s="114"/>
      <c r="F234" s="114"/>
    </row>
    <row r="235" spans="1:6">
      <c r="A235" s="302">
        <v>2132</v>
      </c>
      <c r="B235" s="126" t="s">
        <v>1008</v>
      </c>
      <c r="C235" s="114"/>
      <c r="D235" s="114"/>
      <c r="E235" s="114"/>
      <c r="F235" s="114"/>
    </row>
    <row r="236" spans="1:6">
      <c r="A236" s="341">
        <v>213202</v>
      </c>
      <c r="B236" s="295" t="s">
        <v>1011</v>
      </c>
      <c r="C236" s="114"/>
      <c r="D236" s="114"/>
      <c r="E236" s="114"/>
      <c r="F236" s="114"/>
    </row>
    <row r="237" spans="1:6">
      <c r="A237" s="341">
        <v>213203</v>
      </c>
      <c r="B237" s="295" t="s">
        <v>1012</v>
      </c>
      <c r="C237" s="114"/>
      <c r="D237" s="114"/>
      <c r="E237" s="114"/>
      <c r="F237" s="114"/>
    </row>
    <row r="238" spans="1:6">
      <c r="A238" s="341">
        <v>213204</v>
      </c>
      <c r="B238" s="295" t="s">
        <v>1013</v>
      </c>
      <c r="C238" s="114"/>
      <c r="D238" s="114"/>
      <c r="E238" s="114"/>
      <c r="F238" s="114"/>
    </row>
    <row r="239" spans="1:6">
      <c r="A239" s="341">
        <v>213205</v>
      </c>
      <c r="B239" s="295" t="s">
        <v>1014</v>
      </c>
      <c r="C239" s="114"/>
      <c r="D239" s="114"/>
      <c r="E239" s="114"/>
      <c r="F239" s="114"/>
    </row>
    <row r="240" spans="1:6">
      <c r="A240" s="341">
        <v>213206</v>
      </c>
      <c r="B240" s="295" t="s">
        <v>1015</v>
      </c>
      <c r="C240" s="114"/>
      <c r="D240" s="114"/>
      <c r="E240" s="114"/>
      <c r="F240" s="114"/>
    </row>
    <row r="241" spans="1:6">
      <c r="A241" s="341">
        <v>213207</v>
      </c>
      <c r="B241" s="295" t="s">
        <v>1016</v>
      </c>
      <c r="C241" s="114"/>
      <c r="D241" s="114"/>
      <c r="E241" s="114"/>
      <c r="F241" s="114"/>
    </row>
    <row r="242" spans="1:6" ht="30">
      <c r="A242" s="341">
        <v>213208</v>
      </c>
      <c r="B242" s="295" t="s">
        <v>1017</v>
      </c>
      <c r="C242" s="114"/>
      <c r="D242" s="114"/>
      <c r="E242" s="114"/>
      <c r="F242" s="114"/>
    </row>
    <row r="243" spans="1:6">
      <c r="A243" s="341">
        <v>213209</v>
      </c>
      <c r="B243" s="295" t="s">
        <v>1018</v>
      </c>
      <c r="C243" s="114"/>
      <c r="D243" s="114"/>
      <c r="E243" s="114"/>
      <c r="F243" s="114"/>
    </row>
    <row r="244" spans="1:6">
      <c r="A244" s="302">
        <v>2133</v>
      </c>
      <c r="B244" s="126" t="s">
        <v>1019</v>
      </c>
      <c r="C244" s="114"/>
      <c r="D244" s="114"/>
      <c r="E244" s="114"/>
      <c r="F244" s="114"/>
    </row>
    <row r="245" spans="1:6">
      <c r="A245" s="341">
        <v>213301</v>
      </c>
      <c r="B245" s="295" t="s">
        <v>1022</v>
      </c>
      <c r="C245" s="114"/>
      <c r="D245" s="114"/>
      <c r="E245" s="114"/>
      <c r="F245" s="114"/>
    </row>
    <row r="246" spans="1:6">
      <c r="A246" s="341">
        <v>213302</v>
      </c>
      <c r="B246" s="295" t="s">
        <v>1021</v>
      </c>
      <c r="C246" s="114"/>
      <c r="D246" s="114"/>
      <c r="E246" s="114"/>
      <c r="F246" s="114"/>
    </row>
    <row r="247" spans="1:6">
      <c r="A247" s="341">
        <v>213303</v>
      </c>
      <c r="B247" s="295" t="s">
        <v>1023</v>
      </c>
      <c r="C247" s="114"/>
      <c r="D247" s="114"/>
      <c r="E247" s="114"/>
      <c r="F247" s="114"/>
    </row>
    <row r="248" spans="1:6">
      <c r="A248" s="341">
        <v>213304</v>
      </c>
      <c r="B248" s="295" t="s">
        <v>1024</v>
      </c>
      <c r="C248" s="114"/>
      <c r="D248" s="114"/>
      <c r="E248" s="114"/>
      <c r="F248" s="114"/>
    </row>
    <row r="249" spans="1:6">
      <c r="A249" s="302">
        <v>2134</v>
      </c>
      <c r="B249" s="126" t="s">
        <v>1025</v>
      </c>
      <c r="C249" s="114"/>
      <c r="D249" s="114"/>
      <c r="E249" s="114"/>
      <c r="F249" s="114"/>
    </row>
    <row r="250" spans="1:6">
      <c r="A250" s="341">
        <v>213401</v>
      </c>
      <c r="B250" s="295" t="s">
        <v>1026</v>
      </c>
      <c r="C250" s="114"/>
      <c r="D250" s="114"/>
      <c r="E250" s="114"/>
      <c r="F250" s="114"/>
    </row>
    <row r="251" spans="1:6">
      <c r="A251" s="341">
        <v>213402</v>
      </c>
      <c r="B251" s="295" t="s">
        <v>1027</v>
      </c>
      <c r="C251" s="114"/>
      <c r="D251" s="114"/>
      <c r="E251" s="114"/>
      <c r="F251" s="114"/>
    </row>
    <row r="252" spans="1:6">
      <c r="A252" s="341">
        <v>213403</v>
      </c>
      <c r="B252" s="295" t="s">
        <v>1023</v>
      </c>
      <c r="C252" s="114"/>
      <c r="D252" s="114"/>
      <c r="E252" s="114"/>
      <c r="F252" s="114"/>
    </row>
    <row r="253" spans="1:6">
      <c r="A253" s="341">
        <v>213404</v>
      </c>
      <c r="B253" s="295" t="s">
        <v>1024</v>
      </c>
      <c r="C253" s="114"/>
      <c r="D253" s="114"/>
      <c r="E253" s="114"/>
      <c r="F253" s="114"/>
    </row>
    <row r="254" spans="1:6">
      <c r="A254" s="302">
        <v>2135</v>
      </c>
      <c r="B254" s="126" t="s">
        <v>1028</v>
      </c>
      <c r="C254" s="114"/>
      <c r="D254" s="114"/>
      <c r="E254" s="114"/>
      <c r="F254" s="114"/>
    </row>
    <row r="255" spans="1:6">
      <c r="A255" s="341">
        <v>213501</v>
      </c>
      <c r="B255" s="295" t="s">
        <v>1020</v>
      </c>
      <c r="C255" s="114"/>
      <c r="D255" s="114"/>
      <c r="E255" s="114"/>
      <c r="F255" s="114"/>
    </row>
    <row r="256" spans="1:6">
      <c r="A256" s="341">
        <v>213502</v>
      </c>
      <c r="B256" s="295" t="s">
        <v>1029</v>
      </c>
      <c r="C256" s="114"/>
      <c r="D256" s="114"/>
      <c r="E256" s="114"/>
      <c r="F256" s="114"/>
    </row>
    <row r="257" spans="1:6">
      <c r="A257" s="341">
        <v>213503</v>
      </c>
      <c r="B257" s="295" t="s">
        <v>1030</v>
      </c>
      <c r="C257" s="114"/>
      <c r="D257" s="114"/>
      <c r="E257" s="114"/>
      <c r="F257" s="114"/>
    </row>
    <row r="258" spans="1:6">
      <c r="A258" s="341">
        <v>213504</v>
      </c>
      <c r="B258" s="295" t="s">
        <v>1031</v>
      </c>
      <c r="C258" s="114"/>
      <c r="D258" s="114"/>
      <c r="E258" s="114"/>
      <c r="F258" s="114"/>
    </row>
    <row r="259" spans="1:6">
      <c r="A259" s="341">
        <v>213505</v>
      </c>
      <c r="B259" s="295" t="s">
        <v>1032</v>
      </c>
      <c r="C259" s="114"/>
      <c r="D259" s="114"/>
      <c r="E259" s="114"/>
      <c r="F259" s="114"/>
    </row>
    <row r="260" spans="1:6">
      <c r="A260" s="302">
        <v>22</v>
      </c>
      <c r="B260" s="126" t="s">
        <v>1033</v>
      </c>
      <c r="C260" s="114"/>
      <c r="D260" s="114"/>
      <c r="E260" s="114"/>
      <c r="F260" s="114"/>
    </row>
    <row r="261" spans="1:6">
      <c r="A261" s="302">
        <v>2200</v>
      </c>
      <c r="B261" s="126" t="s">
        <v>1034</v>
      </c>
      <c r="C261" s="114"/>
      <c r="D261" s="114"/>
      <c r="E261" s="114"/>
      <c r="F261" s="114"/>
    </row>
    <row r="262" spans="1:6">
      <c r="A262" s="341">
        <v>220001</v>
      </c>
      <c r="B262" s="295" t="s">
        <v>1035</v>
      </c>
      <c r="C262" s="114"/>
      <c r="D262" s="114"/>
      <c r="E262" s="114"/>
      <c r="F262" s="114"/>
    </row>
    <row r="263" spans="1:6">
      <c r="A263" s="341">
        <v>221001</v>
      </c>
      <c r="B263" s="295" t="s">
        <v>1036</v>
      </c>
      <c r="C263" s="114"/>
      <c r="D263" s="114"/>
      <c r="E263" s="114"/>
      <c r="F263" s="114"/>
    </row>
    <row r="264" spans="1:6">
      <c r="A264" s="341">
        <v>222001</v>
      </c>
      <c r="B264" s="295" t="s">
        <v>1037</v>
      </c>
      <c r="C264" s="114"/>
      <c r="D264" s="114"/>
      <c r="E264" s="114"/>
      <c r="F264" s="114"/>
    </row>
    <row r="265" spans="1:6">
      <c r="A265" s="341">
        <v>223001</v>
      </c>
      <c r="B265" s="295" t="s">
        <v>1038</v>
      </c>
      <c r="C265" s="114"/>
      <c r="D265" s="114"/>
      <c r="E265" s="114"/>
      <c r="F265" s="114"/>
    </row>
    <row r="266" spans="1:6">
      <c r="A266" s="341">
        <v>224001</v>
      </c>
      <c r="B266" s="295" t="s">
        <v>1039</v>
      </c>
      <c r="C266" s="114"/>
      <c r="D266" s="114"/>
      <c r="E266" s="114"/>
      <c r="F266" s="114"/>
    </row>
    <row r="267" spans="1:6">
      <c r="A267" s="173">
        <v>225101</v>
      </c>
      <c r="B267" s="59" t="s">
        <v>1106</v>
      </c>
      <c r="C267" s="114"/>
      <c r="D267" s="114"/>
      <c r="E267" s="114"/>
      <c r="F267" s="114"/>
    </row>
    <row r="268" spans="1:6">
      <c r="A268" s="173">
        <v>225102</v>
      </c>
      <c r="B268" s="59" t="s">
        <v>1107</v>
      </c>
      <c r="C268" s="114"/>
      <c r="D268" s="114"/>
      <c r="E268" s="114"/>
      <c r="F268" s="114"/>
    </row>
    <row r="269" spans="1:6">
      <c r="A269" s="173">
        <v>225103</v>
      </c>
      <c r="B269" s="59" t="s">
        <v>1108</v>
      </c>
      <c r="C269" s="114"/>
      <c r="D269" s="114"/>
      <c r="E269" s="114"/>
      <c r="F269" s="114"/>
    </row>
    <row r="270" spans="1:6">
      <c r="A270" s="173">
        <v>225104</v>
      </c>
      <c r="B270" s="59" t="s">
        <v>1109</v>
      </c>
      <c r="C270" s="114"/>
      <c r="D270" s="114"/>
      <c r="E270" s="114"/>
      <c r="F270" s="114"/>
    </row>
    <row r="271" spans="1:6">
      <c r="A271" s="173">
        <v>225105</v>
      </c>
      <c r="B271" s="59" t="s">
        <v>1110</v>
      </c>
      <c r="C271" s="114"/>
      <c r="D271" s="114"/>
      <c r="E271" s="114"/>
      <c r="F271" s="114"/>
    </row>
    <row r="272" spans="1:6">
      <c r="A272" s="173">
        <v>225106</v>
      </c>
      <c r="B272" s="59" t="s">
        <v>1239</v>
      </c>
      <c r="C272" s="114"/>
      <c r="D272" s="114"/>
      <c r="E272" s="114"/>
      <c r="F272" s="114"/>
    </row>
    <row r="273" spans="1:6">
      <c r="A273" s="344"/>
      <c r="B273" s="301"/>
      <c r="C273" s="114"/>
      <c r="D273" s="114"/>
      <c r="E273" s="114"/>
      <c r="F273" s="114"/>
    </row>
    <row r="274" spans="1:6">
      <c r="A274" s="313">
        <v>23</v>
      </c>
      <c r="B274" s="60" t="s">
        <v>472</v>
      </c>
      <c r="C274" s="234">
        <f>SUM(C275:C277)</f>
        <v>0</v>
      </c>
      <c r="D274" s="234">
        <f>SUM(D275:D277)</f>
        <v>0</v>
      </c>
      <c r="E274" s="114"/>
      <c r="F274" s="114"/>
    </row>
    <row r="275" spans="1:6">
      <c r="A275" s="171">
        <v>230001</v>
      </c>
      <c r="B275" s="59" t="s">
        <v>473</v>
      </c>
      <c r="C275" s="237"/>
      <c r="D275" s="237"/>
      <c r="E275" s="114"/>
      <c r="F275" s="114"/>
    </row>
    <row r="276" spans="1:6">
      <c r="A276" s="171">
        <v>231001</v>
      </c>
      <c r="B276" s="59" t="s">
        <v>474</v>
      </c>
      <c r="C276" s="237"/>
      <c r="D276" s="237"/>
      <c r="E276" s="114"/>
      <c r="F276" s="114"/>
    </row>
    <row r="277" spans="1:6">
      <c r="A277" s="171">
        <v>232001</v>
      </c>
      <c r="B277" s="59" t="s">
        <v>475</v>
      </c>
      <c r="C277" s="237"/>
      <c r="D277" s="237"/>
      <c r="E277" s="114"/>
      <c r="F277" s="114"/>
    </row>
    <row r="278" spans="1:6">
      <c r="A278" s="313">
        <v>24</v>
      </c>
      <c r="B278" s="60" t="s">
        <v>476</v>
      </c>
      <c r="C278" s="234">
        <f>SUM(C279:C281)</f>
        <v>0</v>
      </c>
      <c r="D278" s="234">
        <f>SUM(D279:D281)</f>
        <v>0</v>
      </c>
      <c r="E278" s="114"/>
      <c r="F278" s="114"/>
    </row>
    <row r="279" spans="1:6">
      <c r="A279" s="171">
        <v>240001</v>
      </c>
      <c r="B279" s="59" t="s">
        <v>477</v>
      </c>
      <c r="C279" s="237"/>
      <c r="D279" s="237"/>
      <c r="E279" s="114"/>
      <c r="F279" s="114"/>
    </row>
    <row r="280" spans="1:6">
      <c r="A280" s="171">
        <v>241001</v>
      </c>
      <c r="B280" s="59" t="s">
        <v>478</v>
      </c>
      <c r="C280" s="237"/>
      <c r="D280" s="237"/>
      <c r="E280" s="114"/>
      <c r="F280" s="114"/>
    </row>
    <row r="281" spans="1:6">
      <c r="A281" s="171">
        <v>242001</v>
      </c>
      <c r="B281" s="59" t="s">
        <v>479</v>
      </c>
      <c r="C281" s="237"/>
      <c r="D281" s="237"/>
      <c r="E281" s="114"/>
      <c r="F281" s="114"/>
    </row>
    <row r="282" spans="1:6">
      <c r="A282" s="345">
        <v>25</v>
      </c>
      <c r="B282" s="176" t="s">
        <v>658</v>
      </c>
      <c r="C282" s="234">
        <f>SUM(C283:C287)</f>
        <v>0</v>
      </c>
      <c r="D282" s="234">
        <f>SUM(D283:D287)</f>
        <v>0</v>
      </c>
      <c r="E282" s="114"/>
      <c r="F282" s="114"/>
    </row>
    <row r="283" spans="1:6">
      <c r="A283" s="171">
        <v>250001</v>
      </c>
      <c r="B283" s="59" t="s">
        <v>480</v>
      </c>
      <c r="C283" s="237"/>
      <c r="D283" s="237"/>
      <c r="E283" s="114"/>
      <c r="F283" s="114"/>
    </row>
    <row r="284" spans="1:6">
      <c r="A284" s="171">
        <v>250002</v>
      </c>
      <c r="B284" s="59" t="s">
        <v>659</v>
      </c>
      <c r="C284" s="237"/>
      <c r="D284" s="237"/>
      <c r="E284" s="114"/>
      <c r="F284" s="114"/>
    </row>
    <row r="285" spans="1:6">
      <c r="A285" s="171">
        <v>250003</v>
      </c>
      <c r="B285" s="59" t="s">
        <v>660</v>
      </c>
      <c r="C285" s="237"/>
      <c r="D285" s="237"/>
      <c r="E285" s="114"/>
      <c r="F285" s="114"/>
    </row>
    <row r="286" spans="1:6">
      <c r="A286" s="171">
        <v>250004</v>
      </c>
      <c r="B286" s="59" t="s">
        <v>661</v>
      </c>
      <c r="C286" s="237"/>
      <c r="D286" s="237"/>
      <c r="E286" s="114"/>
      <c r="F286" s="114"/>
    </row>
    <row r="287" spans="1:6">
      <c r="A287" s="171">
        <v>250005</v>
      </c>
      <c r="B287" s="59" t="s">
        <v>662</v>
      </c>
      <c r="C287" s="237"/>
      <c r="D287" s="237"/>
      <c r="E287" s="114"/>
      <c r="F287" s="114"/>
    </row>
    <row r="288" spans="1:6">
      <c r="A288" s="344"/>
      <c r="B288" s="301"/>
      <c r="C288" s="114"/>
      <c r="D288" s="114"/>
      <c r="E288" s="114"/>
      <c r="F288" s="114"/>
    </row>
    <row r="289" spans="1:6">
      <c r="A289" s="338">
        <v>1</v>
      </c>
      <c r="B289" s="126" t="s">
        <v>124</v>
      </c>
      <c r="C289" s="114">
        <v>0</v>
      </c>
      <c r="D289" s="114">
        <v>0</v>
      </c>
      <c r="E289" s="114">
        <v>0</v>
      </c>
      <c r="F289" s="114">
        <v>208959469.69999999</v>
      </c>
    </row>
    <row r="290" spans="1:6">
      <c r="A290" s="125">
        <v>31</v>
      </c>
      <c r="B290" s="126" t="s">
        <v>125</v>
      </c>
      <c r="C290" s="114">
        <v>0</v>
      </c>
      <c r="D290" s="114">
        <v>0</v>
      </c>
      <c r="E290" s="114">
        <v>0</v>
      </c>
      <c r="F290" s="114">
        <v>0</v>
      </c>
    </row>
    <row r="291" spans="1:6">
      <c r="A291" s="302">
        <v>311</v>
      </c>
      <c r="B291" s="126" t="s">
        <v>126</v>
      </c>
      <c r="C291" s="114"/>
      <c r="D291" s="114"/>
      <c r="E291" s="114"/>
      <c r="F291" s="114"/>
    </row>
    <row r="292" spans="1:6">
      <c r="A292" s="303">
        <v>31110</v>
      </c>
      <c r="B292" s="129" t="s">
        <v>127</v>
      </c>
      <c r="C292" s="114"/>
      <c r="D292" s="114"/>
      <c r="E292" s="114"/>
      <c r="F292" s="114"/>
    </row>
    <row r="293" spans="1:6">
      <c r="A293" s="303">
        <v>31120</v>
      </c>
      <c r="B293" s="129" t="s">
        <v>128</v>
      </c>
      <c r="C293" s="114"/>
      <c r="D293" s="114"/>
      <c r="E293" s="114"/>
      <c r="F293" s="114"/>
    </row>
    <row r="294" spans="1:6">
      <c r="A294" s="303">
        <v>31130</v>
      </c>
      <c r="B294" s="129" t="s">
        <v>129</v>
      </c>
      <c r="C294" s="114"/>
      <c r="D294" s="114"/>
      <c r="E294" s="114"/>
      <c r="F294" s="114"/>
    </row>
    <row r="295" spans="1:6">
      <c r="A295" s="164">
        <v>31140</v>
      </c>
      <c r="B295" s="165" t="s">
        <v>670</v>
      </c>
      <c r="C295" s="114"/>
      <c r="D295" s="114"/>
      <c r="E295" s="114"/>
      <c r="F295" s="114"/>
    </row>
    <row r="296" spans="1:6">
      <c r="A296" s="302">
        <v>312</v>
      </c>
      <c r="B296" s="126" t="s">
        <v>130</v>
      </c>
      <c r="C296" s="114"/>
      <c r="D296" s="114"/>
      <c r="E296" s="114"/>
      <c r="F296" s="114"/>
    </row>
    <row r="297" spans="1:6">
      <c r="A297" s="302">
        <v>3121</v>
      </c>
      <c r="B297" s="126" t="s">
        <v>131</v>
      </c>
      <c r="C297" s="114"/>
      <c r="D297" s="114"/>
      <c r="E297" s="114"/>
      <c r="F297" s="114"/>
    </row>
    <row r="298" spans="1:6">
      <c r="A298" s="303">
        <v>31211</v>
      </c>
      <c r="B298" s="129" t="s">
        <v>132</v>
      </c>
      <c r="C298" s="114">
        <v>0</v>
      </c>
      <c r="D298" s="114">
        <v>0</v>
      </c>
      <c r="E298" s="114">
        <v>0</v>
      </c>
      <c r="F298" s="114">
        <v>0</v>
      </c>
    </row>
    <row r="299" spans="1:6">
      <c r="A299" s="303">
        <v>31212</v>
      </c>
      <c r="B299" s="129" t="s">
        <v>133</v>
      </c>
      <c r="C299" s="114"/>
      <c r="D299" s="114"/>
      <c r="E299" s="114"/>
      <c r="F299" s="114"/>
    </row>
    <row r="300" spans="1:6">
      <c r="A300" s="303">
        <v>31213</v>
      </c>
      <c r="B300" s="129" t="s">
        <v>134</v>
      </c>
      <c r="C300" s="114"/>
      <c r="D300" s="114"/>
      <c r="E300" s="114"/>
      <c r="F300" s="114"/>
    </row>
    <row r="301" spans="1:6">
      <c r="A301" s="303">
        <v>31214</v>
      </c>
      <c r="B301" s="129" t="s">
        <v>135</v>
      </c>
      <c r="C301" s="114"/>
      <c r="D301" s="114"/>
      <c r="E301" s="114"/>
      <c r="F301" s="114"/>
    </row>
    <row r="302" spans="1:6">
      <c r="A302" s="303">
        <v>31215</v>
      </c>
      <c r="B302" s="129" t="s">
        <v>136</v>
      </c>
      <c r="C302" s="114"/>
      <c r="D302" s="114"/>
      <c r="E302" s="114"/>
      <c r="F302" s="114"/>
    </row>
    <row r="303" spans="1:6">
      <c r="A303" s="164">
        <v>31216</v>
      </c>
      <c r="B303" s="165" t="s">
        <v>669</v>
      </c>
      <c r="C303" s="114"/>
      <c r="D303" s="114"/>
      <c r="E303" s="114"/>
      <c r="F303" s="114"/>
    </row>
    <row r="304" spans="1:6">
      <c r="A304" s="302">
        <v>3122</v>
      </c>
      <c r="B304" s="126" t="s">
        <v>137</v>
      </c>
      <c r="C304" s="114"/>
      <c r="D304" s="114"/>
      <c r="E304" s="114"/>
      <c r="F304" s="114"/>
    </row>
    <row r="305" spans="1:6">
      <c r="A305" s="303">
        <v>31221</v>
      </c>
      <c r="B305" s="129" t="s">
        <v>132</v>
      </c>
      <c r="C305" s="114"/>
      <c r="D305" s="114"/>
      <c r="E305" s="114"/>
      <c r="F305" s="114"/>
    </row>
    <row r="306" spans="1:6">
      <c r="A306" s="303">
        <v>31222</v>
      </c>
      <c r="B306" s="129" t="s">
        <v>138</v>
      </c>
      <c r="C306" s="114"/>
      <c r="D306" s="114"/>
      <c r="E306" s="114"/>
      <c r="F306" s="114"/>
    </row>
    <row r="307" spans="1:6">
      <c r="A307" s="303">
        <v>31223</v>
      </c>
      <c r="B307" s="129" t="s">
        <v>134</v>
      </c>
      <c r="C307" s="114"/>
      <c r="D307" s="114"/>
      <c r="E307" s="114"/>
      <c r="F307" s="114"/>
    </row>
    <row r="308" spans="1:6">
      <c r="A308" s="303">
        <v>31224</v>
      </c>
      <c r="B308" s="129" t="s">
        <v>135</v>
      </c>
      <c r="C308" s="114"/>
      <c r="D308" s="114"/>
      <c r="E308" s="114"/>
      <c r="F308" s="114"/>
    </row>
    <row r="309" spans="1:6">
      <c r="A309" s="303">
        <v>31400</v>
      </c>
      <c r="B309" s="129" t="s">
        <v>139</v>
      </c>
      <c r="C309" s="114"/>
      <c r="D309" s="114"/>
      <c r="E309" s="114"/>
      <c r="F309" s="114"/>
    </row>
    <row r="310" spans="1:6">
      <c r="A310" s="303">
        <v>31500</v>
      </c>
      <c r="B310" s="129" t="s">
        <v>140</v>
      </c>
      <c r="C310" s="114"/>
      <c r="D310" s="114"/>
      <c r="E310" s="114"/>
      <c r="F310" s="114"/>
    </row>
    <row r="311" spans="1:6">
      <c r="A311" s="125">
        <v>32</v>
      </c>
      <c r="B311" s="126" t="s">
        <v>141</v>
      </c>
      <c r="C311" s="114"/>
      <c r="D311" s="114"/>
      <c r="E311" s="114"/>
      <c r="F311" s="114"/>
    </row>
    <row r="312" spans="1:6">
      <c r="A312" s="302">
        <v>321</v>
      </c>
      <c r="B312" s="126" t="s">
        <v>142</v>
      </c>
      <c r="C312" s="114"/>
      <c r="D312" s="114"/>
      <c r="E312" s="114"/>
      <c r="F312" s="114"/>
    </row>
    <row r="313" spans="1:6">
      <c r="A313" s="303">
        <v>32110</v>
      </c>
      <c r="B313" s="129" t="s">
        <v>127</v>
      </c>
      <c r="C313" s="114"/>
      <c r="D313" s="114"/>
      <c r="E313" s="114"/>
      <c r="F313" s="114"/>
    </row>
    <row r="314" spans="1:6">
      <c r="A314" s="303">
        <v>32120</v>
      </c>
      <c r="B314" s="129" t="s">
        <v>128</v>
      </c>
      <c r="C314" s="114"/>
      <c r="D314" s="114"/>
      <c r="E314" s="114"/>
      <c r="F314" s="114"/>
    </row>
    <row r="315" spans="1:6">
      <c r="A315" s="125">
        <v>33</v>
      </c>
      <c r="B315" s="126" t="s">
        <v>143</v>
      </c>
      <c r="C315" s="114">
        <v>0</v>
      </c>
      <c r="D315" s="114">
        <v>0</v>
      </c>
      <c r="E315" s="114">
        <v>82315.27</v>
      </c>
      <c r="F315" s="114">
        <v>0</v>
      </c>
    </row>
    <row r="316" spans="1:6">
      <c r="A316" s="303">
        <v>33100</v>
      </c>
      <c r="B316" s="129" t="s">
        <v>144</v>
      </c>
      <c r="C316" s="114"/>
      <c r="D316" s="114"/>
      <c r="E316" s="114"/>
      <c r="F316" s="114"/>
    </row>
    <row r="317" spans="1:6">
      <c r="A317" s="303">
        <v>33200</v>
      </c>
      <c r="B317" s="129" t="s">
        <v>145</v>
      </c>
      <c r="C317" s="114"/>
      <c r="D317" s="114"/>
      <c r="E317" s="114"/>
      <c r="F317" s="114"/>
    </row>
    <row r="318" spans="1:6">
      <c r="A318" s="303">
        <v>33300</v>
      </c>
      <c r="B318" s="129" t="s">
        <v>146</v>
      </c>
      <c r="C318" s="114"/>
      <c r="D318" s="114"/>
      <c r="E318" s="114"/>
      <c r="F318" s="114"/>
    </row>
    <row r="319" spans="1:6">
      <c r="A319" s="303">
        <v>33400</v>
      </c>
      <c r="B319" s="129" t="s">
        <v>147</v>
      </c>
      <c r="C319" s="114"/>
      <c r="D319" s="114"/>
      <c r="E319" s="114"/>
      <c r="F319" s="114"/>
    </row>
    <row r="320" spans="1:6">
      <c r="A320" s="128">
        <v>33401</v>
      </c>
      <c r="B320" s="129" t="s">
        <v>648</v>
      </c>
      <c r="C320" s="114"/>
      <c r="D320" s="114"/>
      <c r="E320" s="114"/>
      <c r="F320" s="114"/>
    </row>
    <row r="321" spans="1:6">
      <c r="A321" s="128">
        <v>33402</v>
      </c>
      <c r="B321" s="129" t="s">
        <v>649</v>
      </c>
      <c r="C321" s="114"/>
      <c r="D321" s="114"/>
      <c r="E321" s="114"/>
      <c r="F321" s="114"/>
    </row>
    <row r="322" spans="1:6">
      <c r="A322" s="302">
        <v>335</v>
      </c>
      <c r="B322" s="126" t="s">
        <v>148</v>
      </c>
      <c r="C322" s="114"/>
      <c r="D322" s="114"/>
      <c r="E322" s="114"/>
      <c r="F322" s="114"/>
    </row>
    <row r="323" spans="1:6">
      <c r="A323" s="128">
        <v>33510</v>
      </c>
      <c r="B323" s="129" t="s">
        <v>149</v>
      </c>
      <c r="C323" s="114"/>
      <c r="D323" s="114"/>
      <c r="E323" s="114"/>
      <c r="F323" s="114"/>
    </row>
    <row r="324" spans="1:6">
      <c r="A324" s="322">
        <v>335101</v>
      </c>
      <c r="B324" s="165" t="s">
        <v>569</v>
      </c>
      <c r="C324" s="114"/>
      <c r="D324" s="114"/>
      <c r="E324" s="114"/>
      <c r="F324" s="114"/>
    </row>
    <row r="325" spans="1:6">
      <c r="A325" s="322">
        <v>335102</v>
      </c>
      <c r="B325" s="165" t="s">
        <v>570</v>
      </c>
      <c r="C325" s="114"/>
      <c r="D325" s="114"/>
      <c r="E325" s="114"/>
      <c r="F325" s="114"/>
    </row>
    <row r="326" spans="1:6">
      <c r="A326" s="322">
        <v>335103</v>
      </c>
      <c r="B326" s="165" t="s">
        <v>571</v>
      </c>
      <c r="C326" s="114"/>
      <c r="D326" s="114"/>
      <c r="E326" s="114"/>
      <c r="F326" s="114"/>
    </row>
    <row r="327" spans="1:6">
      <c r="A327" s="322">
        <v>335104</v>
      </c>
      <c r="B327" s="165" t="s">
        <v>572</v>
      </c>
      <c r="C327" s="114"/>
      <c r="D327" s="114"/>
      <c r="E327" s="114"/>
      <c r="F327" s="114"/>
    </row>
    <row r="328" spans="1:6">
      <c r="A328" s="322">
        <v>335105</v>
      </c>
      <c r="B328" s="165" t="s">
        <v>573</v>
      </c>
      <c r="C328" s="114"/>
      <c r="D328" s="114"/>
      <c r="E328" s="114"/>
      <c r="F328" s="114"/>
    </row>
    <row r="329" spans="1:6">
      <c r="A329" s="322">
        <v>335106</v>
      </c>
      <c r="B329" s="165" t="s">
        <v>574</v>
      </c>
      <c r="C329" s="114"/>
      <c r="D329" s="114"/>
      <c r="E329" s="114"/>
      <c r="F329" s="114"/>
    </row>
    <row r="330" spans="1:6">
      <c r="A330" s="322">
        <v>335107</v>
      </c>
      <c r="B330" s="165" t="s">
        <v>575</v>
      </c>
      <c r="C330" s="114"/>
      <c r="D330" s="114"/>
      <c r="E330" s="114"/>
      <c r="F330" s="114"/>
    </row>
    <row r="331" spans="1:6">
      <c r="A331" s="322">
        <v>335108</v>
      </c>
      <c r="B331" s="165" t="s">
        <v>576</v>
      </c>
      <c r="C331" s="114"/>
      <c r="D331" s="114"/>
      <c r="E331" s="114"/>
      <c r="F331" s="114"/>
    </row>
    <row r="332" spans="1:6">
      <c r="A332" s="322">
        <v>335109</v>
      </c>
      <c r="B332" s="165" t="s">
        <v>577</v>
      </c>
      <c r="C332" s="114"/>
      <c r="D332" s="114"/>
      <c r="E332" s="114"/>
      <c r="F332" s="114"/>
    </row>
    <row r="333" spans="1:6">
      <c r="A333" s="322">
        <v>335110</v>
      </c>
      <c r="B333" s="165" t="s">
        <v>578</v>
      </c>
      <c r="C333" s="114"/>
      <c r="D333" s="114"/>
      <c r="E333" s="114"/>
      <c r="F333" s="114"/>
    </row>
    <row r="334" spans="1:6">
      <c r="A334" s="322">
        <v>335111</v>
      </c>
      <c r="B334" s="165" t="s">
        <v>579</v>
      </c>
      <c r="C334" s="114"/>
      <c r="D334" s="114"/>
      <c r="E334" s="114"/>
      <c r="F334" s="114"/>
    </row>
    <row r="335" spans="1:6">
      <c r="A335" s="322">
        <v>335112</v>
      </c>
      <c r="B335" s="165" t="s">
        <v>580</v>
      </c>
      <c r="C335" s="114"/>
      <c r="D335" s="114"/>
      <c r="E335" s="114"/>
      <c r="F335" s="114"/>
    </row>
    <row r="336" spans="1:6">
      <c r="A336" s="322">
        <v>335113</v>
      </c>
      <c r="B336" s="165" t="s">
        <v>581</v>
      </c>
      <c r="C336" s="114"/>
      <c r="D336" s="114"/>
      <c r="E336" s="114"/>
      <c r="F336" s="114"/>
    </row>
    <row r="337" spans="1:6">
      <c r="A337" s="303">
        <v>33520</v>
      </c>
      <c r="B337" s="129" t="s">
        <v>150</v>
      </c>
      <c r="C337" s="114"/>
      <c r="D337" s="114"/>
      <c r="E337" s="114"/>
      <c r="F337" s="114"/>
    </row>
    <row r="338" spans="1:6">
      <c r="A338" s="302">
        <v>336</v>
      </c>
      <c r="B338" s="126" t="s">
        <v>151</v>
      </c>
      <c r="C338" s="114"/>
      <c r="D338" s="114"/>
      <c r="E338" s="114"/>
      <c r="F338" s="114"/>
    </row>
    <row r="339" spans="1:6">
      <c r="A339" s="302">
        <v>3361</v>
      </c>
      <c r="B339" s="126" t="s">
        <v>152</v>
      </c>
      <c r="C339" s="114"/>
      <c r="D339" s="114"/>
      <c r="E339" s="114"/>
      <c r="F339" s="114"/>
    </row>
    <row r="340" spans="1:6">
      <c r="A340" s="303">
        <v>33611</v>
      </c>
      <c r="B340" s="129" t="s">
        <v>153</v>
      </c>
      <c r="C340" s="114"/>
      <c r="D340" s="114"/>
      <c r="E340" s="114"/>
      <c r="F340" s="114"/>
    </row>
    <row r="341" spans="1:6">
      <c r="A341" s="303">
        <v>33612</v>
      </c>
      <c r="B341" s="129" t="s">
        <v>154</v>
      </c>
      <c r="C341" s="114"/>
      <c r="D341" s="114"/>
      <c r="E341" s="114"/>
      <c r="F341" s="114"/>
    </row>
    <row r="342" spans="1:6">
      <c r="A342" s="303">
        <v>33613</v>
      </c>
      <c r="B342" s="129" t="s">
        <v>155</v>
      </c>
      <c r="C342" s="114"/>
      <c r="D342" s="114"/>
      <c r="E342" s="114"/>
      <c r="F342" s="114"/>
    </row>
    <row r="343" spans="1:6">
      <c r="A343" s="303">
        <v>33614</v>
      </c>
      <c r="B343" s="129" t="s">
        <v>156</v>
      </c>
      <c r="C343" s="114"/>
      <c r="D343" s="114"/>
      <c r="E343" s="114"/>
      <c r="F343" s="114"/>
    </row>
    <row r="344" spans="1:6">
      <c r="A344" s="303">
        <v>33615</v>
      </c>
      <c r="B344" s="129" t="s">
        <v>157</v>
      </c>
      <c r="C344" s="114"/>
      <c r="D344" s="114"/>
      <c r="E344" s="114"/>
      <c r="F344" s="114"/>
    </row>
    <row r="345" spans="1:6">
      <c r="A345" s="302">
        <v>3362</v>
      </c>
      <c r="B345" s="126" t="s">
        <v>158</v>
      </c>
      <c r="C345" s="114"/>
      <c r="D345" s="114"/>
      <c r="E345" s="114"/>
      <c r="F345" s="114"/>
    </row>
    <row r="346" spans="1:6">
      <c r="A346" s="303">
        <v>33621</v>
      </c>
      <c r="B346" s="129" t="s">
        <v>153</v>
      </c>
      <c r="C346" s="114"/>
      <c r="D346" s="114"/>
      <c r="E346" s="114"/>
      <c r="F346" s="114"/>
    </row>
    <row r="347" spans="1:6">
      <c r="A347" s="303">
        <v>33622</v>
      </c>
      <c r="B347" s="129" t="s">
        <v>156</v>
      </c>
      <c r="C347" s="114"/>
      <c r="D347" s="114"/>
      <c r="E347" s="114"/>
      <c r="F347" s="114"/>
    </row>
    <row r="348" spans="1:6">
      <c r="A348" s="303">
        <v>33623</v>
      </c>
      <c r="B348" s="129" t="s">
        <v>157</v>
      </c>
      <c r="C348" s="114"/>
      <c r="D348" s="114"/>
      <c r="E348" s="114"/>
      <c r="F348" s="114"/>
    </row>
    <row r="349" spans="1:6">
      <c r="A349" s="125">
        <v>34</v>
      </c>
      <c r="B349" s="126" t="s">
        <v>159</v>
      </c>
      <c r="C349" s="114">
        <v>7394400</v>
      </c>
      <c r="D349" s="114">
        <v>0</v>
      </c>
      <c r="E349" s="114">
        <v>7394400</v>
      </c>
      <c r="F349" s="114">
        <v>0</v>
      </c>
    </row>
    <row r="350" spans="1:6">
      <c r="A350" s="303">
        <v>34100</v>
      </c>
      <c r="B350" s="129" t="s">
        <v>160</v>
      </c>
      <c r="C350" s="114"/>
      <c r="D350" s="114"/>
      <c r="E350" s="114"/>
      <c r="F350" s="114"/>
    </row>
    <row r="351" spans="1:6">
      <c r="A351" s="303">
        <v>34200</v>
      </c>
      <c r="B351" s="129" t="s">
        <v>161</v>
      </c>
      <c r="C351" s="114"/>
      <c r="D351" s="114"/>
      <c r="E351" s="114"/>
      <c r="F351" s="114"/>
    </row>
    <row r="352" spans="1:6">
      <c r="A352" s="303">
        <v>34300</v>
      </c>
      <c r="B352" s="129" t="s">
        <v>162</v>
      </c>
      <c r="C352" s="114"/>
      <c r="D352" s="114"/>
      <c r="E352" s="114"/>
      <c r="F352" s="114"/>
    </row>
    <row r="353" spans="1:6">
      <c r="A353" s="303">
        <v>34400</v>
      </c>
      <c r="B353" s="129" t="s">
        <v>163</v>
      </c>
      <c r="C353" s="114"/>
      <c r="D353" s="114"/>
      <c r="E353" s="114"/>
      <c r="F353" s="114"/>
    </row>
    <row r="354" spans="1:6">
      <c r="A354" s="303">
        <v>34500</v>
      </c>
      <c r="B354" s="129" t="s">
        <v>164</v>
      </c>
      <c r="C354" s="114"/>
      <c r="D354" s="114"/>
      <c r="E354" s="114"/>
      <c r="F354" s="114"/>
    </row>
    <row r="355" spans="1:6">
      <c r="A355" s="303">
        <v>34600</v>
      </c>
      <c r="B355" s="129" t="s">
        <v>165</v>
      </c>
      <c r="C355" s="114">
        <v>7394400</v>
      </c>
      <c r="D355" s="114">
        <v>0</v>
      </c>
      <c r="E355" s="114">
        <v>7394400</v>
      </c>
      <c r="F355" s="114">
        <v>0</v>
      </c>
    </row>
    <row r="356" spans="1:6">
      <c r="A356" s="302">
        <v>3471</v>
      </c>
      <c r="B356" s="126" t="s">
        <v>166</v>
      </c>
      <c r="C356" s="114"/>
      <c r="D356" s="114"/>
      <c r="E356" s="114"/>
      <c r="F356" s="114"/>
    </row>
    <row r="357" spans="1:6">
      <c r="A357" s="303">
        <v>34711</v>
      </c>
      <c r="B357" s="129" t="s">
        <v>167</v>
      </c>
      <c r="C357" s="114"/>
      <c r="D357" s="114"/>
      <c r="E357" s="114"/>
      <c r="F357" s="114"/>
    </row>
    <row r="358" spans="1:6">
      <c r="A358" s="303">
        <v>34712</v>
      </c>
      <c r="B358" s="129" t="s">
        <v>168</v>
      </c>
      <c r="C358" s="114"/>
      <c r="D358" s="114"/>
      <c r="E358" s="114"/>
      <c r="F358" s="114"/>
    </row>
    <row r="359" spans="1:6">
      <c r="A359" s="303">
        <v>34713</v>
      </c>
      <c r="B359" s="129" t="s">
        <v>169</v>
      </c>
      <c r="C359" s="114">
        <v>0</v>
      </c>
      <c r="D359" s="114">
        <v>0</v>
      </c>
      <c r="E359" s="114">
        <v>0</v>
      </c>
      <c r="F359" s="114">
        <v>0</v>
      </c>
    </row>
    <row r="360" spans="1:6">
      <c r="A360" s="303">
        <v>34714</v>
      </c>
      <c r="B360" s="129" t="s">
        <v>170</v>
      </c>
      <c r="C360" s="114"/>
      <c r="D360" s="114"/>
      <c r="E360" s="114"/>
      <c r="F360" s="114"/>
    </row>
    <row r="361" spans="1:6">
      <c r="A361" s="125">
        <v>35</v>
      </c>
      <c r="B361" s="126" t="s">
        <v>171</v>
      </c>
      <c r="C361" s="114">
        <v>441265130.63999999</v>
      </c>
      <c r="D361" s="114">
        <v>0</v>
      </c>
      <c r="E361" s="114">
        <v>9742970</v>
      </c>
      <c r="F361" s="114">
        <v>0</v>
      </c>
    </row>
    <row r="362" spans="1:6">
      <c r="A362" s="302">
        <v>351</v>
      </c>
      <c r="B362" s="126" t="s">
        <v>455</v>
      </c>
      <c r="C362" s="114"/>
      <c r="D362" s="114"/>
      <c r="E362" s="114"/>
      <c r="F362" s="114"/>
    </row>
    <row r="363" spans="1:6">
      <c r="A363" s="303">
        <v>35110</v>
      </c>
      <c r="B363" s="129" t="s">
        <v>173</v>
      </c>
      <c r="C363" s="114"/>
      <c r="D363" s="114"/>
      <c r="E363" s="114"/>
      <c r="F363" s="114"/>
    </row>
    <row r="364" spans="1:6">
      <c r="A364" s="303">
        <v>35130</v>
      </c>
      <c r="B364" s="129" t="s">
        <v>175</v>
      </c>
      <c r="C364" s="114"/>
      <c r="D364" s="114"/>
      <c r="E364" s="114"/>
      <c r="F364" s="114"/>
    </row>
    <row r="365" spans="1:6">
      <c r="A365" s="303">
        <v>35200</v>
      </c>
      <c r="B365" s="129" t="s">
        <v>177</v>
      </c>
      <c r="C365" s="114"/>
      <c r="D365" s="114"/>
      <c r="E365" s="114"/>
      <c r="F365" s="114"/>
    </row>
    <row r="366" spans="1:6">
      <c r="A366" s="303">
        <v>35300</v>
      </c>
      <c r="B366" s="129" t="s">
        <v>179</v>
      </c>
      <c r="C366" s="114"/>
      <c r="D366" s="114"/>
      <c r="E366" s="114"/>
      <c r="F366" s="114"/>
    </row>
    <row r="367" spans="1:6">
      <c r="A367" s="302">
        <v>354</v>
      </c>
      <c r="B367" s="126" t="s">
        <v>180</v>
      </c>
      <c r="C367" s="114"/>
      <c r="D367" s="114"/>
      <c r="E367" s="114"/>
      <c r="F367" s="114"/>
    </row>
    <row r="368" spans="1:6">
      <c r="A368" s="303">
        <v>35410</v>
      </c>
      <c r="B368" s="129" t="s">
        <v>182</v>
      </c>
      <c r="C368" s="114">
        <v>0</v>
      </c>
      <c r="D368" s="114">
        <v>0</v>
      </c>
      <c r="E368" s="114">
        <v>0</v>
      </c>
      <c r="F368" s="114">
        <v>0</v>
      </c>
    </row>
    <row r="369" spans="1:6">
      <c r="A369" s="303">
        <v>35420</v>
      </c>
      <c r="B369" s="129" t="s">
        <v>184</v>
      </c>
      <c r="C369" s="114">
        <v>0</v>
      </c>
      <c r="D369" s="114">
        <v>0</v>
      </c>
      <c r="E369" s="114">
        <v>0</v>
      </c>
      <c r="F369" s="114">
        <v>0</v>
      </c>
    </row>
    <row r="370" spans="1:6">
      <c r="A370" s="303">
        <v>35430</v>
      </c>
      <c r="B370" s="129" t="s">
        <v>186</v>
      </c>
      <c r="C370" s="114">
        <v>0</v>
      </c>
      <c r="D370" s="114">
        <v>0</v>
      </c>
      <c r="E370" s="114">
        <v>0</v>
      </c>
      <c r="F370" s="114">
        <v>0</v>
      </c>
    </row>
    <row r="371" spans="1:6">
      <c r="A371" s="303">
        <v>35440</v>
      </c>
      <c r="B371" s="129" t="s">
        <v>188</v>
      </c>
      <c r="C371" s="114">
        <v>0</v>
      </c>
      <c r="D371" s="114">
        <v>0</v>
      </c>
      <c r="E371" s="114">
        <v>0</v>
      </c>
      <c r="F371" s="114">
        <v>0</v>
      </c>
    </row>
    <row r="372" spans="1:6">
      <c r="A372" s="303">
        <v>35450</v>
      </c>
      <c r="B372" s="129" t="s">
        <v>190</v>
      </c>
      <c r="C372" s="114"/>
      <c r="D372" s="114"/>
      <c r="E372" s="114"/>
      <c r="F372" s="114"/>
    </row>
    <row r="373" spans="1:6">
      <c r="A373" s="303">
        <v>35460</v>
      </c>
      <c r="B373" s="129" t="s">
        <v>192</v>
      </c>
      <c r="C373" s="114"/>
      <c r="D373" s="114"/>
      <c r="E373" s="114"/>
      <c r="F373" s="114"/>
    </row>
    <row r="374" spans="1:6">
      <c r="A374" s="303">
        <v>35470</v>
      </c>
      <c r="B374" s="129" t="s">
        <v>194</v>
      </c>
      <c r="C374" s="114">
        <v>6958070</v>
      </c>
      <c r="D374" s="114">
        <v>0</v>
      </c>
      <c r="E374" s="114">
        <v>9742970</v>
      </c>
      <c r="F374" s="114">
        <v>0</v>
      </c>
    </row>
    <row r="375" spans="1:6">
      <c r="A375" s="303">
        <v>35500</v>
      </c>
      <c r="B375" s="129" t="s">
        <v>196</v>
      </c>
      <c r="C375" s="114"/>
      <c r="D375" s="114"/>
      <c r="E375" s="114"/>
      <c r="F375" s="114"/>
    </row>
    <row r="376" spans="1:6">
      <c r="A376" s="303">
        <v>35600</v>
      </c>
      <c r="B376" s="129" t="s">
        <v>198</v>
      </c>
      <c r="C376" s="114"/>
      <c r="D376" s="114"/>
      <c r="E376" s="114"/>
      <c r="F376" s="114"/>
    </row>
    <row r="377" spans="1:6">
      <c r="A377" s="125">
        <v>36</v>
      </c>
      <c r="B377" s="126" t="s">
        <v>199</v>
      </c>
      <c r="C377" s="114"/>
      <c r="D377" s="114"/>
      <c r="E377" s="114"/>
      <c r="F377" s="114"/>
    </row>
    <row r="378" spans="1:6">
      <c r="A378" s="303">
        <v>36100</v>
      </c>
      <c r="B378" s="129" t="s">
        <v>200</v>
      </c>
      <c r="C378" s="114"/>
      <c r="D378" s="114"/>
      <c r="E378" s="114"/>
      <c r="F378" s="114"/>
    </row>
    <row r="379" spans="1:6">
      <c r="A379" s="303">
        <v>36200</v>
      </c>
      <c r="B379" s="129" t="s">
        <v>201</v>
      </c>
      <c r="C379" s="114"/>
      <c r="D379" s="114"/>
      <c r="E379" s="114"/>
      <c r="F379" s="114"/>
    </row>
    <row r="380" spans="1:6">
      <c r="A380" s="303">
        <v>36300</v>
      </c>
      <c r="B380" s="129" t="s">
        <v>202</v>
      </c>
      <c r="C380" s="114"/>
      <c r="D380" s="114"/>
      <c r="E380" s="114"/>
      <c r="F380" s="114"/>
    </row>
    <row r="381" spans="1:6">
      <c r="A381" s="303">
        <v>36400</v>
      </c>
      <c r="B381" s="129" t="s">
        <v>203</v>
      </c>
      <c r="C381" s="114"/>
      <c r="D381" s="114"/>
      <c r="E381" s="114"/>
      <c r="F381" s="114"/>
    </row>
    <row r="382" spans="1:6">
      <c r="A382" s="303">
        <v>36500</v>
      </c>
      <c r="B382" s="129" t="s">
        <v>204</v>
      </c>
      <c r="C382" s="114"/>
      <c r="D382" s="114"/>
      <c r="E382" s="114"/>
      <c r="F382" s="114"/>
    </row>
    <row r="383" spans="1:6">
      <c r="A383" s="303">
        <v>36600</v>
      </c>
      <c r="B383" s="129" t="s">
        <v>205</v>
      </c>
      <c r="C383" s="114"/>
      <c r="D383" s="114"/>
      <c r="E383" s="114"/>
      <c r="F383" s="114"/>
    </row>
    <row r="384" spans="1:6">
      <c r="A384" s="303">
        <v>36700</v>
      </c>
      <c r="B384" s="129" t="s">
        <v>650</v>
      </c>
      <c r="C384" s="114"/>
      <c r="D384" s="114"/>
      <c r="E384" s="114"/>
      <c r="F384" s="114"/>
    </row>
    <row r="385" spans="1:6">
      <c r="A385" s="303">
        <v>36800</v>
      </c>
      <c r="B385" s="129" t="s">
        <v>651</v>
      </c>
      <c r="C385" s="114"/>
      <c r="D385" s="114"/>
      <c r="E385" s="114"/>
      <c r="F385" s="114"/>
    </row>
    <row r="386" spans="1:6">
      <c r="A386" s="303">
        <v>36900</v>
      </c>
      <c r="B386" s="129" t="s">
        <v>811</v>
      </c>
      <c r="C386" s="114"/>
      <c r="D386" s="114"/>
      <c r="E386" s="114"/>
      <c r="F386" s="114"/>
    </row>
    <row r="387" spans="1:6">
      <c r="A387" s="302">
        <v>2</v>
      </c>
      <c r="B387" s="126" t="s">
        <v>206</v>
      </c>
      <c r="C387" s="114">
        <v>0</v>
      </c>
      <c r="D387" s="114">
        <v>0</v>
      </c>
      <c r="E387" s="114">
        <v>906495844.77799904</v>
      </c>
      <c r="F387" s="114">
        <v>0</v>
      </c>
    </row>
    <row r="388" spans="1:6">
      <c r="A388" s="125">
        <v>37</v>
      </c>
      <c r="B388" s="126" t="s">
        <v>207</v>
      </c>
      <c r="C388" s="114"/>
      <c r="D388" s="114"/>
      <c r="E388" s="114"/>
      <c r="F388" s="114"/>
    </row>
    <row r="389" spans="1:6">
      <c r="A389" s="302">
        <v>371</v>
      </c>
      <c r="B389" s="126" t="s">
        <v>208</v>
      </c>
      <c r="C389" s="114"/>
      <c r="D389" s="114"/>
      <c r="E389" s="114"/>
      <c r="F389" s="114"/>
    </row>
    <row r="390" spans="1:6">
      <c r="A390" s="303">
        <v>37110</v>
      </c>
      <c r="B390" s="129" t="s">
        <v>127</v>
      </c>
      <c r="C390" s="114"/>
      <c r="D390" s="114"/>
      <c r="E390" s="114"/>
      <c r="F390" s="114"/>
    </row>
    <row r="391" spans="1:6">
      <c r="A391" s="303">
        <v>37120</v>
      </c>
      <c r="B391" s="129" t="s">
        <v>128</v>
      </c>
      <c r="C391" s="114"/>
      <c r="D391" s="114"/>
      <c r="E391" s="114"/>
      <c r="F391" s="114"/>
    </row>
    <row r="392" spans="1:6">
      <c r="A392" s="302">
        <v>372</v>
      </c>
      <c r="B392" s="126" t="s">
        <v>142</v>
      </c>
      <c r="C392" s="114"/>
      <c r="D392" s="114"/>
      <c r="E392" s="114"/>
      <c r="F392" s="114"/>
    </row>
    <row r="393" spans="1:6">
      <c r="A393" s="303">
        <v>37210</v>
      </c>
      <c r="B393" s="129" t="s">
        <v>127</v>
      </c>
      <c r="C393" s="114"/>
      <c r="D393" s="114"/>
      <c r="E393" s="114"/>
      <c r="F393" s="114"/>
    </row>
    <row r="394" spans="1:6">
      <c r="A394" s="303">
        <v>37220</v>
      </c>
      <c r="B394" s="129" t="s">
        <v>128</v>
      </c>
      <c r="C394" s="114"/>
      <c r="D394" s="114"/>
      <c r="E394" s="114"/>
      <c r="F394" s="114"/>
    </row>
    <row r="395" spans="1:6">
      <c r="A395" s="302">
        <v>373</v>
      </c>
      <c r="B395" s="126" t="s">
        <v>209</v>
      </c>
      <c r="C395" s="114"/>
      <c r="D395" s="114"/>
      <c r="E395" s="114"/>
      <c r="F395" s="114"/>
    </row>
    <row r="396" spans="1:6">
      <c r="A396" s="302">
        <v>3731</v>
      </c>
      <c r="B396" s="126" t="s">
        <v>152</v>
      </c>
      <c r="C396" s="114"/>
      <c r="D396" s="114"/>
      <c r="E396" s="114"/>
      <c r="F396" s="114"/>
    </row>
    <row r="397" spans="1:6">
      <c r="A397" s="128">
        <v>37311</v>
      </c>
      <c r="B397" s="129" t="s">
        <v>153</v>
      </c>
      <c r="C397" s="114"/>
      <c r="D397" s="114"/>
      <c r="E397" s="114"/>
      <c r="F397" s="114"/>
    </row>
    <row r="398" spans="1:6">
      <c r="A398" s="303">
        <v>37312</v>
      </c>
      <c r="B398" s="129" t="s">
        <v>154</v>
      </c>
      <c r="C398" s="114"/>
      <c r="D398" s="114"/>
      <c r="E398" s="114"/>
      <c r="F398" s="114"/>
    </row>
    <row r="399" spans="1:6">
      <c r="A399" s="303">
        <v>37313</v>
      </c>
      <c r="B399" s="129" t="s">
        <v>155</v>
      </c>
      <c r="C399" s="114"/>
      <c r="D399" s="114"/>
      <c r="E399" s="114"/>
      <c r="F399" s="114"/>
    </row>
    <row r="400" spans="1:6">
      <c r="A400" s="303">
        <v>37314</v>
      </c>
      <c r="B400" s="129" t="s">
        <v>156</v>
      </c>
      <c r="C400" s="114"/>
      <c r="D400" s="114"/>
      <c r="E400" s="114"/>
      <c r="F400" s="114"/>
    </row>
    <row r="401" spans="1:6">
      <c r="A401" s="303">
        <v>37315</v>
      </c>
      <c r="B401" s="129" t="s">
        <v>157</v>
      </c>
      <c r="C401" s="114"/>
      <c r="D401" s="114"/>
      <c r="E401" s="114"/>
      <c r="F401" s="114"/>
    </row>
    <row r="402" spans="1:6">
      <c r="A402" s="302">
        <v>3732</v>
      </c>
      <c r="B402" s="262" t="s">
        <v>644</v>
      </c>
      <c r="C402" s="114"/>
      <c r="D402" s="114"/>
      <c r="E402" s="114"/>
      <c r="F402" s="114"/>
    </row>
    <row r="403" spans="1:6">
      <c r="A403" s="128">
        <v>37321</v>
      </c>
      <c r="B403" s="129" t="s">
        <v>153</v>
      </c>
      <c r="C403" s="114"/>
      <c r="D403" s="114"/>
      <c r="E403" s="114"/>
      <c r="F403" s="114"/>
    </row>
    <row r="404" spans="1:6">
      <c r="A404" s="128">
        <v>37323</v>
      </c>
      <c r="B404" s="129" t="s">
        <v>156</v>
      </c>
      <c r="C404" s="114"/>
      <c r="D404" s="114"/>
      <c r="E404" s="114"/>
      <c r="F404" s="114"/>
    </row>
    <row r="405" spans="1:6">
      <c r="A405" s="128">
        <v>37324</v>
      </c>
      <c r="B405" s="129" t="s">
        <v>157</v>
      </c>
      <c r="C405" s="114"/>
      <c r="D405" s="114"/>
      <c r="E405" s="114"/>
      <c r="F405" s="114"/>
    </row>
    <row r="406" spans="1:6">
      <c r="A406" s="128">
        <v>37330</v>
      </c>
      <c r="B406" s="129" t="s">
        <v>210</v>
      </c>
      <c r="C406" s="114"/>
      <c r="D406" s="114"/>
      <c r="E406" s="114"/>
      <c r="F406" s="114"/>
    </row>
    <row r="407" spans="1:6">
      <c r="A407" s="125">
        <v>39</v>
      </c>
      <c r="B407" s="126" t="s">
        <v>211</v>
      </c>
      <c r="C407" s="114">
        <v>15339824434.24</v>
      </c>
      <c r="D407" s="114">
        <v>0</v>
      </c>
      <c r="E407" s="114">
        <v>14639554698.32</v>
      </c>
      <c r="F407" s="114">
        <v>0</v>
      </c>
    </row>
    <row r="408" spans="1:6">
      <c r="A408" s="336">
        <v>391</v>
      </c>
      <c r="B408" s="222" t="s">
        <v>212</v>
      </c>
      <c r="C408" s="114"/>
      <c r="D408" s="114"/>
      <c r="E408" s="114"/>
      <c r="F408" s="114"/>
    </row>
    <row r="409" spans="1:6">
      <c r="A409" s="302">
        <v>392</v>
      </c>
      <c r="B409" s="126" t="s">
        <v>213</v>
      </c>
      <c r="C409" s="114"/>
      <c r="D409" s="114"/>
      <c r="E409" s="114"/>
      <c r="F409" s="114"/>
    </row>
    <row r="410" spans="1:6">
      <c r="A410" s="303">
        <v>39201</v>
      </c>
      <c r="B410" s="129" t="s">
        <v>215</v>
      </c>
      <c r="C410" s="114">
        <v>11756619950</v>
      </c>
      <c r="D410" s="114">
        <v>0</v>
      </c>
      <c r="E410" s="114">
        <v>11756619950</v>
      </c>
      <c r="F410" s="114">
        <v>0</v>
      </c>
    </row>
    <row r="411" spans="1:6">
      <c r="A411" s="303">
        <v>39202</v>
      </c>
      <c r="B411" s="129" t="s">
        <v>216</v>
      </c>
      <c r="C411" s="114">
        <v>-202113692.16</v>
      </c>
      <c r="D411" s="114">
        <v>0</v>
      </c>
      <c r="E411" s="114">
        <v>-404227384.31999999</v>
      </c>
      <c r="F411" s="114">
        <v>0</v>
      </c>
    </row>
    <row r="412" spans="1:6">
      <c r="A412" s="303">
        <v>39203</v>
      </c>
      <c r="B412" s="129" t="s">
        <v>218</v>
      </c>
      <c r="C412" s="114">
        <v>140000000</v>
      </c>
      <c r="D412" s="114">
        <v>0</v>
      </c>
      <c r="E412" s="114">
        <v>81896617</v>
      </c>
      <c r="F412" s="114">
        <v>0</v>
      </c>
    </row>
    <row r="413" spans="1:6">
      <c r="A413" s="303">
        <v>39204</v>
      </c>
      <c r="B413" s="129" t="s">
        <v>216</v>
      </c>
      <c r="C413" s="114">
        <v>-140000000</v>
      </c>
      <c r="D413" s="114">
        <v>0</v>
      </c>
      <c r="E413" s="114">
        <v>-34123590.369999997</v>
      </c>
      <c r="F413" s="114">
        <v>0</v>
      </c>
    </row>
    <row r="414" spans="1:6">
      <c r="A414" s="303">
        <v>39205</v>
      </c>
      <c r="B414" s="129" t="s">
        <v>692</v>
      </c>
      <c r="C414" s="114">
        <v>3968651146</v>
      </c>
      <c r="D414" s="114">
        <v>0</v>
      </c>
      <c r="E414" s="114">
        <v>3968651146</v>
      </c>
      <c r="F414" s="114">
        <v>0</v>
      </c>
    </row>
    <row r="415" spans="1:6">
      <c r="A415" s="303">
        <v>39206</v>
      </c>
      <c r="B415" s="129" t="s">
        <v>216</v>
      </c>
      <c r="C415" s="114">
        <v>-555655242.28999996</v>
      </c>
      <c r="D415" s="114">
        <v>0</v>
      </c>
      <c r="E415" s="114">
        <v>-1102784645.3299999</v>
      </c>
      <c r="F415" s="114">
        <v>0</v>
      </c>
    </row>
    <row r="416" spans="1:6">
      <c r="A416" s="303">
        <v>39207</v>
      </c>
      <c r="B416" s="129" t="s">
        <v>221</v>
      </c>
      <c r="C416" s="114">
        <v>17550587</v>
      </c>
      <c r="D416" s="114">
        <v>0</v>
      </c>
      <c r="E416" s="114">
        <v>17550587</v>
      </c>
      <c r="F416" s="114">
        <v>0</v>
      </c>
    </row>
    <row r="417" spans="1:6">
      <c r="A417" s="303">
        <v>39208</v>
      </c>
      <c r="B417" s="129" t="s">
        <v>216</v>
      </c>
      <c r="C417" s="114">
        <v>-7262513.0700000003</v>
      </c>
      <c r="D417" s="114">
        <v>0</v>
      </c>
      <c r="E417" s="114">
        <v>-8577329.1899999995</v>
      </c>
      <c r="F417" s="114">
        <v>0</v>
      </c>
    </row>
    <row r="418" spans="1:6">
      <c r="A418" s="303">
        <v>39209</v>
      </c>
      <c r="B418" s="129" t="s">
        <v>223</v>
      </c>
      <c r="C418" s="114">
        <v>365894050</v>
      </c>
      <c r="D418" s="114">
        <v>0</v>
      </c>
      <c r="E418" s="114">
        <v>365894050</v>
      </c>
      <c r="F418" s="114">
        <v>0</v>
      </c>
    </row>
    <row r="419" spans="1:6">
      <c r="A419" s="303">
        <v>39210</v>
      </c>
      <c r="B419" s="129" t="s">
        <v>216</v>
      </c>
      <c r="C419" s="114">
        <v>-3859851.24</v>
      </c>
      <c r="D419" s="114">
        <v>0</v>
      </c>
      <c r="E419" s="114">
        <v>-7719702.4800000004</v>
      </c>
      <c r="F419" s="114">
        <v>0</v>
      </c>
    </row>
    <row r="420" spans="1:6">
      <c r="A420" s="303">
        <v>39211</v>
      </c>
      <c r="B420" s="129" t="s">
        <v>225</v>
      </c>
      <c r="C420" s="114"/>
      <c r="D420" s="114"/>
      <c r="E420" s="114"/>
      <c r="F420" s="114"/>
    </row>
    <row r="421" spans="1:6">
      <c r="A421" s="303">
        <v>39212</v>
      </c>
      <c r="B421" s="129" t="s">
        <v>216</v>
      </c>
      <c r="C421" s="114"/>
      <c r="D421" s="114"/>
      <c r="E421" s="114"/>
      <c r="F421" s="114"/>
    </row>
    <row r="422" spans="1:6">
      <c r="A422" s="303">
        <v>39213</v>
      </c>
      <c r="B422" s="129" t="s">
        <v>227</v>
      </c>
      <c r="C422" s="114"/>
      <c r="D422" s="114"/>
      <c r="E422" s="114"/>
      <c r="F422" s="114"/>
    </row>
    <row r="423" spans="1:6">
      <c r="A423" s="303">
        <v>39214</v>
      </c>
      <c r="B423" s="129" t="s">
        <v>229</v>
      </c>
      <c r="C423" s="114"/>
      <c r="D423" s="114"/>
      <c r="E423" s="114"/>
      <c r="F423" s="114"/>
    </row>
    <row r="424" spans="1:6">
      <c r="A424" s="303">
        <v>39215</v>
      </c>
      <c r="B424" s="129" t="s">
        <v>216</v>
      </c>
      <c r="C424" s="114"/>
      <c r="D424" s="114"/>
      <c r="E424" s="114"/>
      <c r="F424" s="114"/>
    </row>
    <row r="425" spans="1:6">
      <c r="A425" s="303">
        <v>39216</v>
      </c>
      <c r="B425" s="129" t="s">
        <v>231</v>
      </c>
      <c r="C425" s="114"/>
      <c r="D425" s="114"/>
      <c r="E425" s="114"/>
      <c r="F425" s="114"/>
    </row>
    <row r="426" spans="1:6">
      <c r="A426" s="303">
        <v>39217</v>
      </c>
      <c r="B426" s="129" t="s">
        <v>233</v>
      </c>
      <c r="C426" s="114"/>
      <c r="D426" s="114"/>
      <c r="E426" s="114"/>
      <c r="F426" s="114"/>
    </row>
    <row r="427" spans="1:6">
      <c r="A427" s="302">
        <v>393</v>
      </c>
      <c r="B427" s="126" t="s">
        <v>234</v>
      </c>
      <c r="C427" s="114"/>
      <c r="D427" s="114"/>
      <c r="E427" s="114"/>
      <c r="F427" s="114"/>
    </row>
    <row r="428" spans="1:6">
      <c r="A428" s="303">
        <v>39301</v>
      </c>
      <c r="B428" s="129" t="s">
        <v>236</v>
      </c>
      <c r="C428" s="114">
        <v>0</v>
      </c>
      <c r="D428" s="114">
        <v>0</v>
      </c>
      <c r="E428" s="114">
        <v>8500000</v>
      </c>
      <c r="F428" s="114">
        <v>0</v>
      </c>
    </row>
    <row r="429" spans="1:6">
      <c r="A429" s="303">
        <v>39302</v>
      </c>
      <c r="B429" s="129" t="s">
        <v>216</v>
      </c>
      <c r="C429" s="114">
        <v>0</v>
      </c>
      <c r="D429" s="114">
        <v>0</v>
      </c>
      <c r="E429" s="114">
        <v>-2124999.9900000002</v>
      </c>
      <c r="F429" s="114">
        <v>0</v>
      </c>
    </row>
    <row r="430" spans="1:6">
      <c r="A430" s="303">
        <v>39303</v>
      </c>
      <c r="B430" s="129" t="s">
        <v>238</v>
      </c>
      <c r="C430" s="114"/>
      <c r="D430" s="114"/>
      <c r="E430" s="114"/>
      <c r="F430" s="114"/>
    </row>
    <row r="431" spans="1:6">
      <c r="A431" s="303">
        <v>39304</v>
      </c>
      <c r="B431" s="129" t="s">
        <v>216</v>
      </c>
      <c r="C431" s="114"/>
      <c r="D431" s="114"/>
      <c r="E431" s="114"/>
      <c r="F431" s="114"/>
    </row>
    <row r="432" spans="1:6">
      <c r="A432" s="160">
        <v>394</v>
      </c>
      <c r="B432" s="161" t="s">
        <v>706</v>
      </c>
      <c r="C432" s="114"/>
      <c r="D432" s="114"/>
      <c r="E432" s="114"/>
      <c r="F432" s="114"/>
    </row>
    <row r="433" spans="1:6">
      <c r="A433" s="128">
        <v>39401</v>
      </c>
      <c r="B433" s="165" t="s">
        <v>707</v>
      </c>
      <c r="C433" s="114"/>
      <c r="D433" s="114"/>
      <c r="E433" s="114"/>
      <c r="F433" s="114"/>
    </row>
    <row r="434" spans="1:6">
      <c r="A434" s="128">
        <v>39402</v>
      </c>
      <c r="B434" s="165" t="s">
        <v>708</v>
      </c>
      <c r="C434" s="114"/>
      <c r="D434" s="114"/>
      <c r="E434" s="114"/>
      <c r="F434" s="114"/>
    </row>
    <row r="435" spans="1:6">
      <c r="A435" s="128">
        <v>39403</v>
      </c>
      <c r="B435" s="165" t="s">
        <v>709</v>
      </c>
      <c r="C435" s="114"/>
      <c r="D435" s="114"/>
      <c r="E435" s="114"/>
      <c r="F435" s="114"/>
    </row>
    <row r="436" spans="1:6">
      <c r="A436" s="128">
        <v>39404</v>
      </c>
      <c r="B436" s="165" t="s">
        <v>710</v>
      </c>
      <c r="C436" s="114"/>
      <c r="D436" s="114"/>
      <c r="E436" s="114"/>
      <c r="F436" s="114"/>
    </row>
    <row r="437" spans="1:6">
      <c r="A437" s="128">
        <v>39405</v>
      </c>
      <c r="B437" s="165" t="s">
        <v>711</v>
      </c>
      <c r="C437" s="114"/>
      <c r="D437" s="114"/>
      <c r="E437" s="114"/>
      <c r="F437" s="114"/>
    </row>
    <row r="438" spans="1:6">
      <c r="A438" s="302">
        <v>3</v>
      </c>
      <c r="B438" s="126" t="s">
        <v>1228</v>
      </c>
      <c r="C438" s="114">
        <v>15788483964.879999</v>
      </c>
      <c r="D438" s="114">
        <v>0</v>
      </c>
      <c r="E438" s="114">
        <v>14656774383.59</v>
      </c>
      <c r="F438" s="114">
        <v>0</v>
      </c>
    </row>
    <row r="439" spans="1:6">
      <c r="A439" s="302">
        <v>4</v>
      </c>
      <c r="B439" s="126" t="s">
        <v>240</v>
      </c>
      <c r="C439" s="114">
        <v>0</v>
      </c>
      <c r="D439" s="114">
        <v>434307060.63999999</v>
      </c>
      <c r="E439" s="114">
        <v>0</v>
      </c>
      <c r="F439" s="114">
        <v>133854.42800024201</v>
      </c>
    </row>
    <row r="440" spans="1:6">
      <c r="A440" s="125">
        <v>41</v>
      </c>
      <c r="B440" s="126" t="s">
        <v>241</v>
      </c>
      <c r="C440" s="114">
        <v>0</v>
      </c>
      <c r="D440" s="114">
        <v>434307060.63999999</v>
      </c>
      <c r="E440" s="114">
        <v>0</v>
      </c>
      <c r="F440" s="114">
        <v>133854.42800024201</v>
      </c>
    </row>
    <row r="441" spans="1:6">
      <c r="A441" s="302">
        <v>411</v>
      </c>
      <c r="B441" s="126" t="s">
        <v>242</v>
      </c>
      <c r="C441" s="114"/>
      <c r="D441" s="114"/>
      <c r="E441" s="114"/>
      <c r="F441" s="114"/>
    </row>
    <row r="442" spans="1:6">
      <c r="A442" s="302">
        <v>4111</v>
      </c>
      <c r="B442" s="126" t="s">
        <v>131</v>
      </c>
      <c r="C442" s="114"/>
      <c r="D442" s="114"/>
      <c r="E442" s="114"/>
      <c r="F442" s="114"/>
    </row>
    <row r="443" spans="1:6">
      <c r="A443" s="303">
        <v>41111</v>
      </c>
      <c r="B443" s="129" t="s">
        <v>243</v>
      </c>
      <c r="C443" s="114"/>
      <c r="D443" s="114"/>
      <c r="E443" s="114"/>
      <c r="F443" s="114"/>
    </row>
    <row r="444" spans="1:6">
      <c r="A444" s="303">
        <v>41112</v>
      </c>
      <c r="B444" s="129" t="s">
        <v>244</v>
      </c>
      <c r="C444" s="114"/>
      <c r="D444" s="114"/>
      <c r="E444" s="114"/>
      <c r="F444" s="114"/>
    </row>
    <row r="445" spans="1:6">
      <c r="A445" s="303">
        <v>41113</v>
      </c>
      <c r="B445" s="129" t="s">
        <v>245</v>
      </c>
      <c r="C445" s="114"/>
      <c r="D445" s="114"/>
      <c r="E445" s="114"/>
      <c r="F445" s="114"/>
    </row>
    <row r="446" spans="1:6">
      <c r="A446" s="302">
        <v>4112</v>
      </c>
      <c r="B446" s="126" t="s">
        <v>137</v>
      </c>
      <c r="C446" s="114"/>
      <c r="D446" s="114"/>
      <c r="E446" s="114"/>
      <c r="F446" s="114"/>
    </row>
    <row r="447" spans="1:6">
      <c r="A447" s="303">
        <v>41121</v>
      </c>
      <c r="B447" s="129" t="s">
        <v>243</v>
      </c>
      <c r="C447" s="114"/>
      <c r="D447" s="114"/>
      <c r="E447" s="114"/>
      <c r="F447" s="114"/>
    </row>
    <row r="448" spans="1:6">
      <c r="A448" s="303">
        <v>41122</v>
      </c>
      <c r="B448" s="129" t="s">
        <v>244</v>
      </c>
      <c r="C448" s="114"/>
      <c r="D448" s="114"/>
      <c r="E448" s="114"/>
      <c r="F448" s="114"/>
    </row>
    <row r="449" spans="1:6">
      <c r="A449" s="303">
        <v>41123</v>
      </c>
      <c r="B449" s="129" t="s">
        <v>245</v>
      </c>
      <c r="C449" s="114"/>
      <c r="D449" s="114"/>
      <c r="E449" s="114"/>
      <c r="F449" s="114"/>
    </row>
    <row r="450" spans="1:6">
      <c r="A450" s="302">
        <v>412</v>
      </c>
      <c r="B450" s="126" t="s">
        <v>246</v>
      </c>
      <c r="C450" s="114"/>
      <c r="D450" s="114"/>
      <c r="E450" s="114"/>
      <c r="F450" s="114"/>
    </row>
    <row r="451" spans="1:6">
      <c r="A451" s="302">
        <v>4121</v>
      </c>
      <c r="B451" s="126" t="s">
        <v>131</v>
      </c>
      <c r="C451" s="114"/>
      <c r="D451" s="114"/>
      <c r="E451" s="114"/>
      <c r="F451" s="114"/>
    </row>
    <row r="452" spans="1:6">
      <c r="A452" s="303">
        <v>41211</v>
      </c>
      <c r="B452" s="129" t="s">
        <v>247</v>
      </c>
      <c r="C452" s="114"/>
      <c r="D452" s="114"/>
      <c r="E452" s="114"/>
      <c r="F452" s="114"/>
    </row>
    <row r="453" spans="1:6">
      <c r="A453" s="303">
        <v>41212</v>
      </c>
      <c r="B453" s="129" t="s">
        <v>154</v>
      </c>
      <c r="C453" s="114"/>
      <c r="D453" s="114"/>
      <c r="E453" s="114"/>
      <c r="F453" s="114"/>
    </row>
    <row r="454" spans="1:6">
      <c r="A454" s="303">
        <v>41213</v>
      </c>
      <c r="B454" s="129" t="s">
        <v>248</v>
      </c>
      <c r="C454" s="114"/>
      <c r="D454" s="114"/>
      <c r="E454" s="114"/>
      <c r="F454" s="114"/>
    </row>
    <row r="455" spans="1:6">
      <c r="A455" s="303">
        <v>41214</v>
      </c>
      <c r="B455" s="129" t="s">
        <v>249</v>
      </c>
      <c r="C455" s="114"/>
      <c r="D455" s="114"/>
      <c r="E455" s="114"/>
      <c r="F455" s="114"/>
    </row>
    <row r="456" spans="1:6">
      <c r="A456" s="303">
        <v>41215</v>
      </c>
      <c r="B456" s="129" t="s">
        <v>250</v>
      </c>
      <c r="C456" s="114"/>
      <c r="D456" s="114"/>
      <c r="E456" s="114"/>
      <c r="F456" s="114"/>
    </row>
    <row r="457" spans="1:6">
      <c r="A457" s="303">
        <v>41216</v>
      </c>
      <c r="B457" s="129" t="s">
        <v>251</v>
      </c>
      <c r="C457" s="114"/>
      <c r="D457" s="114"/>
      <c r="E457" s="114"/>
      <c r="F457" s="114"/>
    </row>
    <row r="458" spans="1:6">
      <c r="A458" s="303">
        <v>41217</v>
      </c>
      <c r="B458" s="129" t="s">
        <v>252</v>
      </c>
      <c r="C458" s="114"/>
      <c r="D458" s="114"/>
      <c r="E458" s="114"/>
      <c r="F458" s="114"/>
    </row>
    <row r="459" spans="1:6">
      <c r="A459" s="302">
        <v>4122</v>
      </c>
      <c r="B459" s="126" t="s">
        <v>137</v>
      </c>
      <c r="C459" s="114"/>
      <c r="D459" s="114"/>
      <c r="E459" s="114"/>
      <c r="F459" s="114"/>
    </row>
    <row r="460" spans="1:6">
      <c r="A460" s="303">
        <v>41221</v>
      </c>
      <c r="B460" s="129" t="s">
        <v>253</v>
      </c>
      <c r="C460" s="114"/>
      <c r="D460" s="114"/>
      <c r="E460" s="114"/>
      <c r="F460" s="114"/>
    </row>
    <row r="461" spans="1:6">
      <c r="A461" s="303">
        <v>41222</v>
      </c>
      <c r="B461" s="129" t="s">
        <v>254</v>
      </c>
      <c r="C461" s="114"/>
      <c r="D461" s="114"/>
      <c r="E461" s="114"/>
      <c r="F461" s="114"/>
    </row>
    <row r="462" spans="1:6">
      <c r="A462" s="303">
        <v>41223</v>
      </c>
      <c r="B462" s="129" t="s">
        <v>255</v>
      </c>
      <c r="C462" s="114"/>
      <c r="D462" s="114"/>
      <c r="E462" s="114"/>
      <c r="F462" s="114"/>
    </row>
    <row r="463" spans="1:6">
      <c r="A463" s="303">
        <v>41224</v>
      </c>
      <c r="B463" s="129" t="s">
        <v>256</v>
      </c>
      <c r="C463" s="114"/>
      <c r="D463" s="114"/>
      <c r="E463" s="114"/>
      <c r="F463" s="114"/>
    </row>
    <row r="464" spans="1:6">
      <c r="A464" s="303">
        <v>41225</v>
      </c>
      <c r="B464" s="165" t="s">
        <v>705</v>
      </c>
      <c r="C464" s="114"/>
      <c r="D464" s="114"/>
      <c r="E464" s="114"/>
      <c r="F464" s="114"/>
    </row>
    <row r="465" spans="1:6">
      <c r="A465" s="302">
        <v>413</v>
      </c>
      <c r="B465" s="126" t="s">
        <v>259</v>
      </c>
      <c r="C465" s="114"/>
      <c r="D465" s="114"/>
      <c r="E465" s="114"/>
      <c r="F465" s="114"/>
    </row>
    <row r="466" spans="1:6">
      <c r="A466" s="128">
        <v>41310</v>
      </c>
      <c r="B466" s="129" t="s">
        <v>260</v>
      </c>
      <c r="C466" s="114"/>
      <c r="D466" s="114"/>
      <c r="E466" s="114"/>
      <c r="F466" s="114"/>
    </row>
    <row r="467" spans="1:6">
      <c r="A467" s="340">
        <v>413101</v>
      </c>
      <c r="B467" s="263" t="s">
        <v>583</v>
      </c>
      <c r="C467" s="114"/>
      <c r="D467" s="114"/>
      <c r="E467" s="114"/>
      <c r="F467" s="114"/>
    </row>
    <row r="468" spans="1:6">
      <c r="A468" s="340">
        <v>413102</v>
      </c>
      <c r="B468" s="263" t="s">
        <v>584</v>
      </c>
      <c r="C468" s="114"/>
      <c r="D468" s="114"/>
      <c r="E468" s="114"/>
      <c r="F468" s="114"/>
    </row>
    <row r="469" spans="1:6">
      <c r="A469" s="340">
        <v>413103</v>
      </c>
      <c r="B469" s="263" t="s">
        <v>585</v>
      </c>
      <c r="C469" s="114"/>
      <c r="D469" s="114"/>
      <c r="E469" s="114"/>
      <c r="F469" s="114"/>
    </row>
    <row r="470" spans="1:6">
      <c r="A470" s="340">
        <v>413104</v>
      </c>
      <c r="B470" s="263" t="s">
        <v>586</v>
      </c>
      <c r="C470" s="114"/>
      <c r="D470" s="114"/>
      <c r="E470" s="114"/>
      <c r="F470" s="114"/>
    </row>
    <row r="471" spans="1:6">
      <c r="A471" s="303">
        <v>41320</v>
      </c>
      <c r="B471" s="129" t="s">
        <v>261</v>
      </c>
      <c r="C471" s="114"/>
      <c r="D471" s="114"/>
      <c r="E471" s="114"/>
      <c r="F471" s="114"/>
    </row>
    <row r="472" spans="1:6">
      <c r="A472" s="304">
        <v>413201</v>
      </c>
      <c r="B472" s="165" t="s">
        <v>587</v>
      </c>
      <c r="C472" s="114"/>
      <c r="D472" s="114"/>
      <c r="E472" s="114"/>
      <c r="F472" s="114"/>
    </row>
    <row r="473" spans="1:6">
      <c r="A473" s="304">
        <v>413202</v>
      </c>
      <c r="B473" s="165" t="s">
        <v>588</v>
      </c>
      <c r="C473" s="114"/>
      <c r="D473" s="114"/>
      <c r="E473" s="114"/>
      <c r="F473" s="114"/>
    </row>
    <row r="474" spans="1:6">
      <c r="A474" s="304">
        <v>413203</v>
      </c>
      <c r="B474" s="165" t="s">
        <v>589</v>
      </c>
      <c r="C474" s="114"/>
      <c r="D474" s="114"/>
      <c r="E474" s="114"/>
      <c r="F474" s="114"/>
    </row>
    <row r="475" spans="1:6">
      <c r="A475" s="304">
        <v>413204</v>
      </c>
      <c r="B475" s="165" t="s">
        <v>590</v>
      </c>
      <c r="C475" s="114"/>
      <c r="D475" s="114"/>
      <c r="E475" s="114"/>
      <c r="F475" s="114"/>
    </row>
    <row r="476" spans="1:6">
      <c r="A476" s="304">
        <v>413205</v>
      </c>
      <c r="B476" s="165" t="s">
        <v>591</v>
      </c>
      <c r="C476" s="114"/>
      <c r="D476" s="114"/>
      <c r="E476" s="114"/>
      <c r="F476" s="114"/>
    </row>
    <row r="477" spans="1:6">
      <c r="A477" s="304">
        <v>413206</v>
      </c>
      <c r="B477" s="165" t="s">
        <v>592</v>
      </c>
      <c r="C477" s="114"/>
      <c r="D477" s="114"/>
      <c r="E477" s="114"/>
      <c r="F477" s="114"/>
    </row>
    <row r="478" spans="1:6">
      <c r="A478" s="304">
        <v>413207</v>
      </c>
      <c r="B478" s="165" t="s">
        <v>593</v>
      </c>
      <c r="C478" s="114"/>
      <c r="D478" s="114"/>
      <c r="E478" s="114"/>
      <c r="F478" s="114"/>
    </row>
    <row r="479" spans="1:6">
      <c r="A479" s="304">
        <v>413208</v>
      </c>
      <c r="B479" s="165" t="s">
        <v>594</v>
      </c>
      <c r="C479" s="114"/>
      <c r="D479" s="114"/>
      <c r="E479" s="114"/>
      <c r="F479" s="114"/>
    </row>
    <row r="480" spans="1:6">
      <c r="A480" s="304">
        <v>413209</v>
      </c>
      <c r="B480" s="165" t="s">
        <v>595</v>
      </c>
      <c r="C480" s="114"/>
      <c r="D480" s="114"/>
      <c r="E480" s="114"/>
      <c r="F480" s="114"/>
    </row>
    <row r="481" spans="1:6">
      <c r="A481" s="304">
        <v>413210</v>
      </c>
      <c r="B481" s="165" t="s">
        <v>596</v>
      </c>
      <c r="C481" s="114"/>
      <c r="D481" s="114"/>
      <c r="E481" s="114"/>
      <c r="F481" s="114"/>
    </row>
    <row r="482" spans="1:6">
      <c r="A482" s="304">
        <v>413211</v>
      </c>
      <c r="B482" s="165" t="s">
        <v>597</v>
      </c>
      <c r="C482" s="114"/>
      <c r="D482" s="114"/>
      <c r="E482" s="114"/>
      <c r="F482" s="114"/>
    </row>
    <row r="483" spans="1:6">
      <c r="A483" s="304">
        <v>413212</v>
      </c>
      <c r="B483" s="165" t="s">
        <v>598</v>
      </c>
      <c r="C483" s="114"/>
      <c r="D483" s="114"/>
      <c r="E483" s="114"/>
      <c r="F483" s="114"/>
    </row>
    <row r="484" spans="1:6">
      <c r="A484" s="304">
        <v>413213</v>
      </c>
      <c r="B484" s="165" t="s">
        <v>599</v>
      </c>
      <c r="C484" s="114"/>
      <c r="D484" s="114"/>
      <c r="E484" s="114"/>
      <c r="F484" s="114"/>
    </row>
    <row r="485" spans="1:6">
      <c r="A485" s="303">
        <v>41330</v>
      </c>
      <c r="B485" s="129" t="s">
        <v>262</v>
      </c>
      <c r="C485" s="114"/>
      <c r="D485" s="114"/>
      <c r="E485" s="114"/>
      <c r="F485" s="114"/>
    </row>
    <row r="486" spans="1:6">
      <c r="A486" s="303">
        <v>41340</v>
      </c>
      <c r="B486" s="129" t="s">
        <v>263</v>
      </c>
      <c r="C486" s="114"/>
      <c r="D486" s="114"/>
      <c r="E486" s="114"/>
      <c r="F486" s="114"/>
    </row>
    <row r="487" spans="1:6">
      <c r="A487" s="303">
        <v>41350</v>
      </c>
      <c r="B487" s="129" t="s">
        <v>264</v>
      </c>
      <c r="C487" s="114"/>
      <c r="D487" s="114"/>
      <c r="E487" s="114"/>
      <c r="F487" s="114"/>
    </row>
    <row r="488" spans="1:6">
      <c r="A488" s="302">
        <v>4136</v>
      </c>
      <c r="B488" s="126" t="s">
        <v>653</v>
      </c>
      <c r="C488" s="114"/>
      <c r="D488" s="114"/>
      <c r="E488" s="114"/>
      <c r="F488" s="114"/>
    </row>
    <row r="489" spans="1:6">
      <c r="A489" s="303">
        <v>41361</v>
      </c>
      <c r="B489" s="129" t="s">
        <v>265</v>
      </c>
      <c r="C489" s="114">
        <v>0</v>
      </c>
      <c r="D489" s="114">
        <v>434307060.63999999</v>
      </c>
      <c r="E489" s="114">
        <v>0</v>
      </c>
      <c r="F489" s="374">
        <v>-5.9604644775390599E-8</v>
      </c>
    </row>
    <row r="490" spans="1:6">
      <c r="A490" s="303">
        <v>41362</v>
      </c>
      <c r="B490" s="129" t="s">
        <v>266</v>
      </c>
      <c r="C490" s="114">
        <v>0</v>
      </c>
      <c r="D490" s="114">
        <v>0</v>
      </c>
      <c r="E490" s="114">
        <v>0</v>
      </c>
      <c r="F490" s="114">
        <v>0</v>
      </c>
    </row>
    <row r="491" spans="1:6">
      <c r="A491" s="303">
        <v>41363</v>
      </c>
      <c r="B491" s="264" t="s">
        <v>667</v>
      </c>
      <c r="C491" s="114"/>
      <c r="D491" s="114"/>
      <c r="E491" s="114"/>
      <c r="F491" s="114"/>
    </row>
    <row r="492" spans="1:6">
      <c r="A492" s="303">
        <v>41364</v>
      </c>
      <c r="B492" s="152" t="s">
        <v>693</v>
      </c>
      <c r="C492" s="114"/>
      <c r="D492" s="114"/>
      <c r="E492" s="114"/>
      <c r="F492" s="114"/>
    </row>
    <row r="493" spans="1:6">
      <c r="A493" s="303">
        <v>41365</v>
      </c>
      <c r="B493" s="152" t="s">
        <v>694</v>
      </c>
      <c r="C493" s="114"/>
      <c r="D493" s="114"/>
      <c r="E493" s="114"/>
      <c r="F493" s="114"/>
    </row>
    <row r="494" spans="1:6">
      <c r="A494" s="303">
        <v>41366</v>
      </c>
      <c r="B494" s="152" t="s">
        <v>695</v>
      </c>
      <c r="C494" s="114"/>
      <c r="D494" s="114"/>
      <c r="E494" s="114"/>
      <c r="F494" s="114"/>
    </row>
    <row r="495" spans="1:6">
      <c r="A495" s="302">
        <v>414</v>
      </c>
      <c r="B495" s="126" t="s">
        <v>267</v>
      </c>
      <c r="C495" s="114"/>
      <c r="D495" s="114"/>
      <c r="E495" s="114"/>
      <c r="F495" s="114"/>
    </row>
    <row r="496" spans="1:6">
      <c r="A496" s="303">
        <v>41410</v>
      </c>
      <c r="B496" s="129" t="s">
        <v>268</v>
      </c>
      <c r="C496" s="114"/>
      <c r="D496" s="114"/>
      <c r="E496" s="114"/>
      <c r="F496" s="114"/>
    </row>
    <row r="497" spans="1:6">
      <c r="A497" s="303">
        <v>41420</v>
      </c>
      <c r="B497" s="129" t="s">
        <v>269</v>
      </c>
      <c r="C497" s="114"/>
      <c r="D497" s="114"/>
      <c r="E497" s="114"/>
      <c r="F497" s="114"/>
    </row>
    <row r="498" spans="1:6">
      <c r="A498" s="303">
        <v>41430</v>
      </c>
      <c r="B498" s="129" t="s">
        <v>270</v>
      </c>
      <c r="C498" s="114"/>
      <c r="D498" s="114"/>
      <c r="E498" s="114"/>
      <c r="F498" s="114"/>
    </row>
    <row r="499" spans="1:6">
      <c r="A499" s="303">
        <v>41440</v>
      </c>
      <c r="B499" s="129" t="s">
        <v>271</v>
      </c>
      <c r="C499" s="114"/>
      <c r="D499" s="114"/>
      <c r="E499" s="114"/>
      <c r="F499" s="114"/>
    </row>
    <row r="500" spans="1:6">
      <c r="A500" s="303">
        <v>41450</v>
      </c>
      <c r="B500" s="129" t="s">
        <v>272</v>
      </c>
      <c r="C500" s="114"/>
      <c r="D500" s="114"/>
      <c r="E500" s="114"/>
      <c r="F500" s="114"/>
    </row>
    <row r="501" spans="1:6">
      <c r="A501" s="125">
        <v>42</v>
      </c>
      <c r="B501" s="126" t="s">
        <v>273</v>
      </c>
      <c r="C501" s="114"/>
      <c r="D501" s="114"/>
      <c r="E501" s="114"/>
      <c r="F501" s="114"/>
    </row>
    <row r="502" spans="1:6">
      <c r="A502" s="302">
        <v>421</v>
      </c>
      <c r="B502" s="126" t="s">
        <v>274</v>
      </c>
      <c r="C502" s="114"/>
      <c r="D502" s="114"/>
      <c r="E502" s="114"/>
      <c r="F502" s="114"/>
    </row>
    <row r="503" spans="1:6">
      <c r="A503" s="302">
        <v>4211</v>
      </c>
      <c r="B503" s="126" t="s">
        <v>131</v>
      </c>
      <c r="C503" s="114"/>
      <c r="D503" s="114"/>
      <c r="E503" s="114"/>
      <c r="F503" s="114"/>
    </row>
    <row r="504" spans="1:6">
      <c r="A504" s="128">
        <v>42111</v>
      </c>
      <c r="B504" s="129" t="s">
        <v>243</v>
      </c>
      <c r="C504" s="114"/>
      <c r="D504" s="114"/>
      <c r="E504" s="114"/>
      <c r="F504" s="114"/>
    </row>
    <row r="505" spans="1:6">
      <c r="A505" s="128">
        <v>42112</v>
      </c>
      <c r="B505" s="129" t="s">
        <v>244</v>
      </c>
      <c r="C505" s="114"/>
      <c r="D505" s="114"/>
      <c r="E505" s="114"/>
      <c r="F505" s="114"/>
    </row>
    <row r="506" spans="1:6">
      <c r="A506" s="128">
        <v>42113</v>
      </c>
      <c r="B506" s="129" t="s">
        <v>245</v>
      </c>
      <c r="C506" s="114"/>
      <c r="D506" s="114"/>
      <c r="E506" s="114"/>
      <c r="F506" s="114"/>
    </row>
    <row r="507" spans="1:6">
      <c r="A507" s="305">
        <v>4212</v>
      </c>
      <c r="B507" s="161" t="s">
        <v>137</v>
      </c>
      <c r="C507" s="114"/>
      <c r="D507" s="114"/>
      <c r="E507" s="114"/>
      <c r="F507" s="114"/>
    </row>
    <row r="508" spans="1:6">
      <c r="A508" s="128">
        <v>42121</v>
      </c>
      <c r="B508" s="129" t="s">
        <v>243</v>
      </c>
      <c r="C508" s="114"/>
      <c r="D508" s="114"/>
      <c r="E508" s="114"/>
      <c r="F508" s="114"/>
    </row>
    <row r="509" spans="1:6">
      <c r="A509" s="128">
        <v>42122</v>
      </c>
      <c r="B509" s="129" t="s">
        <v>244</v>
      </c>
      <c r="C509" s="114"/>
      <c r="D509" s="114"/>
      <c r="E509" s="114"/>
      <c r="F509" s="114"/>
    </row>
    <row r="510" spans="1:6">
      <c r="A510" s="128">
        <v>42123</v>
      </c>
      <c r="B510" s="129" t="s">
        <v>245</v>
      </c>
      <c r="C510" s="114"/>
      <c r="D510" s="114"/>
      <c r="E510" s="114"/>
      <c r="F510" s="114"/>
    </row>
    <row r="511" spans="1:6">
      <c r="A511" s="302">
        <v>422</v>
      </c>
      <c r="B511" s="126" t="s">
        <v>209</v>
      </c>
      <c r="C511" s="114"/>
      <c r="D511" s="114"/>
      <c r="E511" s="114"/>
      <c r="F511" s="114"/>
    </row>
    <row r="512" spans="1:6">
      <c r="A512" s="302">
        <v>4221</v>
      </c>
      <c r="B512" s="126" t="s">
        <v>131</v>
      </c>
      <c r="C512" s="114"/>
      <c r="D512" s="114"/>
      <c r="E512" s="114"/>
      <c r="F512" s="114"/>
    </row>
    <row r="513" spans="1:6">
      <c r="A513" s="303">
        <v>42211</v>
      </c>
      <c r="B513" s="129" t="s">
        <v>247</v>
      </c>
      <c r="C513" s="114"/>
      <c r="D513" s="114"/>
      <c r="E513" s="114"/>
      <c r="F513" s="114"/>
    </row>
    <row r="514" spans="1:6">
      <c r="A514" s="303">
        <v>42212</v>
      </c>
      <c r="B514" s="129" t="s">
        <v>275</v>
      </c>
      <c r="C514" s="114"/>
      <c r="D514" s="114"/>
      <c r="E514" s="114"/>
      <c r="F514" s="114"/>
    </row>
    <row r="515" spans="1:6">
      <c r="A515" s="303">
        <v>42213</v>
      </c>
      <c r="B515" s="129" t="s">
        <v>248</v>
      </c>
      <c r="C515" s="114"/>
      <c r="D515" s="114"/>
      <c r="E515" s="114"/>
      <c r="F515" s="114"/>
    </row>
    <row r="516" spans="1:6">
      <c r="A516" s="303">
        <v>42214</v>
      </c>
      <c r="B516" s="129" t="s">
        <v>249</v>
      </c>
      <c r="C516" s="114"/>
      <c r="D516" s="114"/>
      <c r="E516" s="114"/>
      <c r="F516" s="114"/>
    </row>
    <row r="517" spans="1:6">
      <c r="A517" s="303">
        <v>42215</v>
      </c>
      <c r="B517" s="129" t="s">
        <v>250</v>
      </c>
      <c r="C517" s="114"/>
      <c r="D517" s="114"/>
      <c r="E517" s="114"/>
      <c r="F517" s="114"/>
    </row>
    <row r="518" spans="1:6">
      <c r="A518" s="303">
        <v>42216</v>
      </c>
      <c r="B518" s="129" t="s">
        <v>251</v>
      </c>
      <c r="C518" s="114"/>
      <c r="D518" s="114"/>
      <c r="E518" s="114"/>
      <c r="F518" s="114"/>
    </row>
    <row r="519" spans="1:6">
      <c r="A519" s="303">
        <v>42217</v>
      </c>
      <c r="B519" s="129" t="s">
        <v>252</v>
      </c>
      <c r="C519" s="114"/>
      <c r="D519" s="114"/>
      <c r="E519" s="114"/>
      <c r="F519" s="114"/>
    </row>
    <row r="520" spans="1:6">
      <c r="A520" s="302">
        <v>4222</v>
      </c>
      <c r="B520" s="126" t="s">
        <v>137</v>
      </c>
      <c r="C520" s="114"/>
      <c r="D520" s="114"/>
      <c r="E520" s="114"/>
      <c r="F520" s="114"/>
    </row>
    <row r="521" spans="1:6">
      <c r="A521" s="303">
        <v>42221</v>
      </c>
      <c r="B521" s="129" t="s">
        <v>276</v>
      </c>
      <c r="C521" s="114"/>
      <c r="D521" s="114"/>
      <c r="E521" s="114"/>
      <c r="F521" s="114"/>
    </row>
    <row r="522" spans="1:6">
      <c r="A522" s="303">
        <v>42222</v>
      </c>
      <c r="B522" s="129" t="s">
        <v>277</v>
      </c>
      <c r="C522" s="114"/>
      <c r="D522" s="114"/>
      <c r="E522" s="114"/>
      <c r="F522" s="114"/>
    </row>
    <row r="523" spans="1:6">
      <c r="A523" s="303">
        <v>42223</v>
      </c>
      <c r="B523" s="129" t="s">
        <v>255</v>
      </c>
      <c r="C523" s="114"/>
      <c r="D523" s="114"/>
      <c r="E523" s="114"/>
      <c r="F523" s="114"/>
    </row>
    <row r="524" spans="1:6">
      <c r="A524" s="303">
        <v>42224</v>
      </c>
      <c r="B524" s="129" t="s">
        <v>256</v>
      </c>
      <c r="C524" s="114"/>
      <c r="D524" s="114"/>
      <c r="E524" s="114"/>
      <c r="F524" s="114"/>
    </row>
    <row r="525" spans="1:6">
      <c r="A525" s="303">
        <v>42225</v>
      </c>
      <c r="B525" s="129" t="s">
        <v>257</v>
      </c>
      <c r="C525" s="114"/>
      <c r="D525" s="114"/>
      <c r="E525" s="114"/>
      <c r="F525" s="114"/>
    </row>
    <row r="526" spans="1:6">
      <c r="A526" s="303">
        <v>42226</v>
      </c>
      <c r="B526" s="129" t="s">
        <v>258</v>
      </c>
      <c r="C526" s="114"/>
      <c r="D526" s="114"/>
      <c r="E526" s="114"/>
      <c r="F526" s="114"/>
    </row>
    <row r="527" spans="1:6">
      <c r="A527" s="306">
        <v>42227</v>
      </c>
      <c r="B527" s="265" t="s">
        <v>639</v>
      </c>
      <c r="C527" s="114"/>
      <c r="D527" s="114"/>
      <c r="E527" s="114"/>
      <c r="F527" s="114"/>
    </row>
    <row r="528" spans="1:6">
      <c r="A528" s="115">
        <v>42228</v>
      </c>
      <c r="B528" s="266" t="s">
        <v>696</v>
      </c>
      <c r="C528" s="114"/>
      <c r="D528" s="114"/>
      <c r="E528" s="114"/>
      <c r="F528" s="114"/>
    </row>
    <row r="529" spans="1:6">
      <c r="A529" s="306">
        <v>42229</v>
      </c>
      <c r="B529" s="266" t="s">
        <v>697</v>
      </c>
      <c r="C529" s="114"/>
      <c r="D529" s="114"/>
      <c r="E529" s="114"/>
      <c r="F529" s="114"/>
    </row>
    <row r="530" spans="1:6">
      <c r="A530" s="306">
        <v>42230</v>
      </c>
      <c r="B530" s="266" t="s">
        <v>698</v>
      </c>
      <c r="C530" s="114"/>
      <c r="D530" s="114"/>
      <c r="E530" s="114"/>
      <c r="F530" s="114"/>
    </row>
    <row r="531" spans="1:6">
      <c r="A531" s="123">
        <v>42231</v>
      </c>
      <c r="B531" s="266" t="s">
        <v>668</v>
      </c>
      <c r="C531" s="114"/>
      <c r="D531" s="114"/>
      <c r="E531" s="114"/>
      <c r="F531" s="114"/>
    </row>
    <row r="532" spans="1:6">
      <c r="A532" s="302">
        <v>5</v>
      </c>
      <c r="B532" s="126" t="s">
        <v>278</v>
      </c>
      <c r="C532" s="114">
        <v>0</v>
      </c>
      <c r="D532" s="114">
        <v>15354176904.24</v>
      </c>
      <c r="E532" s="114">
        <v>0</v>
      </c>
      <c r="F532" s="114">
        <v>15354176904.24</v>
      </c>
    </row>
    <row r="533" spans="1:6">
      <c r="A533" s="125">
        <v>51</v>
      </c>
      <c r="B533" s="126" t="s">
        <v>279</v>
      </c>
      <c r="C533" s="114">
        <v>0</v>
      </c>
      <c r="D533" s="114">
        <v>15354176904.24</v>
      </c>
      <c r="E533" s="114">
        <v>0</v>
      </c>
      <c r="F533" s="114">
        <v>15354176904.24</v>
      </c>
    </row>
    <row r="534" spans="1:6">
      <c r="A534" s="307">
        <v>511</v>
      </c>
      <c r="B534" s="225" t="s">
        <v>652</v>
      </c>
      <c r="C534" s="114"/>
      <c r="D534" s="114"/>
      <c r="E534" s="114"/>
      <c r="F534" s="114"/>
    </row>
    <row r="535" spans="1:6">
      <c r="A535" s="128">
        <v>51101</v>
      </c>
      <c r="B535" s="165" t="s">
        <v>699</v>
      </c>
      <c r="C535" s="114"/>
      <c r="D535" s="114"/>
      <c r="E535" s="114"/>
      <c r="F535" s="114"/>
    </row>
    <row r="536" spans="1:6">
      <c r="A536" s="128">
        <v>51102</v>
      </c>
      <c r="B536" s="165" t="s">
        <v>700</v>
      </c>
      <c r="C536" s="114"/>
      <c r="D536" s="114"/>
      <c r="E536" s="114"/>
      <c r="F536" s="114"/>
    </row>
    <row r="537" spans="1:6">
      <c r="A537" s="128">
        <v>51103</v>
      </c>
      <c r="B537" s="165" t="s">
        <v>701</v>
      </c>
      <c r="C537" s="114"/>
      <c r="D537" s="114"/>
      <c r="E537" s="114"/>
      <c r="F537" s="114"/>
    </row>
    <row r="538" spans="1:6">
      <c r="A538" s="128">
        <v>51104</v>
      </c>
      <c r="B538" s="165" t="s">
        <v>702</v>
      </c>
      <c r="C538" s="114"/>
      <c r="D538" s="114"/>
      <c r="E538" s="114"/>
      <c r="F538" s="114"/>
    </row>
    <row r="539" spans="1:6">
      <c r="A539" s="128">
        <v>51105</v>
      </c>
      <c r="B539" s="165" t="s">
        <v>703</v>
      </c>
      <c r="C539" s="114"/>
      <c r="D539" s="114"/>
      <c r="E539" s="114"/>
      <c r="F539" s="114"/>
    </row>
    <row r="540" spans="1:6">
      <c r="A540" s="128">
        <v>51106</v>
      </c>
      <c r="B540" s="165" t="s">
        <v>704</v>
      </c>
      <c r="C540" s="114"/>
      <c r="D540" s="114"/>
      <c r="E540" s="114"/>
      <c r="F540" s="114"/>
    </row>
    <row r="541" spans="1:6">
      <c r="A541" s="302">
        <v>512</v>
      </c>
      <c r="B541" s="126" t="s">
        <v>280</v>
      </c>
      <c r="C541" s="114"/>
      <c r="D541" s="114"/>
      <c r="E541" s="114"/>
      <c r="F541" s="114"/>
    </row>
    <row r="542" spans="1:6">
      <c r="A542" s="303">
        <v>51210</v>
      </c>
      <c r="B542" s="129" t="s">
        <v>281</v>
      </c>
      <c r="C542" s="114">
        <v>0</v>
      </c>
      <c r="D542" s="114">
        <v>15354176904.24</v>
      </c>
      <c r="E542" s="114">
        <v>0</v>
      </c>
      <c r="F542" s="114">
        <v>15354176904.24</v>
      </c>
    </row>
    <row r="543" spans="1:6">
      <c r="A543" s="303">
        <v>51220</v>
      </c>
      <c r="B543" s="129" t="s">
        <v>282</v>
      </c>
      <c r="C543" s="114"/>
      <c r="D543" s="114"/>
      <c r="E543" s="114"/>
      <c r="F543" s="114"/>
    </row>
    <row r="544" spans="1:6">
      <c r="A544" s="303">
        <v>51230</v>
      </c>
      <c r="B544" s="129" t="s">
        <v>283</v>
      </c>
      <c r="C544" s="114"/>
      <c r="D544" s="114"/>
      <c r="E544" s="114"/>
      <c r="F544" s="114"/>
    </row>
    <row r="545" spans="1:6">
      <c r="A545" s="303">
        <v>51300</v>
      </c>
      <c r="B545" s="129" t="s">
        <v>284</v>
      </c>
      <c r="C545" s="114"/>
      <c r="D545" s="114"/>
      <c r="E545" s="114"/>
      <c r="F545" s="114"/>
    </row>
    <row r="546" spans="1:6">
      <c r="A546" s="164">
        <v>51400</v>
      </c>
      <c r="B546" s="165" t="s">
        <v>287</v>
      </c>
      <c r="C546" s="114"/>
      <c r="D546" s="114"/>
      <c r="E546" s="114"/>
      <c r="F546" s="114"/>
    </row>
    <row r="547" spans="1:6">
      <c r="A547" s="303">
        <v>51500</v>
      </c>
      <c r="B547" s="129" t="s">
        <v>285</v>
      </c>
      <c r="C547" s="114"/>
      <c r="D547" s="114"/>
      <c r="E547" s="114"/>
      <c r="F547" s="114"/>
    </row>
    <row r="548" spans="1:6">
      <c r="A548" s="303">
        <v>51600</v>
      </c>
      <c r="B548" s="129" t="s">
        <v>286</v>
      </c>
      <c r="C548" s="114"/>
      <c r="D548" s="114"/>
      <c r="E548" s="114"/>
      <c r="F548" s="114"/>
    </row>
  </sheetData>
  <autoFilter ref="A4:B5" xr:uid="{00000000-0009-0000-0000-000017000000}"/>
  <mergeCells count="5">
    <mergeCell ref="A2:F2"/>
    <mergeCell ref="C4:D4"/>
    <mergeCell ref="E4:F4"/>
    <mergeCell ref="B4:B5"/>
    <mergeCell ref="A4:A5"/>
  </mergeCells>
  <pageMargins left="0.25" right="0.25" top="0.36" bottom="0.3" header="0.3" footer="0.3"/>
  <pageSetup paperSize="9" scale="58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9"/>
    <pageSetUpPr fitToPage="1"/>
  </sheetPr>
  <dimension ref="A1:H319"/>
  <sheetViews>
    <sheetView zoomScale="80" zoomScaleNormal="80" workbookViewId="0">
      <selection activeCell="P33" sqref="P33"/>
    </sheetView>
  </sheetViews>
  <sheetFormatPr defaultRowHeight="15"/>
  <cols>
    <col min="1" max="1" width="12.5703125" style="362" bestFit="1" customWidth="1"/>
    <col min="2" max="2" width="79.42578125" style="34" customWidth="1"/>
    <col min="3" max="3" width="21.28515625" style="10" customWidth="1"/>
    <col min="4" max="4" width="18.42578125" style="10" customWidth="1"/>
    <col min="5" max="5" width="17.28515625" style="10" customWidth="1"/>
    <col min="6" max="6" width="19.140625" style="10" customWidth="1"/>
    <col min="7" max="7" width="18" style="10" customWidth="1"/>
    <col min="8" max="8" width="15.5703125" style="10" customWidth="1"/>
    <col min="9" max="16384" width="9.140625" style="10"/>
  </cols>
  <sheetData>
    <row r="1" spans="1:8" ht="15.75">
      <c r="A1" s="377" t="s">
        <v>1290</v>
      </c>
      <c r="B1" s="158"/>
      <c r="C1" s="44"/>
      <c r="D1" s="44"/>
      <c r="E1" s="44"/>
      <c r="F1" s="44"/>
      <c r="G1" s="44"/>
      <c r="H1" s="44"/>
    </row>
    <row r="2" spans="1:8">
      <c r="A2" s="359"/>
      <c r="B2" s="158"/>
      <c r="C2" s="44"/>
      <c r="D2" s="44"/>
      <c r="E2" s="44"/>
      <c r="F2" s="44"/>
      <c r="G2" s="44"/>
      <c r="H2" s="44"/>
    </row>
    <row r="3" spans="1:8">
      <c r="A3" s="403" t="s">
        <v>93</v>
      </c>
      <c r="B3" s="403"/>
      <c r="C3" s="403"/>
      <c r="D3" s="403"/>
      <c r="E3" s="403"/>
      <c r="F3" s="403"/>
      <c r="G3" s="403"/>
      <c r="H3" s="403"/>
    </row>
    <row r="4" spans="1:8">
      <c r="A4" s="360"/>
      <c r="B4" s="298"/>
      <c r="C4" s="183"/>
      <c r="D4" s="183"/>
      <c r="E4" s="183"/>
      <c r="F4" s="183"/>
      <c r="G4" s="183"/>
      <c r="H4" s="183"/>
    </row>
    <row r="5" spans="1:8">
      <c r="A5" s="442" t="s">
        <v>64</v>
      </c>
      <c r="B5" s="441" t="s">
        <v>80</v>
      </c>
      <c r="C5" s="441" t="s">
        <v>29</v>
      </c>
      <c r="D5" s="420" t="s">
        <v>32</v>
      </c>
      <c r="E5" s="440" t="s">
        <v>94</v>
      </c>
      <c r="F5" s="440"/>
      <c r="G5" s="440" t="s">
        <v>97</v>
      </c>
      <c r="H5" s="440"/>
    </row>
    <row r="6" spans="1:8" ht="30">
      <c r="A6" s="442"/>
      <c r="B6" s="441"/>
      <c r="C6" s="441"/>
      <c r="D6" s="420"/>
      <c r="E6" s="278" t="s">
        <v>95</v>
      </c>
      <c r="F6" s="278" t="s">
        <v>96</v>
      </c>
      <c r="G6" s="278" t="s">
        <v>67</v>
      </c>
      <c r="H6" s="278" t="s">
        <v>98</v>
      </c>
    </row>
    <row r="7" spans="1:8">
      <c r="A7" s="346">
        <v>1</v>
      </c>
      <c r="B7" s="60" t="s">
        <v>1272</v>
      </c>
      <c r="C7" s="114">
        <v>186121700</v>
      </c>
      <c r="D7" s="114">
        <v>141986725</v>
      </c>
      <c r="E7" s="114">
        <v>0</v>
      </c>
      <c r="F7" s="114">
        <v>0</v>
      </c>
      <c r="G7" s="114">
        <v>0</v>
      </c>
      <c r="H7" s="114">
        <v>0</v>
      </c>
    </row>
    <row r="8" spans="1:8">
      <c r="A8" s="346">
        <v>11</v>
      </c>
      <c r="B8" s="60" t="s">
        <v>291</v>
      </c>
      <c r="C8" s="114"/>
      <c r="D8" s="114"/>
      <c r="E8" s="114"/>
      <c r="F8" s="114"/>
      <c r="G8" s="114"/>
      <c r="H8" s="114"/>
    </row>
    <row r="9" spans="1:8">
      <c r="A9" s="346">
        <v>110</v>
      </c>
      <c r="B9" s="60" t="s">
        <v>292</v>
      </c>
      <c r="C9" s="114"/>
      <c r="D9" s="114"/>
      <c r="E9" s="114"/>
      <c r="F9" s="114"/>
      <c r="G9" s="114"/>
      <c r="H9" s="114"/>
    </row>
    <row r="10" spans="1:8">
      <c r="A10" s="346">
        <v>1100</v>
      </c>
      <c r="B10" s="60" t="s">
        <v>293</v>
      </c>
      <c r="C10" s="114"/>
      <c r="D10" s="114"/>
      <c r="E10" s="114"/>
      <c r="F10" s="114"/>
      <c r="G10" s="114"/>
      <c r="H10" s="114"/>
    </row>
    <row r="11" spans="1:8" ht="30">
      <c r="A11" s="347">
        <v>110001</v>
      </c>
      <c r="B11" s="59" t="s">
        <v>294</v>
      </c>
      <c r="C11" s="114"/>
      <c r="D11" s="114"/>
      <c r="E11" s="114"/>
      <c r="F11" s="114"/>
      <c r="G11" s="114"/>
      <c r="H11" s="114"/>
    </row>
    <row r="12" spans="1:8">
      <c r="A12" s="347">
        <v>110002</v>
      </c>
      <c r="B12" s="59" t="s">
        <v>295</v>
      </c>
      <c r="C12" s="114"/>
      <c r="D12" s="114"/>
      <c r="E12" s="114"/>
      <c r="F12" s="114"/>
      <c r="G12" s="114"/>
      <c r="H12" s="114"/>
    </row>
    <row r="13" spans="1:8">
      <c r="A13" s="347">
        <v>110003</v>
      </c>
      <c r="B13" s="59" t="s">
        <v>296</v>
      </c>
      <c r="C13" s="114"/>
      <c r="D13" s="114"/>
      <c r="E13" s="114"/>
      <c r="F13" s="114"/>
      <c r="G13" s="114"/>
      <c r="H13" s="114"/>
    </row>
    <row r="14" spans="1:8">
      <c r="A14" s="347">
        <v>110004</v>
      </c>
      <c r="B14" s="59" t="s">
        <v>297</v>
      </c>
      <c r="C14" s="114"/>
      <c r="D14" s="114"/>
      <c r="E14" s="114"/>
      <c r="F14" s="114"/>
      <c r="G14" s="114"/>
      <c r="H14" s="114"/>
    </row>
    <row r="15" spans="1:8" ht="30">
      <c r="A15" s="347">
        <v>110005</v>
      </c>
      <c r="B15" s="172" t="s">
        <v>636</v>
      </c>
      <c r="C15" s="114"/>
      <c r="D15" s="114"/>
      <c r="E15" s="114"/>
      <c r="F15" s="114"/>
      <c r="G15" s="114"/>
      <c r="H15" s="114"/>
    </row>
    <row r="16" spans="1:8">
      <c r="A16" s="347">
        <v>110006</v>
      </c>
      <c r="B16" s="59" t="s">
        <v>298</v>
      </c>
      <c r="C16" s="114"/>
      <c r="D16" s="114"/>
      <c r="E16" s="114"/>
      <c r="F16" s="114"/>
      <c r="G16" s="114"/>
      <c r="H16" s="114"/>
    </row>
    <row r="17" spans="1:8">
      <c r="A17" s="347">
        <v>110007</v>
      </c>
      <c r="B17" s="59" t="s">
        <v>299</v>
      </c>
      <c r="C17" s="114"/>
      <c r="D17" s="114"/>
      <c r="E17" s="114"/>
      <c r="F17" s="114"/>
      <c r="G17" s="114"/>
      <c r="H17" s="114"/>
    </row>
    <row r="18" spans="1:8">
      <c r="A18" s="347">
        <v>110008</v>
      </c>
      <c r="B18" s="59" t="s">
        <v>300</v>
      </c>
      <c r="C18" s="114"/>
      <c r="D18" s="114"/>
      <c r="E18" s="114"/>
      <c r="F18" s="114"/>
      <c r="G18" s="114"/>
      <c r="H18" s="114"/>
    </row>
    <row r="19" spans="1:8">
      <c r="A19" s="346">
        <v>1101</v>
      </c>
      <c r="B19" s="60" t="s">
        <v>301</v>
      </c>
      <c r="C19" s="114"/>
      <c r="D19" s="114"/>
      <c r="E19" s="114"/>
      <c r="F19" s="114"/>
      <c r="G19" s="114"/>
      <c r="H19" s="114"/>
    </row>
    <row r="20" spans="1:8">
      <c r="A20" s="347">
        <v>110101</v>
      </c>
      <c r="B20" s="59" t="s">
        <v>302</v>
      </c>
      <c r="C20" s="114"/>
      <c r="D20" s="114"/>
      <c r="E20" s="114"/>
      <c r="F20" s="114"/>
      <c r="G20" s="114"/>
      <c r="H20" s="114"/>
    </row>
    <row r="21" spans="1:8" ht="28.5">
      <c r="A21" s="346">
        <v>1102</v>
      </c>
      <c r="B21" s="60" t="s">
        <v>303</v>
      </c>
      <c r="C21" s="114"/>
      <c r="D21" s="114"/>
      <c r="E21" s="114"/>
      <c r="F21" s="114"/>
      <c r="G21" s="114"/>
      <c r="H21" s="114"/>
    </row>
    <row r="22" spans="1:8" ht="30">
      <c r="A22" s="348">
        <v>110201</v>
      </c>
      <c r="B22" s="59" t="s">
        <v>304</v>
      </c>
      <c r="C22" s="114"/>
      <c r="D22" s="114"/>
      <c r="E22" s="114"/>
      <c r="F22" s="114"/>
      <c r="G22" s="114"/>
      <c r="H22" s="114"/>
    </row>
    <row r="23" spans="1:8">
      <c r="A23" s="346">
        <v>1103</v>
      </c>
      <c r="B23" s="60" t="s">
        <v>305</v>
      </c>
      <c r="C23" s="114"/>
      <c r="D23" s="114"/>
      <c r="E23" s="114"/>
      <c r="F23" s="114"/>
      <c r="G23" s="114"/>
      <c r="H23" s="114"/>
    </row>
    <row r="24" spans="1:8">
      <c r="A24" s="347">
        <v>110301</v>
      </c>
      <c r="B24" s="59" t="s">
        <v>306</v>
      </c>
      <c r="C24" s="114"/>
      <c r="D24" s="114"/>
      <c r="E24" s="114"/>
      <c r="F24" s="114"/>
      <c r="G24" s="114"/>
      <c r="H24" s="114"/>
    </row>
    <row r="25" spans="1:8">
      <c r="A25" s="346">
        <v>1104</v>
      </c>
      <c r="B25" s="60" t="s">
        <v>307</v>
      </c>
      <c r="C25" s="114"/>
      <c r="D25" s="114"/>
      <c r="E25" s="114"/>
      <c r="F25" s="114"/>
      <c r="G25" s="114"/>
      <c r="H25" s="114"/>
    </row>
    <row r="26" spans="1:8">
      <c r="A26" s="347">
        <v>110401</v>
      </c>
      <c r="B26" s="59" t="s">
        <v>308</v>
      </c>
      <c r="C26" s="114"/>
      <c r="D26" s="114"/>
      <c r="E26" s="114"/>
      <c r="F26" s="114"/>
      <c r="G26" s="114"/>
      <c r="H26" s="114"/>
    </row>
    <row r="27" spans="1:8">
      <c r="A27" s="346">
        <v>112</v>
      </c>
      <c r="B27" s="60" t="s">
        <v>309</v>
      </c>
      <c r="C27" s="114"/>
      <c r="D27" s="114"/>
      <c r="E27" s="114"/>
      <c r="F27" s="114"/>
      <c r="G27" s="114"/>
      <c r="H27" s="114"/>
    </row>
    <row r="28" spans="1:8">
      <c r="A28" s="347">
        <v>112001</v>
      </c>
      <c r="B28" s="59" t="s">
        <v>310</v>
      </c>
      <c r="C28" s="114"/>
      <c r="D28" s="114"/>
      <c r="E28" s="114"/>
      <c r="F28" s="114"/>
      <c r="G28" s="114"/>
      <c r="H28" s="114"/>
    </row>
    <row r="29" spans="1:8">
      <c r="A29" s="347">
        <v>112002</v>
      </c>
      <c r="B29" s="59" t="s">
        <v>311</v>
      </c>
      <c r="C29" s="114"/>
      <c r="D29" s="114"/>
      <c r="E29" s="114"/>
      <c r="F29" s="114"/>
      <c r="G29" s="114"/>
      <c r="H29" s="114"/>
    </row>
    <row r="30" spans="1:8">
      <c r="A30" s="347">
        <v>112003</v>
      </c>
      <c r="B30" s="59" t="s">
        <v>312</v>
      </c>
      <c r="C30" s="114"/>
      <c r="D30" s="114"/>
      <c r="E30" s="114"/>
      <c r="F30" s="114"/>
      <c r="G30" s="114"/>
      <c r="H30" s="114"/>
    </row>
    <row r="31" spans="1:8">
      <c r="A31" s="347">
        <v>112004</v>
      </c>
      <c r="B31" s="59" t="s">
        <v>313</v>
      </c>
      <c r="C31" s="114"/>
      <c r="D31" s="114"/>
      <c r="E31" s="114"/>
      <c r="F31" s="114"/>
      <c r="G31" s="114"/>
      <c r="H31" s="114"/>
    </row>
    <row r="32" spans="1:8">
      <c r="A32" s="347">
        <v>112005</v>
      </c>
      <c r="B32" s="59" t="s">
        <v>314</v>
      </c>
      <c r="C32" s="114"/>
      <c r="D32" s="114"/>
      <c r="E32" s="114"/>
      <c r="F32" s="114"/>
      <c r="G32" s="114"/>
      <c r="H32" s="114"/>
    </row>
    <row r="33" spans="1:8">
      <c r="A33" s="346">
        <v>113</v>
      </c>
      <c r="B33" s="60" t="s">
        <v>315</v>
      </c>
      <c r="C33" s="114"/>
      <c r="D33" s="114"/>
      <c r="E33" s="114"/>
      <c r="F33" s="114"/>
      <c r="G33" s="114"/>
      <c r="H33" s="114"/>
    </row>
    <row r="34" spans="1:8">
      <c r="A34" s="347">
        <v>113001</v>
      </c>
      <c r="B34" s="59" t="s">
        <v>316</v>
      </c>
      <c r="C34" s="114"/>
      <c r="D34" s="114"/>
      <c r="E34" s="114"/>
      <c r="F34" s="114"/>
      <c r="G34" s="114"/>
      <c r="H34" s="114"/>
    </row>
    <row r="35" spans="1:8">
      <c r="A35" s="347">
        <v>113002</v>
      </c>
      <c r="B35" s="59" t="s">
        <v>317</v>
      </c>
      <c r="C35" s="114"/>
      <c r="D35" s="114"/>
      <c r="E35" s="114"/>
      <c r="F35" s="114"/>
      <c r="G35" s="114"/>
      <c r="H35" s="114"/>
    </row>
    <row r="36" spans="1:8">
      <c r="A36" s="347">
        <v>113003</v>
      </c>
      <c r="B36" s="59" t="s">
        <v>318</v>
      </c>
      <c r="C36" s="114"/>
      <c r="D36" s="114"/>
      <c r="E36" s="114"/>
      <c r="F36" s="114"/>
      <c r="G36" s="114"/>
      <c r="H36" s="114"/>
    </row>
    <row r="37" spans="1:8">
      <c r="A37" s="347">
        <v>113004</v>
      </c>
      <c r="B37" s="59" t="s">
        <v>319</v>
      </c>
      <c r="C37" s="114"/>
      <c r="D37" s="114"/>
      <c r="E37" s="114"/>
      <c r="F37" s="114"/>
      <c r="G37" s="114"/>
      <c r="H37" s="114"/>
    </row>
    <row r="38" spans="1:8">
      <c r="A38" s="346">
        <v>114</v>
      </c>
      <c r="B38" s="60" t="s">
        <v>320</v>
      </c>
      <c r="C38" s="114"/>
      <c r="D38" s="114"/>
      <c r="E38" s="114"/>
      <c r="F38" s="114"/>
      <c r="G38" s="114"/>
      <c r="H38" s="114"/>
    </row>
    <row r="39" spans="1:8">
      <c r="A39" s="347">
        <v>114001</v>
      </c>
      <c r="B39" s="59" t="s">
        <v>321</v>
      </c>
      <c r="C39" s="114"/>
      <c r="D39" s="114"/>
      <c r="E39" s="114"/>
      <c r="F39" s="114"/>
      <c r="G39" s="114"/>
      <c r="H39" s="114"/>
    </row>
    <row r="40" spans="1:8">
      <c r="A40" s="347">
        <v>114002</v>
      </c>
      <c r="B40" s="59" t="s">
        <v>322</v>
      </c>
      <c r="C40" s="114"/>
      <c r="D40" s="114"/>
      <c r="E40" s="114"/>
      <c r="F40" s="114"/>
      <c r="G40" s="114"/>
      <c r="H40" s="114"/>
    </row>
    <row r="41" spans="1:8">
      <c r="A41" s="347">
        <v>114003</v>
      </c>
      <c r="B41" s="59" t="s">
        <v>323</v>
      </c>
      <c r="C41" s="114"/>
      <c r="D41" s="114"/>
      <c r="E41" s="114"/>
      <c r="F41" s="114"/>
      <c r="G41" s="114"/>
      <c r="H41" s="114"/>
    </row>
    <row r="42" spans="1:8">
      <c r="A42" s="346">
        <v>115</v>
      </c>
      <c r="B42" s="60" t="s">
        <v>324</v>
      </c>
      <c r="C42" s="114"/>
      <c r="D42" s="114"/>
      <c r="E42" s="114"/>
      <c r="F42" s="114"/>
      <c r="G42" s="114"/>
      <c r="H42" s="114"/>
    </row>
    <row r="43" spans="1:8">
      <c r="A43" s="347">
        <v>115001</v>
      </c>
      <c r="B43" s="59" t="s">
        <v>325</v>
      </c>
      <c r="C43" s="114"/>
      <c r="D43" s="114"/>
      <c r="E43" s="114"/>
      <c r="F43" s="114"/>
      <c r="G43" s="114"/>
      <c r="H43" s="114"/>
    </row>
    <row r="44" spans="1:8">
      <c r="A44" s="347">
        <v>115002</v>
      </c>
      <c r="B44" s="59" t="s">
        <v>326</v>
      </c>
      <c r="C44" s="114"/>
      <c r="D44" s="114"/>
      <c r="E44" s="114"/>
      <c r="F44" s="114"/>
      <c r="G44" s="114"/>
      <c r="H44" s="114"/>
    </row>
    <row r="45" spans="1:8">
      <c r="A45" s="347">
        <v>115003</v>
      </c>
      <c r="B45" s="59" t="s">
        <v>327</v>
      </c>
      <c r="C45" s="114"/>
      <c r="D45" s="114"/>
      <c r="E45" s="114"/>
      <c r="F45" s="114"/>
      <c r="G45" s="114"/>
      <c r="H45" s="114"/>
    </row>
    <row r="46" spans="1:8">
      <c r="A46" s="347">
        <v>115004</v>
      </c>
      <c r="B46" s="59" t="s">
        <v>328</v>
      </c>
      <c r="C46" s="114"/>
      <c r="D46" s="114"/>
      <c r="E46" s="114"/>
      <c r="F46" s="114"/>
      <c r="G46" s="114"/>
      <c r="H46" s="114"/>
    </row>
    <row r="47" spans="1:8">
      <c r="A47" s="347">
        <v>115005</v>
      </c>
      <c r="B47" s="59" t="s">
        <v>329</v>
      </c>
      <c r="C47" s="114"/>
      <c r="D47" s="114"/>
      <c r="E47" s="114"/>
      <c r="F47" s="114"/>
      <c r="G47" s="114"/>
      <c r="H47" s="114"/>
    </row>
    <row r="48" spans="1:8">
      <c r="A48" s="347">
        <v>115006</v>
      </c>
      <c r="B48" s="59" t="s">
        <v>330</v>
      </c>
      <c r="C48" s="114"/>
      <c r="D48" s="114"/>
      <c r="E48" s="114"/>
      <c r="F48" s="114"/>
      <c r="G48" s="114"/>
      <c r="H48" s="114"/>
    </row>
    <row r="49" spans="1:8">
      <c r="A49" s="347">
        <v>115007</v>
      </c>
      <c r="B49" s="59" t="s">
        <v>331</v>
      </c>
      <c r="C49" s="114"/>
      <c r="D49" s="114"/>
      <c r="E49" s="114"/>
      <c r="F49" s="114"/>
      <c r="G49" s="114"/>
      <c r="H49" s="114"/>
    </row>
    <row r="50" spans="1:8">
      <c r="A50" s="347">
        <v>115008</v>
      </c>
      <c r="B50" s="59" t="s">
        <v>332</v>
      </c>
      <c r="C50" s="114"/>
      <c r="D50" s="114"/>
      <c r="E50" s="114"/>
      <c r="F50" s="114"/>
      <c r="G50" s="114"/>
      <c r="H50" s="114"/>
    </row>
    <row r="51" spans="1:8">
      <c r="A51" s="346">
        <v>116</v>
      </c>
      <c r="B51" s="60" t="s">
        <v>333</v>
      </c>
      <c r="C51" s="114"/>
      <c r="D51" s="114"/>
      <c r="E51" s="114"/>
      <c r="F51" s="114"/>
      <c r="G51" s="114"/>
      <c r="H51" s="114"/>
    </row>
    <row r="52" spans="1:8">
      <c r="A52" s="347">
        <v>116001</v>
      </c>
      <c r="B52" s="59" t="s">
        <v>334</v>
      </c>
      <c r="C52" s="114"/>
      <c r="D52" s="114"/>
      <c r="E52" s="114"/>
      <c r="F52" s="114"/>
      <c r="G52" s="114"/>
      <c r="H52" s="114"/>
    </row>
    <row r="53" spans="1:8">
      <c r="A53" s="346">
        <v>117</v>
      </c>
      <c r="B53" s="60" t="s">
        <v>335</v>
      </c>
      <c r="C53" s="114"/>
      <c r="D53" s="114"/>
      <c r="E53" s="114"/>
      <c r="F53" s="114"/>
      <c r="G53" s="114"/>
      <c r="H53" s="114"/>
    </row>
    <row r="54" spans="1:8">
      <c r="A54" s="347">
        <v>117001</v>
      </c>
      <c r="B54" s="59" t="s">
        <v>336</v>
      </c>
      <c r="C54" s="114"/>
      <c r="D54" s="114"/>
      <c r="E54" s="114"/>
      <c r="F54" s="114"/>
      <c r="G54" s="114"/>
      <c r="H54" s="114"/>
    </row>
    <row r="55" spans="1:8">
      <c r="A55" s="347">
        <v>117002</v>
      </c>
      <c r="B55" s="59" t="s">
        <v>337</v>
      </c>
      <c r="C55" s="114"/>
      <c r="D55" s="114"/>
      <c r="E55" s="114"/>
      <c r="F55" s="114"/>
      <c r="G55" s="114"/>
      <c r="H55" s="114"/>
    </row>
    <row r="56" spans="1:8">
      <c r="A56" s="346">
        <v>118</v>
      </c>
      <c r="B56" s="60" t="s">
        <v>338</v>
      </c>
      <c r="C56" s="114"/>
      <c r="D56" s="114"/>
      <c r="E56" s="114"/>
      <c r="F56" s="114"/>
      <c r="G56" s="114"/>
      <c r="H56" s="114"/>
    </row>
    <row r="57" spans="1:8">
      <c r="A57" s="346">
        <v>1180</v>
      </c>
      <c r="B57" s="60" t="s">
        <v>1125</v>
      </c>
      <c r="C57" s="114"/>
      <c r="D57" s="114"/>
      <c r="E57" s="114"/>
      <c r="F57" s="114"/>
      <c r="G57" s="114"/>
      <c r="H57" s="114"/>
    </row>
    <row r="58" spans="1:8">
      <c r="A58" s="347">
        <v>118001</v>
      </c>
      <c r="B58" s="59" t="s">
        <v>1126</v>
      </c>
      <c r="C58" s="114"/>
      <c r="D58" s="114"/>
      <c r="E58" s="114"/>
      <c r="F58" s="114"/>
      <c r="G58" s="114"/>
      <c r="H58" s="114"/>
    </row>
    <row r="59" spans="1:8">
      <c r="A59" s="347">
        <v>118002</v>
      </c>
      <c r="B59" s="59" t="s">
        <v>1127</v>
      </c>
      <c r="C59" s="114"/>
      <c r="D59" s="114"/>
      <c r="E59" s="114"/>
      <c r="F59" s="114"/>
      <c r="G59" s="114"/>
      <c r="H59" s="114"/>
    </row>
    <row r="60" spans="1:8">
      <c r="A60" s="347">
        <v>118003</v>
      </c>
      <c r="B60" s="59" t="s">
        <v>1128</v>
      </c>
      <c r="C60" s="114"/>
      <c r="D60" s="114"/>
      <c r="E60" s="114"/>
      <c r="F60" s="114"/>
      <c r="G60" s="114"/>
      <c r="H60" s="114"/>
    </row>
    <row r="61" spans="1:8">
      <c r="A61" s="347">
        <v>118004</v>
      </c>
      <c r="B61" s="59" t="s">
        <v>1129</v>
      </c>
      <c r="C61" s="114"/>
      <c r="D61" s="114"/>
      <c r="E61" s="114"/>
      <c r="F61" s="114"/>
      <c r="G61" s="114"/>
      <c r="H61" s="114"/>
    </row>
    <row r="62" spans="1:8">
      <c r="A62" s="347">
        <v>118005</v>
      </c>
      <c r="B62" s="59" t="s">
        <v>1130</v>
      </c>
      <c r="C62" s="114"/>
      <c r="D62" s="114"/>
      <c r="E62" s="114"/>
      <c r="F62" s="114"/>
      <c r="G62" s="114"/>
      <c r="H62" s="114"/>
    </row>
    <row r="63" spans="1:8">
      <c r="A63" s="347">
        <v>118006</v>
      </c>
      <c r="B63" s="59" t="s">
        <v>1131</v>
      </c>
      <c r="C63" s="114"/>
      <c r="D63" s="114"/>
      <c r="E63" s="114"/>
      <c r="F63" s="114"/>
      <c r="G63" s="114"/>
      <c r="H63" s="114"/>
    </row>
    <row r="64" spans="1:8">
      <c r="A64" s="347">
        <v>118007</v>
      </c>
      <c r="B64" s="59" t="s">
        <v>1132</v>
      </c>
      <c r="C64" s="114"/>
      <c r="D64" s="114"/>
      <c r="E64" s="114"/>
      <c r="F64" s="114"/>
      <c r="G64" s="114"/>
      <c r="H64" s="114"/>
    </row>
    <row r="65" spans="1:8">
      <c r="A65" s="347">
        <v>118008</v>
      </c>
      <c r="B65" s="59" t="s">
        <v>1133</v>
      </c>
      <c r="C65" s="114"/>
      <c r="D65" s="114"/>
      <c r="E65" s="114"/>
      <c r="F65" s="114"/>
      <c r="G65" s="114"/>
      <c r="H65" s="114"/>
    </row>
    <row r="66" spans="1:8">
      <c r="A66" s="347">
        <v>118009</v>
      </c>
      <c r="B66" s="59" t="s">
        <v>1134</v>
      </c>
      <c r="C66" s="114"/>
      <c r="D66" s="114"/>
      <c r="E66" s="114"/>
      <c r="F66" s="114"/>
      <c r="G66" s="114"/>
      <c r="H66" s="114"/>
    </row>
    <row r="67" spans="1:8" ht="30">
      <c r="A67" s="347">
        <v>118010</v>
      </c>
      <c r="B67" s="59" t="s">
        <v>1135</v>
      </c>
      <c r="C67" s="114"/>
      <c r="D67" s="114"/>
      <c r="E67" s="114"/>
      <c r="F67" s="114"/>
      <c r="G67" s="114"/>
      <c r="H67" s="114"/>
    </row>
    <row r="68" spans="1:8">
      <c r="A68" s="347">
        <v>118011</v>
      </c>
      <c r="B68" s="59" t="s">
        <v>1136</v>
      </c>
      <c r="C68" s="114"/>
      <c r="D68" s="114"/>
      <c r="E68" s="114"/>
      <c r="F68" s="114"/>
      <c r="G68" s="114"/>
      <c r="H68" s="114"/>
    </row>
    <row r="69" spans="1:8">
      <c r="A69" s="346">
        <v>1181</v>
      </c>
      <c r="B69" s="60" t="s">
        <v>876</v>
      </c>
      <c r="C69" s="114"/>
      <c r="D69" s="114"/>
      <c r="E69" s="114"/>
      <c r="F69" s="114"/>
      <c r="G69" s="114"/>
      <c r="H69" s="114"/>
    </row>
    <row r="70" spans="1:8">
      <c r="A70" s="347">
        <v>118101</v>
      </c>
      <c r="B70" s="59" t="s">
        <v>1137</v>
      </c>
      <c r="C70" s="114"/>
      <c r="D70" s="114"/>
      <c r="E70" s="114"/>
      <c r="F70" s="114"/>
      <c r="G70" s="114"/>
      <c r="H70" s="114"/>
    </row>
    <row r="71" spans="1:8">
      <c r="A71" s="347">
        <v>118102</v>
      </c>
      <c r="B71" s="59" t="s">
        <v>1138</v>
      </c>
      <c r="C71" s="114"/>
      <c r="D71" s="114"/>
      <c r="E71" s="114"/>
      <c r="F71" s="114"/>
      <c r="G71" s="114"/>
      <c r="H71" s="114"/>
    </row>
    <row r="72" spans="1:8">
      <c r="A72" s="346">
        <v>1182</v>
      </c>
      <c r="B72" s="60" t="s">
        <v>1139</v>
      </c>
      <c r="C72" s="114"/>
      <c r="D72" s="114"/>
      <c r="E72" s="114"/>
      <c r="F72" s="114"/>
      <c r="G72" s="114"/>
      <c r="H72" s="114"/>
    </row>
    <row r="73" spans="1:8">
      <c r="A73" s="347">
        <v>118201</v>
      </c>
      <c r="B73" s="59" t="s">
        <v>1140</v>
      </c>
      <c r="C73" s="114"/>
      <c r="D73" s="114"/>
      <c r="E73" s="114"/>
      <c r="F73" s="114"/>
      <c r="G73" s="114"/>
      <c r="H73" s="114"/>
    </row>
    <row r="74" spans="1:8">
      <c r="A74" s="347">
        <v>118202</v>
      </c>
      <c r="B74" s="59" t="s">
        <v>1141</v>
      </c>
      <c r="C74" s="114"/>
      <c r="D74" s="114"/>
      <c r="E74" s="114"/>
      <c r="F74" s="114"/>
      <c r="G74" s="114"/>
      <c r="H74" s="114"/>
    </row>
    <row r="75" spans="1:8">
      <c r="A75" s="347">
        <v>118203</v>
      </c>
      <c r="B75" s="59" t="s">
        <v>1142</v>
      </c>
      <c r="C75" s="114"/>
      <c r="D75" s="114"/>
      <c r="E75" s="114"/>
      <c r="F75" s="114"/>
      <c r="G75" s="114"/>
      <c r="H75" s="114"/>
    </row>
    <row r="76" spans="1:8">
      <c r="A76" s="347">
        <v>118204</v>
      </c>
      <c r="B76" s="59" t="s">
        <v>1143</v>
      </c>
      <c r="C76" s="114"/>
      <c r="D76" s="114"/>
      <c r="E76" s="114"/>
      <c r="F76" s="114"/>
      <c r="G76" s="114"/>
      <c r="H76" s="114"/>
    </row>
    <row r="77" spans="1:8">
      <c r="A77" s="346">
        <v>1183</v>
      </c>
      <c r="B77" s="60" t="s">
        <v>1144</v>
      </c>
      <c r="C77" s="114"/>
      <c r="D77" s="114"/>
      <c r="E77" s="114"/>
      <c r="F77" s="114"/>
      <c r="G77" s="114"/>
      <c r="H77" s="114"/>
    </row>
    <row r="78" spans="1:8">
      <c r="A78" s="347">
        <v>118301</v>
      </c>
      <c r="B78" s="59" t="s">
        <v>339</v>
      </c>
      <c r="C78" s="114"/>
      <c r="D78" s="114"/>
      <c r="E78" s="114"/>
      <c r="F78" s="114"/>
      <c r="G78" s="114"/>
      <c r="H78" s="114"/>
    </row>
    <row r="79" spans="1:8">
      <c r="A79" s="347">
        <v>118302</v>
      </c>
      <c r="B79" s="59" t="s">
        <v>341</v>
      </c>
      <c r="C79" s="114"/>
      <c r="D79" s="114"/>
      <c r="E79" s="114"/>
      <c r="F79" s="114"/>
      <c r="G79" s="114"/>
      <c r="H79" s="114"/>
    </row>
    <row r="80" spans="1:8">
      <c r="A80" s="347">
        <v>118303</v>
      </c>
      <c r="B80" s="59" t="s">
        <v>342</v>
      </c>
      <c r="C80" s="114"/>
      <c r="D80" s="114"/>
      <c r="E80" s="114"/>
      <c r="F80" s="114"/>
      <c r="G80" s="114"/>
      <c r="H80" s="114"/>
    </row>
    <row r="81" spans="1:8">
      <c r="A81" s="347">
        <v>118304</v>
      </c>
      <c r="B81" s="59" t="s">
        <v>343</v>
      </c>
      <c r="C81" s="114"/>
      <c r="D81" s="114"/>
      <c r="E81" s="114"/>
      <c r="F81" s="114"/>
      <c r="G81" s="114"/>
      <c r="H81" s="114"/>
    </row>
    <row r="82" spans="1:8">
      <c r="A82" s="346">
        <v>12</v>
      </c>
      <c r="B82" s="60" t="s">
        <v>344</v>
      </c>
      <c r="C82" s="114">
        <v>186121700</v>
      </c>
      <c r="D82" s="114">
        <v>141986725</v>
      </c>
      <c r="E82" s="114">
        <v>0</v>
      </c>
      <c r="F82" s="114">
        <v>0</v>
      </c>
      <c r="G82" s="114">
        <v>0</v>
      </c>
      <c r="H82" s="114">
        <v>0</v>
      </c>
    </row>
    <row r="83" spans="1:8">
      <c r="A83" s="346">
        <v>120</v>
      </c>
      <c r="B83" s="60" t="s">
        <v>345</v>
      </c>
      <c r="C83" s="114"/>
      <c r="D83" s="114"/>
      <c r="E83" s="114"/>
      <c r="F83" s="114"/>
      <c r="G83" s="114"/>
      <c r="H83" s="114"/>
    </row>
    <row r="84" spans="1:8">
      <c r="A84" s="347">
        <v>120001</v>
      </c>
      <c r="B84" s="59" t="s">
        <v>1145</v>
      </c>
      <c r="C84" s="114"/>
      <c r="D84" s="114"/>
      <c r="E84" s="114"/>
      <c r="F84" s="114"/>
      <c r="G84" s="114"/>
      <c r="H84" s="114"/>
    </row>
    <row r="85" spans="1:8">
      <c r="A85" s="347">
        <v>120002</v>
      </c>
      <c r="B85" s="59" t="s">
        <v>1146</v>
      </c>
      <c r="C85" s="114"/>
      <c r="D85" s="114"/>
      <c r="E85" s="114"/>
      <c r="F85" s="114"/>
      <c r="G85" s="114"/>
      <c r="H85" s="114"/>
    </row>
    <row r="86" spans="1:8">
      <c r="A86" s="347">
        <v>120003</v>
      </c>
      <c r="B86" s="59" t="s">
        <v>1147</v>
      </c>
      <c r="C86" s="114"/>
      <c r="D86" s="114"/>
      <c r="E86" s="114"/>
      <c r="F86" s="114"/>
      <c r="G86" s="114"/>
      <c r="H86" s="114"/>
    </row>
    <row r="87" spans="1:8">
      <c r="A87" s="347">
        <v>120004</v>
      </c>
      <c r="B87" s="60" t="s">
        <v>1148</v>
      </c>
      <c r="C87" s="114"/>
      <c r="D87" s="114"/>
      <c r="E87" s="114"/>
      <c r="F87" s="114"/>
      <c r="G87" s="114"/>
      <c r="H87" s="114"/>
    </row>
    <row r="88" spans="1:8">
      <c r="A88" s="347">
        <v>1200041</v>
      </c>
      <c r="B88" s="59" t="s">
        <v>1149</v>
      </c>
      <c r="C88" s="114">
        <v>176921700</v>
      </c>
      <c r="D88" s="114">
        <v>141986725</v>
      </c>
      <c r="E88" s="114">
        <v>0</v>
      </c>
      <c r="F88" s="114">
        <v>0</v>
      </c>
      <c r="G88" s="114">
        <v>0</v>
      </c>
      <c r="H88" s="114">
        <v>0</v>
      </c>
    </row>
    <row r="89" spans="1:8">
      <c r="A89" s="347">
        <v>1200042</v>
      </c>
      <c r="B89" s="59" t="s">
        <v>1150</v>
      </c>
      <c r="C89" s="114">
        <v>9200000</v>
      </c>
      <c r="D89" s="114">
        <v>0</v>
      </c>
      <c r="E89" s="114">
        <v>0</v>
      </c>
      <c r="F89" s="114">
        <v>0</v>
      </c>
      <c r="G89" s="114">
        <v>0</v>
      </c>
      <c r="H89" s="114">
        <v>0</v>
      </c>
    </row>
    <row r="90" spans="1:8">
      <c r="A90" s="347">
        <v>1200043</v>
      </c>
      <c r="B90" s="59" t="s">
        <v>1151</v>
      </c>
      <c r="C90" s="114"/>
      <c r="D90" s="114"/>
      <c r="E90" s="114"/>
      <c r="F90" s="114"/>
      <c r="G90" s="114"/>
      <c r="H90" s="114"/>
    </row>
    <row r="91" spans="1:8">
      <c r="A91" s="347">
        <v>1200044</v>
      </c>
      <c r="B91" s="59" t="s">
        <v>896</v>
      </c>
      <c r="C91" s="114"/>
      <c r="D91" s="114"/>
      <c r="E91" s="114"/>
      <c r="F91" s="114"/>
      <c r="G91" s="114"/>
      <c r="H91" s="114"/>
    </row>
    <row r="92" spans="1:8">
      <c r="A92" s="347">
        <v>120005</v>
      </c>
      <c r="B92" s="59" t="s">
        <v>898</v>
      </c>
      <c r="C92" s="114"/>
      <c r="D92" s="114"/>
      <c r="E92" s="114"/>
      <c r="F92" s="114"/>
      <c r="G92" s="114"/>
      <c r="H92" s="114"/>
    </row>
    <row r="93" spans="1:8">
      <c r="A93" s="347">
        <v>120006</v>
      </c>
      <c r="B93" s="59" t="s">
        <v>899</v>
      </c>
      <c r="C93" s="114"/>
      <c r="D93" s="114"/>
      <c r="E93" s="114"/>
      <c r="F93" s="114"/>
      <c r="G93" s="114"/>
      <c r="H93" s="114"/>
    </row>
    <row r="94" spans="1:8">
      <c r="A94" s="347">
        <v>120007</v>
      </c>
      <c r="B94" s="59" t="s">
        <v>900</v>
      </c>
      <c r="C94" s="114"/>
      <c r="D94" s="114"/>
      <c r="E94" s="114"/>
      <c r="F94" s="114"/>
      <c r="G94" s="114"/>
      <c r="H94" s="114"/>
    </row>
    <row r="95" spans="1:8">
      <c r="A95" s="347">
        <v>120008</v>
      </c>
      <c r="B95" s="59" t="s">
        <v>901</v>
      </c>
      <c r="C95" s="114"/>
      <c r="D95" s="114"/>
      <c r="E95" s="114"/>
      <c r="F95" s="114"/>
      <c r="G95" s="114"/>
      <c r="H95" s="114"/>
    </row>
    <row r="96" spans="1:8">
      <c r="A96" s="347">
        <v>120009</v>
      </c>
      <c r="B96" s="59" t="s">
        <v>902</v>
      </c>
      <c r="C96" s="114"/>
      <c r="D96" s="114"/>
      <c r="E96" s="114"/>
      <c r="F96" s="114"/>
      <c r="G96" s="114"/>
      <c r="H96" s="114"/>
    </row>
    <row r="97" spans="1:8">
      <c r="A97" s="349">
        <v>120013</v>
      </c>
      <c r="B97" s="59" t="s">
        <v>1152</v>
      </c>
      <c r="C97" s="114"/>
      <c r="D97" s="114"/>
      <c r="E97" s="114"/>
      <c r="F97" s="114"/>
      <c r="G97" s="114"/>
      <c r="H97" s="114"/>
    </row>
    <row r="98" spans="1:8">
      <c r="A98" s="349">
        <v>120014</v>
      </c>
      <c r="B98" s="59" t="s">
        <v>1153</v>
      </c>
      <c r="C98" s="114"/>
      <c r="D98" s="114"/>
      <c r="E98" s="114"/>
      <c r="F98" s="114"/>
      <c r="G98" s="114"/>
      <c r="H98" s="114"/>
    </row>
    <row r="99" spans="1:8">
      <c r="A99" s="349">
        <v>120015</v>
      </c>
      <c r="B99" s="59" t="s">
        <v>1154</v>
      </c>
      <c r="C99" s="114"/>
      <c r="D99" s="114"/>
      <c r="E99" s="114"/>
      <c r="F99" s="114"/>
      <c r="G99" s="114"/>
      <c r="H99" s="114"/>
    </row>
    <row r="100" spans="1:8">
      <c r="A100" s="349">
        <v>120016</v>
      </c>
      <c r="B100" s="59" t="s">
        <v>1155</v>
      </c>
      <c r="C100" s="114"/>
      <c r="D100" s="114"/>
      <c r="E100" s="114"/>
      <c r="F100" s="114"/>
      <c r="G100" s="114"/>
      <c r="H100" s="114"/>
    </row>
    <row r="101" spans="1:8">
      <c r="A101" s="346">
        <v>121</v>
      </c>
      <c r="B101" s="60" t="s">
        <v>903</v>
      </c>
      <c r="C101" s="114"/>
      <c r="D101" s="114"/>
      <c r="E101" s="114"/>
      <c r="F101" s="114"/>
      <c r="G101" s="114"/>
      <c r="H101" s="114"/>
    </row>
    <row r="102" spans="1:8">
      <c r="A102" s="347">
        <v>121001</v>
      </c>
      <c r="B102" s="59" t="s">
        <v>1156</v>
      </c>
      <c r="C102" s="114"/>
      <c r="D102" s="114"/>
      <c r="E102" s="114"/>
      <c r="F102" s="114"/>
      <c r="G102" s="114"/>
      <c r="H102" s="114"/>
    </row>
    <row r="103" spans="1:8">
      <c r="A103" s="347">
        <v>121002</v>
      </c>
      <c r="B103" s="59" t="s">
        <v>1157</v>
      </c>
      <c r="C103" s="114"/>
      <c r="D103" s="114"/>
      <c r="E103" s="114"/>
      <c r="F103" s="114"/>
      <c r="G103" s="114"/>
      <c r="H103" s="114"/>
    </row>
    <row r="104" spans="1:8">
      <c r="A104" s="346">
        <v>122</v>
      </c>
      <c r="B104" s="60" t="s">
        <v>1158</v>
      </c>
      <c r="C104" s="114"/>
      <c r="D104" s="114"/>
      <c r="E104" s="114"/>
      <c r="F104" s="114"/>
      <c r="G104" s="114"/>
      <c r="H104" s="114"/>
    </row>
    <row r="105" spans="1:8">
      <c r="A105" s="347">
        <v>122001</v>
      </c>
      <c r="B105" s="59" t="s">
        <v>1159</v>
      </c>
      <c r="C105" s="114"/>
      <c r="D105" s="114"/>
      <c r="E105" s="114"/>
      <c r="F105" s="114"/>
      <c r="G105" s="114"/>
      <c r="H105" s="114"/>
    </row>
    <row r="106" spans="1:8">
      <c r="A106" s="347">
        <v>122002</v>
      </c>
      <c r="B106" s="59" t="s">
        <v>1160</v>
      </c>
      <c r="C106" s="114"/>
      <c r="D106" s="114"/>
      <c r="E106" s="114"/>
      <c r="F106" s="114"/>
      <c r="G106" s="114"/>
      <c r="H106" s="114"/>
    </row>
    <row r="107" spans="1:8">
      <c r="A107" s="346">
        <v>123</v>
      </c>
      <c r="B107" s="60" t="s">
        <v>1161</v>
      </c>
      <c r="C107" s="114"/>
      <c r="D107" s="114"/>
      <c r="E107" s="114"/>
      <c r="F107" s="114"/>
      <c r="G107" s="114"/>
      <c r="H107" s="114"/>
    </row>
    <row r="108" spans="1:8">
      <c r="A108" s="347">
        <v>123001</v>
      </c>
      <c r="B108" s="59" t="s">
        <v>1162</v>
      </c>
      <c r="C108" s="114"/>
      <c r="D108" s="114"/>
      <c r="E108" s="114"/>
      <c r="F108" s="114"/>
      <c r="G108" s="114"/>
      <c r="H108" s="114"/>
    </row>
    <row r="109" spans="1:8">
      <c r="A109" s="347">
        <v>123002</v>
      </c>
      <c r="B109" s="59" t="s">
        <v>1163</v>
      </c>
      <c r="C109" s="114"/>
      <c r="D109" s="114"/>
      <c r="E109" s="114"/>
      <c r="F109" s="114"/>
      <c r="G109" s="114"/>
      <c r="H109" s="114"/>
    </row>
    <row r="110" spans="1:8">
      <c r="A110" s="347">
        <v>123003</v>
      </c>
      <c r="B110" s="59" t="s">
        <v>1164</v>
      </c>
      <c r="C110" s="114"/>
      <c r="D110" s="114"/>
      <c r="E110" s="114"/>
      <c r="F110" s="114"/>
      <c r="G110" s="114"/>
      <c r="H110" s="114"/>
    </row>
    <row r="111" spans="1:8">
      <c r="A111" s="347">
        <v>123004</v>
      </c>
      <c r="B111" s="59" t="s">
        <v>1165</v>
      </c>
      <c r="C111" s="114"/>
      <c r="D111" s="114"/>
      <c r="E111" s="114"/>
      <c r="F111" s="114"/>
      <c r="G111" s="114"/>
      <c r="H111" s="114"/>
    </row>
    <row r="112" spans="1:8">
      <c r="A112" s="350">
        <v>4</v>
      </c>
      <c r="B112" s="60" t="s">
        <v>1116</v>
      </c>
      <c r="C112" s="114"/>
      <c r="D112" s="114"/>
      <c r="E112" s="114"/>
      <c r="F112" s="114"/>
      <c r="G112" s="114"/>
      <c r="H112" s="114"/>
    </row>
    <row r="113" spans="1:8">
      <c r="A113" s="347">
        <v>140001</v>
      </c>
      <c r="B113" s="59" t="s">
        <v>469</v>
      </c>
      <c r="C113" s="114"/>
      <c r="D113" s="114"/>
      <c r="E113" s="114"/>
      <c r="F113" s="114"/>
      <c r="G113" s="114"/>
      <c r="H113" s="114"/>
    </row>
    <row r="114" spans="1:8">
      <c r="A114" s="347">
        <v>140002</v>
      </c>
      <c r="B114" s="59" t="s">
        <v>470</v>
      </c>
      <c r="C114" s="114"/>
      <c r="D114" s="114"/>
      <c r="E114" s="114"/>
      <c r="F114" s="114"/>
      <c r="G114" s="114"/>
      <c r="H114" s="114"/>
    </row>
    <row r="115" spans="1:8">
      <c r="A115" s="347">
        <v>140003</v>
      </c>
      <c r="B115" s="59" t="s">
        <v>471</v>
      </c>
      <c r="C115" s="114"/>
      <c r="D115" s="114"/>
      <c r="E115" s="114"/>
      <c r="F115" s="114"/>
      <c r="G115" s="114"/>
      <c r="H115" s="114"/>
    </row>
    <row r="116" spans="1:8">
      <c r="A116" s="347">
        <v>140004</v>
      </c>
      <c r="B116" s="59" t="s">
        <v>453</v>
      </c>
      <c r="C116" s="114"/>
      <c r="D116" s="114"/>
      <c r="E116" s="114"/>
      <c r="F116" s="114"/>
      <c r="G116" s="114"/>
      <c r="H116" s="114"/>
    </row>
    <row r="117" spans="1:8">
      <c r="A117" s="347">
        <v>140005</v>
      </c>
      <c r="B117" s="59" t="s">
        <v>654</v>
      </c>
      <c r="C117" s="114"/>
      <c r="D117" s="114"/>
      <c r="E117" s="114"/>
      <c r="F117" s="114"/>
      <c r="G117" s="114"/>
      <c r="H117" s="114"/>
    </row>
    <row r="118" spans="1:8">
      <c r="A118" s="347">
        <v>140006</v>
      </c>
      <c r="B118" s="59" t="s">
        <v>655</v>
      </c>
      <c r="C118" s="114"/>
      <c r="D118" s="114"/>
      <c r="E118" s="114"/>
      <c r="F118" s="114"/>
      <c r="G118" s="114"/>
      <c r="H118" s="114"/>
    </row>
    <row r="119" spans="1:8">
      <c r="A119" s="349">
        <v>140007</v>
      </c>
      <c r="B119" s="59" t="s">
        <v>656</v>
      </c>
      <c r="C119" s="114"/>
      <c r="D119" s="114"/>
      <c r="E119" s="114"/>
      <c r="F119" s="114"/>
      <c r="G119" s="114"/>
      <c r="H119" s="114"/>
    </row>
    <row r="120" spans="1:8">
      <c r="A120" s="349">
        <v>140008</v>
      </c>
      <c r="B120" s="59" t="s">
        <v>657</v>
      </c>
      <c r="C120" s="114"/>
      <c r="D120" s="114"/>
      <c r="E120" s="114"/>
      <c r="F120" s="114"/>
      <c r="G120" s="114"/>
      <c r="H120" s="114"/>
    </row>
    <row r="121" spans="1:8">
      <c r="A121" s="350">
        <v>124</v>
      </c>
      <c r="B121" s="60" t="s">
        <v>1166</v>
      </c>
      <c r="C121" s="114"/>
      <c r="D121" s="114"/>
      <c r="E121" s="114"/>
      <c r="F121" s="114"/>
      <c r="G121" s="114"/>
      <c r="H121" s="114"/>
    </row>
    <row r="122" spans="1:8">
      <c r="A122" s="349">
        <v>141001</v>
      </c>
      <c r="B122" s="59" t="s">
        <v>1167</v>
      </c>
      <c r="C122" s="114"/>
      <c r="D122" s="114"/>
      <c r="E122" s="114"/>
      <c r="F122" s="114"/>
      <c r="G122" s="114"/>
      <c r="H122" s="114"/>
    </row>
    <row r="123" spans="1:8">
      <c r="A123" s="346">
        <v>13</v>
      </c>
      <c r="B123" s="60" t="s">
        <v>906</v>
      </c>
      <c r="C123" s="114"/>
      <c r="D123" s="114"/>
      <c r="E123" s="114"/>
      <c r="F123" s="114"/>
      <c r="G123" s="114"/>
      <c r="H123" s="114"/>
    </row>
    <row r="124" spans="1:8">
      <c r="A124" s="346">
        <v>1310</v>
      </c>
      <c r="B124" s="60" t="s">
        <v>1168</v>
      </c>
      <c r="C124" s="114"/>
      <c r="D124" s="114"/>
      <c r="E124" s="114"/>
      <c r="F124" s="114"/>
      <c r="G124" s="114"/>
      <c r="H124" s="114"/>
    </row>
    <row r="125" spans="1:8">
      <c r="A125" s="347">
        <v>131001</v>
      </c>
      <c r="B125" s="59" t="s">
        <v>1169</v>
      </c>
      <c r="C125" s="114"/>
      <c r="D125" s="114"/>
      <c r="E125" s="114"/>
      <c r="F125" s="114"/>
      <c r="G125" s="114"/>
      <c r="H125" s="114"/>
    </row>
    <row r="126" spans="1:8">
      <c r="A126" s="347">
        <v>131002</v>
      </c>
      <c r="B126" s="59" t="s">
        <v>1170</v>
      </c>
      <c r="C126" s="114"/>
      <c r="D126" s="114"/>
      <c r="E126" s="114"/>
      <c r="F126" s="114"/>
      <c r="G126" s="114"/>
      <c r="H126" s="114"/>
    </row>
    <row r="127" spans="1:8">
      <c r="A127" s="347">
        <v>131003</v>
      </c>
      <c r="B127" s="59" t="s">
        <v>1171</v>
      </c>
      <c r="C127" s="114"/>
      <c r="D127" s="114"/>
      <c r="E127" s="114"/>
      <c r="F127" s="114"/>
      <c r="G127" s="114"/>
      <c r="H127" s="114"/>
    </row>
    <row r="128" spans="1:8">
      <c r="A128" s="347">
        <v>131004</v>
      </c>
      <c r="B128" s="59" t="s">
        <v>1172</v>
      </c>
      <c r="C128" s="114"/>
      <c r="D128" s="114"/>
      <c r="E128" s="114"/>
      <c r="F128" s="114"/>
      <c r="G128" s="114"/>
      <c r="H128" s="114"/>
    </row>
    <row r="129" spans="1:8">
      <c r="A129" s="347">
        <v>131005</v>
      </c>
      <c r="B129" s="59" t="s">
        <v>1173</v>
      </c>
      <c r="C129" s="114"/>
      <c r="D129" s="114"/>
      <c r="E129" s="114"/>
      <c r="F129" s="114"/>
      <c r="G129" s="114"/>
      <c r="H129" s="114"/>
    </row>
    <row r="130" spans="1:8">
      <c r="A130" s="347">
        <v>131006</v>
      </c>
      <c r="B130" s="59" t="s">
        <v>1174</v>
      </c>
      <c r="C130" s="114"/>
      <c r="D130" s="114"/>
      <c r="E130" s="114"/>
      <c r="F130" s="114"/>
      <c r="G130" s="114"/>
      <c r="H130" s="114"/>
    </row>
    <row r="131" spans="1:8">
      <c r="A131" s="347">
        <v>131007</v>
      </c>
      <c r="B131" s="59" t="s">
        <v>1175</v>
      </c>
      <c r="C131" s="114"/>
      <c r="D131" s="114"/>
      <c r="E131" s="114"/>
      <c r="F131" s="114"/>
      <c r="G131" s="114"/>
      <c r="H131" s="114"/>
    </row>
    <row r="132" spans="1:8">
      <c r="A132" s="347">
        <v>131008</v>
      </c>
      <c r="B132" s="59" t="s">
        <v>1176</v>
      </c>
      <c r="C132" s="114"/>
      <c r="D132" s="114"/>
      <c r="E132" s="114"/>
      <c r="F132" s="114"/>
      <c r="G132" s="114"/>
      <c r="H132" s="114"/>
    </row>
    <row r="133" spans="1:8">
      <c r="A133" s="347">
        <v>131009</v>
      </c>
      <c r="B133" s="59" t="s">
        <v>1177</v>
      </c>
      <c r="C133" s="114"/>
      <c r="D133" s="114"/>
      <c r="E133" s="114"/>
      <c r="F133" s="114"/>
      <c r="G133" s="114"/>
      <c r="H133" s="114"/>
    </row>
    <row r="134" spans="1:8">
      <c r="A134" s="346">
        <v>1311</v>
      </c>
      <c r="B134" s="60" t="s">
        <v>1178</v>
      </c>
      <c r="C134" s="114"/>
      <c r="D134" s="114"/>
      <c r="E134" s="114"/>
      <c r="F134" s="114"/>
      <c r="G134" s="114"/>
      <c r="H134" s="114"/>
    </row>
    <row r="135" spans="1:8">
      <c r="A135" s="347">
        <v>131101</v>
      </c>
      <c r="B135" s="59" t="s">
        <v>1179</v>
      </c>
      <c r="C135" s="114"/>
      <c r="D135" s="114"/>
      <c r="E135" s="114"/>
      <c r="F135" s="114"/>
      <c r="G135" s="114"/>
      <c r="H135" s="114"/>
    </row>
    <row r="136" spans="1:8" ht="30">
      <c r="A136" s="347">
        <v>131102</v>
      </c>
      <c r="B136" s="59" t="s">
        <v>1180</v>
      </c>
      <c r="C136" s="114"/>
      <c r="D136" s="114"/>
      <c r="E136" s="114"/>
      <c r="F136" s="114"/>
      <c r="G136" s="114"/>
      <c r="H136" s="114"/>
    </row>
    <row r="137" spans="1:8" ht="30">
      <c r="A137" s="347">
        <v>131103</v>
      </c>
      <c r="B137" s="59" t="s">
        <v>1181</v>
      </c>
      <c r="C137" s="114"/>
      <c r="D137" s="114"/>
      <c r="E137" s="114"/>
      <c r="F137" s="114"/>
      <c r="G137" s="114"/>
      <c r="H137" s="114"/>
    </row>
    <row r="138" spans="1:8" ht="30">
      <c r="A138" s="347">
        <v>131104</v>
      </c>
      <c r="B138" s="59" t="s">
        <v>1182</v>
      </c>
      <c r="C138" s="114"/>
      <c r="D138" s="114"/>
      <c r="E138" s="114"/>
      <c r="F138" s="114"/>
      <c r="G138" s="114"/>
      <c r="H138" s="114"/>
    </row>
    <row r="139" spans="1:8" ht="30">
      <c r="A139" s="347">
        <v>131105</v>
      </c>
      <c r="B139" s="59" t="s">
        <v>1183</v>
      </c>
      <c r="C139" s="114"/>
      <c r="D139" s="114"/>
      <c r="E139" s="114"/>
      <c r="F139" s="114"/>
      <c r="G139" s="114"/>
      <c r="H139" s="114"/>
    </row>
    <row r="140" spans="1:8">
      <c r="A140" s="347">
        <v>131106</v>
      </c>
      <c r="B140" s="59" t="s">
        <v>1184</v>
      </c>
      <c r="C140" s="114"/>
      <c r="D140" s="114"/>
      <c r="E140" s="114"/>
      <c r="F140" s="114"/>
      <c r="G140" s="114"/>
      <c r="H140" s="114"/>
    </row>
    <row r="141" spans="1:8">
      <c r="A141" s="346">
        <v>1320</v>
      </c>
      <c r="B141" s="60" t="s">
        <v>1185</v>
      </c>
      <c r="C141" s="114"/>
      <c r="D141" s="114"/>
      <c r="E141" s="114"/>
      <c r="F141" s="114"/>
      <c r="G141" s="114"/>
      <c r="H141" s="114"/>
    </row>
    <row r="142" spans="1:8">
      <c r="A142" s="347">
        <v>132001</v>
      </c>
      <c r="B142" s="59" t="s">
        <v>1186</v>
      </c>
      <c r="C142" s="114"/>
      <c r="D142" s="114"/>
      <c r="E142" s="114"/>
      <c r="F142" s="114"/>
      <c r="G142" s="114"/>
      <c r="H142" s="114"/>
    </row>
    <row r="143" spans="1:8">
      <c r="A143" s="347">
        <v>132002</v>
      </c>
      <c r="B143" s="59" t="s">
        <v>1170</v>
      </c>
      <c r="C143" s="114"/>
      <c r="D143" s="114"/>
      <c r="E143" s="114"/>
      <c r="F143" s="114"/>
      <c r="G143" s="114"/>
      <c r="H143" s="114"/>
    </row>
    <row r="144" spans="1:8" ht="30">
      <c r="A144" s="347">
        <v>132003</v>
      </c>
      <c r="B144" s="59" t="s">
        <v>1187</v>
      </c>
      <c r="C144" s="114"/>
      <c r="D144" s="114"/>
      <c r="E144" s="114"/>
      <c r="F144" s="114"/>
      <c r="G144" s="114"/>
      <c r="H144" s="114"/>
    </row>
    <row r="145" spans="1:8">
      <c r="A145" s="347">
        <v>132004</v>
      </c>
      <c r="B145" s="59" t="s">
        <v>1188</v>
      </c>
      <c r="C145" s="114"/>
      <c r="D145" s="114"/>
      <c r="E145" s="114"/>
      <c r="F145" s="114"/>
      <c r="G145" s="114"/>
      <c r="H145" s="114"/>
    </row>
    <row r="146" spans="1:8">
      <c r="A146" s="347">
        <v>132005</v>
      </c>
      <c r="B146" s="59" t="s">
        <v>1189</v>
      </c>
      <c r="C146" s="114"/>
      <c r="D146" s="114"/>
      <c r="E146" s="114"/>
      <c r="F146" s="114"/>
      <c r="G146" s="114"/>
      <c r="H146" s="114"/>
    </row>
    <row r="147" spans="1:8">
      <c r="A147" s="347">
        <v>132006</v>
      </c>
      <c r="B147" s="59" t="s">
        <v>1190</v>
      </c>
      <c r="C147" s="114"/>
      <c r="D147" s="114"/>
      <c r="E147" s="114"/>
      <c r="F147" s="114"/>
      <c r="G147" s="114"/>
      <c r="H147" s="114"/>
    </row>
    <row r="148" spans="1:8">
      <c r="A148" s="347">
        <v>132007</v>
      </c>
      <c r="B148" s="59" t="s">
        <v>1191</v>
      </c>
      <c r="C148" s="114"/>
      <c r="D148" s="114"/>
      <c r="E148" s="114"/>
      <c r="F148" s="114"/>
      <c r="G148" s="114"/>
      <c r="H148" s="114"/>
    </row>
    <row r="149" spans="1:8">
      <c r="A149" s="346">
        <v>1330</v>
      </c>
      <c r="B149" s="60" t="s">
        <v>1192</v>
      </c>
      <c r="C149" s="114"/>
      <c r="D149" s="114"/>
      <c r="E149" s="114"/>
      <c r="F149" s="114"/>
      <c r="G149" s="114"/>
      <c r="H149" s="114"/>
    </row>
    <row r="150" spans="1:8">
      <c r="A150" s="347">
        <v>133001</v>
      </c>
      <c r="B150" s="59" t="s">
        <v>1169</v>
      </c>
      <c r="C150" s="114"/>
      <c r="D150" s="114"/>
      <c r="E150" s="114"/>
      <c r="F150" s="114"/>
      <c r="G150" s="114"/>
      <c r="H150" s="114"/>
    </row>
    <row r="151" spans="1:8">
      <c r="A151" s="347">
        <v>133002</v>
      </c>
      <c r="B151" s="59" t="s">
        <v>1171</v>
      </c>
      <c r="C151" s="114"/>
      <c r="D151" s="114"/>
      <c r="E151" s="114"/>
      <c r="F151" s="114"/>
      <c r="G151" s="114"/>
      <c r="H151" s="114"/>
    </row>
    <row r="152" spans="1:8">
      <c r="A152" s="347">
        <v>133003</v>
      </c>
      <c r="B152" s="59" t="s">
        <v>1193</v>
      </c>
      <c r="C152" s="114"/>
      <c r="D152" s="114"/>
      <c r="E152" s="114"/>
      <c r="F152" s="114"/>
      <c r="G152" s="114"/>
      <c r="H152" s="114"/>
    </row>
    <row r="153" spans="1:8">
      <c r="A153" s="347">
        <v>133004</v>
      </c>
      <c r="B153" s="59" t="s">
        <v>1194</v>
      </c>
      <c r="C153" s="114"/>
      <c r="D153" s="114"/>
      <c r="E153" s="114"/>
      <c r="F153" s="114"/>
      <c r="G153" s="114"/>
      <c r="H153" s="114"/>
    </row>
    <row r="154" spans="1:8">
      <c r="A154" s="347">
        <v>133005</v>
      </c>
      <c r="B154" s="59" t="s">
        <v>1195</v>
      </c>
      <c r="C154" s="114"/>
      <c r="D154" s="114"/>
      <c r="E154" s="114"/>
      <c r="F154" s="114"/>
      <c r="G154" s="114"/>
      <c r="H154" s="114"/>
    </row>
    <row r="155" spans="1:8">
      <c r="A155" s="346">
        <v>1340</v>
      </c>
      <c r="B155" s="60" t="s">
        <v>1196</v>
      </c>
      <c r="C155" s="114"/>
      <c r="D155" s="114"/>
      <c r="E155" s="114"/>
      <c r="F155" s="114"/>
      <c r="G155" s="114"/>
      <c r="H155" s="114"/>
    </row>
    <row r="156" spans="1:8">
      <c r="A156" s="347">
        <v>134001</v>
      </c>
      <c r="B156" s="59" t="s">
        <v>1197</v>
      </c>
      <c r="C156" s="114"/>
      <c r="D156" s="114"/>
      <c r="E156" s="114"/>
      <c r="F156" s="114"/>
      <c r="G156" s="114"/>
      <c r="H156" s="114"/>
    </row>
    <row r="157" spans="1:8">
      <c r="A157" s="347">
        <v>134002</v>
      </c>
      <c r="B157" s="59" t="s">
        <v>1198</v>
      </c>
      <c r="C157" s="114"/>
      <c r="D157" s="114"/>
      <c r="E157" s="114"/>
      <c r="F157" s="114"/>
      <c r="G157" s="114"/>
      <c r="H157" s="114"/>
    </row>
    <row r="158" spans="1:8">
      <c r="A158" s="347">
        <v>134003</v>
      </c>
      <c r="B158" s="59" t="s">
        <v>1199</v>
      </c>
      <c r="C158" s="114"/>
      <c r="D158" s="114"/>
      <c r="E158" s="114"/>
      <c r="F158" s="114"/>
      <c r="G158" s="114"/>
      <c r="H158" s="114"/>
    </row>
    <row r="159" spans="1:8">
      <c r="A159" s="361">
        <v>14</v>
      </c>
      <c r="B159" s="176" t="s">
        <v>637</v>
      </c>
      <c r="C159" s="114"/>
      <c r="D159" s="114"/>
      <c r="E159" s="114"/>
      <c r="F159" s="114"/>
      <c r="G159" s="114"/>
      <c r="H159" s="114"/>
    </row>
    <row r="160" spans="1:8">
      <c r="A160" s="349">
        <v>145004</v>
      </c>
      <c r="B160" s="59" t="s">
        <v>1093</v>
      </c>
      <c r="C160" s="114"/>
      <c r="D160" s="114"/>
      <c r="E160" s="114"/>
      <c r="F160" s="114"/>
      <c r="G160" s="114"/>
      <c r="H160" s="114"/>
    </row>
    <row r="161" spans="1:8">
      <c r="A161" s="347">
        <v>145005</v>
      </c>
      <c r="B161" s="59" t="s">
        <v>1094</v>
      </c>
      <c r="C161" s="114"/>
      <c r="D161" s="114"/>
      <c r="E161" s="114"/>
      <c r="F161" s="114"/>
      <c r="G161" s="114"/>
      <c r="H161" s="114"/>
    </row>
    <row r="162" spans="1:8">
      <c r="A162" s="347">
        <v>145006</v>
      </c>
      <c r="B162" s="59" t="s">
        <v>1095</v>
      </c>
      <c r="C162" s="114"/>
      <c r="D162" s="114"/>
      <c r="E162" s="114"/>
      <c r="F162" s="114"/>
      <c r="G162" s="114"/>
      <c r="H162" s="114"/>
    </row>
    <row r="163" spans="1:8">
      <c r="A163" s="349">
        <v>145007</v>
      </c>
      <c r="B163" s="59" t="s">
        <v>1096</v>
      </c>
      <c r="C163" s="114"/>
      <c r="D163" s="114"/>
      <c r="E163" s="114"/>
      <c r="F163" s="114"/>
      <c r="G163" s="114"/>
      <c r="H163" s="114"/>
    </row>
    <row r="164" spans="1:8">
      <c r="A164" s="347">
        <v>145008</v>
      </c>
      <c r="B164" s="59" t="s">
        <v>1097</v>
      </c>
      <c r="C164" s="114"/>
      <c r="D164" s="114"/>
      <c r="E164" s="114"/>
      <c r="F164" s="114"/>
      <c r="G164" s="114"/>
      <c r="H164" s="114"/>
    </row>
    <row r="165" spans="1:8">
      <c r="A165" s="347">
        <v>145009</v>
      </c>
      <c r="B165" s="59" t="s">
        <v>1098</v>
      </c>
      <c r="C165" s="114"/>
      <c r="D165" s="114"/>
      <c r="E165" s="114"/>
      <c r="F165" s="114"/>
      <c r="G165" s="114"/>
      <c r="H165" s="114"/>
    </row>
    <row r="166" spans="1:8">
      <c r="A166" s="350">
        <v>2</v>
      </c>
      <c r="B166" s="60" t="s">
        <v>1120</v>
      </c>
      <c r="C166" s="114">
        <v>186121700</v>
      </c>
      <c r="D166" s="114">
        <v>0</v>
      </c>
      <c r="E166" s="114">
        <v>141986725</v>
      </c>
      <c r="F166" s="114">
        <v>0</v>
      </c>
      <c r="G166" s="114">
        <v>0</v>
      </c>
      <c r="H166" s="114">
        <v>0</v>
      </c>
    </row>
    <row r="167" spans="1:8">
      <c r="A167" s="346">
        <v>21</v>
      </c>
      <c r="B167" s="60" t="s">
        <v>373</v>
      </c>
      <c r="C167" s="114">
        <v>186121700</v>
      </c>
      <c r="D167" s="114">
        <v>0</v>
      </c>
      <c r="E167" s="114">
        <v>141986725</v>
      </c>
      <c r="F167" s="114">
        <v>0</v>
      </c>
      <c r="G167" s="114">
        <v>0</v>
      </c>
      <c r="H167" s="114">
        <v>0</v>
      </c>
    </row>
    <row r="168" spans="1:8">
      <c r="A168" s="346">
        <v>210</v>
      </c>
      <c r="B168" s="60" t="s">
        <v>374</v>
      </c>
      <c r="C168" s="114">
        <v>186121700</v>
      </c>
      <c r="D168" s="114">
        <v>0</v>
      </c>
      <c r="E168" s="114">
        <v>141986725</v>
      </c>
      <c r="F168" s="114">
        <v>0</v>
      </c>
      <c r="G168" s="114">
        <v>0</v>
      </c>
      <c r="H168" s="114">
        <v>0</v>
      </c>
    </row>
    <row r="169" spans="1:8">
      <c r="A169" s="346">
        <v>2101</v>
      </c>
      <c r="B169" s="60" t="s">
        <v>941</v>
      </c>
      <c r="C169" s="114">
        <v>131686400</v>
      </c>
      <c r="D169" s="114">
        <v>0</v>
      </c>
      <c r="E169" s="114">
        <v>109054433</v>
      </c>
      <c r="F169" s="114">
        <v>0</v>
      </c>
      <c r="G169" s="114">
        <v>0</v>
      </c>
      <c r="H169" s="114">
        <v>0</v>
      </c>
    </row>
    <row r="170" spans="1:8">
      <c r="A170" s="347">
        <v>210101</v>
      </c>
      <c r="B170" s="59" t="s">
        <v>1218</v>
      </c>
      <c r="C170" s="114">
        <v>122314400</v>
      </c>
      <c r="D170" s="114">
        <v>0</v>
      </c>
      <c r="E170" s="114">
        <v>106369433</v>
      </c>
      <c r="F170" s="114">
        <v>0</v>
      </c>
      <c r="G170" s="114">
        <v>0</v>
      </c>
      <c r="H170" s="114">
        <v>0</v>
      </c>
    </row>
    <row r="171" spans="1:8">
      <c r="A171" s="347">
        <v>210102</v>
      </c>
      <c r="B171" s="59" t="s">
        <v>1217</v>
      </c>
      <c r="C171" s="114"/>
      <c r="D171" s="114"/>
      <c r="E171" s="114"/>
      <c r="F171" s="114"/>
      <c r="G171" s="114"/>
      <c r="H171" s="114"/>
    </row>
    <row r="172" spans="1:8">
      <c r="A172" s="347">
        <v>210103</v>
      </c>
      <c r="B172" s="59" t="s">
        <v>1216</v>
      </c>
      <c r="C172" s="114">
        <v>9372000</v>
      </c>
      <c r="D172" s="114">
        <v>0</v>
      </c>
      <c r="E172" s="114">
        <v>2685000</v>
      </c>
      <c r="F172" s="114">
        <v>0</v>
      </c>
      <c r="G172" s="114">
        <v>0</v>
      </c>
      <c r="H172" s="114">
        <v>0</v>
      </c>
    </row>
    <row r="173" spans="1:8">
      <c r="A173" s="347">
        <v>210104</v>
      </c>
      <c r="B173" s="59" t="s">
        <v>1215</v>
      </c>
      <c r="C173" s="114"/>
      <c r="D173" s="114"/>
      <c r="E173" s="114"/>
      <c r="F173" s="114"/>
      <c r="G173" s="114"/>
      <c r="H173" s="114"/>
    </row>
    <row r="174" spans="1:8">
      <c r="A174" s="347">
        <v>210105</v>
      </c>
      <c r="B174" s="59" t="s">
        <v>1214</v>
      </c>
      <c r="C174" s="114"/>
      <c r="D174" s="114"/>
      <c r="E174" s="114"/>
      <c r="F174" s="114"/>
      <c r="G174" s="114"/>
      <c r="H174" s="114"/>
    </row>
    <row r="175" spans="1:8">
      <c r="A175" s="347">
        <v>210106</v>
      </c>
      <c r="B175" s="59" t="s">
        <v>1213</v>
      </c>
      <c r="C175" s="114"/>
      <c r="D175" s="114"/>
      <c r="E175" s="114"/>
      <c r="F175" s="114"/>
      <c r="G175" s="114"/>
      <c r="H175" s="114"/>
    </row>
    <row r="176" spans="1:8">
      <c r="A176" s="346">
        <v>2102</v>
      </c>
      <c r="B176" s="60" t="s">
        <v>1212</v>
      </c>
      <c r="C176" s="114">
        <v>14485500</v>
      </c>
      <c r="D176" s="114">
        <v>0</v>
      </c>
      <c r="E176" s="114">
        <v>11422592</v>
      </c>
      <c r="F176" s="114">
        <v>0</v>
      </c>
      <c r="G176" s="114">
        <v>0</v>
      </c>
      <c r="H176" s="114">
        <v>0</v>
      </c>
    </row>
    <row r="177" spans="1:8">
      <c r="A177" s="347">
        <v>210201</v>
      </c>
      <c r="B177" s="59" t="s">
        <v>950</v>
      </c>
      <c r="C177" s="114">
        <v>9218000</v>
      </c>
      <c r="D177" s="114">
        <v>0</v>
      </c>
      <c r="E177" s="114">
        <v>7911916</v>
      </c>
      <c r="F177" s="114">
        <v>0</v>
      </c>
      <c r="G177" s="114">
        <v>0</v>
      </c>
      <c r="H177" s="114">
        <v>0</v>
      </c>
    </row>
    <row r="178" spans="1:8">
      <c r="A178" s="347">
        <v>210202</v>
      </c>
      <c r="B178" s="59" t="s">
        <v>951</v>
      </c>
      <c r="C178" s="114">
        <v>1316900</v>
      </c>
      <c r="D178" s="114">
        <v>0</v>
      </c>
      <c r="E178" s="114">
        <v>798196</v>
      </c>
      <c r="F178" s="114">
        <v>0</v>
      </c>
      <c r="G178" s="114">
        <v>0</v>
      </c>
      <c r="H178" s="114">
        <v>0</v>
      </c>
    </row>
    <row r="179" spans="1:8">
      <c r="A179" s="347">
        <v>210203</v>
      </c>
      <c r="B179" s="59" t="s">
        <v>952</v>
      </c>
      <c r="C179" s="114">
        <v>1053500</v>
      </c>
      <c r="D179" s="114">
        <v>0</v>
      </c>
      <c r="E179" s="114">
        <v>997742</v>
      </c>
      <c r="F179" s="114">
        <v>0</v>
      </c>
      <c r="G179" s="114">
        <v>0</v>
      </c>
      <c r="H179" s="114">
        <v>0</v>
      </c>
    </row>
    <row r="180" spans="1:8">
      <c r="A180" s="347">
        <v>210204</v>
      </c>
      <c r="B180" s="59" t="s">
        <v>953</v>
      </c>
      <c r="C180" s="114">
        <v>263400</v>
      </c>
      <c r="D180" s="114">
        <v>0</v>
      </c>
      <c r="E180" s="114">
        <v>155886</v>
      </c>
      <c r="F180" s="114">
        <v>0</v>
      </c>
      <c r="G180" s="114">
        <v>0</v>
      </c>
      <c r="H180" s="114">
        <v>0</v>
      </c>
    </row>
    <row r="181" spans="1:8">
      <c r="A181" s="347">
        <v>210205</v>
      </c>
      <c r="B181" s="59" t="s">
        <v>954</v>
      </c>
      <c r="C181" s="114">
        <v>2633700</v>
      </c>
      <c r="D181" s="114">
        <v>0</v>
      </c>
      <c r="E181" s="114">
        <v>1558852</v>
      </c>
      <c r="F181" s="114">
        <v>0</v>
      </c>
      <c r="G181" s="114">
        <v>0</v>
      </c>
      <c r="H181" s="114">
        <v>0</v>
      </c>
    </row>
    <row r="182" spans="1:8">
      <c r="A182" s="347">
        <v>210206</v>
      </c>
      <c r="B182" s="59" t="s">
        <v>1085</v>
      </c>
      <c r="C182" s="114"/>
      <c r="D182" s="114"/>
      <c r="E182" s="114"/>
      <c r="F182" s="114"/>
      <c r="G182" s="114"/>
      <c r="H182" s="114"/>
    </row>
    <row r="183" spans="1:8">
      <c r="A183" s="346">
        <v>2103</v>
      </c>
      <c r="B183" s="60" t="s">
        <v>948</v>
      </c>
      <c r="C183" s="114"/>
      <c r="D183" s="114"/>
      <c r="E183" s="114"/>
      <c r="F183" s="114"/>
      <c r="G183" s="114"/>
      <c r="H183" s="114"/>
    </row>
    <row r="184" spans="1:8">
      <c r="A184" s="347">
        <v>210301</v>
      </c>
      <c r="B184" s="59" t="s">
        <v>1211</v>
      </c>
      <c r="C184" s="114"/>
      <c r="D184" s="114"/>
      <c r="E184" s="114"/>
      <c r="F184" s="114"/>
      <c r="G184" s="114"/>
      <c r="H184" s="114"/>
    </row>
    <row r="185" spans="1:8">
      <c r="A185" s="347">
        <v>210302</v>
      </c>
      <c r="B185" s="59" t="s">
        <v>1210</v>
      </c>
      <c r="C185" s="114"/>
      <c r="D185" s="114"/>
      <c r="E185" s="114"/>
      <c r="F185" s="114"/>
      <c r="G185" s="114"/>
      <c r="H185" s="114"/>
    </row>
    <row r="186" spans="1:8">
      <c r="A186" s="347">
        <v>210303</v>
      </c>
      <c r="B186" s="59" t="s">
        <v>1209</v>
      </c>
      <c r="C186" s="114"/>
      <c r="D186" s="114"/>
      <c r="E186" s="114"/>
      <c r="F186" s="114"/>
      <c r="G186" s="114"/>
      <c r="H186" s="114"/>
    </row>
    <row r="187" spans="1:8">
      <c r="A187" s="347">
        <v>210304</v>
      </c>
      <c r="B187" s="59" t="s">
        <v>1208</v>
      </c>
      <c r="C187" s="114"/>
      <c r="D187" s="114"/>
      <c r="E187" s="114"/>
      <c r="F187" s="114"/>
      <c r="G187" s="114"/>
      <c r="H187" s="114"/>
    </row>
    <row r="188" spans="1:8">
      <c r="A188" s="347">
        <v>210305</v>
      </c>
      <c r="B188" s="59" t="s">
        <v>1207</v>
      </c>
      <c r="C188" s="114"/>
      <c r="D188" s="114"/>
      <c r="E188" s="114"/>
      <c r="F188" s="114"/>
      <c r="G188" s="114"/>
      <c r="H188" s="114"/>
    </row>
    <row r="189" spans="1:8">
      <c r="A189" s="346">
        <v>2104</v>
      </c>
      <c r="B189" s="60" t="s">
        <v>949</v>
      </c>
      <c r="C189" s="114">
        <v>7706600</v>
      </c>
      <c r="D189" s="114">
        <v>0</v>
      </c>
      <c r="E189" s="114">
        <v>7705100</v>
      </c>
      <c r="F189" s="114">
        <v>0</v>
      </c>
      <c r="G189" s="114">
        <v>0</v>
      </c>
      <c r="H189" s="114">
        <v>0</v>
      </c>
    </row>
    <row r="190" spans="1:8">
      <c r="A190" s="347">
        <v>210401</v>
      </c>
      <c r="B190" s="59" t="s">
        <v>1206</v>
      </c>
      <c r="C190" s="114">
        <v>748400</v>
      </c>
      <c r="D190" s="114">
        <v>0</v>
      </c>
      <c r="E190" s="114">
        <v>748400</v>
      </c>
      <c r="F190" s="114">
        <v>0</v>
      </c>
      <c r="G190" s="114">
        <v>0</v>
      </c>
      <c r="H190" s="114">
        <v>0</v>
      </c>
    </row>
    <row r="191" spans="1:8">
      <c r="A191" s="347">
        <v>210402</v>
      </c>
      <c r="B191" s="59" t="s">
        <v>1205</v>
      </c>
      <c r="C191" s="114">
        <v>5247400</v>
      </c>
      <c r="D191" s="114">
        <v>0</v>
      </c>
      <c r="E191" s="114">
        <v>5245900</v>
      </c>
      <c r="F191" s="114">
        <v>0</v>
      </c>
      <c r="G191" s="114">
        <v>0</v>
      </c>
      <c r="H191" s="114">
        <v>0</v>
      </c>
    </row>
    <row r="192" spans="1:8">
      <c r="A192" s="347">
        <v>210403</v>
      </c>
      <c r="B192" s="59" t="s">
        <v>1204</v>
      </c>
      <c r="C192" s="114">
        <v>1251000</v>
      </c>
      <c r="D192" s="114">
        <v>0</v>
      </c>
      <c r="E192" s="114">
        <v>1251000</v>
      </c>
      <c r="F192" s="114">
        <v>0</v>
      </c>
      <c r="G192" s="114">
        <v>0</v>
      </c>
      <c r="H192" s="114">
        <v>0</v>
      </c>
    </row>
    <row r="193" spans="1:8">
      <c r="A193" s="347">
        <v>210404</v>
      </c>
      <c r="B193" s="59" t="s">
        <v>1203</v>
      </c>
      <c r="C193" s="114"/>
      <c r="D193" s="114"/>
      <c r="E193" s="114"/>
      <c r="F193" s="114"/>
      <c r="G193" s="114"/>
      <c r="H193" s="114"/>
    </row>
    <row r="194" spans="1:8">
      <c r="A194" s="347">
        <v>210405</v>
      </c>
      <c r="B194" s="59" t="s">
        <v>1202</v>
      </c>
      <c r="C194" s="114"/>
      <c r="D194" s="114"/>
      <c r="E194" s="114"/>
      <c r="F194" s="114"/>
      <c r="G194" s="114"/>
      <c r="H194" s="114"/>
    </row>
    <row r="195" spans="1:8">
      <c r="A195" s="347">
        <v>210406</v>
      </c>
      <c r="B195" s="59" t="s">
        <v>1201</v>
      </c>
      <c r="C195" s="114">
        <v>459800</v>
      </c>
      <c r="D195" s="114">
        <v>0</v>
      </c>
      <c r="E195" s="114">
        <v>459800</v>
      </c>
      <c r="F195" s="114">
        <v>0</v>
      </c>
      <c r="G195" s="114">
        <v>0</v>
      </c>
      <c r="H195" s="114">
        <v>0</v>
      </c>
    </row>
    <row r="196" spans="1:8">
      <c r="A196" s="347">
        <v>210407</v>
      </c>
      <c r="B196" s="59" t="s">
        <v>1200</v>
      </c>
      <c r="C196" s="114"/>
      <c r="D196" s="114"/>
      <c r="E196" s="114"/>
      <c r="F196" s="114"/>
      <c r="G196" s="114"/>
      <c r="H196" s="114"/>
    </row>
    <row r="197" spans="1:8">
      <c r="A197" s="347">
        <v>210408</v>
      </c>
      <c r="B197" s="59" t="s">
        <v>965</v>
      </c>
      <c r="C197" s="114"/>
      <c r="D197" s="114"/>
      <c r="E197" s="114"/>
      <c r="F197" s="114"/>
      <c r="G197" s="114"/>
      <c r="H197" s="114"/>
    </row>
    <row r="198" spans="1:8">
      <c r="A198" s="349">
        <v>210409</v>
      </c>
      <c r="B198" s="59" t="s">
        <v>1087</v>
      </c>
      <c r="C198" s="114"/>
      <c r="D198" s="114"/>
      <c r="E198" s="114"/>
      <c r="F198" s="114"/>
      <c r="G198" s="114"/>
      <c r="H198" s="114"/>
    </row>
    <row r="199" spans="1:8">
      <c r="A199" s="349">
        <v>210410</v>
      </c>
      <c r="B199" s="59" t="s">
        <v>1077</v>
      </c>
      <c r="C199" s="114"/>
      <c r="D199" s="114"/>
      <c r="E199" s="114"/>
      <c r="F199" s="114"/>
      <c r="G199" s="114"/>
      <c r="H199" s="114"/>
    </row>
    <row r="200" spans="1:8">
      <c r="A200" s="346">
        <v>2105</v>
      </c>
      <c r="B200" s="60" t="s">
        <v>396</v>
      </c>
      <c r="C200" s="114">
        <v>1540400</v>
      </c>
      <c r="D200" s="114">
        <v>0</v>
      </c>
      <c r="E200" s="114">
        <v>1540400</v>
      </c>
      <c r="F200" s="114">
        <v>0</v>
      </c>
      <c r="G200" s="114">
        <v>0</v>
      </c>
      <c r="H200" s="114">
        <v>0</v>
      </c>
    </row>
    <row r="201" spans="1:8">
      <c r="A201" s="347">
        <v>210501</v>
      </c>
      <c r="B201" s="59" t="s">
        <v>397</v>
      </c>
      <c r="C201" s="114"/>
      <c r="D201" s="114"/>
      <c r="E201" s="114"/>
      <c r="F201" s="114"/>
      <c r="G201" s="114"/>
      <c r="H201" s="114"/>
    </row>
    <row r="202" spans="1:8">
      <c r="A202" s="347">
        <v>210502</v>
      </c>
      <c r="B202" s="59" t="s">
        <v>398</v>
      </c>
      <c r="C202" s="114"/>
      <c r="D202" s="114"/>
      <c r="E202" s="114"/>
      <c r="F202" s="114"/>
      <c r="G202" s="114"/>
      <c r="H202" s="114"/>
    </row>
    <row r="203" spans="1:8">
      <c r="A203" s="347">
        <v>210503</v>
      </c>
      <c r="B203" s="59" t="s">
        <v>399</v>
      </c>
      <c r="C203" s="114">
        <v>1540400</v>
      </c>
      <c r="D203" s="114">
        <v>0</v>
      </c>
      <c r="E203" s="114">
        <v>1540400</v>
      </c>
      <c r="F203" s="114">
        <v>0</v>
      </c>
      <c r="G203" s="114">
        <v>0</v>
      </c>
      <c r="H203" s="114">
        <v>0</v>
      </c>
    </row>
    <row r="204" spans="1:8">
      <c r="A204" s="346">
        <v>2106</v>
      </c>
      <c r="B204" s="60" t="s">
        <v>400</v>
      </c>
      <c r="C204" s="114">
        <v>15760800</v>
      </c>
      <c r="D204" s="114">
        <v>0</v>
      </c>
      <c r="E204" s="114">
        <v>8215000</v>
      </c>
      <c r="F204" s="114">
        <v>0</v>
      </c>
      <c r="G204" s="114">
        <v>0</v>
      </c>
      <c r="H204" s="114">
        <v>0</v>
      </c>
    </row>
    <row r="205" spans="1:8">
      <c r="A205" s="347">
        <v>210601</v>
      </c>
      <c r="B205" s="59" t="s">
        <v>401</v>
      </c>
      <c r="C205" s="114">
        <v>574200</v>
      </c>
      <c r="D205" s="114">
        <v>0</v>
      </c>
      <c r="E205" s="114">
        <v>574000</v>
      </c>
      <c r="F205" s="114">
        <v>0</v>
      </c>
      <c r="G205" s="114">
        <v>0</v>
      </c>
      <c r="H205" s="114">
        <v>0</v>
      </c>
    </row>
    <row r="206" spans="1:8">
      <c r="A206" s="347">
        <v>210602</v>
      </c>
      <c r="B206" s="59" t="s">
        <v>402</v>
      </c>
      <c r="C206" s="114"/>
      <c r="D206" s="114"/>
      <c r="E206" s="114"/>
      <c r="F206" s="114"/>
      <c r="G206" s="114"/>
      <c r="H206" s="114"/>
    </row>
    <row r="207" spans="1:8">
      <c r="A207" s="347">
        <v>210603</v>
      </c>
      <c r="B207" s="59" t="s">
        <v>403</v>
      </c>
      <c r="C207" s="114">
        <v>962300</v>
      </c>
      <c r="D207" s="114">
        <v>0</v>
      </c>
      <c r="E207" s="114">
        <v>962000</v>
      </c>
      <c r="F207" s="114">
        <v>0</v>
      </c>
      <c r="G207" s="114">
        <v>0</v>
      </c>
      <c r="H207" s="114">
        <v>0</v>
      </c>
    </row>
    <row r="208" spans="1:8">
      <c r="A208" s="347">
        <v>210604</v>
      </c>
      <c r="B208" s="59" t="s">
        <v>404</v>
      </c>
      <c r="C208" s="114">
        <v>14224300</v>
      </c>
      <c r="D208" s="114">
        <v>0</v>
      </c>
      <c r="E208" s="114">
        <v>6679000</v>
      </c>
      <c r="F208" s="114">
        <v>0</v>
      </c>
      <c r="G208" s="114">
        <v>0</v>
      </c>
      <c r="H208" s="114">
        <v>0</v>
      </c>
    </row>
    <row r="209" spans="1:8">
      <c r="A209" s="350">
        <v>2107</v>
      </c>
      <c r="B209" s="60" t="s">
        <v>405</v>
      </c>
      <c r="C209" s="114">
        <v>3017500</v>
      </c>
      <c r="D209" s="114">
        <v>0</v>
      </c>
      <c r="E209" s="114">
        <v>3017500</v>
      </c>
      <c r="F209" s="114">
        <v>0</v>
      </c>
      <c r="G209" s="114">
        <v>0</v>
      </c>
      <c r="H209" s="114">
        <v>0</v>
      </c>
    </row>
    <row r="210" spans="1:8">
      <c r="A210" s="347">
        <v>210701</v>
      </c>
      <c r="B210" s="59" t="s">
        <v>406</v>
      </c>
      <c r="C210" s="114"/>
      <c r="D210" s="114"/>
      <c r="E210" s="114"/>
      <c r="F210" s="114"/>
      <c r="G210" s="114"/>
      <c r="H210" s="114"/>
    </row>
    <row r="211" spans="1:8">
      <c r="A211" s="347">
        <v>210702</v>
      </c>
      <c r="B211" s="59" t="s">
        <v>407</v>
      </c>
      <c r="C211" s="114">
        <v>3017500</v>
      </c>
      <c r="D211" s="114">
        <v>0</v>
      </c>
      <c r="E211" s="114">
        <v>3017500</v>
      </c>
      <c r="F211" s="114">
        <v>0</v>
      </c>
      <c r="G211" s="114">
        <v>0</v>
      </c>
      <c r="H211" s="114">
        <v>0</v>
      </c>
    </row>
    <row r="212" spans="1:8">
      <c r="A212" s="347">
        <v>210703</v>
      </c>
      <c r="B212" s="59" t="s">
        <v>408</v>
      </c>
      <c r="C212" s="114"/>
      <c r="D212" s="114"/>
      <c r="E212" s="114"/>
      <c r="F212" s="114"/>
      <c r="G212" s="114"/>
      <c r="H212" s="114"/>
    </row>
    <row r="213" spans="1:8">
      <c r="A213" s="346">
        <v>2108</v>
      </c>
      <c r="B213" s="60" t="s">
        <v>409</v>
      </c>
      <c r="C213" s="114">
        <v>11924500</v>
      </c>
      <c r="D213" s="114">
        <v>0</v>
      </c>
      <c r="E213" s="114">
        <v>1031700</v>
      </c>
      <c r="F213" s="114">
        <v>0</v>
      </c>
      <c r="G213" s="114">
        <v>0</v>
      </c>
      <c r="H213" s="114">
        <v>0</v>
      </c>
    </row>
    <row r="214" spans="1:8">
      <c r="A214" s="347">
        <v>210801</v>
      </c>
      <c r="B214" s="59" t="s">
        <v>410</v>
      </c>
      <c r="C214" s="114">
        <v>8918900</v>
      </c>
      <c r="D214" s="114">
        <v>0</v>
      </c>
      <c r="E214" s="114">
        <v>747000</v>
      </c>
      <c r="F214" s="114">
        <v>0</v>
      </c>
      <c r="G214" s="114">
        <v>0</v>
      </c>
      <c r="H214" s="114">
        <v>0</v>
      </c>
    </row>
    <row r="215" spans="1:8">
      <c r="A215" s="347">
        <v>210802</v>
      </c>
      <c r="B215" s="59" t="s">
        <v>463</v>
      </c>
      <c r="C215" s="114"/>
      <c r="D215" s="114"/>
      <c r="E215" s="114"/>
      <c r="F215" s="114"/>
      <c r="G215" s="114"/>
      <c r="H215" s="114"/>
    </row>
    <row r="216" spans="1:8">
      <c r="A216" s="347">
        <v>210803</v>
      </c>
      <c r="B216" s="59" t="s">
        <v>411</v>
      </c>
      <c r="C216" s="114">
        <v>118800</v>
      </c>
      <c r="D216" s="114">
        <v>0</v>
      </c>
      <c r="E216" s="114">
        <v>118800</v>
      </c>
      <c r="F216" s="114">
        <v>0</v>
      </c>
      <c r="G216" s="114">
        <v>0</v>
      </c>
      <c r="H216" s="114">
        <v>0</v>
      </c>
    </row>
    <row r="217" spans="1:8">
      <c r="A217" s="347">
        <v>210804</v>
      </c>
      <c r="B217" s="59" t="s">
        <v>412</v>
      </c>
      <c r="C217" s="114">
        <v>198000</v>
      </c>
      <c r="D217" s="114">
        <v>0</v>
      </c>
      <c r="E217" s="114">
        <v>165900</v>
      </c>
      <c r="F217" s="114">
        <v>0</v>
      </c>
      <c r="G217" s="114">
        <v>0</v>
      </c>
      <c r="H217" s="114">
        <v>0</v>
      </c>
    </row>
    <row r="218" spans="1:8">
      <c r="A218" s="347">
        <v>210805</v>
      </c>
      <c r="B218" s="59" t="s">
        <v>413</v>
      </c>
      <c r="C218" s="114"/>
      <c r="D218" s="114"/>
      <c r="E218" s="114"/>
      <c r="F218" s="114"/>
      <c r="G218" s="114"/>
      <c r="H218" s="114"/>
    </row>
    <row r="219" spans="1:8">
      <c r="A219" s="347">
        <v>210806</v>
      </c>
      <c r="B219" s="59" t="s">
        <v>414</v>
      </c>
      <c r="C219" s="114"/>
      <c r="D219" s="114"/>
      <c r="E219" s="114"/>
      <c r="F219" s="114"/>
      <c r="G219" s="114"/>
      <c r="H219" s="114"/>
    </row>
    <row r="220" spans="1:8">
      <c r="A220" s="347">
        <v>210807</v>
      </c>
      <c r="B220" s="59" t="s">
        <v>464</v>
      </c>
      <c r="C220" s="114">
        <v>2688800</v>
      </c>
      <c r="D220" s="114">
        <v>0</v>
      </c>
      <c r="E220" s="114">
        <v>0</v>
      </c>
      <c r="F220" s="114">
        <v>0</v>
      </c>
      <c r="G220" s="114">
        <v>0</v>
      </c>
      <c r="H220" s="114">
        <v>0</v>
      </c>
    </row>
    <row r="221" spans="1:8">
      <c r="A221" s="347">
        <v>210808</v>
      </c>
      <c r="B221" s="59" t="s">
        <v>415</v>
      </c>
      <c r="C221" s="114"/>
      <c r="D221" s="114"/>
      <c r="E221" s="114"/>
      <c r="F221" s="114"/>
      <c r="G221" s="114"/>
      <c r="H221" s="114"/>
    </row>
    <row r="222" spans="1:8">
      <c r="A222" s="347">
        <v>210809</v>
      </c>
      <c r="B222" s="59" t="s">
        <v>416</v>
      </c>
      <c r="C222" s="114"/>
      <c r="D222" s="114"/>
      <c r="E222" s="114"/>
      <c r="F222" s="114"/>
      <c r="G222" s="114"/>
      <c r="H222" s="114"/>
    </row>
    <row r="223" spans="1:8">
      <c r="A223" s="349">
        <v>210815</v>
      </c>
      <c r="B223" s="59" t="s">
        <v>671</v>
      </c>
      <c r="C223" s="114"/>
      <c r="D223" s="114"/>
      <c r="E223" s="114"/>
      <c r="F223" s="114"/>
      <c r="G223" s="114"/>
      <c r="H223" s="114"/>
    </row>
    <row r="224" spans="1:8">
      <c r="A224" s="349">
        <v>210816</v>
      </c>
      <c r="B224" s="59" t="s">
        <v>672</v>
      </c>
      <c r="C224" s="114"/>
      <c r="D224" s="114"/>
      <c r="E224" s="114"/>
      <c r="F224" s="114"/>
      <c r="G224" s="114"/>
      <c r="H224" s="114"/>
    </row>
    <row r="225" spans="1:8">
      <c r="A225" s="349">
        <v>210817</v>
      </c>
      <c r="B225" s="59" t="s">
        <v>673</v>
      </c>
      <c r="C225" s="114"/>
      <c r="D225" s="114"/>
      <c r="E225" s="114"/>
      <c r="F225" s="114"/>
      <c r="G225" s="114"/>
      <c r="H225" s="114"/>
    </row>
    <row r="226" spans="1:8">
      <c r="A226" s="349">
        <v>210818</v>
      </c>
      <c r="B226" s="59" t="s">
        <v>674</v>
      </c>
      <c r="C226" s="114"/>
      <c r="D226" s="114"/>
      <c r="E226" s="114"/>
      <c r="F226" s="114"/>
      <c r="G226" s="114"/>
      <c r="H226" s="114"/>
    </row>
    <row r="227" spans="1:8">
      <c r="A227" s="346">
        <v>2109</v>
      </c>
      <c r="B227" s="60" t="s">
        <v>417</v>
      </c>
      <c r="C227" s="114"/>
      <c r="D227" s="114"/>
      <c r="E227" s="114"/>
      <c r="F227" s="114"/>
      <c r="G227" s="114"/>
      <c r="H227" s="114"/>
    </row>
    <row r="228" spans="1:8">
      <c r="A228" s="347">
        <v>210901</v>
      </c>
      <c r="B228" s="59" t="s">
        <v>418</v>
      </c>
      <c r="C228" s="114"/>
      <c r="D228" s="114"/>
      <c r="E228" s="114"/>
      <c r="F228" s="114"/>
      <c r="G228" s="114"/>
      <c r="H228" s="114"/>
    </row>
    <row r="229" spans="1:8">
      <c r="A229" s="347">
        <v>210902</v>
      </c>
      <c r="B229" s="59" t="s">
        <v>465</v>
      </c>
      <c r="C229" s="114"/>
      <c r="D229" s="114"/>
      <c r="E229" s="114"/>
      <c r="F229" s="114"/>
      <c r="G229" s="114"/>
      <c r="H229" s="114"/>
    </row>
    <row r="230" spans="1:8">
      <c r="A230" s="346">
        <v>211</v>
      </c>
      <c r="B230" s="60" t="s">
        <v>419</v>
      </c>
      <c r="C230" s="114"/>
      <c r="D230" s="114"/>
      <c r="E230" s="114"/>
      <c r="F230" s="114"/>
      <c r="G230" s="114"/>
      <c r="H230" s="114"/>
    </row>
    <row r="231" spans="1:8">
      <c r="A231" s="346">
        <v>2111</v>
      </c>
      <c r="B231" s="60" t="s">
        <v>420</v>
      </c>
      <c r="C231" s="114"/>
      <c r="D231" s="114"/>
      <c r="E231" s="114"/>
      <c r="F231" s="114"/>
      <c r="G231" s="114"/>
      <c r="H231" s="114"/>
    </row>
    <row r="232" spans="1:8">
      <c r="A232" s="347">
        <v>211101</v>
      </c>
      <c r="B232" s="59" t="s">
        <v>421</v>
      </c>
      <c r="C232" s="114"/>
      <c r="D232" s="114"/>
      <c r="E232" s="114"/>
      <c r="F232" s="114"/>
      <c r="G232" s="114"/>
      <c r="H232" s="114"/>
    </row>
    <row r="233" spans="1:8">
      <c r="A233" s="346">
        <v>2112</v>
      </c>
      <c r="B233" s="60" t="s">
        <v>422</v>
      </c>
      <c r="C233" s="114"/>
      <c r="D233" s="114"/>
      <c r="E233" s="114"/>
      <c r="F233" s="114"/>
      <c r="G233" s="114"/>
      <c r="H233" s="114"/>
    </row>
    <row r="234" spans="1:8">
      <c r="A234" s="347">
        <v>211201</v>
      </c>
      <c r="B234" s="59" t="s">
        <v>423</v>
      </c>
      <c r="C234" s="114"/>
      <c r="D234" s="114"/>
      <c r="E234" s="114"/>
      <c r="F234" s="114"/>
      <c r="G234" s="114"/>
      <c r="H234" s="114"/>
    </row>
    <row r="235" spans="1:8">
      <c r="A235" s="346">
        <v>212</v>
      </c>
      <c r="B235" s="60" t="s">
        <v>424</v>
      </c>
      <c r="C235" s="114"/>
      <c r="D235" s="114"/>
      <c r="E235" s="114"/>
      <c r="F235" s="114"/>
      <c r="G235" s="114"/>
      <c r="H235" s="114"/>
    </row>
    <row r="236" spans="1:8">
      <c r="A236" s="346">
        <v>2121</v>
      </c>
      <c r="B236" s="60" t="s">
        <v>425</v>
      </c>
      <c r="C236" s="114"/>
      <c r="D236" s="114"/>
      <c r="E236" s="114"/>
      <c r="F236" s="114"/>
      <c r="G236" s="114"/>
      <c r="H236" s="114"/>
    </row>
    <row r="237" spans="1:8">
      <c r="A237" s="347">
        <v>212101</v>
      </c>
      <c r="B237" s="59" t="s">
        <v>426</v>
      </c>
      <c r="C237" s="114"/>
      <c r="D237" s="114"/>
      <c r="E237" s="114"/>
      <c r="F237" s="114"/>
      <c r="G237" s="114"/>
      <c r="H237" s="114"/>
    </row>
    <row r="238" spans="1:8">
      <c r="A238" s="346">
        <v>2122</v>
      </c>
      <c r="B238" s="60" t="s">
        <v>427</v>
      </c>
      <c r="C238" s="114"/>
      <c r="D238" s="114"/>
      <c r="E238" s="114"/>
      <c r="F238" s="114"/>
      <c r="G238" s="114"/>
      <c r="H238" s="114"/>
    </row>
    <row r="239" spans="1:8">
      <c r="A239" s="347">
        <v>212201</v>
      </c>
      <c r="B239" s="59" t="s">
        <v>428</v>
      </c>
      <c r="C239" s="114"/>
      <c r="D239" s="114"/>
      <c r="E239" s="114"/>
      <c r="F239" s="114"/>
      <c r="G239" s="114"/>
      <c r="H239" s="114"/>
    </row>
    <row r="240" spans="1:8">
      <c r="A240" s="346">
        <v>213</v>
      </c>
      <c r="B240" s="60" t="s">
        <v>429</v>
      </c>
      <c r="C240" s="114"/>
      <c r="D240" s="114"/>
      <c r="E240" s="114"/>
      <c r="F240" s="114"/>
      <c r="G240" s="114"/>
      <c r="H240" s="114"/>
    </row>
    <row r="241" spans="1:8">
      <c r="A241" s="346">
        <v>2131</v>
      </c>
      <c r="B241" s="60" t="s">
        <v>430</v>
      </c>
      <c r="C241" s="114"/>
      <c r="D241" s="114"/>
      <c r="E241" s="114"/>
      <c r="F241" s="114"/>
      <c r="G241" s="114"/>
      <c r="H241" s="114"/>
    </row>
    <row r="242" spans="1:8">
      <c r="A242" s="347">
        <v>213101</v>
      </c>
      <c r="B242" s="59" t="s">
        <v>431</v>
      </c>
      <c r="C242" s="114"/>
      <c r="D242" s="114"/>
      <c r="E242" s="114"/>
      <c r="F242" s="114"/>
      <c r="G242" s="114"/>
      <c r="H242" s="114"/>
    </row>
    <row r="243" spans="1:8">
      <c r="A243" s="347">
        <v>213102</v>
      </c>
      <c r="B243" s="59" t="s">
        <v>432</v>
      </c>
      <c r="C243" s="114"/>
      <c r="D243" s="114"/>
      <c r="E243" s="114"/>
      <c r="F243" s="114"/>
      <c r="G243" s="114"/>
      <c r="H243" s="114"/>
    </row>
    <row r="244" spans="1:8">
      <c r="A244" s="346">
        <v>2132</v>
      </c>
      <c r="B244" s="60" t="s">
        <v>433</v>
      </c>
      <c r="C244" s="114"/>
      <c r="D244" s="114"/>
      <c r="E244" s="114"/>
      <c r="F244" s="114"/>
      <c r="G244" s="114"/>
      <c r="H244" s="114"/>
    </row>
    <row r="245" spans="1:8">
      <c r="A245" s="347">
        <v>213202</v>
      </c>
      <c r="B245" s="59" t="s">
        <v>434</v>
      </c>
      <c r="C245" s="114"/>
      <c r="D245" s="114"/>
      <c r="E245" s="114"/>
      <c r="F245" s="114"/>
      <c r="G245" s="114"/>
      <c r="H245" s="114"/>
    </row>
    <row r="246" spans="1:8">
      <c r="A246" s="347">
        <v>213203</v>
      </c>
      <c r="B246" s="59" t="s">
        <v>435</v>
      </c>
      <c r="C246" s="114"/>
      <c r="D246" s="114"/>
      <c r="E246" s="114"/>
      <c r="F246" s="114"/>
      <c r="G246" s="114"/>
      <c r="H246" s="114"/>
    </row>
    <row r="247" spans="1:8">
      <c r="A247" s="347">
        <v>213204</v>
      </c>
      <c r="B247" s="59" t="s">
        <v>466</v>
      </c>
      <c r="C247" s="114"/>
      <c r="D247" s="114"/>
      <c r="E247" s="114"/>
      <c r="F247" s="114"/>
      <c r="G247" s="114"/>
      <c r="H247" s="114"/>
    </row>
    <row r="248" spans="1:8">
      <c r="A248" s="347">
        <v>213205</v>
      </c>
      <c r="B248" s="59" t="s">
        <v>436</v>
      </c>
      <c r="C248" s="114"/>
      <c r="D248" s="114"/>
      <c r="E248" s="114"/>
      <c r="F248" s="114"/>
      <c r="G248" s="114"/>
      <c r="H248" s="114"/>
    </row>
    <row r="249" spans="1:8">
      <c r="A249" s="347">
        <v>213206</v>
      </c>
      <c r="B249" s="59" t="s">
        <v>437</v>
      </c>
      <c r="C249" s="114"/>
      <c r="D249" s="114"/>
      <c r="E249" s="114"/>
      <c r="F249" s="114"/>
      <c r="G249" s="114"/>
      <c r="H249" s="114"/>
    </row>
    <row r="250" spans="1:8">
      <c r="A250" s="347">
        <v>213207</v>
      </c>
      <c r="B250" s="59" t="s">
        <v>438</v>
      </c>
      <c r="C250" s="114"/>
      <c r="D250" s="114"/>
      <c r="E250" s="114"/>
      <c r="F250" s="114"/>
      <c r="G250" s="114"/>
      <c r="H250" s="114"/>
    </row>
    <row r="251" spans="1:8" ht="30">
      <c r="A251" s="347">
        <v>213208</v>
      </c>
      <c r="B251" s="59" t="s">
        <v>467</v>
      </c>
      <c r="C251" s="114"/>
      <c r="D251" s="114"/>
      <c r="E251" s="114"/>
      <c r="F251" s="114"/>
      <c r="G251" s="114"/>
      <c r="H251" s="114"/>
    </row>
    <row r="252" spans="1:8">
      <c r="A252" s="347">
        <v>213209</v>
      </c>
      <c r="B252" s="59" t="s">
        <v>468</v>
      </c>
      <c r="C252" s="114"/>
      <c r="D252" s="114"/>
      <c r="E252" s="114"/>
      <c r="F252" s="114"/>
      <c r="G252" s="114"/>
      <c r="H252" s="114"/>
    </row>
    <row r="253" spans="1:8">
      <c r="A253" s="346">
        <v>2133</v>
      </c>
      <c r="B253" s="60" t="s">
        <v>439</v>
      </c>
      <c r="C253" s="114"/>
      <c r="D253" s="114"/>
      <c r="E253" s="114"/>
      <c r="F253" s="114"/>
      <c r="G253" s="114"/>
      <c r="H253" s="114"/>
    </row>
    <row r="254" spans="1:8">
      <c r="A254" s="347">
        <v>213301</v>
      </c>
      <c r="B254" s="59" t="s">
        <v>354</v>
      </c>
      <c r="C254" s="114"/>
      <c r="D254" s="114"/>
      <c r="E254" s="114"/>
      <c r="F254" s="114"/>
      <c r="G254" s="114"/>
      <c r="H254" s="114"/>
    </row>
    <row r="255" spans="1:8">
      <c r="A255" s="347">
        <v>213302</v>
      </c>
      <c r="B255" s="59" t="s">
        <v>440</v>
      </c>
      <c r="C255" s="114"/>
      <c r="D255" s="114"/>
      <c r="E255" s="114"/>
      <c r="F255" s="114"/>
      <c r="G255" s="114"/>
      <c r="H255" s="114"/>
    </row>
    <row r="256" spans="1:8">
      <c r="A256" s="347">
        <v>213303</v>
      </c>
      <c r="B256" s="59" t="s">
        <v>355</v>
      </c>
      <c r="C256" s="114"/>
      <c r="D256" s="114"/>
      <c r="E256" s="114"/>
      <c r="F256" s="114"/>
      <c r="G256" s="114"/>
      <c r="H256" s="114"/>
    </row>
    <row r="257" spans="1:8">
      <c r="A257" s="347">
        <v>213304</v>
      </c>
      <c r="B257" s="59" t="s">
        <v>367</v>
      </c>
      <c r="C257" s="114"/>
      <c r="D257" s="114"/>
      <c r="E257" s="114"/>
      <c r="F257" s="114"/>
      <c r="G257" s="114"/>
      <c r="H257" s="114"/>
    </row>
    <row r="258" spans="1:8" ht="28.5">
      <c r="A258" s="346">
        <v>2134</v>
      </c>
      <c r="B258" s="60" t="s">
        <v>441</v>
      </c>
      <c r="C258" s="114"/>
      <c r="D258" s="114"/>
      <c r="E258" s="114"/>
      <c r="F258" s="114"/>
      <c r="G258" s="114"/>
      <c r="H258" s="114"/>
    </row>
    <row r="259" spans="1:8">
      <c r="A259" s="347">
        <v>213401</v>
      </c>
      <c r="B259" s="59" t="s">
        <v>442</v>
      </c>
      <c r="C259" s="114"/>
      <c r="D259" s="114"/>
      <c r="E259" s="114"/>
      <c r="F259" s="114"/>
      <c r="G259" s="114"/>
      <c r="H259" s="114"/>
    </row>
    <row r="260" spans="1:8">
      <c r="A260" s="347">
        <v>213402</v>
      </c>
      <c r="B260" s="59" t="s">
        <v>443</v>
      </c>
      <c r="C260" s="114"/>
      <c r="D260" s="114"/>
      <c r="E260" s="114"/>
      <c r="F260" s="114"/>
      <c r="G260" s="114"/>
      <c r="H260" s="114"/>
    </row>
    <row r="261" spans="1:8">
      <c r="A261" s="347">
        <v>213403</v>
      </c>
      <c r="B261" s="59" t="s">
        <v>355</v>
      </c>
      <c r="C261" s="114"/>
      <c r="D261" s="114"/>
      <c r="E261" s="114"/>
      <c r="F261" s="114"/>
      <c r="G261" s="114"/>
      <c r="H261" s="114"/>
    </row>
    <row r="262" spans="1:8">
      <c r="A262" s="347">
        <v>213404</v>
      </c>
      <c r="B262" s="59" t="s">
        <v>367</v>
      </c>
      <c r="C262" s="114"/>
      <c r="D262" s="114"/>
      <c r="E262" s="114"/>
      <c r="F262" s="114"/>
      <c r="G262" s="114"/>
      <c r="H262" s="114"/>
    </row>
    <row r="263" spans="1:8">
      <c r="A263" s="346">
        <v>2135</v>
      </c>
      <c r="B263" s="60" t="s">
        <v>444</v>
      </c>
      <c r="C263" s="114"/>
      <c r="D263" s="114"/>
      <c r="E263" s="114"/>
      <c r="F263" s="114"/>
      <c r="G263" s="114"/>
      <c r="H263" s="114"/>
    </row>
    <row r="264" spans="1:8">
      <c r="A264" s="347">
        <v>213501</v>
      </c>
      <c r="B264" s="59" t="s">
        <v>354</v>
      </c>
      <c r="C264" s="114"/>
      <c r="D264" s="114"/>
      <c r="E264" s="114"/>
      <c r="F264" s="114"/>
      <c r="G264" s="114"/>
      <c r="H264" s="114"/>
    </row>
    <row r="265" spans="1:8">
      <c r="A265" s="347">
        <v>213502</v>
      </c>
      <c r="B265" s="59" t="s">
        <v>440</v>
      </c>
      <c r="C265" s="114"/>
      <c r="D265" s="114"/>
      <c r="E265" s="114"/>
      <c r="F265" s="114"/>
      <c r="G265" s="114"/>
      <c r="H265" s="114"/>
    </row>
    <row r="266" spans="1:8">
      <c r="A266" s="347">
        <v>213503</v>
      </c>
      <c r="B266" s="59" t="s">
        <v>355</v>
      </c>
      <c r="C266" s="114"/>
      <c r="D266" s="114"/>
      <c r="E266" s="114"/>
      <c r="F266" s="114"/>
      <c r="G266" s="114"/>
      <c r="H266" s="114"/>
    </row>
    <row r="267" spans="1:8">
      <c r="A267" s="347">
        <v>213504</v>
      </c>
      <c r="B267" s="59" t="s">
        <v>367</v>
      </c>
      <c r="C267" s="114"/>
      <c r="D267" s="114"/>
      <c r="E267" s="114"/>
      <c r="F267" s="114"/>
      <c r="G267" s="114"/>
      <c r="H267" s="114"/>
    </row>
    <row r="268" spans="1:8">
      <c r="A268" s="347">
        <v>213505</v>
      </c>
      <c r="B268" s="59" t="s">
        <v>368</v>
      </c>
      <c r="C268" s="114"/>
      <c r="D268" s="114"/>
      <c r="E268" s="114"/>
      <c r="F268" s="114"/>
      <c r="G268" s="114"/>
      <c r="H268" s="114"/>
    </row>
    <row r="269" spans="1:8">
      <c r="A269" s="346">
        <v>22</v>
      </c>
      <c r="B269" s="60" t="s">
        <v>445</v>
      </c>
      <c r="C269" s="114"/>
      <c r="D269" s="114"/>
      <c r="E269" s="114"/>
      <c r="F269" s="114"/>
      <c r="G269" s="114"/>
      <c r="H269" s="114"/>
    </row>
    <row r="270" spans="1:8">
      <c r="A270" s="346">
        <v>2200</v>
      </c>
      <c r="B270" s="60" t="s">
        <v>1099</v>
      </c>
      <c r="C270" s="114"/>
      <c r="D270" s="114"/>
      <c r="E270" s="114"/>
      <c r="F270" s="114"/>
      <c r="G270" s="114"/>
      <c r="H270" s="114"/>
    </row>
    <row r="271" spans="1:8">
      <c r="A271" s="347">
        <v>220001</v>
      </c>
      <c r="B271" s="59" t="s">
        <v>1100</v>
      </c>
      <c r="C271" s="114"/>
      <c r="D271" s="114"/>
      <c r="E271" s="114"/>
      <c r="F271" s="114"/>
      <c r="G271" s="114"/>
      <c r="H271" s="114"/>
    </row>
    <row r="272" spans="1:8">
      <c r="A272" s="347">
        <v>221001</v>
      </c>
      <c r="B272" s="59" t="s">
        <v>1101</v>
      </c>
      <c r="C272" s="114"/>
      <c r="D272" s="114"/>
      <c r="E272" s="114"/>
      <c r="F272" s="114"/>
      <c r="G272" s="114"/>
      <c r="H272" s="114"/>
    </row>
    <row r="273" spans="1:8">
      <c r="A273" s="347">
        <v>222001</v>
      </c>
      <c r="B273" s="59" t="s">
        <v>1102</v>
      </c>
      <c r="C273" s="114"/>
      <c r="D273" s="114"/>
      <c r="E273" s="114"/>
      <c r="F273" s="114"/>
      <c r="G273" s="114"/>
      <c r="H273" s="114"/>
    </row>
    <row r="274" spans="1:8">
      <c r="A274" s="347">
        <v>223001</v>
      </c>
      <c r="B274" s="59" t="s">
        <v>1103</v>
      </c>
      <c r="C274" s="114"/>
      <c r="D274" s="114"/>
      <c r="E274" s="114"/>
      <c r="F274" s="114"/>
      <c r="G274" s="114"/>
      <c r="H274" s="114"/>
    </row>
    <row r="275" spans="1:8">
      <c r="A275" s="347">
        <v>224001</v>
      </c>
      <c r="B275" s="59" t="s">
        <v>1104</v>
      </c>
      <c r="C275" s="114"/>
      <c r="D275" s="114"/>
      <c r="E275" s="114"/>
      <c r="F275" s="114"/>
      <c r="G275" s="114"/>
      <c r="H275" s="114"/>
    </row>
    <row r="276" spans="1:8">
      <c r="A276" s="349">
        <v>225101</v>
      </c>
      <c r="B276" s="59" t="s">
        <v>1106</v>
      </c>
      <c r="C276" s="114"/>
      <c r="D276" s="114"/>
      <c r="E276" s="114"/>
      <c r="F276" s="114"/>
      <c r="G276" s="114"/>
      <c r="H276" s="114"/>
    </row>
    <row r="277" spans="1:8">
      <c r="A277" s="349">
        <v>225102</v>
      </c>
      <c r="B277" s="59" t="s">
        <v>1107</v>
      </c>
      <c r="C277" s="114"/>
      <c r="D277" s="114"/>
      <c r="E277" s="114"/>
      <c r="F277" s="114"/>
      <c r="G277" s="114"/>
      <c r="H277" s="114"/>
    </row>
    <row r="278" spans="1:8">
      <c r="A278" s="349">
        <v>225103</v>
      </c>
      <c r="B278" s="59" t="s">
        <v>1108</v>
      </c>
      <c r="C278" s="114"/>
      <c r="D278" s="114"/>
      <c r="E278" s="114"/>
      <c r="F278" s="114"/>
      <c r="G278" s="114"/>
      <c r="H278" s="114"/>
    </row>
    <row r="279" spans="1:8">
      <c r="A279" s="349">
        <v>225104</v>
      </c>
      <c r="B279" s="59" t="s">
        <v>1109</v>
      </c>
      <c r="C279" s="114"/>
      <c r="D279" s="114"/>
      <c r="E279" s="114"/>
      <c r="F279" s="114"/>
      <c r="G279" s="114"/>
      <c r="H279" s="114"/>
    </row>
    <row r="280" spans="1:8">
      <c r="A280" s="349">
        <v>225105</v>
      </c>
      <c r="B280" s="59" t="s">
        <v>1110</v>
      </c>
      <c r="C280" s="114"/>
      <c r="D280" s="114"/>
      <c r="E280" s="114"/>
      <c r="F280" s="114"/>
      <c r="G280" s="114"/>
      <c r="H280" s="114"/>
    </row>
    <row r="281" spans="1:8">
      <c r="A281" s="349">
        <v>225106</v>
      </c>
      <c r="B281" s="59" t="s">
        <v>1105</v>
      </c>
      <c r="C281" s="114"/>
      <c r="D281" s="114"/>
      <c r="E281" s="114"/>
      <c r="F281" s="114"/>
      <c r="G281" s="114"/>
      <c r="H281" s="114"/>
    </row>
    <row r="282" spans="1:8">
      <c r="A282" s="346">
        <v>2260</v>
      </c>
      <c r="B282" s="60" t="s">
        <v>1040</v>
      </c>
      <c r="C282" s="114"/>
      <c r="D282" s="114"/>
      <c r="E282" s="114"/>
      <c r="F282" s="114"/>
      <c r="G282" s="114"/>
      <c r="H282" s="114"/>
    </row>
    <row r="283" spans="1:8">
      <c r="A283" s="361">
        <v>226001</v>
      </c>
      <c r="B283" s="172" t="s">
        <v>1111</v>
      </c>
      <c r="C283" s="114"/>
      <c r="D283" s="114"/>
      <c r="E283" s="114"/>
      <c r="F283" s="114"/>
      <c r="G283" s="114"/>
      <c r="H283" s="114"/>
    </row>
    <row r="284" spans="1:8">
      <c r="A284" s="346">
        <v>23</v>
      </c>
      <c r="B284" s="60" t="s">
        <v>472</v>
      </c>
      <c r="C284" s="114"/>
      <c r="D284" s="114"/>
      <c r="E284" s="114"/>
      <c r="F284" s="114"/>
      <c r="G284" s="114"/>
      <c r="H284" s="114"/>
    </row>
    <row r="285" spans="1:8">
      <c r="A285" s="347">
        <v>230001</v>
      </c>
      <c r="B285" s="59" t="s">
        <v>473</v>
      </c>
      <c r="C285" s="114"/>
      <c r="D285" s="114"/>
      <c r="E285" s="114"/>
      <c r="F285" s="114"/>
      <c r="G285" s="114"/>
      <c r="H285" s="114"/>
    </row>
    <row r="286" spans="1:8">
      <c r="A286" s="347">
        <v>231001</v>
      </c>
      <c r="B286" s="59" t="s">
        <v>474</v>
      </c>
      <c r="C286" s="114"/>
      <c r="D286" s="114"/>
      <c r="E286" s="114"/>
      <c r="F286" s="114"/>
      <c r="G286" s="114"/>
      <c r="H286" s="114"/>
    </row>
    <row r="287" spans="1:8">
      <c r="A287" s="347">
        <v>232001</v>
      </c>
      <c r="B287" s="59" t="s">
        <v>475</v>
      </c>
      <c r="C287" s="114"/>
      <c r="D287" s="114"/>
      <c r="E287" s="114"/>
      <c r="F287" s="114"/>
      <c r="G287" s="114"/>
      <c r="H287" s="114"/>
    </row>
    <row r="288" spans="1:8">
      <c r="A288" s="346">
        <v>24</v>
      </c>
      <c r="B288" s="60" t="s">
        <v>476</v>
      </c>
      <c r="C288" s="114"/>
      <c r="D288" s="114"/>
      <c r="E288" s="114"/>
      <c r="F288" s="114"/>
      <c r="G288" s="114"/>
      <c r="H288" s="114"/>
    </row>
    <row r="289" spans="1:8">
      <c r="A289" s="347">
        <v>240001</v>
      </c>
      <c r="B289" s="59" t="s">
        <v>477</v>
      </c>
      <c r="C289" s="114"/>
      <c r="D289" s="114"/>
      <c r="E289" s="114"/>
      <c r="F289" s="114"/>
      <c r="G289" s="114"/>
      <c r="H289" s="114"/>
    </row>
    <row r="290" spans="1:8">
      <c r="A290" s="347">
        <v>241001</v>
      </c>
      <c r="B290" s="59" t="s">
        <v>478</v>
      </c>
      <c r="C290" s="114"/>
      <c r="D290" s="114"/>
      <c r="E290" s="114"/>
      <c r="F290" s="114"/>
      <c r="G290" s="114"/>
      <c r="H290" s="114"/>
    </row>
    <row r="291" spans="1:8">
      <c r="A291" s="347">
        <v>242001</v>
      </c>
      <c r="B291" s="59" t="s">
        <v>479</v>
      </c>
      <c r="C291" s="114"/>
      <c r="D291" s="114"/>
      <c r="E291" s="114"/>
      <c r="F291" s="114"/>
      <c r="G291" s="114"/>
      <c r="H291" s="114"/>
    </row>
    <row r="292" spans="1:8">
      <c r="A292" s="361">
        <v>25</v>
      </c>
      <c r="B292" s="176" t="s">
        <v>658</v>
      </c>
      <c r="C292" s="114"/>
      <c r="D292" s="114"/>
      <c r="E292" s="114"/>
      <c r="F292" s="114"/>
      <c r="G292" s="114"/>
      <c r="H292" s="114"/>
    </row>
    <row r="293" spans="1:8">
      <c r="A293" s="347">
        <v>250001</v>
      </c>
      <c r="B293" s="59" t="s">
        <v>480</v>
      </c>
      <c r="C293" s="114"/>
      <c r="D293" s="114"/>
      <c r="E293" s="114"/>
      <c r="F293" s="114"/>
      <c r="G293" s="114"/>
      <c r="H293" s="114"/>
    </row>
    <row r="294" spans="1:8">
      <c r="A294" s="347">
        <v>250002</v>
      </c>
      <c r="B294" s="59" t="s">
        <v>659</v>
      </c>
      <c r="C294" s="114"/>
      <c r="D294" s="114"/>
      <c r="E294" s="114"/>
      <c r="F294" s="114"/>
      <c r="G294" s="114"/>
      <c r="H294" s="114"/>
    </row>
    <row r="295" spans="1:8">
      <c r="A295" s="347">
        <v>250003</v>
      </c>
      <c r="B295" s="59" t="s">
        <v>660</v>
      </c>
      <c r="C295" s="114"/>
      <c r="D295" s="114"/>
      <c r="E295" s="114"/>
      <c r="F295" s="114"/>
      <c r="G295" s="114"/>
      <c r="H295" s="114"/>
    </row>
    <row r="296" spans="1:8">
      <c r="A296" s="347">
        <v>250004</v>
      </c>
      <c r="B296" s="59" t="s">
        <v>661</v>
      </c>
      <c r="C296" s="114"/>
      <c r="D296" s="114"/>
      <c r="E296" s="114"/>
      <c r="F296" s="114"/>
      <c r="G296" s="114"/>
      <c r="H296" s="114"/>
    </row>
    <row r="297" spans="1:8">
      <c r="A297" s="347">
        <v>250005</v>
      </c>
      <c r="B297" s="59" t="s">
        <v>662</v>
      </c>
      <c r="C297" s="114"/>
      <c r="D297" s="114"/>
      <c r="E297" s="114"/>
      <c r="F297" s="114"/>
      <c r="G297" s="114"/>
      <c r="H297" s="114"/>
    </row>
    <row r="298" spans="1:8">
      <c r="A298" s="338">
        <v>1</v>
      </c>
      <c r="B298" s="126" t="s">
        <v>124</v>
      </c>
      <c r="C298" s="114">
        <v>186121700</v>
      </c>
      <c r="D298" s="114">
        <v>141986725</v>
      </c>
      <c r="E298" s="114">
        <v>0</v>
      </c>
      <c r="F298" s="114">
        <v>0</v>
      </c>
      <c r="G298" s="114">
        <v>0</v>
      </c>
      <c r="H298" s="114">
        <v>0</v>
      </c>
    </row>
    <row r="299" spans="1:8">
      <c r="A299" s="252">
        <v>31</v>
      </c>
      <c r="B299" s="126" t="s">
        <v>125</v>
      </c>
      <c r="C299" s="114"/>
      <c r="D299" s="114"/>
      <c r="E299" s="114"/>
      <c r="F299" s="114"/>
      <c r="G299" s="114"/>
      <c r="H299" s="114"/>
    </row>
    <row r="300" spans="1:8">
      <c r="A300" s="338">
        <v>311</v>
      </c>
      <c r="B300" s="126" t="s">
        <v>126</v>
      </c>
      <c r="C300" s="114"/>
      <c r="D300" s="114"/>
      <c r="E300" s="114"/>
      <c r="F300" s="114"/>
      <c r="G300" s="114"/>
      <c r="H300" s="114"/>
    </row>
    <row r="301" spans="1:8">
      <c r="A301" s="351">
        <v>31110</v>
      </c>
      <c r="B301" s="129" t="s">
        <v>127</v>
      </c>
      <c r="C301" s="114"/>
      <c r="D301" s="114"/>
      <c r="E301" s="114"/>
      <c r="F301" s="114"/>
      <c r="G301" s="114"/>
      <c r="H301" s="114"/>
    </row>
    <row r="302" spans="1:8">
      <c r="A302" s="351">
        <v>31120</v>
      </c>
      <c r="B302" s="129" t="s">
        <v>128</v>
      </c>
      <c r="C302" s="114"/>
      <c r="D302" s="114"/>
      <c r="E302" s="114"/>
      <c r="F302" s="114"/>
      <c r="G302" s="114"/>
      <c r="H302" s="114"/>
    </row>
    <row r="303" spans="1:8">
      <c r="A303" s="351">
        <v>31130</v>
      </c>
      <c r="B303" s="129" t="s">
        <v>129</v>
      </c>
      <c r="C303" s="114"/>
      <c r="D303" s="114"/>
      <c r="E303" s="114"/>
      <c r="F303" s="114"/>
      <c r="G303" s="114"/>
      <c r="H303" s="114"/>
    </row>
    <row r="304" spans="1:8">
      <c r="A304" s="349">
        <v>31140</v>
      </c>
      <c r="B304" s="165" t="s">
        <v>670</v>
      </c>
      <c r="C304" s="114"/>
      <c r="D304" s="114"/>
      <c r="E304" s="114"/>
      <c r="F304" s="114"/>
      <c r="G304" s="114"/>
      <c r="H304" s="114"/>
    </row>
    <row r="305" spans="1:8">
      <c r="A305" s="338">
        <v>312</v>
      </c>
      <c r="B305" s="126" t="s">
        <v>130</v>
      </c>
      <c r="C305" s="114"/>
      <c r="D305" s="114"/>
      <c r="E305" s="114"/>
      <c r="F305" s="114"/>
      <c r="G305" s="114"/>
      <c r="H305" s="114"/>
    </row>
    <row r="306" spans="1:8">
      <c r="A306" s="338">
        <v>3121</v>
      </c>
      <c r="B306" s="126" t="s">
        <v>131</v>
      </c>
      <c r="C306" s="114"/>
      <c r="D306" s="114"/>
      <c r="E306" s="114"/>
      <c r="F306" s="114"/>
      <c r="G306" s="114"/>
      <c r="H306" s="114"/>
    </row>
    <row r="307" spans="1:8">
      <c r="A307" s="351">
        <v>31211</v>
      </c>
      <c r="B307" s="129" t="s">
        <v>132</v>
      </c>
      <c r="C307" s="114"/>
      <c r="D307" s="114"/>
      <c r="E307" s="114"/>
      <c r="F307" s="114"/>
      <c r="G307" s="114"/>
      <c r="H307" s="114"/>
    </row>
    <row r="308" spans="1:8">
      <c r="A308" s="351">
        <v>31212</v>
      </c>
      <c r="B308" s="129" t="s">
        <v>133</v>
      </c>
      <c r="C308" s="114"/>
      <c r="D308" s="114"/>
      <c r="E308" s="114"/>
      <c r="F308" s="114"/>
      <c r="G308" s="114"/>
      <c r="H308" s="114"/>
    </row>
    <row r="309" spans="1:8">
      <c r="A309" s="351">
        <v>31213</v>
      </c>
      <c r="B309" s="129" t="s">
        <v>134</v>
      </c>
      <c r="C309" s="114"/>
      <c r="D309" s="114"/>
      <c r="E309" s="114"/>
      <c r="F309" s="114"/>
      <c r="G309" s="114"/>
      <c r="H309" s="114"/>
    </row>
    <row r="310" spans="1:8">
      <c r="A310" s="351">
        <v>31214</v>
      </c>
      <c r="B310" s="129" t="s">
        <v>135</v>
      </c>
      <c r="C310" s="114"/>
      <c r="D310" s="114"/>
      <c r="E310" s="114"/>
      <c r="F310" s="114"/>
      <c r="G310" s="114"/>
      <c r="H310" s="114"/>
    </row>
    <row r="311" spans="1:8">
      <c r="A311" s="351">
        <v>31215</v>
      </c>
      <c r="B311" s="129" t="s">
        <v>136</v>
      </c>
      <c r="C311" s="114"/>
      <c r="D311" s="114"/>
      <c r="E311" s="114"/>
      <c r="F311" s="114"/>
      <c r="G311" s="114"/>
      <c r="H311" s="114"/>
    </row>
    <row r="312" spans="1:8">
      <c r="A312" s="349">
        <v>31216</v>
      </c>
      <c r="B312" s="165" t="s">
        <v>669</v>
      </c>
      <c r="C312" s="114"/>
      <c r="D312" s="114"/>
      <c r="E312" s="114"/>
      <c r="F312" s="114"/>
      <c r="G312" s="114"/>
      <c r="H312" s="114"/>
    </row>
    <row r="313" spans="1:8">
      <c r="A313" s="338">
        <v>3122</v>
      </c>
      <c r="B313" s="126" t="s">
        <v>137</v>
      </c>
      <c r="C313" s="114"/>
      <c r="D313" s="114"/>
      <c r="E313" s="114"/>
      <c r="F313" s="114"/>
      <c r="G313" s="114"/>
      <c r="H313" s="114"/>
    </row>
    <row r="314" spans="1:8">
      <c r="A314" s="351">
        <v>31221</v>
      </c>
      <c r="B314" s="129" t="s">
        <v>132</v>
      </c>
      <c r="C314" s="114"/>
      <c r="D314" s="114"/>
      <c r="E314" s="114"/>
      <c r="F314" s="114"/>
      <c r="G314" s="114"/>
      <c r="H314" s="114"/>
    </row>
    <row r="315" spans="1:8">
      <c r="A315" s="351">
        <v>31222</v>
      </c>
      <c r="B315" s="129" t="s">
        <v>138</v>
      </c>
      <c r="C315" s="114"/>
      <c r="D315" s="114"/>
      <c r="E315" s="114"/>
      <c r="F315" s="114"/>
      <c r="G315" s="114"/>
      <c r="H315" s="114"/>
    </row>
    <row r="316" spans="1:8">
      <c r="A316" s="351">
        <v>31223</v>
      </c>
      <c r="B316" s="129" t="s">
        <v>134</v>
      </c>
      <c r="C316" s="114"/>
      <c r="D316" s="114"/>
      <c r="E316" s="114"/>
      <c r="F316" s="114"/>
      <c r="G316" s="114"/>
      <c r="H316" s="114"/>
    </row>
    <row r="317" spans="1:8">
      <c r="A317" s="351">
        <v>31224</v>
      </c>
      <c r="B317" s="129" t="s">
        <v>135</v>
      </c>
      <c r="C317" s="114"/>
      <c r="D317" s="114"/>
      <c r="E317" s="114"/>
      <c r="F317" s="114"/>
      <c r="G317" s="114"/>
      <c r="H317" s="114"/>
    </row>
    <row r="318" spans="1:8">
      <c r="A318" s="351">
        <v>31400</v>
      </c>
      <c r="B318" s="129" t="s">
        <v>139</v>
      </c>
      <c r="C318" s="114"/>
      <c r="D318" s="114"/>
      <c r="E318" s="114"/>
      <c r="F318" s="114"/>
      <c r="G318" s="114"/>
      <c r="H318" s="114"/>
    </row>
    <row r="319" spans="1:8">
      <c r="A319" s="351">
        <v>31500</v>
      </c>
      <c r="B319" s="129" t="s">
        <v>140</v>
      </c>
      <c r="C319" s="114"/>
      <c r="D319" s="114"/>
      <c r="E319" s="114"/>
      <c r="F319" s="114"/>
      <c r="G319" s="114"/>
      <c r="H319" s="114"/>
    </row>
  </sheetData>
  <sortState ref="A7:B201">
    <sortCondition ref="A7:A201"/>
  </sortState>
  <mergeCells count="7">
    <mergeCell ref="G5:H5"/>
    <mergeCell ref="A3:H3"/>
    <mergeCell ref="D5:D6"/>
    <mergeCell ref="C5:C6"/>
    <mergeCell ref="A5:A6"/>
    <mergeCell ref="B5:B6"/>
    <mergeCell ref="E5:F5"/>
  </mergeCells>
  <pageMargins left="0.25" right="0.25" top="0.38" bottom="0.24" header="0.3" footer="0.16"/>
  <pageSetup paperSize="9" scale="4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  <pageSetUpPr fitToPage="1"/>
  </sheetPr>
  <dimension ref="A1:D509"/>
  <sheetViews>
    <sheetView topLeftCell="A61" workbookViewId="0">
      <selection activeCell="B28" sqref="B28"/>
    </sheetView>
  </sheetViews>
  <sheetFormatPr defaultColWidth="9.140625" defaultRowHeight="15"/>
  <cols>
    <col min="1" max="1" width="8.7109375" style="10" customWidth="1"/>
    <col min="2" max="2" width="96.28515625" style="34" customWidth="1"/>
    <col min="3" max="3" width="16.85546875" style="11" customWidth="1"/>
    <col min="4" max="4" width="17.28515625" style="10" customWidth="1"/>
    <col min="5" max="16384" width="9.140625" style="10"/>
  </cols>
  <sheetData>
    <row r="1" spans="1:4" ht="15.75">
      <c r="A1" s="365" t="s">
        <v>1290</v>
      </c>
      <c r="D1" s="12" t="s">
        <v>456</v>
      </c>
    </row>
    <row r="3" spans="1:4">
      <c r="A3" s="403" t="s">
        <v>6</v>
      </c>
      <c r="B3" s="403"/>
      <c r="C3" s="403"/>
      <c r="D3" s="403"/>
    </row>
    <row r="4" spans="1:4">
      <c r="A4" s="89"/>
      <c r="B4" s="89"/>
      <c r="C4" s="89"/>
      <c r="D4" s="89"/>
    </row>
    <row r="5" spans="1:4">
      <c r="A5" s="13"/>
      <c r="B5" s="35"/>
      <c r="C5" s="14"/>
      <c r="D5" s="15" t="s">
        <v>812</v>
      </c>
    </row>
    <row r="6" spans="1:4">
      <c r="A6" s="13"/>
      <c r="B6" s="35"/>
      <c r="C6" s="14"/>
      <c r="D6" s="15"/>
    </row>
    <row r="7" spans="1:4" ht="34.5" customHeight="1">
      <c r="A7" s="16" t="s">
        <v>64</v>
      </c>
      <c r="B7" s="16" t="s">
        <v>12</v>
      </c>
      <c r="C7" s="17" t="s">
        <v>66</v>
      </c>
      <c r="D7" s="16" t="s">
        <v>65</v>
      </c>
    </row>
    <row r="8" spans="1:4">
      <c r="A8" s="18">
        <v>1</v>
      </c>
      <c r="B8" s="36" t="s">
        <v>290</v>
      </c>
      <c r="C8" s="19">
        <f>C9+C83+C117</f>
        <v>377474988.69</v>
      </c>
      <c r="D8" s="19">
        <f>D9+D83+D117</f>
        <v>208959469.69999999</v>
      </c>
    </row>
    <row r="9" spans="1:4">
      <c r="A9" s="18">
        <v>11</v>
      </c>
      <c r="B9" s="36" t="s">
        <v>817</v>
      </c>
      <c r="C9" s="20">
        <f>C10+C28+C34+C39+C43+C52+C54+C57</f>
        <v>0</v>
      </c>
      <c r="D9" s="20">
        <f>D10+D28+D34+D39+D43+D52+D54+D57</f>
        <v>0</v>
      </c>
    </row>
    <row r="10" spans="1:4">
      <c r="A10" s="18">
        <v>110</v>
      </c>
      <c r="B10" s="36" t="s">
        <v>818</v>
      </c>
      <c r="C10" s="21">
        <f>C11+C20+C22+C24+C26</f>
        <v>0</v>
      </c>
      <c r="D10" s="21">
        <f>D11+D20+D22+D24+D26</f>
        <v>0</v>
      </c>
    </row>
    <row r="11" spans="1:4">
      <c r="A11" s="18">
        <v>1100</v>
      </c>
      <c r="B11" s="36" t="s">
        <v>819</v>
      </c>
      <c r="C11" s="21">
        <f>SUM(C12:C19)</f>
        <v>0</v>
      </c>
      <c r="D11" s="21">
        <f>SUM(D12:D19)</f>
        <v>0</v>
      </c>
    </row>
    <row r="12" spans="1:4" ht="21" customHeight="1">
      <c r="A12" s="308">
        <v>110001</v>
      </c>
      <c r="B12" s="37" t="s">
        <v>820</v>
      </c>
      <c r="C12" s="23"/>
      <c r="D12" s="23"/>
    </row>
    <row r="13" spans="1:4">
      <c r="A13" s="308">
        <v>110002</v>
      </c>
      <c r="B13" s="37" t="s">
        <v>821</v>
      </c>
      <c r="C13" s="23"/>
      <c r="D13" s="23"/>
    </row>
    <row r="14" spans="1:4">
      <c r="A14" s="308">
        <v>110003</v>
      </c>
      <c r="B14" s="37" t="s">
        <v>822</v>
      </c>
      <c r="C14" s="23"/>
      <c r="D14" s="23"/>
    </row>
    <row r="15" spans="1:4">
      <c r="A15" s="308">
        <v>110004</v>
      </c>
      <c r="B15" s="37" t="s">
        <v>823</v>
      </c>
      <c r="C15" s="23"/>
      <c r="D15" s="23"/>
    </row>
    <row r="16" spans="1:4" ht="45">
      <c r="A16" s="308">
        <v>110005</v>
      </c>
      <c r="B16" s="38" t="s">
        <v>1082</v>
      </c>
      <c r="C16" s="23"/>
      <c r="D16" s="23"/>
    </row>
    <row r="17" spans="1:4">
      <c r="A17" s="308">
        <v>110006</v>
      </c>
      <c r="B17" s="37" t="s">
        <v>824</v>
      </c>
      <c r="C17" s="23"/>
      <c r="D17" s="23"/>
    </row>
    <row r="18" spans="1:4" ht="15.75" customHeight="1">
      <c r="A18" s="308">
        <v>110007</v>
      </c>
      <c r="B18" s="37" t="s">
        <v>825</v>
      </c>
      <c r="C18" s="23"/>
      <c r="D18" s="23"/>
    </row>
    <row r="19" spans="1:4">
      <c r="A19" s="308">
        <v>110008</v>
      </c>
      <c r="B19" s="37" t="s">
        <v>826</v>
      </c>
      <c r="C19" s="23"/>
      <c r="D19" s="23"/>
    </row>
    <row r="20" spans="1:4">
      <c r="A20" s="309">
        <v>1101</v>
      </c>
      <c r="B20" s="36" t="s">
        <v>827</v>
      </c>
      <c r="C20" s="21">
        <f>SUM(C21)</f>
        <v>0</v>
      </c>
      <c r="D20" s="21">
        <f>SUM(D21)</f>
        <v>0</v>
      </c>
    </row>
    <row r="21" spans="1:4">
      <c r="A21" s="308">
        <v>110101</v>
      </c>
      <c r="B21" s="37" t="s">
        <v>828</v>
      </c>
      <c r="C21" s="23"/>
      <c r="D21" s="23"/>
    </row>
    <row r="22" spans="1:4">
      <c r="A22" s="309">
        <v>1102</v>
      </c>
      <c r="B22" s="36" t="s">
        <v>831</v>
      </c>
      <c r="C22" s="21">
        <f>SUM(C23)</f>
        <v>0</v>
      </c>
      <c r="D22" s="21">
        <f>SUM(D23)</f>
        <v>0</v>
      </c>
    </row>
    <row r="23" spans="1:4" ht="30">
      <c r="A23" s="308">
        <v>110201</v>
      </c>
      <c r="B23" s="37" t="s">
        <v>829</v>
      </c>
      <c r="C23" s="23"/>
      <c r="D23" s="23"/>
    </row>
    <row r="24" spans="1:4">
      <c r="A24" s="309">
        <v>1103</v>
      </c>
      <c r="B24" s="36" t="s">
        <v>832</v>
      </c>
      <c r="C24" s="21">
        <f>SUM(C25)</f>
        <v>0</v>
      </c>
      <c r="D24" s="21">
        <f>SUM(D25)</f>
        <v>0</v>
      </c>
    </row>
    <row r="25" spans="1:4">
      <c r="A25" s="308">
        <v>110301</v>
      </c>
      <c r="B25" s="37" t="s">
        <v>830</v>
      </c>
      <c r="C25" s="23"/>
      <c r="D25" s="23"/>
    </row>
    <row r="26" spans="1:4">
      <c r="A26" s="309">
        <v>1104</v>
      </c>
      <c r="B26" s="36" t="s">
        <v>833</v>
      </c>
      <c r="C26" s="21">
        <f>SUM(C27)</f>
        <v>0</v>
      </c>
      <c r="D26" s="21">
        <f>SUM(D27)</f>
        <v>0</v>
      </c>
    </row>
    <row r="27" spans="1:4">
      <c r="A27" s="308">
        <v>110401</v>
      </c>
      <c r="B27" s="37" t="s">
        <v>308</v>
      </c>
      <c r="C27" s="23"/>
      <c r="D27" s="23"/>
    </row>
    <row r="28" spans="1:4">
      <c r="A28" s="309">
        <v>112</v>
      </c>
      <c r="B28" s="36" t="s">
        <v>834</v>
      </c>
      <c r="C28" s="21">
        <f>SUM(C29:C33)</f>
        <v>0</v>
      </c>
      <c r="D28" s="21">
        <f>SUM(D29:D33)</f>
        <v>0</v>
      </c>
    </row>
    <row r="29" spans="1:4">
      <c r="A29" s="308">
        <v>112001</v>
      </c>
      <c r="B29" s="37" t="s">
        <v>838</v>
      </c>
      <c r="C29" s="23"/>
      <c r="D29" s="23"/>
    </row>
    <row r="30" spans="1:4">
      <c r="A30" s="308">
        <v>112002</v>
      </c>
      <c r="B30" s="37" t="s">
        <v>839</v>
      </c>
      <c r="C30" s="23"/>
      <c r="D30" s="23"/>
    </row>
    <row r="31" spans="1:4">
      <c r="A31" s="308">
        <v>112003</v>
      </c>
      <c r="B31" s="37" t="s">
        <v>840</v>
      </c>
      <c r="C31" s="23"/>
      <c r="D31" s="23"/>
    </row>
    <row r="32" spans="1:4">
      <c r="A32" s="308">
        <v>112004</v>
      </c>
      <c r="B32" s="37" t="s">
        <v>841</v>
      </c>
      <c r="C32" s="23"/>
      <c r="D32" s="23"/>
    </row>
    <row r="33" spans="1:4">
      <c r="A33" s="308">
        <v>112005</v>
      </c>
      <c r="B33" s="37" t="s">
        <v>842</v>
      </c>
      <c r="C33" s="23"/>
      <c r="D33" s="23"/>
    </row>
    <row r="34" spans="1:4">
      <c r="A34" s="309">
        <v>113</v>
      </c>
      <c r="B34" s="36" t="s">
        <v>835</v>
      </c>
      <c r="C34" s="21">
        <f>SUM(C35:C38)</f>
        <v>0</v>
      </c>
      <c r="D34" s="21">
        <f>SUM(D35:D38)</f>
        <v>0</v>
      </c>
    </row>
    <row r="35" spans="1:4">
      <c r="A35" s="308">
        <v>113001</v>
      </c>
      <c r="B35" s="37" t="s">
        <v>843</v>
      </c>
      <c r="C35" s="23"/>
      <c r="D35" s="23"/>
    </row>
    <row r="36" spans="1:4">
      <c r="A36" s="308">
        <v>113002</v>
      </c>
      <c r="B36" s="37" t="s">
        <v>844</v>
      </c>
      <c r="C36" s="23"/>
      <c r="D36" s="23"/>
    </row>
    <row r="37" spans="1:4">
      <c r="A37" s="308">
        <v>113003</v>
      </c>
      <c r="B37" s="37" t="s">
        <v>845</v>
      </c>
      <c r="C37" s="23"/>
      <c r="D37" s="23"/>
    </row>
    <row r="38" spans="1:4">
      <c r="A38" s="308">
        <v>113004</v>
      </c>
      <c r="B38" s="37" t="s">
        <v>846</v>
      </c>
      <c r="C38" s="23"/>
      <c r="D38" s="23"/>
    </row>
    <row r="39" spans="1:4">
      <c r="A39" s="309">
        <v>114</v>
      </c>
      <c r="B39" s="36" t="s">
        <v>836</v>
      </c>
      <c r="C39" s="21">
        <f>SUM(C40:C42)</f>
        <v>0</v>
      </c>
      <c r="D39" s="21">
        <f>SUM(D40:D42)</f>
        <v>0</v>
      </c>
    </row>
    <row r="40" spans="1:4">
      <c r="A40" s="308">
        <v>114001</v>
      </c>
      <c r="B40" s="37" t="s">
        <v>847</v>
      </c>
      <c r="C40" s="23"/>
      <c r="D40" s="23"/>
    </row>
    <row r="41" spans="1:4">
      <c r="A41" s="308">
        <v>114002</v>
      </c>
      <c r="B41" s="37" t="s">
        <v>848</v>
      </c>
      <c r="C41" s="23"/>
      <c r="D41" s="23"/>
    </row>
    <row r="42" spans="1:4">
      <c r="A42" s="308">
        <v>114003</v>
      </c>
      <c r="B42" s="37" t="s">
        <v>849</v>
      </c>
      <c r="C42" s="23"/>
      <c r="D42" s="23"/>
    </row>
    <row r="43" spans="1:4">
      <c r="A43" s="309">
        <v>115</v>
      </c>
      <c r="B43" s="36" t="s">
        <v>837</v>
      </c>
      <c r="C43" s="21">
        <f>SUM(C44:C51)</f>
        <v>0</v>
      </c>
      <c r="D43" s="21">
        <f>SUM(D44:D51)</f>
        <v>0</v>
      </c>
    </row>
    <row r="44" spans="1:4">
      <c r="A44" s="308">
        <v>115001</v>
      </c>
      <c r="B44" s="37" t="s">
        <v>850</v>
      </c>
      <c r="C44" s="23"/>
      <c r="D44" s="23"/>
    </row>
    <row r="45" spans="1:4">
      <c r="A45" s="308">
        <v>115002</v>
      </c>
      <c r="B45" s="37" t="s">
        <v>851</v>
      </c>
      <c r="C45" s="23"/>
      <c r="D45" s="23"/>
    </row>
    <row r="46" spans="1:4">
      <c r="A46" s="308">
        <v>115003</v>
      </c>
      <c r="B46" s="37" t="s">
        <v>852</v>
      </c>
      <c r="C46" s="23"/>
      <c r="D46" s="23"/>
    </row>
    <row r="47" spans="1:4">
      <c r="A47" s="308">
        <v>115004</v>
      </c>
      <c r="B47" s="37" t="s">
        <v>853</v>
      </c>
      <c r="C47" s="23"/>
      <c r="D47" s="23"/>
    </row>
    <row r="48" spans="1:4">
      <c r="A48" s="308">
        <v>115005</v>
      </c>
      <c r="B48" s="37" t="s">
        <v>854</v>
      </c>
      <c r="C48" s="23"/>
      <c r="D48" s="23"/>
    </row>
    <row r="49" spans="1:4">
      <c r="A49" s="308">
        <v>115006</v>
      </c>
      <c r="B49" s="37" t="s">
        <v>855</v>
      </c>
      <c r="C49" s="23"/>
      <c r="D49" s="23"/>
    </row>
    <row r="50" spans="1:4">
      <c r="A50" s="308">
        <v>115007</v>
      </c>
      <c r="B50" s="37" t="s">
        <v>856</v>
      </c>
      <c r="C50" s="23"/>
      <c r="D50" s="23"/>
    </row>
    <row r="51" spans="1:4">
      <c r="A51" s="308">
        <v>115008</v>
      </c>
      <c r="B51" s="37" t="s">
        <v>857</v>
      </c>
      <c r="C51" s="23"/>
      <c r="D51" s="23"/>
    </row>
    <row r="52" spans="1:4">
      <c r="A52" s="309">
        <v>116</v>
      </c>
      <c r="B52" s="36" t="s">
        <v>858</v>
      </c>
      <c r="C52" s="21">
        <f>SUM(C53)</f>
        <v>0</v>
      </c>
      <c r="D52" s="21">
        <f>SUM(D53)</f>
        <v>0</v>
      </c>
    </row>
    <row r="53" spans="1:4">
      <c r="A53" s="308">
        <v>116001</v>
      </c>
      <c r="B53" s="37" t="s">
        <v>859</v>
      </c>
      <c r="C53" s="23"/>
      <c r="D53" s="23"/>
    </row>
    <row r="54" spans="1:4">
      <c r="A54" s="309">
        <v>117</v>
      </c>
      <c r="B54" s="36" t="s">
        <v>860</v>
      </c>
      <c r="C54" s="21">
        <f>SUM(C55:C56)</f>
        <v>0</v>
      </c>
      <c r="D54" s="21">
        <f>SUM(D55:D56)</f>
        <v>0</v>
      </c>
    </row>
    <row r="55" spans="1:4">
      <c r="A55" s="308">
        <v>117001</v>
      </c>
      <c r="B55" s="37" t="s">
        <v>861</v>
      </c>
      <c r="C55" s="23"/>
      <c r="D55" s="23"/>
    </row>
    <row r="56" spans="1:4">
      <c r="A56" s="308">
        <v>117002</v>
      </c>
      <c r="B56" s="37" t="s">
        <v>862</v>
      </c>
      <c r="C56" s="23"/>
      <c r="D56" s="23"/>
    </row>
    <row r="57" spans="1:4">
      <c r="A57" s="309">
        <v>118</v>
      </c>
      <c r="B57" s="36" t="s">
        <v>863</v>
      </c>
      <c r="C57" s="21">
        <f>C58+C70+C73+C78</f>
        <v>0</v>
      </c>
      <c r="D57" s="21">
        <f>D58+D70+D73+D78</f>
        <v>0</v>
      </c>
    </row>
    <row r="58" spans="1:4">
      <c r="A58" s="309">
        <v>1180</v>
      </c>
      <c r="B58" s="36" t="s">
        <v>864</v>
      </c>
      <c r="C58" s="21">
        <f>SUM(C59:C69)</f>
        <v>0</v>
      </c>
      <c r="D58" s="21">
        <f>SUM(D59:D69)</f>
        <v>0</v>
      </c>
    </row>
    <row r="59" spans="1:4">
      <c r="A59" s="308">
        <v>118001</v>
      </c>
      <c r="B59" s="37" t="s">
        <v>865</v>
      </c>
      <c r="C59" s="23"/>
      <c r="D59" s="23"/>
    </row>
    <row r="60" spans="1:4" ht="17.25" customHeight="1">
      <c r="A60" s="308">
        <v>118002</v>
      </c>
      <c r="B60" s="37" t="s">
        <v>866</v>
      </c>
      <c r="C60" s="23"/>
      <c r="D60" s="23"/>
    </row>
    <row r="61" spans="1:4">
      <c r="A61" s="308">
        <v>118003</v>
      </c>
      <c r="B61" s="37" t="s">
        <v>867</v>
      </c>
      <c r="C61" s="23"/>
      <c r="D61" s="23"/>
    </row>
    <row r="62" spans="1:4">
      <c r="A62" s="308">
        <v>118004</v>
      </c>
      <c r="B62" s="37" t="s">
        <v>1083</v>
      </c>
      <c r="C62" s="23"/>
      <c r="D62" s="23"/>
    </row>
    <row r="63" spans="1:4">
      <c r="A63" s="308">
        <v>118005</v>
      </c>
      <c r="B63" s="37" t="s">
        <v>868</v>
      </c>
      <c r="C63" s="23"/>
      <c r="D63" s="23"/>
    </row>
    <row r="64" spans="1:4">
      <c r="A64" s="308">
        <v>118006</v>
      </c>
      <c r="B64" s="37" t="s">
        <v>869</v>
      </c>
      <c r="C64" s="23"/>
      <c r="D64" s="23"/>
    </row>
    <row r="65" spans="1:4">
      <c r="A65" s="308">
        <v>118007</v>
      </c>
      <c r="B65" s="37" t="s">
        <v>870</v>
      </c>
      <c r="C65" s="23"/>
      <c r="D65" s="23"/>
    </row>
    <row r="66" spans="1:4">
      <c r="A66" s="308">
        <v>118008</v>
      </c>
      <c r="B66" s="37" t="s">
        <v>871</v>
      </c>
      <c r="C66" s="23"/>
      <c r="D66" s="23"/>
    </row>
    <row r="67" spans="1:4">
      <c r="A67" s="308">
        <v>118009</v>
      </c>
      <c r="B67" s="37" t="s">
        <v>872</v>
      </c>
      <c r="C67" s="23"/>
      <c r="D67" s="23"/>
    </row>
    <row r="68" spans="1:4" ht="18.75" customHeight="1">
      <c r="A68" s="308">
        <v>118010</v>
      </c>
      <c r="B68" s="37" t="s">
        <v>873</v>
      </c>
      <c r="C68" s="23"/>
      <c r="D68" s="23"/>
    </row>
    <row r="69" spans="1:4">
      <c r="A69" s="308">
        <v>118011</v>
      </c>
      <c r="B69" s="37" t="s">
        <v>874</v>
      </c>
      <c r="C69" s="23"/>
      <c r="D69" s="23"/>
    </row>
    <row r="70" spans="1:4">
      <c r="A70" s="309">
        <v>1181</v>
      </c>
      <c r="B70" s="36" t="s">
        <v>875</v>
      </c>
      <c r="C70" s="21">
        <f>SUM(C71:C72)</f>
        <v>0</v>
      </c>
      <c r="D70" s="21">
        <f>SUM(D71:D72)</f>
        <v>0</v>
      </c>
    </row>
    <row r="71" spans="1:4">
      <c r="A71" s="308">
        <v>118101</v>
      </c>
      <c r="B71" s="37" t="s">
        <v>876</v>
      </c>
      <c r="C71" s="23"/>
      <c r="D71" s="23"/>
    </row>
    <row r="72" spans="1:4">
      <c r="A72" s="308">
        <v>118102</v>
      </c>
      <c r="B72" s="37" t="s">
        <v>877</v>
      </c>
      <c r="C72" s="23"/>
      <c r="D72" s="23"/>
    </row>
    <row r="73" spans="1:4">
      <c r="A73" s="309">
        <v>1182</v>
      </c>
      <c r="B73" s="36" t="s">
        <v>878</v>
      </c>
      <c r="C73" s="21">
        <f>SUM(C74:C77)</f>
        <v>0</v>
      </c>
      <c r="D73" s="21">
        <f>SUM(D74:D77)</f>
        <v>0</v>
      </c>
    </row>
    <row r="74" spans="1:4">
      <c r="A74" s="308">
        <v>118201</v>
      </c>
      <c r="B74" s="37" t="s">
        <v>879</v>
      </c>
      <c r="C74" s="23"/>
      <c r="D74" s="23"/>
    </row>
    <row r="75" spans="1:4">
      <c r="A75" s="308">
        <v>118202</v>
      </c>
      <c r="B75" s="37" t="s">
        <v>880</v>
      </c>
      <c r="C75" s="23"/>
      <c r="D75" s="23"/>
    </row>
    <row r="76" spans="1:4">
      <c r="A76" s="308">
        <v>118203</v>
      </c>
      <c r="B76" s="37" t="s">
        <v>881</v>
      </c>
      <c r="C76" s="23"/>
      <c r="D76" s="23"/>
    </row>
    <row r="77" spans="1:4">
      <c r="A77" s="308">
        <v>118204</v>
      </c>
      <c r="B77" s="37" t="s">
        <v>882</v>
      </c>
      <c r="C77" s="23"/>
      <c r="D77" s="23"/>
    </row>
    <row r="78" spans="1:4">
      <c r="A78" s="309">
        <v>1183</v>
      </c>
      <c r="B78" s="36" t="s">
        <v>883</v>
      </c>
      <c r="C78" s="21">
        <f>SUM(C79:C82)</f>
        <v>0</v>
      </c>
      <c r="D78" s="21">
        <f>SUM(D79:D82)</f>
        <v>0</v>
      </c>
    </row>
    <row r="79" spans="1:4">
      <c r="A79" s="308">
        <v>118301</v>
      </c>
      <c r="B79" s="37" t="s">
        <v>874</v>
      </c>
      <c r="C79" s="23"/>
      <c r="D79" s="23"/>
    </row>
    <row r="80" spans="1:4">
      <c r="A80" s="308">
        <v>118302</v>
      </c>
      <c r="B80" s="37" t="s">
        <v>884</v>
      </c>
      <c r="C80" s="23"/>
      <c r="D80" s="23"/>
    </row>
    <row r="81" spans="1:4">
      <c r="A81" s="308">
        <v>118303</v>
      </c>
      <c r="B81" s="37" t="s">
        <v>885</v>
      </c>
      <c r="C81" s="23"/>
      <c r="D81" s="23"/>
    </row>
    <row r="82" spans="1:4">
      <c r="A82" s="308">
        <v>118304</v>
      </c>
      <c r="B82" s="37" t="s">
        <v>886</v>
      </c>
      <c r="C82" s="23"/>
      <c r="D82" s="23"/>
    </row>
    <row r="83" spans="1:4">
      <c r="A83" s="309">
        <v>12</v>
      </c>
      <c r="B83" s="36" t="s">
        <v>887</v>
      </c>
      <c r="C83" s="20">
        <f>C84+C102+C105+C108</f>
        <v>377474988.69</v>
      </c>
      <c r="D83" s="20">
        <f>D84+D102+D105+D108</f>
        <v>202959469.69999999</v>
      </c>
    </row>
    <row r="84" spans="1:4">
      <c r="A84" s="309">
        <v>120</v>
      </c>
      <c r="B84" s="36" t="s">
        <v>888</v>
      </c>
      <c r="C84" s="21">
        <f>C85+C86+C87+C88+C94+C95+C96+C97+C98+C99+C100+C101</f>
        <v>377474988.69</v>
      </c>
      <c r="D84" s="21">
        <f>D85+D86+D87+D88+D94+D95+D96+D97+D98+D99+D100+D101</f>
        <v>202959469.69999999</v>
      </c>
    </row>
    <row r="85" spans="1:4">
      <c r="A85" s="308">
        <v>120001</v>
      </c>
      <c r="B85" s="37" t="s">
        <v>889</v>
      </c>
      <c r="C85" s="23"/>
      <c r="D85" s="23"/>
    </row>
    <row r="86" spans="1:4">
      <c r="A86" s="308">
        <v>120002</v>
      </c>
      <c r="B86" s="37" t="s">
        <v>890</v>
      </c>
      <c r="C86" s="23"/>
      <c r="D86" s="23"/>
    </row>
    <row r="87" spans="1:4">
      <c r="A87" s="308">
        <v>120003</v>
      </c>
      <c r="B87" s="37" t="s">
        <v>891</v>
      </c>
      <c r="C87" s="23"/>
      <c r="D87" s="23"/>
    </row>
    <row r="88" spans="1:4">
      <c r="A88" s="310">
        <v>120004</v>
      </c>
      <c r="B88" s="39" t="s">
        <v>892</v>
      </c>
      <c r="C88" s="21">
        <f>SUM(C89:C93)</f>
        <v>377474988.69</v>
      </c>
      <c r="D88" s="21">
        <f>SUM(D89:D93)</f>
        <v>202959469.69999999</v>
      </c>
    </row>
    <row r="89" spans="1:4">
      <c r="A89" s="308">
        <v>1200041</v>
      </c>
      <c r="B89" s="37" t="s">
        <v>893</v>
      </c>
      <c r="C89" s="23">
        <v>258508000</v>
      </c>
      <c r="D89" s="23">
        <v>141986725</v>
      </c>
    </row>
    <row r="90" spans="1:4">
      <c r="A90" s="308">
        <v>1200042</v>
      </c>
      <c r="B90" s="37" t="s">
        <v>894</v>
      </c>
      <c r="C90" s="23"/>
      <c r="D90" s="23"/>
    </row>
    <row r="91" spans="1:4">
      <c r="A91" s="22">
        <v>1200043</v>
      </c>
      <c r="B91" s="38" t="s">
        <v>895</v>
      </c>
      <c r="C91" s="23"/>
      <c r="D91" s="23"/>
    </row>
    <row r="92" spans="1:4">
      <c r="A92" s="308">
        <v>1200044</v>
      </c>
      <c r="B92" s="37" t="s">
        <v>896</v>
      </c>
      <c r="C92" s="23"/>
      <c r="D92" s="23"/>
    </row>
    <row r="93" spans="1:4">
      <c r="A93" s="311">
        <v>1200045</v>
      </c>
      <c r="B93" s="37" t="s">
        <v>897</v>
      </c>
      <c r="C93" s="23">
        <v>118966988.69</v>
      </c>
      <c r="D93" s="23">
        <v>60972744.700000003</v>
      </c>
    </row>
    <row r="94" spans="1:4">
      <c r="A94" s="308">
        <v>120005</v>
      </c>
      <c r="B94" s="37" t="s">
        <v>898</v>
      </c>
      <c r="C94" s="23"/>
      <c r="D94" s="23"/>
    </row>
    <row r="95" spans="1:4">
      <c r="A95" s="308">
        <v>120006</v>
      </c>
      <c r="B95" s="37" t="s">
        <v>899</v>
      </c>
      <c r="C95" s="23"/>
      <c r="D95" s="23"/>
    </row>
    <row r="96" spans="1:4">
      <c r="A96" s="308">
        <v>120007</v>
      </c>
      <c r="B96" s="37" t="s">
        <v>900</v>
      </c>
      <c r="C96" s="23"/>
      <c r="D96" s="23"/>
    </row>
    <row r="97" spans="1:4">
      <c r="A97" s="308">
        <v>120008</v>
      </c>
      <c r="B97" s="37" t="s">
        <v>901</v>
      </c>
      <c r="C97" s="23"/>
      <c r="D97" s="23"/>
    </row>
    <row r="98" spans="1:4">
      <c r="A98" s="308">
        <v>120009</v>
      </c>
      <c r="B98" s="37" t="s">
        <v>902</v>
      </c>
      <c r="C98" s="23"/>
      <c r="D98" s="23"/>
    </row>
    <row r="99" spans="1:4">
      <c r="A99" s="75">
        <v>120010</v>
      </c>
      <c r="B99" s="76" t="s">
        <v>1058</v>
      </c>
      <c r="C99" s="23"/>
      <c r="D99" s="23"/>
    </row>
    <row r="100" spans="1:4">
      <c r="A100" s="312">
        <v>120011</v>
      </c>
      <c r="B100" s="76" t="s">
        <v>1059</v>
      </c>
      <c r="C100" s="23"/>
      <c r="D100" s="23"/>
    </row>
    <row r="101" spans="1:4">
      <c r="A101" s="312">
        <v>120012</v>
      </c>
      <c r="B101" s="76" t="s">
        <v>1060</v>
      </c>
      <c r="C101" s="23"/>
      <c r="D101" s="23"/>
    </row>
    <row r="102" spans="1:4">
      <c r="A102" s="309">
        <v>121</v>
      </c>
      <c r="B102" s="36" t="s">
        <v>903</v>
      </c>
      <c r="C102" s="21">
        <f>SUM(C103:C104)</f>
        <v>0</v>
      </c>
      <c r="D102" s="21">
        <f>SUM(D103:D104)</f>
        <v>0</v>
      </c>
    </row>
    <row r="103" spans="1:4" ht="24" customHeight="1">
      <c r="A103" s="308">
        <v>121001</v>
      </c>
      <c r="B103" s="37" t="s">
        <v>904</v>
      </c>
      <c r="C103" s="23"/>
      <c r="D103" s="23"/>
    </row>
    <row r="104" spans="1:4">
      <c r="A104" s="308">
        <v>121002</v>
      </c>
      <c r="B104" s="37" t="s">
        <v>905</v>
      </c>
      <c r="C104" s="23"/>
      <c r="D104" s="23"/>
    </row>
    <row r="105" spans="1:4">
      <c r="A105" s="309">
        <v>122</v>
      </c>
      <c r="B105" s="36" t="s">
        <v>346</v>
      </c>
      <c r="C105" s="21">
        <f>SUM(C106:C107)</f>
        <v>0</v>
      </c>
      <c r="D105" s="21">
        <f>SUM(D106:D107)</f>
        <v>0</v>
      </c>
    </row>
    <row r="106" spans="1:4">
      <c r="A106" s="308">
        <v>122001</v>
      </c>
      <c r="B106" s="37" t="s">
        <v>347</v>
      </c>
      <c r="C106" s="23"/>
      <c r="D106" s="23"/>
    </row>
    <row r="107" spans="1:4">
      <c r="A107" s="308">
        <v>122002</v>
      </c>
      <c r="B107" s="37" t="s">
        <v>348</v>
      </c>
      <c r="C107" s="23"/>
      <c r="D107" s="23"/>
    </row>
    <row r="108" spans="1:4">
      <c r="A108" s="309">
        <v>123</v>
      </c>
      <c r="B108" s="36" t="s">
        <v>349</v>
      </c>
      <c r="C108" s="21">
        <f>SUM(C109:C112)</f>
        <v>0</v>
      </c>
      <c r="D108" s="21">
        <f>SUM(D109:D112)</f>
        <v>0</v>
      </c>
    </row>
    <row r="109" spans="1:4">
      <c r="A109" s="308">
        <v>123001</v>
      </c>
      <c r="B109" s="37" t="s">
        <v>350</v>
      </c>
      <c r="C109" s="23"/>
      <c r="D109" s="23"/>
    </row>
    <row r="110" spans="1:4">
      <c r="A110" s="308">
        <v>123002</v>
      </c>
      <c r="B110" s="37" t="s">
        <v>351</v>
      </c>
      <c r="C110" s="23"/>
      <c r="D110" s="23"/>
    </row>
    <row r="111" spans="1:4">
      <c r="A111" s="308">
        <v>123003</v>
      </c>
      <c r="B111" s="37" t="s">
        <v>352</v>
      </c>
      <c r="C111" s="23"/>
      <c r="D111" s="23"/>
    </row>
    <row r="112" spans="1:4">
      <c r="A112" s="308">
        <v>123004</v>
      </c>
      <c r="B112" s="37" t="s">
        <v>353</v>
      </c>
      <c r="C112" s="23"/>
      <c r="D112" s="23"/>
    </row>
    <row r="113" spans="1:4">
      <c r="A113" s="30">
        <v>124</v>
      </c>
      <c r="B113" s="41" t="s">
        <v>816</v>
      </c>
      <c r="C113" s="83">
        <f>SUM(C114:C116)</f>
        <v>0</v>
      </c>
      <c r="D113" s="83">
        <f t="shared" ref="D113" si="0">SUM(D114:D116)</f>
        <v>0</v>
      </c>
    </row>
    <row r="114" spans="1:4">
      <c r="A114" s="31">
        <v>140002</v>
      </c>
      <c r="B114" s="42" t="s">
        <v>470</v>
      </c>
      <c r="C114" s="84"/>
      <c r="D114" s="84"/>
    </row>
    <row r="115" spans="1:4">
      <c r="A115" s="31">
        <v>140003</v>
      </c>
      <c r="B115" s="42" t="s">
        <v>471</v>
      </c>
      <c r="C115" s="84"/>
      <c r="D115" s="84"/>
    </row>
    <row r="116" spans="1:4">
      <c r="A116" s="31">
        <v>141001</v>
      </c>
      <c r="B116" s="42" t="s">
        <v>815</v>
      </c>
      <c r="C116" s="84"/>
      <c r="D116" s="84"/>
    </row>
    <row r="117" spans="1:4">
      <c r="A117" s="309">
        <v>13</v>
      </c>
      <c r="B117" s="36" t="s">
        <v>906</v>
      </c>
      <c r="C117" s="20">
        <f>C118+C128+C135+C143+C149</f>
        <v>0</v>
      </c>
      <c r="D117" s="20">
        <f>D118+D128+D135+D143+D149</f>
        <v>6000000</v>
      </c>
    </row>
    <row r="118" spans="1:4">
      <c r="A118" s="309">
        <v>1310</v>
      </c>
      <c r="B118" s="36" t="s">
        <v>907</v>
      </c>
      <c r="C118" s="21">
        <f>SUM(C119:C127)</f>
        <v>0</v>
      </c>
      <c r="D118" s="21">
        <f>SUM(D119:D127)</f>
        <v>0</v>
      </c>
    </row>
    <row r="119" spans="1:4">
      <c r="A119" s="308">
        <v>131001</v>
      </c>
      <c r="B119" s="37" t="s">
        <v>908</v>
      </c>
      <c r="C119" s="23"/>
      <c r="D119" s="23"/>
    </row>
    <row r="120" spans="1:4">
      <c r="A120" s="308">
        <v>131002</v>
      </c>
      <c r="B120" s="37" t="s">
        <v>909</v>
      </c>
      <c r="C120" s="23"/>
      <c r="D120" s="23"/>
    </row>
    <row r="121" spans="1:4">
      <c r="A121" s="308">
        <v>131003</v>
      </c>
      <c r="B121" s="37" t="s">
        <v>910</v>
      </c>
      <c r="C121" s="23"/>
      <c r="D121" s="23"/>
    </row>
    <row r="122" spans="1:4">
      <c r="A122" s="308">
        <v>131004</v>
      </c>
      <c r="B122" s="37" t="s">
        <v>911</v>
      </c>
      <c r="C122" s="23"/>
      <c r="D122" s="23"/>
    </row>
    <row r="123" spans="1:4">
      <c r="A123" s="308">
        <v>131005</v>
      </c>
      <c r="B123" s="37" t="s">
        <v>912</v>
      </c>
      <c r="C123" s="23"/>
      <c r="D123" s="23"/>
    </row>
    <row r="124" spans="1:4">
      <c r="A124" s="308">
        <v>131006</v>
      </c>
      <c r="B124" s="37" t="s">
        <v>913</v>
      </c>
      <c r="C124" s="23"/>
      <c r="D124" s="23"/>
    </row>
    <row r="125" spans="1:4">
      <c r="A125" s="308">
        <v>131007</v>
      </c>
      <c r="B125" s="37" t="s">
        <v>916</v>
      </c>
      <c r="C125" s="23"/>
      <c r="D125" s="23"/>
    </row>
    <row r="126" spans="1:4">
      <c r="A126" s="308">
        <v>131008</v>
      </c>
      <c r="B126" s="37" t="s">
        <v>914</v>
      </c>
      <c r="C126" s="23"/>
      <c r="D126" s="23"/>
    </row>
    <row r="127" spans="1:4">
      <c r="A127" s="308">
        <v>131009</v>
      </c>
      <c r="B127" s="37" t="s">
        <v>915</v>
      </c>
      <c r="C127" s="23"/>
      <c r="D127" s="23"/>
    </row>
    <row r="128" spans="1:4">
      <c r="A128" s="309">
        <v>1311</v>
      </c>
      <c r="B128" s="36" t="s">
        <v>917</v>
      </c>
      <c r="C128" s="21">
        <f>SUM(C129:C134)</f>
        <v>0</v>
      </c>
      <c r="D128" s="21">
        <f>SUM(D129:D134)</f>
        <v>0</v>
      </c>
    </row>
    <row r="129" spans="1:4">
      <c r="A129" s="308">
        <v>131101</v>
      </c>
      <c r="B129" s="37" t="s">
        <v>918</v>
      </c>
      <c r="C129" s="23"/>
      <c r="D129" s="23"/>
    </row>
    <row r="130" spans="1:4" ht="30">
      <c r="A130" s="308">
        <v>131102</v>
      </c>
      <c r="B130" s="37" t="s">
        <v>919</v>
      </c>
      <c r="C130" s="23"/>
      <c r="D130" s="23"/>
    </row>
    <row r="131" spans="1:4" ht="30">
      <c r="A131" s="308">
        <v>131103</v>
      </c>
      <c r="B131" s="37" t="s">
        <v>920</v>
      </c>
      <c r="C131" s="23"/>
      <c r="D131" s="23"/>
    </row>
    <row r="132" spans="1:4" ht="30">
      <c r="A132" s="308">
        <v>131104</v>
      </c>
      <c r="B132" s="37" t="s">
        <v>921</v>
      </c>
      <c r="C132" s="23"/>
      <c r="D132" s="23"/>
    </row>
    <row r="133" spans="1:4" ht="17.25" customHeight="1">
      <c r="A133" s="308">
        <v>131105</v>
      </c>
      <c r="B133" s="37" t="s">
        <v>922</v>
      </c>
      <c r="C133" s="23"/>
      <c r="D133" s="23"/>
    </row>
    <row r="134" spans="1:4">
      <c r="A134" s="308">
        <v>131106</v>
      </c>
      <c r="B134" s="37" t="s">
        <v>923</v>
      </c>
      <c r="C134" s="23"/>
      <c r="D134" s="23"/>
    </row>
    <row r="135" spans="1:4">
      <c r="A135" s="309">
        <v>1320</v>
      </c>
      <c r="B135" s="36" t="s">
        <v>924</v>
      </c>
      <c r="C135" s="21">
        <f>SUM(C136:C142)</f>
        <v>0</v>
      </c>
      <c r="D135" s="21">
        <f>SUM(D136:D142)</f>
        <v>6000000</v>
      </c>
    </row>
    <row r="136" spans="1:4">
      <c r="A136" s="308">
        <v>132001</v>
      </c>
      <c r="B136" s="37" t="s">
        <v>925</v>
      </c>
      <c r="C136" s="23"/>
      <c r="D136" s="23"/>
    </row>
    <row r="137" spans="1:4">
      <c r="A137" s="308">
        <v>132002</v>
      </c>
      <c r="B137" s="37" t="s">
        <v>909</v>
      </c>
      <c r="C137" s="23"/>
      <c r="D137" s="23"/>
    </row>
    <row r="138" spans="1:4" ht="20.25" customHeight="1">
      <c r="A138" s="308">
        <v>132003</v>
      </c>
      <c r="B138" s="37" t="s">
        <v>926</v>
      </c>
      <c r="C138" s="23"/>
      <c r="D138" s="23"/>
    </row>
    <row r="139" spans="1:4">
      <c r="A139" s="308">
        <v>132004</v>
      </c>
      <c r="B139" s="37" t="s">
        <v>927</v>
      </c>
      <c r="C139" s="23"/>
      <c r="D139" s="23"/>
    </row>
    <row r="140" spans="1:4">
      <c r="A140" s="308">
        <v>132005</v>
      </c>
      <c r="B140" s="37" t="s">
        <v>928</v>
      </c>
      <c r="C140" s="23"/>
      <c r="D140" s="23"/>
    </row>
    <row r="141" spans="1:4">
      <c r="A141" s="308">
        <v>132006</v>
      </c>
      <c r="B141" s="37" t="s">
        <v>929</v>
      </c>
      <c r="C141" s="23"/>
      <c r="D141" s="23"/>
    </row>
    <row r="142" spans="1:4">
      <c r="A142" s="308">
        <v>132007</v>
      </c>
      <c r="B142" s="37" t="s">
        <v>930</v>
      </c>
      <c r="C142" s="23">
        <v>0</v>
      </c>
      <c r="D142" s="23">
        <v>6000000</v>
      </c>
    </row>
    <row r="143" spans="1:4">
      <c r="A143" s="309">
        <v>1330</v>
      </c>
      <c r="B143" s="36" t="s">
        <v>931</v>
      </c>
      <c r="C143" s="21">
        <f>SUM(C144:C148)</f>
        <v>0</v>
      </c>
      <c r="D143" s="21">
        <f>SUM(D144:D148)</f>
        <v>0</v>
      </c>
    </row>
    <row r="144" spans="1:4">
      <c r="A144" s="308">
        <v>133001</v>
      </c>
      <c r="B144" s="37" t="s">
        <v>908</v>
      </c>
      <c r="C144" s="23"/>
      <c r="D144" s="23"/>
    </row>
    <row r="145" spans="1:4">
      <c r="A145" s="308">
        <v>133002</v>
      </c>
      <c r="B145" s="37" t="s">
        <v>910</v>
      </c>
      <c r="C145" s="23"/>
      <c r="D145" s="23"/>
    </row>
    <row r="146" spans="1:4">
      <c r="A146" s="308">
        <v>133003</v>
      </c>
      <c r="B146" s="37" t="s">
        <v>932</v>
      </c>
      <c r="C146" s="23"/>
      <c r="D146" s="23"/>
    </row>
    <row r="147" spans="1:4">
      <c r="A147" s="308">
        <v>133004</v>
      </c>
      <c r="B147" s="37" t="s">
        <v>933</v>
      </c>
      <c r="C147" s="23"/>
      <c r="D147" s="23"/>
    </row>
    <row r="148" spans="1:4">
      <c r="A148" s="308">
        <v>133005</v>
      </c>
      <c r="B148" s="37" t="s">
        <v>934</v>
      </c>
      <c r="C148" s="23"/>
      <c r="D148" s="23"/>
    </row>
    <row r="149" spans="1:4">
      <c r="A149" s="309">
        <v>1340</v>
      </c>
      <c r="B149" s="36" t="s">
        <v>935</v>
      </c>
      <c r="C149" s="21">
        <f>SUM(C150:C152)</f>
        <v>0</v>
      </c>
      <c r="D149" s="21">
        <f>SUM(D150:D152)</f>
        <v>0</v>
      </c>
    </row>
    <row r="150" spans="1:4">
      <c r="A150" s="308">
        <v>134001</v>
      </c>
      <c r="B150" s="37" t="s">
        <v>936</v>
      </c>
      <c r="C150" s="23"/>
      <c r="D150" s="23"/>
    </row>
    <row r="151" spans="1:4">
      <c r="A151" s="308">
        <v>134002</v>
      </c>
      <c r="B151" s="37" t="s">
        <v>937</v>
      </c>
      <c r="C151" s="23"/>
      <c r="D151" s="23"/>
    </row>
    <row r="152" spans="1:4">
      <c r="A152" s="308">
        <v>134003</v>
      </c>
      <c r="B152" s="37" t="s">
        <v>938</v>
      </c>
      <c r="C152" s="23"/>
      <c r="D152" s="23"/>
    </row>
    <row r="153" spans="1:4">
      <c r="A153" s="18">
        <v>2</v>
      </c>
      <c r="B153" s="36" t="s">
        <v>372</v>
      </c>
      <c r="C153" s="20">
        <f>C154+C259</f>
        <v>1018298084.45</v>
      </c>
      <c r="D153" s="20">
        <f>D154+D259</f>
        <v>906495844.778</v>
      </c>
    </row>
    <row r="154" spans="1:4">
      <c r="A154" s="309">
        <v>21</v>
      </c>
      <c r="B154" s="36" t="s">
        <v>939</v>
      </c>
      <c r="C154" s="20">
        <f>C155+C220+C225+C230</f>
        <v>1018298084.45</v>
      </c>
      <c r="D154" s="20">
        <f>D155+D220+D225+D230</f>
        <v>906495844.778</v>
      </c>
    </row>
    <row r="155" spans="1:4">
      <c r="A155" s="309">
        <v>210</v>
      </c>
      <c r="B155" s="36" t="s">
        <v>940</v>
      </c>
      <c r="C155" s="21">
        <f>C156+C163+C170+C176+C187+C191+C196+C200+C215</f>
        <v>891834363.45000005</v>
      </c>
      <c r="D155" s="21">
        <f>D156+D163+D170+D176+D187+D191+D196+D200+D215</f>
        <v>906495844.778</v>
      </c>
    </row>
    <row r="156" spans="1:4">
      <c r="A156" s="309">
        <v>2101</v>
      </c>
      <c r="B156" s="36" t="s">
        <v>941</v>
      </c>
      <c r="C156" s="21">
        <f>SUM(C157:C162)</f>
        <v>121642095</v>
      </c>
      <c r="D156" s="21">
        <f>SUM(D157:D162)</f>
        <v>114479439</v>
      </c>
    </row>
    <row r="157" spans="1:4">
      <c r="A157" s="308">
        <v>210101</v>
      </c>
      <c r="B157" s="37" t="s">
        <v>942</v>
      </c>
      <c r="C157" s="23">
        <v>121642095</v>
      </c>
      <c r="D157" s="23">
        <v>109054439</v>
      </c>
    </row>
    <row r="158" spans="1:4">
      <c r="A158" s="308">
        <v>210102</v>
      </c>
      <c r="B158" s="37" t="s">
        <v>943</v>
      </c>
      <c r="C158" s="23"/>
      <c r="D158" s="23"/>
    </row>
    <row r="159" spans="1:4">
      <c r="A159" s="308">
        <v>210103</v>
      </c>
      <c r="B159" s="37" t="s">
        <v>944</v>
      </c>
      <c r="C159" s="23"/>
      <c r="D159" s="23"/>
    </row>
    <row r="160" spans="1:4">
      <c r="A160" s="308">
        <v>210104</v>
      </c>
      <c r="B160" s="37" t="s">
        <v>945</v>
      </c>
      <c r="C160" s="23">
        <v>0</v>
      </c>
      <c r="D160" s="23">
        <v>5425000</v>
      </c>
    </row>
    <row r="161" spans="1:4">
      <c r="A161" s="308">
        <v>210105</v>
      </c>
      <c r="B161" s="37" t="s">
        <v>946</v>
      </c>
      <c r="C161" s="23"/>
      <c r="D161" s="23"/>
    </row>
    <row r="162" spans="1:4">
      <c r="A162" s="308">
        <v>210106</v>
      </c>
      <c r="B162" s="37" t="s">
        <v>1084</v>
      </c>
      <c r="C162" s="23"/>
      <c r="D162" s="23"/>
    </row>
    <row r="163" spans="1:4">
      <c r="A163" s="309">
        <v>2102</v>
      </c>
      <c r="B163" s="36" t="s">
        <v>947</v>
      </c>
      <c r="C163" s="21">
        <f>SUM(C164:C169)</f>
        <v>13237184</v>
      </c>
      <c r="D163" s="21">
        <f>SUM(D164:D169)</f>
        <v>12049125.158</v>
      </c>
    </row>
    <row r="164" spans="1:4">
      <c r="A164" s="308">
        <v>210201</v>
      </c>
      <c r="B164" s="37" t="s">
        <v>950</v>
      </c>
      <c r="C164" s="23">
        <v>8700698</v>
      </c>
      <c r="D164" s="23">
        <v>8208810.3099999996</v>
      </c>
    </row>
    <row r="165" spans="1:4">
      <c r="A165" s="308">
        <v>210202</v>
      </c>
      <c r="B165" s="37" t="s">
        <v>951</v>
      </c>
      <c r="C165" s="23">
        <v>987124</v>
      </c>
      <c r="D165" s="23">
        <v>872435.46400000004</v>
      </c>
    </row>
    <row r="166" spans="1:4">
      <c r="A166" s="308">
        <v>210203</v>
      </c>
      <c r="B166" s="37" t="s">
        <v>952</v>
      </c>
      <c r="C166" s="23">
        <v>1233906</v>
      </c>
      <c r="D166" s="23">
        <v>1090541.79</v>
      </c>
    </row>
    <row r="167" spans="1:4">
      <c r="A167" s="308">
        <v>210204</v>
      </c>
      <c r="B167" s="37" t="s">
        <v>953</v>
      </c>
      <c r="C167" s="23">
        <v>210496</v>
      </c>
      <c r="D167" s="23">
        <v>170667.054</v>
      </c>
    </row>
    <row r="168" spans="1:4">
      <c r="A168" s="308">
        <v>210205</v>
      </c>
      <c r="B168" s="37" t="s">
        <v>954</v>
      </c>
      <c r="C168" s="23">
        <v>2104960</v>
      </c>
      <c r="D168" s="23">
        <v>1706670.54</v>
      </c>
    </row>
    <row r="169" spans="1:4">
      <c r="A169" s="171">
        <v>210206</v>
      </c>
      <c r="B169" s="59" t="s">
        <v>1085</v>
      </c>
      <c r="C169" s="23"/>
      <c r="D169" s="23"/>
    </row>
    <row r="170" spans="1:4">
      <c r="A170" s="309">
        <v>2103</v>
      </c>
      <c r="B170" s="36" t="s">
        <v>948</v>
      </c>
      <c r="C170" s="21">
        <f>SUM(C171:C175)</f>
        <v>0</v>
      </c>
      <c r="D170" s="21">
        <f>SUM(D171:D175)</f>
        <v>0</v>
      </c>
    </row>
    <row r="171" spans="1:4">
      <c r="A171" s="308">
        <v>210301</v>
      </c>
      <c r="B171" s="37" t="s">
        <v>958</v>
      </c>
      <c r="C171" s="23"/>
      <c r="D171" s="23"/>
    </row>
    <row r="172" spans="1:4">
      <c r="A172" s="308">
        <v>210302</v>
      </c>
      <c r="B172" s="37" t="s">
        <v>957</v>
      </c>
      <c r="C172" s="23"/>
      <c r="D172" s="23"/>
    </row>
    <row r="173" spans="1:4">
      <c r="A173" s="308">
        <v>210303</v>
      </c>
      <c r="B173" s="37" t="s">
        <v>955</v>
      </c>
      <c r="C173" s="23"/>
      <c r="D173" s="23"/>
    </row>
    <row r="174" spans="1:4">
      <c r="A174" s="308">
        <v>210304</v>
      </c>
      <c r="B174" s="37" t="s">
        <v>956</v>
      </c>
      <c r="C174" s="23"/>
      <c r="D174" s="23"/>
    </row>
    <row r="175" spans="1:4">
      <c r="A175" s="308">
        <v>210305</v>
      </c>
      <c r="B175" s="37" t="s">
        <v>1086</v>
      </c>
      <c r="C175" s="23"/>
      <c r="D175" s="23"/>
    </row>
    <row r="176" spans="1:4">
      <c r="A176" s="309">
        <v>2104</v>
      </c>
      <c r="B176" s="36" t="s">
        <v>949</v>
      </c>
      <c r="C176" s="21">
        <f>SUM(C177:C186)</f>
        <v>2500000</v>
      </c>
      <c r="D176" s="21">
        <f>SUM(D177:D186)</f>
        <v>8056100</v>
      </c>
    </row>
    <row r="177" spans="1:4">
      <c r="A177" s="308">
        <v>210401</v>
      </c>
      <c r="B177" s="37" t="s">
        <v>959</v>
      </c>
      <c r="C177" s="23">
        <v>2500000</v>
      </c>
      <c r="D177" s="23">
        <v>598400</v>
      </c>
    </row>
    <row r="178" spans="1:4">
      <c r="A178" s="308">
        <v>210402</v>
      </c>
      <c r="B178" s="37" t="s">
        <v>960</v>
      </c>
      <c r="C178" s="23">
        <v>0</v>
      </c>
      <c r="D178" s="23">
        <v>5245900</v>
      </c>
    </row>
    <row r="179" spans="1:4">
      <c r="A179" s="308">
        <v>210403</v>
      </c>
      <c r="B179" s="37" t="s">
        <v>961</v>
      </c>
      <c r="C179" s="23">
        <v>0</v>
      </c>
      <c r="D179" s="23">
        <v>1251000</v>
      </c>
    </row>
    <row r="180" spans="1:4">
      <c r="A180" s="308">
        <v>210404</v>
      </c>
      <c r="B180" s="37" t="s">
        <v>962</v>
      </c>
      <c r="C180" s="23"/>
      <c r="D180" s="23"/>
    </row>
    <row r="181" spans="1:4">
      <c r="A181" s="308">
        <v>210405</v>
      </c>
      <c r="B181" s="37" t="s">
        <v>966</v>
      </c>
      <c r="C181" s="23"/>
      <c r="D181" s="23"/>
    </row>
    <row r="182" spans="1:4">
      <c r="A182" s="308">
        <v>210406</v>
      </c>
      <c r="B182" s="37" t="s">
        <v>963</v>
      </c>
      <c r="C182" s="23">
        <v>0</v>
      </c>
      <c r="D182" s="23">
        <v>960800</v>
      </c>
    </row>
    <row r="183" spans="1:4">
      <c r="A183" s="308">
        <v>210407</v>
      </c>
      <c r="B183" s="37" t="s">
        <v>964</v>
      </c>
      <c r="C183" s="23"/>
      <c r="D183" s="23"/>
    </row>
    <row r="184" spans="1:4">
      <c r="A184" s="308">
        <v>210408</v>
      </c>
      <c r="B184" s="37" t="s">
        <v>965</v>
      </c>
      <c r="C184" s="23"/>
      <c r="D184" s="23"/>
    </row>
    <row r="185" spans="1:4">
      <c r="A185" s="22">
        <v>210409</v>
      </c>
      <c r="B185" s="37" t="s">
        <v>1087</v>
      </c>
      <c r="C185" s="23"/>
      <c r="D185" s="23"/>
    </row>
    <row r="186" spans="1:4">
      <c r="A186" s="22">
        <v>210410</v>
      </c>
      <c r="B186" s="37" t="s">
        <v>1088</v>
      </c>
      <c r="C186" s="23"/>
      <c r="D186" s="23"/>
    </row>
    <row r="187" spans="1:4">
      <c r="A187" s="309">
        <v>2105</v>
      </c>
      <c r="B187" s="36" t="s">
        <v>967</v>
      </c>
      <c r="C187" s="21">
        <f>SUM(C188:C190)</f>
        <v>0</v>
      </c>
      <c r="D187" s="21">
        <f>SUM(D188:D190)</f>
        <v>0</v>
      </c>
    </row>
    <row r="188" spans="1:4">
      <c r="A188" s="308">
        <v>210501</v>
      </c>
      <c r="B188" s="37" t="s">
        <v>968</v>
      </c>
      <c r="C188" s="23"/>
      <c r="D188" s="23"/>
    </row>
    <row r="189" spans="1:4">
      <c r="A189" s="308">
        <v>210502</v>
      </c>
      <c r="B189" s="37" t="s">
        <v>969</v>
      </c>
      <c r="C189" s="23"/>
      <c r="D189" s="23"/>
    </row>
    <row r="190" spans="1:4">
      <c r="A190" s="308">
        <v>210503</v>
      </c>
      <c r="B190" s="37" t="s">
        <v>970</v>
      </c>
      <c r="C190" s="23"/>
      <c r="D190" s="23"/>
    </row>
    <row r="191" spans="1:4">
      <c r="A191" s="309">
        <v>2106</v>
      </c>
      <c r="B191" s="36" t="s">
        <v>971</v>
      </c>
      <c r="C191" s="21">
        <f>SUM(C192:C195)</f>
        <v>0</v>
      </c>
      <c r="D191" s="21">
        <f>SUM(D192:D195)</f>
        <v>7037500</v>
      </c>
    </row>
    <row r="192" spans="1:4">
      <c r="A192" s="308">
        <v>210601</v>
      </c>
      <c r="B192" s="37" t="s">
        <v>972</v>
      </c>
      <c r="C192" s="23"/>
      <c r="D192" s="23"/>
    </row>
    <row r="193" spans="1:4">
      <c r="A193" s="308">
        <v>210602</v>
      </c>
      <c r="B193" s="37" t="s">
        <v>973</v>
      </c>
      <c r="C193" s="23"/>
      <c r="D193" s="23"/>
    </row>
    <row r="194" spans="1:4">
      <c r="A194" s="308">
        <v>210603</v>
      </c>
      <c r="B194" s="37" t="s">
        <v>974</v>
      </c>
      <c r="C194" s="23">
        <v>0</v>
      </c>
      <c r="D194" s="23">
        <v>358500</v>
      </c>
    </row>
    <row r="195" spans="1:4">
      <c r="A195" s="308">
        <v>210604</v>
      </c>
      <c r="B195" s="37" t="s">
        <v>975</v>
      </c>
      <c r="C195" s="23">
        <v>0</v>
      </c>
      <c r="D195" s="23">
        <v>6679000</v>
      </c>
    </row>
    <row r="196" spans="1:4">
      <c r="A196" s="18">
        <v>2107</v>
      </c>
      <c r="B196" s="36" t="s">
        <v>976</v>
      </c>
      <c r="C196" s="21">
        <f>SUM(C197:C199)</f>
        <v>0</v>
      </c>
      <c r="D196" s="21">
        <f>SUM(D197:D199)</f>
        <v>3017500</v>
      </c>
    </row>
    <row r="197" spans="1:4">
      <c r="A197" s="308">
        <v>210701</v>
      </c>
      <c r="B197" s="37" t="s">
        <v>977</v>
      </c>
      <c r="C197" s="23"/>
      <c r="D197" s="23"/>
    </row>
    <row r="198" spans="1:4">
      <c r="A198" s="308">
        <v>210702</v>
      </c>
      <c r="B198" s="37" t="s">
        <v>978</v>
      </c>
      <c r="C198" s="23">
        <v>0</v>
      </c>
      <c r="D198" s="23">
        <v>3017500</v>
      </c>
    </row>
    <row r="199" spans="1:4">
      <c r="A199" s="308">
        <v>210703</v>
      </c>
      <c r="B199" s="37" t="s">
        <v>979</v>
      </c>
      <c r="C199" s="23"/>
      <c r="D199" s="23"/>
    </row>
    <row r="200" spans="1:4">
      <c r="A200" s="309">
        <v>2108</v>
      </c>
      <c r="B200" s="36" t="s">
        <v>980</v>
      </c>
      <c r="C200" s="21">
        <f>SUM(C201:C214)</f>
        <v>411100</v>
      </c>
      <c r="D200" s="21">
        <f>SUM(D201:D214)</f>
        <v>613700</v>
      </c>
    </row>
    <row r="201" spans="1:4" ht="20.25" customHeight="1">
      <c r="A201" s="308">
        <v>210801</v>
      </c>
      <c r="B201" s="37" t="s">
        <v>981</v>
      </c>
      <c r="C201" s="23">
        <v>0</v>
      </c>
      <c r="D201" s="23">
        <v>329000</v>
      </c>
    </row>
    <row r="202" spans="1:4">
      <c r="A202" s="308">
        <v>210802</v>
      </c>
      <c r="B202" s="37" t="s">
        <v>982</v>
      </c>
      <c r="C202" s="23"/>
      <c r="D202" s="23"/>
    </row>
    <row r="203" spans="1:4">
      <c r="A203" s="308">
        <v>210803</v>
      </c>
      <c r="B203" s="37" t="s">
        <v>983</v>
      </c>
      <c r="C203" s="23">
        <v>200000</v>
      </c>
      <c r="D203" s="23">
        <v>118800</v>
      </c>
    </row>
    <row r="204" spans="1:4">
      <c r="A204" s="308">
        <v>210804</v>
      </c>
      <c r="B204" s="37" t="s">
        <v>984</v>
      </c>
      <c r="C204" s="23">
        <v>211100</v>
      </c>
      <c r="D204" s="23">
        <v>165900</v>
      </c>
    </row>
    <row r="205" spans="1:4">
      <c r="A205" s="308">
        <v>210805</v>
      </c>
      <c r="B205" s="37" t="s">
        <v>985</v>
      </c>
      <c r="C205" s="23"/>
      <c r="D205" s="23"/>
    </row>
    <row r="206" spans="1:4">
      <c r="A206" s="308">
        <v>210806</v>
      </c>
      <c r="B206" s="37" t="s">
        <v>986</v>
      </c>
      <c r="C206" s="23"/>
      <c r="D206" s="23"/>
    </row>
    <row r="207" spans="1:4">
      <c r="A207" s="308">
        <v>210807</v>
      </c>
      <c r="B207" s="37" t="s">
        <v>340</v>
      </c>
      <c r="C207" s="23"/>
      <c r="D207" s="23"/>
    </row>
    <row r="208" spans="1:4">
      <c r="A208" s="308">
        <v>210808</v>
      </c>
      <c r="B208" s="37" t="s">
        <v>987</v>
      </c>
      <c r="C208" s="23"/>
      <c r="D208" s="23"/>
    </row>
    <row r="209" spans="1:4">
      <c r="A209" s="308">
        <v>210809</v>
      </c>
      <c r="B209" s="37" t="s">
        <v>988</v>
      </c>
      <c r="C209" s="23"/>
      <c r="D209" s="23"/>
    </row>
    <row r="210" spans="1:4">
      <c r="A210" s="308">
        <v>210810</v>
      </c>
      <c r="B210" s="37" t="s">
        <v>989</v>
      </c>
      <c r="C210" s="23"/>
      <c r="D210" s="23"/>
    </row>
    <row r="211" spans="1:4">
      <c r="A211" s="308">
        <v>210811</v>
      </c>
      <c r="B211" s="37" t="s">
        <v>990</v>
      </c>
      <c r="C211" s="23"/>
      <c r="D211" s="23"/>
    </row>
    <row r="212" spans="1:4">
      <c r="A212" s="308">
        <v>210812</v>
      </c>
      <c r="B212" s="37" t="s">
        <v>991</v>
      </c>
      <c r="C212" s="23"/>
      <c r="D212" s="23"/>
    </row>
    <row r="213" spans="1:4">
      <c r="A213" s="308">
        <v>210813</v>
      </c>
      <c r="B213" s="37" t="s">
        <v>992</v>
      </c>
      <c r="C213" s="23"/>
      <c r="D213" s="23"/>
    </row>
    <row r="214" spans="1:4">
      <c r="A214" s="308">
        <v>210814</v>
      </c>
      <c r="B214" s="37" t="s">
        <v>993</v>
      </c>
      <c r="C214" s="23"/>
      <c r="D214" s="23"/>
    </row>
    <row r="215" spans="1:4">
      <c r="A215" s="309">
        <v>2109</v>
      </c>
      <c r="B215" s="36" t="s">
        <v>994</v>
      </c>
      <c r="C215" s="21">
        <f>SUM(C216:C219)</f>
        <v>754043984.45000005</v>
      </c>
      <c r="D215" s="21">
        <f>SUM(D216:D219)</f>
        <v>761242480.62</v>
      </c>
    </row>
    <row r="216" spans="1:4">
      <c r="A216" s="308">
        <v>210901</v>
      </c>
      <c r="B216" s="37" t="s">
        <v>417</v>
      </c>
      <c r="C216" s="23"/>
      <c r="D216" s="23"/>
    </row>
    <row r="217" spans="1:4">
      <c r="A217" s="308">
        <v>210902</v>
      </c>
      <c r="B217" s="37" t="s">
        <v>995</v>
      </c>
      <c r="C217" s="23"/>
      <c r="D217" s="23"/>
    </row>
    <row r="218" spans="1:4">
      <c r="A218" s="308">
        <v>210903</v>
      </c>
      <c r="B218" s="37" t="s">
        <v>996</v>
      </c>
      <c r="C218" s="23">
        <v>754043984.45000005</v>
      </c>
      <c r="D218" s="23">
        <v>761242480.62</v>
      </c>
    </row>
    <row r="219" spans="1:4">
      <c r="A219" s="311">
        <v>210904</v>
      </c>
      <c r="B219" s="38" t="s">
        <v>997</v>
      </c>
      <c r="C219" s="23"/>
      <c r="D219" s="23"/>
    </row>
    <row r="220" spans="1:4">
      <c r="A220" s="309">
        <v>211</v>
      </c>
      <c r="B220" s="36" t="s">
        <v>998</v>
      </c>
      <c r="C220" s="21">
        <f>C221+C223</f>
        <v>0</v>
      </c>
      <c r="D220" s="21">
        <f>D221+D223</f>
        <v>0</v>
      </c>
    </row>
    <row r="221" spans="1:4">
      <c r="A221" s="309">
        <v>2111</v>
      </c>
      <c r="B221" s="36" t="s">
        <v>999</v>
      </c>
      <c r="C221" s="21">
        <f>SUM(C222)</f>
        <v>0</v>
      </c>
      <c r="D221" s="21">
        <f>SUM(D222)</f>
        <v>0</v>
      </c>
    </row>
    <row r="222" spans="1:4">
      <c r="A222" s="308">
        <v>211101</v>
      </c>
      <c r="B222" s="37" t="s">
        <v>1000</v>
      </c>
      <c r="C222" s="23"/>
      <c r="D222" s="23"/>
    </row>
    <row r="223" spans="1:4">
      <c r="A223" s="309">
        <v>2112</v>
      </c>
      <c r="B223" s="36" t="s">
        <v>1001</v>
      </c>
      <c r="C223" s="21">
        <f>SUM(C224)</f>
        <v>0</v>
      </c>
      <c r="D223" s="21">
        <f>SUM(D224)</f>
        <v>0</v>
      </c>
    </row>
    <row r="224" spans="1:4">
      <c r="A224" s="308">
        <v>211201</v>
      </c>
      <c r="B224" s="37" t="s">
        <v>1002</v>
      </c>
      <c r="C224" s="23"/>
      <c r="D224" s="23"/>
    </row>
    <row r="225" spans="1:4">
      <c r="A225" s="309">
        <v>212</v>
      </c>
      <c r="B225" s="36" t="s">
        <v>1003</v>
      </c>
      <c r="C225" s="21">
        <f>C226+C228</f>
        <v>0</v>
      </c>
      <c r="D225" s="21">
        <f>D226+D228</f>
        <v>0</v>
      </c>
    </row>
    <row r="226" spans="1:4">
      <c r="A226" s="309">
        <v>2121</v>
      </c>
      <c r="B226" s="36" t="s">
        <v>1004</v>
      </c>
      <c r="C226" s="21">
        <f>SUM(C227)</f>
        <v>0</v>
      </c>
      <c r="D226" s="21">
        <f>SUM(D227)</f>
        <v>0</v>
      </c>
    </row>
    <row r="227" spans="1:4">
      <c r="A227" s="308">
        <v>212101</v>
      </c>
      <c r="B227" s="37" t="s">
        <v>425</v>
      </c>
      <c r="C227" s="23"/>
      <c r="D227" s="23"/>
    </row>
    <row r="228" spans="1:4">
      <c r="A228" s="309">
        <v>2122</v>
      </c>
      <c r="B228" s="36" t="s">
        <v>1005</v>
      </c>
      <c r="C228" s="21">
        <f>SUM(C229)</f>
        <v>0</v>
      </c>
      <c r="D228" s="21">
        <f>SUM(D229)</f>
        <v>0</v>
      </c>
    </row>
    <row r="229" spans="1:4">
      <c r="A229" s="308">
        <v>212201</v>
      </c>
      <c r="B229" s="37" t="s">
        <v>427</v>
      </c>
      <c r="C229" s="23"/>
      <c r="D229" s="23"/>
    </row>
    <row r="230" spans="1:4">
      <c r="A230" s="309">
        <v>213</v>
      </c>
      <c r="B230" s="36" t="s">
        <v>1006</v>
      </c>
      <c r="C230" s="21">
        <f>C231+C234+C243+C248+C253</f>
        <v>126463721</v>
      </c>
      <c r="D230" s="21">
        <f>D231+D234+D243+D248+D253</f>
        <v>0</v>
      </c>
    </row>
    <row r="231" spans="1:4">
      <c r="A231" s="309">
        <v>2131</v>
      </c>
      <c r="B231" s="36" t="s">
        <v>1007</v>
      </c>
      <c r="C231" s="21">
        <f>SUM(C232:C233)</f>
        <v>3246100</v>
      </c>
      <c r="D231" s="21">
        <f>SUM(D232:D233)</f>
        <v>0</v>
      </c>
    </row>
    <row r="232" spans="1:4">
      <c r="A232" s="308">
        <v>213101</v>
      </c>
      <c r="B232" s="37" t="s">
        <v>1009</v>
      </c>
      <c r="C232" s="23"/>
      <c r="D232" s="23"/>
    </row>
    <row r="233" spans="1:4">
      <c r="A233" s="308">
        <v>213102</v>
      </c>
      <c r="B233" s="37" t="s">
        <v>1010</v>
      </c>
      <c r="C233" s="23">
        <v>3246100</v>
      </c>
      <c r="D233" s="23">
        <v>0</v>
      </c>
    </row>
    <row r="234" spans="1:4">
      <c r="A234" s="309">
        <v>2132</v>
      </c>
      <c r="B234" s="36" t="s">
        <v>1008</v>
      </c>
      <c r="C234" s="21">
        <f>SUM(C235:C242)</f>
        <v>1787600</v>
      </c>
      <c r="D234" s="21">
        <f>SUM(D235:D242)</f>
        <v>0</v>
      </c>
    </row>
    <row r="235" spans="1:4">
      <c r="A235" s="308">
        <v>213202</v>
      </c>
      <c r="B235" s="37" t="s">
        <v>1011</v>
      </c>
      <c r="C235" s="23"/>
      <c r="D235" s="23"/>
    </row>
    <row r="236" spans="1:4">
      <c r="A236" s="308">
        <v>213203</v>
      </c>
      <c r="B236" s="37" t="s">
        <v>1012</v>
      </c>
      <c r="C236" s="23"/>
      <c r="D236" s="23"/>
    </row>
    <row r="237" spans="1:4">
      <c r="A237" s="308">
        <v>213204</v>
      </c>
      <c r="B237" s="37" t="s">
        <v>1013</v>
      </c>
      <c r="C237" s="23">
        <v>1787600</v>
      </c>
      <c r="D237" s="23">
        <v>0</v>
      </c>
    </row>
    <row r="238" spans="1:4">
      <c r="A238" s="308">
        <v>213205</v>
      </c>
      <c r="B238" s="37" t="s">
        <v>1014</v>
      </c>
      <c r="C238" s="23"/>
      <c r="D238" s="23"/>
    </row>
    <row r="239" spans="1:4">
      <c r="A239" s="308">
        <v>213206</v>
      </c>
      <c r="B239" s="37" t="s">
        <v>1015</v>
      </c>
      <c r="C239" s="23"/>
      <c r="D239" s="23"/>
    </row>
    <row r="240" spans="1:4">
      <c r="A240" s="308">
        <v>213207</v>
      </c>
      <c r="B240" s="37" t="s">
        <v>1016</v>
      </c>
      <c r="C240" s="23"/>
      <c r="D240" s="23"/>
    </row>
    <row r="241" spans="1:4" ht="18.75" customHeight="1">
      <c r="A241" s="308">
        <v>213208</v>
      </c>
      <c r="B241" s="37" t="s">
        <v>1017</v>
      </c>
      <c r="C241" s="23"/>
      <c r="D241" s="23"/>
    </row>
    <row r="242" spans="1:4">
      <c r="A242" s="308">
        <v>213209</v>
      </c>
      <c r="B242" s="37" t="s">
        <v>1018</v>
      </c>
      <c r="C242" s="23"/>
      <c r="D242" s="23"/>
    </row>
    <row r="243" spans="1:4">
      <c r="A243" s="309">
        <v>2133</v>
      </c>
      <c r="B243" s="36" t="s">
        <v>1019</v>
      </c>
      <c r="C243" s="21">
        <f>SUM(C244:C247)</f>
        <v>121430021</v>
      </c>
      <c r="D243" s="21">
        <f>SUM(D244:D247)</f>
        <v>0</v>
      </c>
    </row>
    <row r="244" spans="1:4">
      <c r="A244" s="308">
        <v>213301</v>
      </c>
      <c r="B244" s="37" t="s">
        <v>1022</v>
      </c>
      <c r="C244" s="23"/>
      <c r="D244" s="23"/>
    </row>
    <row r="245" spans="1:4">
      <c r="A245" s="308">
        <v>213302</v>
      </c>
      <c r="B245" s="37" t="s">
        <v>1021</v>
      </c>
      <c r="C245" s="23"/>
      <c r="D245" s="23"/>
    </row>
    <row r="246" spans="1:4">
      <c r="A246" s="308">
        <v>213303</v>
      </c>
      <c r="B246" s="37" t="s">
        <v>1023</v>
      </c>
      <c r="C246" s="23">
        <v>121430021</v>
      </c>
      <c r="D246" s="23">
        <v>0</v>
      </c>
    </row>
    <row r="247" spans="1:4">
      <c r="A247" s="308">
        <v>213304</v>
      </c>
      <c r="B247" s="37" t="s">
        <v>1024</v>
      </c>
      <c r="C247" s="23"/>
      <c r="D247" s="23"/>
    </row>
    <row r="248" spans="1:4">
      <c r="A248" s="309">
        <v>2134</v>
      </c>
      <c r="B248" s="36" t="s">
        <v>1025</v>
      </c>
      <c r="C248" s="21">
        <f>SUM(C249:C252)</f>
        <v>0</v>
      </c>
      <c r="D248" s="21">
        <f>SUM(D249:D252)</f>
        <v>0</v>
      </c>
    </row>
    <row r="249" spans="1:4">
      <c r="A249" s="308">
        <v>213401</v>
      </c>
      <c r="B249" s="37" t="s">
        <v>1026</v>
      </c>
      <c r="C249" s="23"/>
      <c r="D249" s="23"/>
    </row>
    <row r="250" spans="1:4">
      <c r="A250" s="308">
        <v>213402</v>
      </c>
      <c r="B250" s="37" t="s">
        <v>1027</v>
      </c>
      <c r="C250" s="23"/>
      <c r="D250" s="23"/>
    </row>
    <row r="251" spans="1:4">
      <c r="A251" s="308">
        <v>213403</v>
      </c>
      <c r="B251" s="37" t="s">
        <v>1023</v>
      </c>
      <c r="C251" s="23"/>
      <c r="D251" s="23"/>
    </row>
    <row r="252" spans="1:4">
      <c r="A252" s="308">
        <v>213404</v>
      </c>
      <c r="B252" s="37" t="s">
        <v>1024</v>
      </c>
      <c r="C252" s="23"/>
      <c r="D252" s="23"/>
    </row>
    <row r="253" spans="1:4">
      <c r="A253" s="309">
        <v>2135</v>
      </c>
      <c r="B253" s="36" t="s">
        <v>1028</v>
      </c>
      <c r="C253" s="21">
        <f>SUM(C254:C258)</f>
        <v>0</v>
      </c>
      <c r="D253" s="21">
        <f>SUM(D254:D258)</f>
        <v>0</v>
      </c>
    </row>
    <row r="254" spans="1:4">
      <c r="A254" s="308">
        <v>213501</v>
      </c>
      <c r="B254" s="37" t="s">
        <v>1020</v>
      </c>
      <c r="C254" s="23"/>
      <c r="D254" s="23"/>
    </row>
    <row r="255" spans="1:4">
      <c r="A255" s="308">
        <v>213502</v>
      </c>
      <c r="B255" s="37" t="s">
        <v>1029</v>
      </c>
      <c r="C255" s="23"/>
      <c r="D255" s="23"/>
    </row>
    <row r="256" spans="1:4">
      <c r="A256" s="308">
        <v>213503</v>
      </c>
      <c r="B256" s="37" t="s">
        <v>1030</v>
      </c>
      <c r="C256" s="23"/>
      <c r="D256" s="23"/>
    </row>
    <row r="257" spans="1:4">
      <c r="A257" s="308">
        <v>213504</v>
      </c>
      <c r="B257" s="37" t="s">
        <v>1031</v>
      </c>
      <c r="C257" s="23"/>
      <c r="D257" s="23"/>
    </row>
    <row r="258" spans="1:4">
      <c r="A258" s="308">
        <v>213505</v>
      </c>
      <c r="B258" s="37" t="s">
        <v>1032</v>
      </c>
      <c r="C258" s="23"/>
      <c r="D258" s="23"/>
    </row>
    <row r="259" spans="1:4">
      <c r="A259" s="309">
        <v>22</v>
      </c>
      <c r="B259" s="36" t="s">
        <v>1033</v>
      </c>
      <c r="C259" s="20">
        <f>C260+C272</f>
        <v>0</v>
      </c>
      <c r="D259" s="20">
        <f>D260+D272</f>
        <v>0</v>
      </c>
    </row>
    <row r="260" spans="1:4">
      <c r="A260" s="309">
        <v>2200</v>
      </c>
      <c r="B260" s="36" t="s">
        <v>1034</v>
      </c>
      <c r="C260" s="21">
        <f>SUM(C261:C271)</f>
        <v>0</v>
      </c>
      <c r="D260" s="21">
        <f>SUM(D261:D271)</f>
        <v>0</v>
      </c>
    </row>
    <row r="261" spans="1:4">
      <c r="A261" s="308">
        <v>220001</v>
      </c>
      <c r="B261" s="37" t="s">
        <v>1035</v>
      </c>
      <c r="C261" s="23"/>
      <c r="D261" s="23"/>
    </row>
    <row r="262" spans="1:4">
      <c r="A262" s="308">
        <v>221001</v>
      </c>
      <c r="B262" s="37" t="s">
        <v>1036</v>
      </c>
      <c r="C262" s="23"/>
      <c r="D262" s="23"/>
    </row>
    <row r="263" spans="1:4">
      <c r="A263" s="308">
        <v>222001</v>
      </c>
      <c r="B263" s="37" t="s">
        <v>1037</v>
      </c>
      <c r="C263" s="23"/>
      <c r="D263" s="23"/>
    </row>
    <row r="264" spans="1:4">
      <c r="A264" s="308">
        <v>223001</v>
      </c>
      <c r="B264" s="37" t="s">
        <v>1038</v>
      </c>
      <c r="C264" s="23"/>
      <c r="D264" s="23"/>
    </row>
    <row r="265" spans="1:4">
      <c r="A265" s="308">
        <v>224001</v>
      </c>
      <c r="B265" s="37" t="s">
        <v>1039</v>
      </c>
      <c r="C265" s="23"/>
      <c r="D265" s="23"/>
    </row>
    <row r="266" spans="1:4">
      <c r="A266" s="173">
        <v>225101</v>
      </c>
      <c r="B266" s="59" t="s">
        <v>1263</v>
      </c>
      <c r="C266" s="23"/>
      <c r="D266" s="23"/>
    </row>
    <row r="267" spans="1:4">
      <c r="A267" s="173">
        <v>225102</v>
      </c>
      <c r="B267" s="59" t="s">
        <v>1264</v>
      </c>
      <c r="C267" s="23"/>
      <c r="D267" s="23"/>
    </row>
    <row r="268" spans="1:4">
      <c r="A268" s="173">
        <v>225103</v>
      </c>
      <c r="B268" s="59" t="s">
        <v>1265</v>
      </c>
      <c r="C268" s="23"/>
      <c r="D268" s="23"/>
    </row>
    <row r="269" spans="1:4">
      <c r="A269" s="173">
        <v>225104</v>
      </c>
      <c r="B269" s="59" t="s">
        <v>1266</v>
      </c>
      <c r="C269" s="23"/>
      <c r="D269" s="23"/>
    </row>
    <row r="270" spans="1:4">
      <c r="A270" s="173">
        <v>225105</v>
      </c>
      <c r="B270" s="59" t="s">
        <v>1267</v>
      </c>
      <c r="C270" s="23"/>
      <c r="D270" s="23"/>
    </row>
    <row r="271" spans="1:4">
      <c r="A271" s="173">
        <v>225106</v>
      </c>
      <c r="B271" s="59" t="s">
        <v>1105</v>
      </c>
      <c r="C271" s="23"/>
      <c r="D271" s="23"/>
    </row>
    <row r="272" spans="1:4">
      <c r="A272" s="309">
        <v>2260</v>
      </c>
      <c r="B272" s="36" t="s">
        <v>1040</v>
      </c>
      <c r="C272" s="21">
        <f>SUM(C273)</f>
        <v>0</v>
      </c>
      <c r="D272" s="21">
        <f>SUM(D273)</f>
        <v>0</v>
      </c>
    </row>
    <row r="273" spans="1:4">
      <c r="A273" s="311">
        <v>226001</v>
      </c>
      <c r="B273" s="38" t="s">
        <v>1041</v>
      </c>
      <c r="C273" s="23"/>
      <c r="D273" s="23"/>
    </row>
    <row r="274" spans="1:4">
      <c r="A274" s="18">
        <v>3</v>
      </c>
      <c r="B274" s="36" t="s">
        <v>1112</v>
      </c>
      <c r="C274" s="24">
        <f>C8-C153</f>
        <v>-640823095.75999999</v>
      </c>
      <c r="D274" s="24">
        <f>D8-D153</f>
        <v>-697536375.07800007</v>
      </c>
    </row>
    <row r="275" spans="1:4">
      <c r="A275" s="18">
        <v>145</v>
      </c>
      <c r="B275" s="36" t="s">
        <v>452</v>
      </c>
      <c r="C275" s="21">
        <f>SUM(C276:C281)</f>
        <v>0</v>
      </c>
      <c r="D275" s="21">
        <f>SUM(D276:D281)</f>
        <v>0</v>
      </c>
    </row>
    <row r="276" spans="1:4">
      <c r="A276" s="308">
        <v>145001</v>
      </c>
      <c r="B276" s="37" t="s">
        <v>1042</v>
      </c>
      <c r="C276" s="23"/>
      <c r="D276" s="23"/>
    </row>
    <row r="277" spans="1:4">
      <c r="A277" s="308">
        <v>145002</v>
      </c>
      <c r="B277" s="37" t="s">
        <v>1043</v>
      </c>
      <c r="C277" s="23"/>
      <c r="D277" s="23"/>
    </row>
    <row r="278" spans="1:4">
      <c r="A278" s="308">
        <v>145003</v>
      </c>
      <c r="B278" s="37" t="s">
        <v>1044</v>
      </c>
      <c r="C278" s="23"/>
      <c r="D278" s="23"/>
    </row>
    <row r="279" spans="1:4">
      <c r="A279" s="308">
        <v>145004</v>
      </c>
      <c r="B279" s="37" t="s">
        <v>1045</v>
      </c>
      <c r="C279" s="23"/>
      <c r="D279" s="23"/>
    </row>
    <row r="280" spans="1:4">
      <c r="A280" s="308">
        <v>145005</v>
      </c>
      <c r="B280" s="37" t="s">
        <v>1046</v>
      </c>
      <c r="C280" s="23"/>
      <c r="D280" s="23"/>
    </row>
    <row r="281" spans="1:4">
      <c r="A281" s="22">
        <v>145006</v>
      </c>
      <c r="B281" s="37" t="s">
        <v>1047</v>
      </c>
      <c r="C281" s="23"/>
      <c r="D281" s="23"/>
    </row>
    <row r="282" spans="1:4">
      <c r="A282" s="18">
        <v>225</v>
      </c>
      <c r="B282" s="36" t="s">
        <v>454</v>
      </c>
      <c r="C282" s="21">
        <f>SUM(C283:C292)</f>
        <v>0</v>
      </c>
      <c r="D282" s="21">
        <f>SUM(D283:D292)</f>
        <v>0</v>
      </c>
    </row>
    <row r="283" spans="1:4">
      <c r="A283" s="308">
        <v>225001</v>
      </c>
      <c r="B283" s="37" t="s">
        <v>1048</v>
      </c>
      <c r="C283" s="23"/>
      <c r="D283" s="23"/>
    </row>
    <row r="284" spans="1:4">
      <c r="A284" s="308">
        <v>225002</v>
      </c>
      <c r="B284" s="37" t="s">
        <v>1049</v>
      </c>
      <c r="C284" s="23"/>
      <c r="D284" s="23"/>
    </row>
    <row r="285" spans="1:4">
      <c r="A285" s="308">
        <v>225003</v>
      </c>
      <c r="B285" s="37" t="s">
        <v>1050</v>
      </c>
      <c r="C285" s="23"/>
      <c r="D285" s="23"/>
    </row>
    <row r="286" spans="1:4">
      <c r="A286" s="308">
        <v>225004</v>
      </c>
      <c r="B286" s="37" t="s">
        <v>1051</v>
      </c>
      <c r="C286" s="23"/>
      <c r="D286" s="23"/>
    </row>
    <row r="287" spans="1:4">
      <c r="A287" s="308">
        <v>225005</v>
      </c>
      <c r="B287" s="37" t="s">
        <v>1052</v>
      </c>
      <c r="C287" s="23"/>
      <c r="D287" s="23"/>
    </row>
    <row r="288" spans="1:4">
      <c r="A288" s="308">
        <v>225006</v>
      </c>
      <c r="B288" s="37" t="s">
        <v>1053</v>
      </c>
      <c r="C288" s="23"/>
      <c r="D288" s="23"/>
    </row>
    <row r="289" spans="1:4">
      <c r="A289" s="308">
        <v>225007</v>
      </c>
      <c r="B289" s="37" t="s">
        <v>1054</v>
      </c>
      <c r="C289" s="23"/>
      <c r="D289" s="23"/>
    </row>
    <row r="290" spans="1:4">
      <c r="A290" s="308">
        <v>225008</v>
      </c>
      <c r="B290" s="37" t="s">
        <v>1055</v>
      </c>
      <c r="C290" s="23"/>
      <c r="D290" s="23"/>
    </row>
    <row r="291" spans="1:4">
      <c r="A291" s="308">
        <v>225009</v>
      </c>
      <c r="B291" s="37" t="s">
        <v>1056</v>
      </c>
      <c r="C291" s="23"/>
      <c r="D291" s="23"/>
    </row>
    <row r="292" spans="1:4">
      <c r="A292" s="31">
        <v>230001</v>
      </c>
      <c r="B292" s="42" t="s">
        <v>1057</v>
      </c>
      <c r="C292" s="23"/>
      <c r="D292" s="23"/>
    </row>
    <row r="293" spans="1:4">
      <c r="A293" s="227">
        <v>4</v>
      </c>
      <c r="B293" s="36" t="s">
        <v>1113</v>
      </c>
      <c r="C293" s="218">
        <f>C275-C282</f>
        <v>0</v>
      </c>
      <c r="D293" s="218">
        <f>D275-D282</f>
        <v>0</v>
      </c>
    </row>
    <row r="294" spans="1:4" ht="22.5" customHeight="1">
      <c r="A294" s="18">
        <v>5</v>
      </c>
      <c r="B294" s="226" t="s">
        <v>1114</v>
      </c>
      <c r="C294" s="25">
        <f>C274+C293</f>
        <v>-640823095.75999999</v>
      </c>
      <c r="D294" s="25">
        <f>D274+D293</f>
        <v>-697536375.07800007</v>
      </c>
    </row>
    <row r="295" spans="1:4">
      <c r="A295" s="26"/>
      <c r="B295" s="40"/>
      <c r="C295" s="27"/>
      <c r="D295" s="28"/>
    </row>
    <row r="296" spans="1:4">
      <c r="A296" s="26"/>
      <c r="B296" s="40"/>
      <c r="C296" s="27"/>
      <c r="D296" s="28"/>
    </row>
    <row r="297" spans="1:4">
      <c r="A297" s="26"/>
      <c r="B297" s="40"/>
      <c r="C297" s="27"/>
      <c r="D297" s="28"/>
    </row>
    <row r="298" spans="1:4">
      <c r="A298" s="26"/>
      <c r="B298" s="40"/>
      <c r="C298" s="27"/>
      <c r="D298" s="28"/>
    </row>
    <row r="299" spans="1:4">
      <c r="A299" s="26"/>
      <c r="B299" s="40"/>
      <c r="C299" s="27"/>
      <c r="D299" s="28"/>
    </row>
    <row r="300" spans="1:4">
      <c r="A300" s="26"/>
      <c r="B300" s="40"/>
      <c r="C300" s="27"/>
      <c r="D300" s="28"/>
    </row>
    <row r="301" spans="1:4">
      <c r="A301" s="26"/>
      <c r="B301" s="40"/>
      <c r="C301" s="27"/>
      <c r="D301" s="28"/>
    </row>
    <row r="302" spans="1:4">
      <c r="A302" s="26"/>
      <c r="B302" s="40"/>
      <c r="C302" s="27"/>
      <c r="D302" s="28"/>
    </row>
    <row r="303" spans="1:4">
      <c r="A303" s="26"/>
      <c r="B303" s="40"/>
      <c r="C303" s="27"/>
      <c r="D303" s="28"/>
    </row>
    <row r="304" spans="1:4">
      <c r="A304" s="26"/>
      <c r="B304" s="40"/>
      <c r="C304" s="27"/>
      <c r="D304" s="28"/>
    </row>
    <row r="305" spans="1:4">
      <c r="A305" s="26"/>
      <c r="B305" s="40"/>
      <c r="C305" s="27"/>
      <c r="D305" s="28"/>
    </row>
    <row r="306" spans="1:4">
      <c r="A306" s="26"/>
      <c r="B306" s="40"/>
      <c r="C306" s="27"/>
      <c r="D306" s="28"/>
    </row>
    <row r="307" spans="1:4">
      <c r="A307" s="26"/>
      <c r="B307" s="40"/>
      <c r="C307" s="27"/>
      <c r="D307" s="28"/>
    </row>
    <row r="308" spans="1:4">
      <c r="A308" s="26"/>
      <c r="B308" s="40"/>
      <c r="C308" s="27"/>
      <c r="D308" s="28"/>
    </row>
    <row r="309" spans="1:4">
      <c r="A309" s="26"/>
      <c r="B309" s="40"/>
      <c r="C309" s="27"/>
      <c r="D309" s="28"/>
    </row>
    <row r="310" spans="1:4">
      <c r="A310" s="26"/>
      <c r="B310" s="40"/>
      <c r="C310" s="27"/>
      <c r="D310" s="28"/>
    </row>
    <row r="311" spans="1:4">
      <c r="A311" s="26"/>
      <c r="B311" s="40"/>
      <c r="C311" s="27"/>
      <c r="D311" s="28"/>
    </row>
    <row r="312" spans="1:4">
      <c r="A312" s="26"/>
      <c r="B312" s="40"/>
      <c r="C312" s="27"/>
      <c r="D312" s="28"/>
    </row>
    <row r="313" spans="1:4">
      <c r="A313" s="26"/>
      <c r="B313" s="40"/>
      <c r="C313" s="27"/>
      <c r="D313" s="28"/>
    </row>
    <row r="314" spans="1:4">
      <c r="A314" s="26"/>
      <c r="B314" s="40"/>
      <c r="C314" s="27"/>
      <c r="D314" s="28"/>
    </row>
    <row r="315" spans="1:4">
      <c r="A315" s="26"/>
      <c r="B315" s="40"/>
      <c r="C315" s="27"/>
      <c r="D315" s="28"/>
    </row>
    <row r="316" spans="1:4">
      <c r="A316" s="26"/>
      <c r="B316" s="40"/>
      <c r="C316" s="27"/>
      <c r="D316" s="28"/>
    </row>
    <row r="317" spans="1:4">
      <c r="A317" s="26"/>
      <c r="B317" s="40"/>
      <c r="C317" s="27"/>
      <c r="D317" s="28"/>
    </row>
    <row r="318" spans="1:4">
      <c r="A318" s="26"/>
      <c r="B318" s="40"/>
      <c r="C318" s="27"/>
      <c r="D318" s="28"/>
    </row>
    <row r="319" spans="1:4">
      <c r="A319" s="26"/>
      <c r="B319" s="40"/>
      <c r="C319" s="27"/>
      <c r="D319" s="28"/>
    </row>
    <row r="320" spans="1:4">
      <c r="A320" s="26"/>
      <c r="B320" s="40"/>
      <c r="C320" s="27"/>
      <c r="D320" s="28"/>
    </row>
    <row r="321" spans="1:4">
      <c r="A321" s="26"/>
      <c r="B321" s="40"/>
      <c r="C321" s="27"/>
      <c r="D321" s="28"/>
    </row>
    <row r="322" spans="1:4">
      <c r="A322" s="26"/>
      <c r="B322" s="40"/>
      <c r="C322" s="27"/>
      <c r="D322" s="28"/>
    </row>
    <row r="323" spans="1:4">
      <c r="A323" s="26"/>
      <c r="B323" s="40"/>
      <c r="C323" s="27"/>
      <c r="D323" s="28"/>
    </row>
    <row r="324" spans="1:4">
      <c r="A324" s="26"/>
      <c r="B324" s="40"/>
      <c r="C324" s="27"/>
      <c r="D324" s="28"/>
    </row>
    <row r="325" spans="1:4">
      <c r="A325" s="26"/>
      <c r="B325" s="40"/>
      <c r="C325" s="27"/>
      <c r="D325" s="28"/>
    </row>
    <row r="326" spans="1:4">
      <c r="A326" s="26"/>
      <c r="B326" s="40"/>
      <c r="C326" s="27"/>
      <c r="D326" s="28"/>
    </row>
    <row r="327" spans="1:4">
      <c r="A327" s="26"/>
      <c r="B327" s="40"/>
      <c r="C327" s="27"/>
      <c r="D327" s="28"/>
    </row>
    <row r="328" spans="1:4">
      <c r="A328" s="26"/>
      <c r="B328" s="40"/>
      <c r="C328" s="27"/>
      <c r="D328" s="28"/>
    </row>
    <row r="329" spans="1:4">
      <c r="A329" s="26"/>
      <c r="B329" s="40"/>
      <c r="C329" s="27"/>
      <c r="D329" s="28"/>
    </row>
    <row r="330" spans="1:4">
      <c r="A330" s="26"/>
      <c r="B330" s="40"/>
      <c r="C330" s="27"/>
      <c r="D330" s="28"/>
    </row>
    <row r="331" spans="1:4">
      <c r="A331" s="26"/>
      <c r="B331" s="40"/>
      <c r="C331" s="27"/>
      <c r="D331" s="28"/>
    </row>
    <row r="332" spans="1:4">
      <c r="A332" s="26"/>
      <c r="B332" s="40"/>
      <c r="C332" s="27"/>
      <c r="D332" s="28"/>
    </row>
    <row r="333" spans="1:4">
      <c r="A333" s="26"/>
      <c r="B333" s="40"/>
      <c r="C333" s="27"/>
      <c r="D333" s="28"/>
    </row>
    <row r="334" spans="1:4">
      <c r="A334" s="26"/>
      <c r="B334" s="40"/>
      <c r="C334" s="27"/>
      <c r="D334" s="28"/>
    </row>
    <row r="335" spans="1:4">
      <c r="A335" s="26"/>
      <c r="B335" s="40"/>
      <c r="C335" s="27"/>
      <c r="D335" s="28"/>
    </row>
    <row r="336" spans="1:4">
      <c r="A336" s="26"/>
      <c r="B336" s="40"/>
      <c r="C336" s="27"/>
      <c r="D336" s="28"/>
    </row>
    <row r="337" spans="1:4">
      <c r="A337" s="26"/>
      <c r="B337" s="40"/>
      <c r="C337" s="27"/>
      <c r="D337" s="28"/>
    </row>
    <row r="338" spans="1:4">
      <c r="A338" s="26"/>
      <c r="B338" s="40"/>
      <c r="C338" s="27"/>
      <c r="D338" s="28"/>
    </row>
    <row r="339" spans="1:4">
      <c r="A339" s="26"/>
      <c r="B339" s="40"/>
      <c r="C339" s="27"/>
      <c r="D339" s="28"/>
    </row>
    <row r="340" spans="1:4">
      <c r="A340" s="26"/>
      <c r="B340" s="40"/>
      <c r="C340" s="27"/>
      <c r="D340" s="28"/>
    </row>
    <row r="341" spans="1:4">
      <c r="A341" s="26"/>
      <c r="B341" s="40"/>
      <c r="C341" s="27"/>
      <c r="D341" s="28"/>
    </row>
    <row r="342" spans="1:4">
      <c r="A342" s="26"/>
      <c r="B342" s="40"/>
      <c r="C342" s="27"/>
      <c r="D342" s="28"/>
    </row>
    <row r="343" spans="1:4">
      <c r="A343" s="26"/>
      <c r="B343" s="40"/>
      <c r="C343" s="27"/>
      <c r="D343" s="28"/>
    </row>
    <row r="344" spans="1:4">
      <c r="A344" s="26"/>
      <c r="B344" s="40"/>
      <c r="C344" s="27"/>
      <c r="D344" s="28"/>
    </row>
    <row r="345" spans="1:4">
      <c r="A345" s="26"/>
      <c r="B345" s="40"/>
      <c r="C345" s="27"/>
      <c r="D345" s="28"/>
    </row>
    <row r="346" spans="1:4">
      <c r="A346" s="26"/>
      <c r="B346" s="40"/>
      <c r="C346" s="27"/>
      <c r="D346" s="28"/>
    </row>
    <row r="347" spans="1:4">
      <c r="A347" s="26"/>
      <c r="B347" s="40"/>
      <c r="C347" s="27"/>
      <c r="D347" s="28"/>
    </row>
    <row r="348" spans="1:4">
      <c r="A348" s="26"/>
      <c r="B348" s="40"/>
      <c r="C348" s="27"/>
      <c r="D348" s="28"/>
    </row>
    <row r="349" spans="1:4">
      <c r="A349" s="26"/>
      <c r="B349" s="40"/>
      <c r="C349" s="27"/>
      <c r="D349" s="28"/>
    </row>
    <row r="350" spans="1:4">
      <c r="A350" s="26"/>
      <c r="B350" s="40"/>
      <c r="C350" s="27"/>
      <c r="D350" s="28"/>
    </row>
    <row r="351" spans="1:4">
      <c r="A351" s="26"/>
      <c r="B351" s="40"/>
      <c r="C351" s="27"/>
      <c r="D351" s="28"/>
    </row>
    <row r="352" spans="1:4">
      <c r="A352" s="26"/>
      <c r="B352" s="40"/>
      <c r="C352" s="27"/>
      <c r="D352" s="28"/>
    </row>
    <row r="353" spans="1:4">
      <c r="A353" s="26"/>
      <c r="B353" s="40"/>
      <c r="C353" s="27"/>
      <c r="D353" s="28"/>
    </row>
    <row r="354" spans="1:4">
      <c r="A354" s="26"/>
      <c r="B354" s="40"/>
      <c r="C354" s="27"/>
      <c r="D354" s="28"/>
    </row>
    <row r="355" spans="1:4">
      <c r="A355" s="26"/>
      <c r="B355" s="40"/>
      <c r="C355" s="27"/>
      <c r="D355" s="28"/>
    </row>
    <row r="356" spans="1:4">
      <c r="A356" s="26"/>
      <c r="B356" s="40"/>
      <c r="C356" s="27"/>
      <c r="D356" s="28"/>
    </row>
    <row r="357" spans="1:4">
      <c r="A357" s="26"/>
      <c r="B357" s="40"/>
      <c r="C357" s="27"/>
      <c r="D357" s="28"/>
    </row>
    <row r="358" spans="1:4">
      <c r="A358" s="26"/>
      <c r="B358" s="40"/>
      <c r="C358" s="27"/>
      <c r="D358" s="28"/>
    </row>
    <row r="359" spans="1:4">
      <c r="A359" s="26"/>
      <c r="B359" s="40"/>
      <c r="C359" s="27"/>
      <c r="D359" s="28"/>
    </row>
    <row r="360" spans="1:4">
      <c r="A360" s="26"/>
      <c r="B360" s="40"/>
      <c r="C360" s="27"/>
      <c r="D360" s="28"/>
    </row>
    <row r="361" spans="1:4">
      <c r="A361" s="26"/>
      <c r="B361" s="40"/>
      <c r="C361" s="27"/>
      <c r="D361" s="28"/>
    </row>
    <row r="362" spans="1:4">
      <c r="A362" s="26"/>
      <c r="B362" s="40"/>
      <c r="C362" s="27"/>
      <c r="D362" s="28"/>
    </row>
    <row r="363" spans="1:4">
      <c r="A363" s="26"/>
      <c r="B363" s="40"/>
      <c r="C363" s="27"/>
      <c r="D363" s="28"/>
    </row>
    <row r="364" spans="1:4">
      <c r="A364" s="26"/>
      <c r="B364" s="40"/>
      <c r="C364" s="27"/>
      <c r="D364" s="28"/>
    </row>
    <row r="365" spans="1:4">
      <c r="A365" s="26"/>
      <c r="B365" s="40"/>
      <c r="C365" s="27"/>
      <c r="D365" s="28"/>
    </row>
    <row r="366" spans="1:4">
      <c r="A366" s="26"/>
      <c r="B366" s="40"/>
      <c r="C366" s="27"/>
      <c r="D366" s="28"/>
    </row>
    <row r="367" spans="1:4">
      <c r="A367" s="26"/>
      <c r="B367" s="40"/>
      <c r="C367" s="27"/>
      <c r="D367" s="28"/>
    </row>
    <row r="368" spans="1:4">
      <c r="A368" s="26"/>
      <c r="B368" s="40"/>
      <c r="C368" s="27"/>
      <c r="D368" s="28"/>
    </row>
    <row r="369" spans="1:4">
      <c r="A369" s="26"/>
      <c r="B369" s="40"/>
      <c r="C369" s="27"/>
      <c r="D369" s="28"/>
    </row>
    <row r="370" spans="1:4">
      <c r="A370" s="26"/>
      <c r="B370" s="40"/>
      <c r="C370" s="27"/>
      <c r="D370" s="28"/>
    </row>
    <row r="371" spans="1:4">
      <c r="A371" s="26"/>
      <c r="B371" s="40"/>
      <c r="C371" s="27"/>
      <c r="D371" s="28"/>
    </row>
    <row r="372" spans="1:4">
      <c r="A372" s="26"/>
      <c r="B372" s="40"/>
      <c r="C372" s="27"/>
      <c r="D372" s="28"/>
    </row>
    <row r="373" spans="1:4">
      <c r="A373" s="26"/>
      <c r="B373" s="40"/>
      <c r="C373" s="27"/>
      <c r="D373" s="28"/>
    </row>
    <row r="374" spans="1:4">
      <c r="A374" s="26"/>
      <c r="B374" s="40"/>
      <c r="C374" s="27"/>
      <c r="D374" s="28"/>
    </row>
    <row r="375" spans="1:4">
      <c r="A375" s="26"/>
      <c r="B375" s="40"/>
      <c r="C375" s="27"/>
      <c r="D375" s="28"/>
    </row>
    <row r="376" spans="1:4">
      <c r="A376" s="26"/>
      <c r="B376" s="40"/>
      <c r="C376" s="27"/>
      <c r="D376" s="28"/>
    </row>
    <row r="377" spans="1:4">
      <c r="A377" s="26"/>
      <c r="B377" s="40"/>
      <c r="C377" s="27"/>
      <c r="D377" s="28"/>
    </row>
    <row r="378" spans="1:4">
      <c r="A378" s="26"/>
      <c r="B378" s="40"/>
      <c r="C378" s="27"/>
      <c r="D378" s="28"/>
    </row>
    <row r="379" spans="1:4">
      <c r="A379" s="26"/>
      <c r="B379" s="40"/>
      <c r="C379" s="27"/>
      <c r="D379" s="28"/>
    </row>
    <row r="380" spans="1:4">
      <c r="A380" s="26"/>
      <c r="B380" s="40"/>
      <c r="C380" s="27"/>
      <c r="D380" s="28"/>
    </row>
    <row r="381" spans="1:4">
      <c r="A381" s="26"/>
      <c r="B381" s="40"/>
      <c r="C381" s="27"/>
      <c r="D381" s="28"/>
    </row>
    <row r="382" spans="1:4">
      <c r="A382" s="26"/>
      <c r="B382" s="40"/>
      <c r="C382" s="27"/>
      <c r="D382" s="28"/>
    </row>
    <row r="383" spans="1:4">
      <c r="A383" s="26"/>
      <c r="B383" s="40"/>
      <c r="C383" s="27"/>
      <c r="D383" s="28"/>
    </row>
    <row r="384" spans="1:4">
      <c r="A384" s="26"/>
      <c r="B384" s="40"/>
      <c r="C384" s="27"/>
      <c r="D384" s="28"/>
    </row>
    <row r="385" spans="1:4">
      <c r="A385" s="26"/>
      <c r="B385" s="40"/>
      <c r="C385" s="27"/>
      <c r="D385" s="28"/>
    </row>
    <row r="386" spans="1:4">
      <c r="A386" s="26"/>
      <c r="B386" s="40"/>
      <c r="C386" s="27"/>
      <c r="D386" s="28"/>
    </row>
    <row r="387" spans="1:4">
      <c r="A387" s="26"/>
      <c r="B387" s="40"/>
      <c r="C387" s="27"/>
      <c r="D387" s="28"/>
    </row>
    <row r="388" spans="1:4">
      <c r="A388" s="26"/>
      <c r="B388" s="40"/>
      <c r="C388" s="27"/>
      <c r="D388" s="28"/>
    </row>
    <row r="389" spans="1:4">
      <c r="A389" s="26"/>
      <c r="B389" s="40"/>
      <c r="C389" s="27"/>
      <c r="D389" s="28"/>
    </row>
    <row r="390" spans="1:4">
      <c r="A390" s="26"/>
      <c r="B390" s="40"/>
      <c r="C390" s="27"/>
      <c r="D390" s="28"/>
    </row>
    <row r="391" spans="1:4">
      <c r="A391" s="26"/>
      <c r="B391" s="40"/>
      <c r="C391" s="27"/>
      <c r="D391" s="28"/>
    </row>
    <row r="392" spans="1:4">
      <c r="A392" s="26"/>
      <c r="B392" s="40"/>
      <c r="C392" s="27"/>
      <c r="D392" s="28"/>
    </row>
    <row r="393" spans="1:4">
      <c r="A393" s="26"/>
      <c r="B393" s="40"/>
      <c r="C393" s="27"/>
      <c r="D393" s="28"/>
    </row>
    <row r="394" spans="1:4">
      <c r="A394" s="26"/>
      <c r="B394" s="40"/>
      <c r="C394" s="27"/>
      <c r="D394" s="28"/>
    </row>
    <row r="395" spans="1:4">
      <c r="A395" s="26"/>
      <c r="B395" s="40"/>
      <c r="C395" s="27"/>
      <c r="D395" s="28"/>
    </row>
    <row r="396" spans="1:4">
      <c r="A396" s="26"/>
      <c r="B396" s="40"/>
      <c r="C396" s="27"/>
      <c r="D396" s="28"/>
    </row>
    <row r="397" spans="1:4">
      <c r="A397" s="26"/>
      <c r="B397" s="40"/>
      <c r="C397" s="27"/>
      <c r="D397" s="28"/>
    </row>
    <row r="398" spans="1:4">
      <c r="A398" s="26"/>
      <c r="B398" s="40"/>
      <c r="C398" s="27"/>
      <c r="D398" s="28"/>
    </row>
    <row r="399" spans="1:4">
      <c r="A399" s="26"/>
      <c r="B399" s="40"/>
      <c r="C399" s="27"/>
      <c r="D399" s="28"/>
    </row>
    <row r="400" spans="1:4">
      <c r="A400" s="26"/>
      <c r="B400" s="40"/>
      <c r="C400" s="27"/>
      <c r="D400" s="28"/>
    </row>
    <row r="401" spans="1:4">
      <c r="A401" s="26"/>
      <c r="B401" s="40"/>
      <c r="C401" s="27"/>
      <c r="D401" s="28"/>
    </row>
    <row r="402" spans="1:4">
      <c r="A402" s="26"/>
      <c r="B402" s="40"/>
      <c r="C402" s="27"/>
      <c r="D402" s="28"/>
    </row>
    <row r="403" spans="1:4">
      <c r="A403" s="26"/>
      <c r="B403" s="40"/>
      <c r="C403" s="27"/>
      <c r="D403" s="28"/>
    </row>
    <row r="404" spans="1:4">
      <c r="A404" s="26"/>
      <c r="B404" s="40"/>
      <c r="C404" s="27"/>
      <c r="D404" s="28"/>
    </row>
    <row r="405" spans="1:4">
      <c r="A405" s="26"/>
      <c r="B405" s="40"/>
      <c r="C405" s="27"/>
      <c r="D405" s="28"/>
    </row>
    <row r="406" spans="1:4">
      <c r="A406" s="26"/>
      <c r="B406" s="40"/>
      <c r="C406" s="27"/>
      <c r="D406" s="28"/>
    </row>
    <row r="407" spans="1:4">
      <c r="A407" s="26"/>
      <c r="B407" s="40"/>
      <c r="C407" s="27"/>
      <c r="D407" s="28"/>
    </row>
    <row r="408" spans="1:4">
      <c r="A408" s="26"/>
      <c r="B408" s="40"/>
      <c r="C408" s="27"/>
      <c r="D408" s="28"/>
    </row>
    <row r="409" spans="1:4">
      <c r="A409" s="26"/>
      <c r="B409" s="40"/>
      <c r="C409" s="27"/>
      <c r="D409" s="28"/>
    </row>
    <row r="410" spans="1:4">
      <c r="A410" s="26"/>
      <c r="B410" s="40"/>
      <c r="C410" s="27"/>
      <c r="D410" s="28"/>
    </row>
    <row r="411" spans="1:4">
      <c r="A411" s="26"/>
      <c r="B411" s="40"/>
      <c r="C411" s="27"/>
      <c r="D411" s="28"/>
    </row>
    <row r="412" spans="1:4">
      <c r="A412" s="26"/>
      <c r="B412" s="40"/>
      <c r="C412" s="27"/>
      <c r="D412" s="28"/>
    </row>
    <row r="413" spans="1:4">
      <c r="A413" s="26"/>
      <c r="B413" s="40"/>
      <c r="C413" s="27"/>
      <c r="D413" s="28"/>
    </row>
    <row r="414" spans="1:4">
      <c r="A414" s="26"/>
      <c r="B414" s="40"/>
      <c r="C414" s="27"/>
      <c r="D414" s="28"/>
    </row>
    <row r="415" spans="1:4">
      <c r="A415" s="26"/>
      <c r="B415" s="40"/>
      <c r="C415" s="27"/>
      <c r="D415" s="28"/>
    </row>
    <row r="416" spans="1:4">
      <c r="A416" s="26"/>
      <c r="B416" s="40"/>
      <c r="C416" s="27"/>
      <c r="D416" s="28"/>
    </row>
    <row r="417" spans="1:4">
      <c r="A417" s="26"/>
      <c r="B417" s="40"/>
      <c r="C417" s="27"/>
      <c r="D417" s="28"/>
    </row>
    <row r="418" spans="1:4">
      <c r="A418" s="26"/>
      <c r="B418" s="40"/>
      <c r="C418" s="27"/>
      <c r="D418" s="28"/>
    </row>
    <row r="419" spans="1:4">
      <c r="A419" s="26"/>
      <c r="B419" s="40"/>
      <c r="C419" s="27"/>
      <c r="D419" s="28"/>
    </row>
    <row r="420" spans="1:4">
      <c r="A420" s="26"/>
      <c r="B420" s="40"/>
      <c r="C420" s="27"/>
      <c r="D420" s="28"/>
    </row>
    <row r="421" spans="1:4">
      <c r="A421" s="26"/>
      <c r="B421" s="40"/>
      <c r="C421" s="27"/>
      <c r="D421" s="28"/>
    </row>
    <row r="422" spans="1:4">
      <c r="A422" s="26"/>
      <c r="B422" s="40"/>
      <c r="C422" s="27"/>
      <c r="D422" s="28"/>
    </row>
    <row r="423" spans="1:4">
      <c r="A423" s="26"/>
      <c r="B423" s="40"/>
      <c r="C423" s="27"/>
      <c r="D423" s="28"/>
    </row>
    <row r="424" spans="1:4">
      <c r="A424" s="26"/>
      <c r="B424" s="40"/>
      <c r="C424" s="27"/>
      <c r="D424" s="28"/>
    </row>
    <row r="425" spans="1:4">
      <c r="A425" s="26"/>
      <c r="B425" s="40"/>
      <c r="C425" s="27"/>
      <c r="D425" s="28"/>
    </row>
    <row r="426" spans="1:4">
      <c r="A426" s="26"/>
      <c r="B426" s="40"/>
      <c r="C426" s="27"/>
      <c r="D426" s="28"/>
    </row>
    <row r="427" spans="1:4">
      <c r="A427" s="26"/>
      <c r="B427" s="40"/>
      <c r="C427" s="27"/>
      <c r="D427" s="28"/>
    </row>
    <row r="428" spans="1:4">
      <c r="A428" s="26"/>
      <c r="B428" s="40"/>
      <c r="C428" s="27"/>
      <c r="D428" s="28"/>
    </row>
    <row r="429" spans="1:4">
      <c r="A429" s="26"/>
      <c r="B429" s="40"/>
      <c r="C429" s="27"/>
      <c r="D429" s="28"/>
    </row>
    <row r="430" spans="1:4">
      <c r="A430" s="26"/>
      <c r="B430" s="40"/>
      <c r="C430" s="27"/>
      <c r="D430" s="28"/>
    </row>
    <row r="431" spans="1:4">
      <c r="A431" s="26"/>
      <c r="B431" s="40"/>
      <c r="C431" s="27"/>
      <c r="D431" s="28"/>
    </row>
    <row r="432" spans="1:4">
      <c r="A432" s="26"/>
      <c r="B432" s="40"/>
      <c r="C432" s="27"/>
      <c r="D432" s="28"/>
    </row>
    <row r="433" spans="1:4">
      <c r="A433" s="26"/>
      <c r="B433" s="40"/>
      <c r="C433" s="27"/>
      <c r="D433" s="28"/>
    </row>
    <row r="434" spans="1:4">
      <c r="A434" s="26"/>
      <c r="B434" s="40"/>
      <c r="C434" s="27"/>
      <c r="D434" s="28"/>
    </row>
    <row r="435" spans="1:4">
      <c r="A435" s="26"/>
      <c r="B435" s="40"/>
      <c r="C435" s="27"/>
      <c r="D435" s="28"/>
    </row>
    <row r="436" spans="1:4">
      <c r="A436" s="26"/>
      <c r="B436" s="40"/>
      <c r="C436" s="27"/>
      <c r="D436" s="28"/>
    </row>
    <row r="437" spans="1:4">
      <c r="A437" s="26"/>
      <c r="B437" s="40"/>
      <c r="C437" s="27"/>
      <c r="D437" s="28"/>
    </row>
    <row r="438" spans="1:4">
      <c r="A438" s="26"/>
      <c r="B438" s="40"/>
      <c r="C438" s="27"/>
      <c r="D438" s="28"/>
    </row>
    <row r="439" spans="1:4">
      <c r="A439" s="26"/>
      <c r="B439" s="40"/>
      <c r="C439" s="27"/>
      <c r="D439" s="28"/>
    </row>
    <row r="440" spans="1:4">
      <c r="A440" s="26"/>
      <c r="B440" s="40"/>
      <c r="C440" s="27"/>
      <c r="D440" s="28"/>
    </row>
    <row r="441" spans="1:4">
      <c r="A441" s="26"/>
      <c r="B441" s="40"/>
      <c r="C441" s="27"/>
      <c r="D441" s="28"/>
    </row>
    <row r="442" spans="1:4">
      <c r="A442" s="26"/>
      <c r="B442" s="40"/>
      <c r="C442" s="27"/>
      <c r="D442" s="28"/>
    </row>
    <row r="443" spans="1:4">
      <c r="A443" s="26"/>
      <c r="B443" s="40"/>
      <c r="C443" s="27"/>
      <c r="D443" s="28"/>
    </row>
    <row r="444" spans="1:4">
      <c r="A444" s="26"/>
      <c r="B444" s="40"/>
      <c r="C444" s="27"/>
      <c r="D444" s="28"/>
    </row>
    <row r="445" spans="1:4">
      <c r="A445" s="26"/>
      <c r="B445" s="40"/>
      <c r="C445" s="27"/>
      <c r="D445" s="28"/>
    </row>
    <row r="446" spans="1:4">
      <c r="A446" s="26"/>
      <c r="B446" s="40"/>
      <c r="C446" s="27"/>
      <c r="D446" s="28"/>
    </row>
    <row r="447" spans="1:4">
      <c r="A447" s="26"/>
      <c r="B447" s="40"/>
      <c r="C447" s="27"/>
      <c r="D447" s="28"/>
    </row>
    <row r="448" spans="1:4">
      <c r="A448" s="26"/>
      <c r="B448" s="40"/>
      <c r="C448" s="27"/>
      <c r="D448" s="28"/>
    </row>
    <row r="449" spans="1:4">
      <c r="A449" s="26"/>
      <c r="B449" s="40"/>
      <c r="C449" s="27"/>
      <c r="D449" s="28"/>
    </row>
    <row r="450" spans="1:4">
      <c r="A450" s="26"/>
      <c r="B450" s="40"/>
      <c r="C450" s="27"/>
      <c r="D450" s="28"/>
    </row>
    <row r="451" spans="1:4">
      <c r="A451" s="26"/>
      <c r="B451" s="40"/>
      <c r="C451" s="27"/>
      <c r="D451" s="28"/>
    </row>
    <row r="452" spans="1:4">
      <c r="A452" s="26"/>
      <c r="B452" s="40"/>
      <c r="C452" s="27"/>
      <c r="D452" s="28"/>
    </row>
    <row r="453" spans="1:4">
      <c r="A453" s="26"/>
      <c r="B453" s="40"/>
      <c r="C453" s="27"/>
      <c r="D453" s="28"/>
    </row>
    <row r="454" spans="1:4">
      <c r="A454" s="26"/>
      <c r="B454" s="40"/>
      <c r="C454" s="27"/>
      <c r="D454" s="28"/>
    </row>
    <row r="455" spans="1:4">
      <c r="A455" s="26"/>
      <c r="B455" s="40"/>
      <c r="C455" s="27"/>
      <c r="D455" s="28"/>
    </row>
    <row r="456" spans="1:4">
      <c r="A456" s="26"/>
      <c r="B456" s="40"/>
      <c r="C456" s="27"/>
      <c r="D456" s="28"/>
    </row>
    <row r="457" spans="1:4">
      <c r="A457" s="26"/>
      <c r="B457" s="40"/>
      <c r="C457" s="27"/>
      <c r="D457" s="28"/>
    </row>
    <row r="458" spans="1:4">
      <c r="A458" s="26"/>
      <c r="B458" s="40"/>
      <c r="C458" s="27"/>
      <c r="D458" s="28"/>
    </row>
    <row r="459" spans="1:4">
      <c r="A459" s="26"/>
      <c r="B459" s="40"/>
      <c r="C459" s="27"/>
      <c r="D459" s="28"/>
    </row>
    <row r="460" spans="1:4">
      <c r="A460" s="26"/>
      <c r="B460" s="40"/>
      <c r="C460" s="27"/>
      <c r="D460" s="28"/>
    </row>
    <row r="461" spans="1:4">
      <c r="A461" s="26"/>
      <c r="B461" s="40"/>
      <c r="C461" s="27"/>
      <c r="D461" s="28"/>
    </row>
    <row r="462" spans="1:4">
      <c r="A462" s="26"/>
      <c r="B462" s="40"/>
      <c r="C462" s="27"/>
      <c r="D462" s="28"/>
    </row>
    <row r="463" spans="1:4">
      <c r="A463" s="26"/>
      <c r="B463" s="40"/>
      <c r="C463" s="27"/>
      <c r="D463" s="28"/>
    </row>
    <row r="464" spans="1:4">
      <c r="A464" s="26"/>
      <c r="B464" s="40"/>
      <c r="C464" s="27"/>
      <c r="D464" s="28"/>
    </row>
    <row r="465" spans="1:4">
      <c r="A465" s="26"/>
      <c r="B465" s="40"/>
      <c r="C465" s="27"/>
      <c r="D465" s="28"/>
    </row>
    <row r="466" spans="1:4">
      <c r="A466" s="26"/>
      <c r="B466" s="40"/>
      <c r="C466" s="27"/>
      <c r="D466" s="28"/>
    </row>
    <row r="467" spans="1:4">
      <c r="A467" s="26"/>
      <c r="B467" s="40"/>
      <c r="C467" s="27"/>
      <c r="D467" s="28"/>
    </row>
    <row r="468" spans="1:4">
      <c r="A468" s="26"/>
      <c r="B468" s="40"/>
      <c r="C468" s="27"/>
      <c r="D468" s="28"/>
    </row>
    <row r="469" spans="1:4">
      <c r="A469" s="26"/>
      <c r="B469" s="40"/>
      <c r="C469" s="27"/>
      <c r="D469" s="28"/>
    </row>
    <row r="470" spans="1:4">
      <c r="A470" s="26"/>
      <c r="B470" s="40"/>
      <c r="C470" s="27"/>
      <c r="D470" s="28"/>
    </row>
    <row r="471" spans="1:4">
      <c r="A471" s="26"/>
      <c r="B471" s="40"/>
      <c r="C471" s="27"/>
      <c r="D471" s="28"/>
    </row>
    <row r="472" spans="1:4">
      <c r="A472" s="26"/>
      <c r="B472" s="40"/>
      <c r="C472" s="27"/>
      <c r="D472" s="28"/>
    </row>
    <row r="473" spans="1:4">
      <c r="A473" s="26"/>
      <c r="B473" s="40"/>
      <c r="C473" s="27"/>
      <c r="D473" s="28"/>
    </row>
    <row r="474" spans="1:4">
      <c r="A474" s="26"/>
      <c r="B474" s="40"/>
      <c r="C474" s="27"/>
      <c r="D474" s="28"/>
    </row>
    <row r="475" spans="1:4">
      <c r="A475" s="26"/>
      <c r="B475" s="40"/>
      <c r="C475" s="27"/>
      <c r="D475" s="28"/>
    </row>
    <row r="476" spans="1:4">
      <c r="A476" s="26"/>
      <c r="B476" s="40"/>
      <c r="C476" s="27"/>
      <c r="D476" s="28"/>
    </row>
    <row r="477" spans="1:4">
      <c r="A477" s="26"/>
      <c r="B477" s="40"/>
      <c r="C477" s="27"/>
      <c r="D477" s="28"/>
    </row>
    <row r="478" spans="1:4">
      <c r="A478" s="26"/>
      <c r="B478" s="40"/>
      <c r="C478" s="27"/>
      <c r="D478" s="28"/>
    </row>
    <row r="479" spans="1:4">
      <c r="A479" s="26"/>
      <c r="B479" s="40"/>
      <c r="C479" s="27"/>
      <c r="D479" s="28"/>
    </row>
    <row r="480" spans="1:4">
      <c r="A480" s="26"/>
      <c r="B480" s="40"/>
      <c r="C480" s="27"/>
      <c r="D480" s="28"/>
    </row>
    <row r="481" spans="1:4">
      <c r="A481" s="26"/>
      <c r="B481" s="40"/>
      <c r="C481" s="27"/>
      <c r="D481" s="28"/>
    </row>
    <row r="482" spans="1:4">
      <c r="A482" s="26"/>
      <c r="B482" s="40"/>
      <c r="C482" s="27"/>
      <c r="D482" s="28"/>
    </row>
    <row r="483" spans="1:4">
      <c r="A483" s="26"/>
      <c r="B483" s="40"/>
      <c r="C483" s="27"/>
      <c r="D483" s="28"/>
    </row>
    <row r="484" spans="1:4">
      <c r="A484" s="26"/>
      <c r="B484" s="40"/>
      <c r="C484" s="27"/>
      <c r="D484" s="28"/>
    </row>
    <row r="485" spans="1:4">
      <c r="A485" s="26"/>
      <c r="B485" s="40"/>
      <c r="C485" s="27"/>
      <c r="D485" s="28"/>
    </row>
    <row r="486" spans="1:4">
      <c r="A486" s="26"/>
      <c r="B486" s="40"/>
      <c r="C486" s="27"/>
      <c r="D486" s="28"/>
    </row>
    <row r="487" spans="1:4">
      <c r="A487" s="26"/>
      <c r="B487" s="40"/>
      <c r="C487" s="27"/>
      <c r="D487" s="28"/>
    </row>
    <row r="488" spans="1:4">
      <c r="A488" s="26"/>
      <c r="B488" s="40"/>
      <c r="C488" s="27"/>
      <c r="D488" s="28"/>
    </row>
    <row r="489" spans="1:4">
      <c r="A489" s="26"/>
      <c r="B489" s="40"/>
      <c r="C489" s="27"/>
      <c r="D489" s="28"/>
    </row>
    <row r="490" spans="1:4">
      <c r="A490" s="26"/>
      <c r="B490" s="40"/>
      <c r="C490" s="27"/>
      <c r="D490" s="28"/>
    </row>
    <row r="491" spans="1:4">
      <c r="A491" s="26"/>
      <c r="B491" s="40"/>
      <c r="C491" s="27"/>
      <c r="D491" s="28"/>
    </row>
    <row r="492" spans="1:4">
      <c r="A492" s="26"/>
      <c r="B492" s="40"/>
      <c r="C492" s="27"/>
      <c r="D492" s="28"/>
    </row>
    <row r="493" spans="1:4">
      <c r="A493" s="26"/>
      <c r="B493" s="40"/>
      <c r="C493" s="27"/>
      <c r="D493" s="28"/>
    </row>
    <row r="494" spans="1:4">
      <c r="A494" s="26"/>
      <c r="B494" s="40"/>
      <c r="C494" s="27"/>
      <c r="D494" s="28"/>
    </row>
    <row r="495" spans="1:4">
      <c r="A495" s="26"/>
      <c r="B495" s="40"/>
      <c r="C495" s="27"/>
      <c r="D495" s="28"/>
    </row>
    <row r="496" spans="1:4">
      <c r="A496" s="26"/>
      <c r="B496" s="40"/>
      <c r="C496" s="27"/>
      <c r="D496" s="28"/>
    </row>
    <row r="497" spans="1:4">
      <c r="A497" s="26"/>
      <c r="B497" s="40"/>
      <c r="C497" s="27"/>
      <c r="D497" s="28"/>
    </row>
    <row r="498" spans="1:4">
      <c r="A498" s="26"/>
      <c r="B498" s="40"/>
      <c r="C498" s="27"/>
      <c r="D498" s="28"/>
    </row>
    <row r="499" spans="1:4">
      <c r="A499" s="26"/>
      <c r="B499" s="40"/>
      <c r="C499" s="27"/>
      <c r="D499" s="28"/>
    </row>
    <row r="500" spans="1:4">
      <c r="A500" s="26"/>
      <c r="B500" s="40"/>
      <c r="C500" s="27"/>
      <c r="D500" s="28"/>
    </row>
    <row r="501" spans="1:4">
      <c r="A501" s="26"/>
      <c r="B501" s="40"/>
      <c r="C501" s="27"/>
      <c r="D501" s="28"/>
    </row>
    <row r="502" spans="1:4">
      <c r="A502" s="26"/>
      <c r="B502" s="40"/>
      <c r="C502" s="27"/>
      <c r="D502" s="28"/>
    </row>
    <row r="503" spans="1:4">
      <c r="A503" s="26"/>
      <c r="B503" s="40"/>
      <c r="C503" s="27"/>
      <c r="D503" s="28"/>
    </row>
    <row r="504" spans="1:4">
      <c r="A504" s="26"/>
      <c r="B504" s="40"/>
      <c r="C504" s="27"/>
      <c r="D504" s="28"/>
    </row>
    <row r="505" spans="1:4">
      <c r="A505" s="26"/>
      <c r="B505" s="40"/>
      <c r="C505" s="27"/>
      <c r="D505" s="28"/>
    </row>
    <row r="506" spans="1:4">
      <c r="A506" s="26"/>
      <c r="B506" s="40"/>
      <c r="C506" s="27"/>
      <c r="D506" s="28"/>
    </row>
    <row r="507" spans="1:4">
      <c r="A507" s="26"/>
      <c r="B507" s="40"/>
      <c r="C507" s="27"/>
      <c r="D507" s="28"/>
    </row>
    <row r="508" spans="1:4">
      <c r="A508" s="26"/>
      <c r="B508" s="40"/>
      <c r="C508" s="27"/>
      <c r="D508" s="28"/>
    </row>
    <row r="509" spans="1:4">
      <c r="A509" s="26"/>
      <c r="B509" s="40"/>
      <c r="C509" s="27"/>
      <c r="D509" s="28"/>
    </row>
  </sheetData>
  <mergeCells count="1">
    <mergeCell ref="A3:D3"/>
  </mergeCells>
  <pageMargins left="0.25" right="0.25" top="0.36" bottom="0.32" header="0.3" footer="0.3"/>
  <pageSetup paperSize="9" scale="73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  <pageSetUpPr fitToPage="1"/>
  </sheetPr>
  <dimension ref="A1:D512"/>
  <sheetViews>
    <sheetView topLeftCell="A247" workbookViewId="0">
      <selection activeCell="B11" sqref="B11"/>
    </sheetView>
  </sheetViews>
  <sheetFormatPr defaultColWidth="9.140625" defaultRowHeight="15"/>
  <cols>
    <col min="1" max="1" width="9.140625" style="10" customWidth="1"/>
    <col min="2" max="2" width="66.140625" style="34" customWidth="1"/>
    <col min="3" max="4" width="14.42578125" style="208" customWidth="1"/>
    <col min="5" max="16384" width="9.140625" style="10"/>
  </cols>
  <sheetData>
    <row r="1" spans="1:4" ht="15.75">
      <c r="A1" s="365" t="s">
        <v>1290</v>
      </c>
      <c r="D1" s="207" t="s">
        <v>456</v>
      </c>
    </row>
    <row r="3" spans="1:4">
      <c r="A3" s="403" t="s">
        <v>7</v>
      </c>
      <c r="B3" s="403"/>
      <c r="C3" s="403"/>
      <c r="D3" s="403"/>
    </row>
    <row r="4" spans="1:4">
      <c r="A4" s="90"/>
      <c r="B4" s="90"/>
      <c r="C4" s="228"/>
      <c r="D4" s="228"/>
    </row>
    <row r="5" spans="1:4">
      <c r="A5" s="13"/>
      <c r="B5" s="35"/>
      <c r="D5" s="229" t="s">
        <v>812</v>
      </c>
    </row>
    <row r="6" spans="1:4">
      <c r="A6" s="13"/>
      <c r="B6" s="35"/>
      <c r="D6" s="230"/>
    </row>
    <row r="7" spans="1:4" ht="33.75" customHeight="1">
      <c r="A7" s="169" t="s">
        <v>64</v>
      </c>
      <c r="B7" s="169" t="s">
        <v>12</v>
      </c>
      <c r="C7" s="198" t="s">
        <v>66</v>
      </c>
      <c r="D7" s="198" t="s">
        <v>65</v>
      </c>
    </row>
    <row r="8" spans="1:4" ht="26.25" customHeight="1">
      <c r="A8" s="170"/>
      <c r="B8" s="182" t="s">
        <v>647</v>
      </c>
      <c r="C8" s="231"/>
      <c r="D8" s="231"/>
    </row>
    <row r="9" spans="1:4" ht="16.5">
      <c r="A9" s="159">
        <v>1</v>
      </c>
      <c r="B9" s="60" t="s">
        <v>1119</v>
      </c>
      <c r="C9" s="232">
        <f>C10+C84+C116</f>
        <v>258909848</v>
      </c>
      <c r="D9" s="232">
        <f>D10+D84+D116</f>
        <v>141986725</v>
      </c>
    </row>
    <row r="10" spans="1:4">
      <c r="A10" s="313">
        <v>11</v>
      </c>
      <c r="B10" s="60" t="s">
        <v>291</v>
      </c>
      <c r="C10" s="233">
        <f>SUM(C11,C29,C35,C40,C44,C53,C55,C58)</f>
        <v>0</v>
      </c>
      <c r="D10" s="233">
        <f>SUM(D11,D29,D35,D40,D44,D53,D55,D58)</f>
        <v>0</v>
      </c>
    </row>
    <row r="11" spans="1:4">
      <c r="A11" s="313">
        <v>110</v>
      </c>
      <c r="B11" s="60" t="s">
        <v>292</v>
      </c>
      <c r="C11" s="234">
        <f>SUM(C12,C21,C23,C25,C27)</f>
        <v>0</v>
      </c>
      <c r="D11" s="234">
        <f>SUM(D12,D21,D23,D25,D27)</f>
        <v>0</v>
      </c>
    </row>
    <row r="12" spans="1:4">
      <c r="A12" s="313">
        <v>1100</v>
      </c>
      <c r="B12" s="60" t="s">
        <v>293</v>
      </c>
      <c r="C12" s="234">
        <f>SUM(C13:C20)</f>
        <v>0</v>
      </c>
      <c r="D12" s="234">
        <f>SUM(D13:D20)</f>
        <v>0</v>
      </c>
    </row>
    <row r="13" spans="1:4" ht="30">
      <c r="A13" s="171">
        <v>110001</v>
      </c>
      <c r="B13" s="59" t="s">
        <v>294</v>
      </c>
      <c r="C13" s="235"/>
      <c r="D13" s="235"/>
    </row>
    <row r="14" spans="1:4">
      <c r="A14" s="171">
        <v>110002</v>
      </c>
      <c r="B14" s="59" t="s">
        <v>295</v>
      </c>
      <c r="C14" s="235"/>
      <c r="D14" s="235"/>
    </row>
    <row r="15" spans="1:4">
      <c r="A15" s="171">
        <v>110003</v>
      </c>
      <c r="B15" s="59" t="s">
        <v>296</v>
      </c>
      <c r="C15" s="235"/>
      <c r="D15" s="235"/>
    </row>
    <row r="16" spans="1:4">
      <c r="A16" s="171">
        <v>110004</v>
      </c>
      <c r="B16" s="59" t="s">
        <v>297</v>
      </c>
      <c r="C16" s="235"/>
      <c r="D16" s="235"/>
    </row>
    <row r="17" spans="1:4" ht="45">
      <c r="A17" s="171">
        <v>110005</v>
      </c>
      <c r="B17" s="172" t="s">
        <v>636</v>
      </c>
      <c r="C17" s="235"/>
      <c r="D17" s="235"/>
    </row>
    <row r="18" spans="1:4" ht="30">
      <c r="A18" s="171">
        <v>110006</v>
      </c>
      <c r="B18" s="59" t="s">
        <v>298</v>
      </c>
      <c r="C18" s="235"/>
      <c r="D18" s="235"/>
    </row>
    <row r="19" spans="1:4" ht="30">
      <c r="A19" s="171">
        <v>110007</v>
      </c>
      <c r="B19" s="59" t="s">
        <v>299</v>
      </c>
      <c r="C19" s="235"/>
      <c r="D19" s="235"/>
    </row>
    <row r="20" spans="1:4">
      <c r="A20" s="171">
        <v>110008</v>
      </c>
      <c r="B20" s="59" t="s">
        <v>300</v>
      </c>
      <c r="C20" s="235"/>
      <c r="D20" s="235"/>
    </row>
    <row r="21" spans="1:4">
      <c r="A21" s="313">
        <v>1101</v>
      </c>
      <c r="B21" s="60" t="s">
        <v>301</v>
      </c>
      <c r="C21" s="236">
        <f>+C22</f>
        <v>0</v>
      </c>
      <c r="D21" s="236">
        <f>+D22</f>
        <v>0</v>
      </c>
    </row>
    <row r="22" spans="1:4">
      <c r="A22" s="171">
        <v>110101</v>
      </c>
      <c r="B22" s="59" t="s">
        <v>302</v>
      </c>
      <c r="C22" s="237"/>
      <c r="D22" s="237"/>
    </row>
    <row r="23" spans="1:4" ht="28.5">
      <c r="A23" s="313">
        <v>1102</v>
      </c>
      <c r="B23" s="60" t="s">
        <v>303</v>
      </c>
      <c r="C23" s="236">
        <f>+C24</f>
        <v>0</v>
      </c>
      <c r="D23" s="236">
        <f>+D24</f>
        <v>0</v>
      </c>
    </row>
    <row r="24" spans="1:4" ht="30">
      <c r="A24" s="314">
        <v>110201</v>
      </c>
      <c r="B24" s="59" t="s">
        <v>304</v>
      </c>
      <c r="C24" s="237"/>
      <c r="D24" s="237"/>
    </row>
    <row r="25" spans="1:4">
      <c r="A25" s="313">
        <v>1103</v>
      </c>
      <c r="B25" s="60" t="s">
        <v>305</v>
      </c>
      <c r="C25" s="236">
        <f>+C26</f>
        <v>0</v>
      </c>
      <c r="D25" s="236">
        <f>+D26</f>
        <v>0</v>
      </c>
    </row>
    <row r="26" spans="1:4">
      <c r="A26" s="171">
        <v>110301</v>
      </c>
      <c r="B26" s="59" t="s">
        <v>306</v>
      </c>
      <c r="C26" s="237"/>
      <c r="D26" s="237"/>
    </row>
    <row r="27" spans="1:4">
      <c r="A27" s="313">
        <v>1104</v>
      </c>
      <c r="B27" s="60" t="s">
        <v>307</v>
      </c>
      <c r="C27" s="236">
        <f>+C28</f>
        <v>0</v>
      </c>
      <c r="D27" s="236">
        <f>+D28</f>
        <v>0</v>
      </c>
    </row>
    <row r="28" spans="1:4">
      <c r="A28" s="171">
        <v>110401</v>
      </c>
      <c r="B28" s="59" t="s">
        <v>308</v>
      </c>
      <c r="C28" s="237"/>
      <c r="D28" s="237"/>
    </row>
    <row r="29" spans="1:4">
      <c r="A29" s="313">
        <v>112</v>
      </c>
      <c r="B29" s="60" t="s">
        <v>309</v>
      </c>
      <c r="C29" s="234">
        <f>SUM(C30:C34)</f>
        <v>0</v>
      </c>
      <c r="D29" s="234">
        <f>SUM(D30:D34)</f>
        <v>0</v>
      </c>
    </row>
    <row r="30" spans="1:4">
      <c r="A30" s="171">
        <v>112001</v>
      </c>
      <c r="B30" s="59" t="s">
        <v>310</v>
      </c>
      <c r="C30" s="237"/>
      <c r="D30" s="237"/>
    </row>
    <row r="31" spans="1:4">
      <c r="A31" s="171">
        <v>112002</v>
      </c>
      <c r="B31" s="59" t="s">
        <v>311</v>
      </c>
      <c r="C31" s="237"/>
      <c r="D31" s="237"/>
    </row>
    <row r="32" spans="1:4">
      <c r="A32" s="171">
        <v>112003</v>
      </c>
      <c r="B32" s="59" t="s">
        <v>312</v>
      </c>
      <c r="C32" s="237"/>
      <c r="D32" s="237"/>
    </row>
    <row r="33" spans="1:4">
      <c r="A33" s="171">
        <v>112004</v>
      </c>
      <c r="B33" s="59" t="s">
        <v>313</v>
      </c>
      <c r="C33" s="237"/>
      <c r="D33" s="237"/>
    </row>
    <row r="34" spans="1:4">
      <c r="A34" s="171">
        <v>112005</v>
      </c>
      <c r="B34" s="59" t="s">
        <v>314</v>
      </c>
      <c r="C34" s="237"/>
      <c r="D34" s="237"/>
    </row>
    <row r="35" spans="1:4">
      <c r="A35" s="313">
        <v>113</v>
      </c>
      <c r="B35" s="60" t="s">
        <v>315</v>
      </c>
      <c r="C35" s="234">
        <f>SUM(C36:C39)</f>
        <v>0</v>
      </c>
      <c r="D35" s="234">
        <f>SUM(D36:D39)</f>
        <v>0</v>
      </c>
    </row>
    <row r="36" spans="1:4">
      <c r="A36" s="171">
        <v>113001</v>
      </c>
      <c r="B36" s="59" t="s">
        <v>316</v>
      </c>
      <c r="C36" s="237"/>
      <c r="D36" s="237"/>
    </row>
    <row r="37" spans="1:4">
      <c r="A37" s="171">
        <v>113002</v>
      </c>
      <c r="B37" s="59" t="s">
        <v>317</v>
      </c>
      <c r="C37" s="237"/>
      <c r="D37" s="237"/>
    </row>
    <row r="38" spans="1:4">
      <c r="A38" s="171">
        <v>113003</v>
      </c>
      <c r="B38" s="59" t="s">
        <v>318</v>
      </c>
      <c r="C38" s="237"/>
      <c r="D38" s="237"/>
    </row>
    <row r="39" spans="1:4">
      <c r="A39" s="171">
        <v>113004</v>
      </c>
      <c r="B39" s="59" t="s">
        <v>319</v>
      </c>
      <c r="C39" s="237"/>
      <c r="D39" s="237"/>
    </row>
    <row r="40" spans="1:4">
      <c r="A40" s="313">
        <v>114</v>
      </c>
      <c r="B40" s="60" t="s">
        <v>320</v>
      </c>
      <c r="C40" s="234">
        <f>SUM(C41:C43)</f>
        <v>0</v>
      </c>
      <c r="D40" s="234">
        <f>SUM(D41:D43)</f>
        <v>0</v>
      </c>
    </row>
    <row r="41" spans="1:4">
      <c r="A41" s="171">
        <v>114001</v>
      </c>
      <c r="B41" s="59" t="s">
        <v>321</v>
      </c>
      <c r="C41" s="237"/>
      <c r="D41" s="237"/>
    </row>
    <row r="42" spans="1:4">
      <c r="A42" s="171">
        <v>114002</v>
      </c>
      <c r="B42" s="59" t="s">
        <v>322</v>
      </c>
      <c r="C42" s="237"/>
      <c r="D42" s="237"/>
    </row>
    <row r="43" spans="1:4">
      <c r="A43" s="171">
        <v>114003</v>
      </c>
      <c r="B43" s="59" t="s">
        <v>323</v>
      </c>
      <c r="C43" s="237"/>
      <c r="D43" s="237"/>
    </row>
    <row r="44" spans="1:4">
      <c r="A44" s="313">
        <v>115</v>
      </c>
      <c r="B44" s="60" t="s">
        <v>324</v>
      </c>
      <c r="C44" s="234">
        <f>SUM(C45:C52)</f>
        <v>0</v>
      </c>
      <c r="D44" s="234">
        <f>SUM(D45:D52)</f>
        <v>0</v>
      </c>
    </row>
    <row r="45" spans="1:4">
      <c r="A45" s="171">
        <v>115001</v>
      </c>
      <c r="B45" s="59" t="s">
        <v>325</v>
      </c>
      <c r="C45" s="237"/>
      <c r="D45" s="237"/>
    </row>
    <row r="46" spans="1:4">
      <c r="A46" s="171">
        <v>115002</v>
      </c>
      <c r="B46" s="59" t="s">
        <v>326</v>
      </c>
      <c r="C46" s="237"/>
      <c r="D46" s="237"/>
    </row>
    <row r="47" spans="1:4">
      <c r="A47" s="171">
        <v>115003</v>
      </c>
      <c r="B47" s="59" t="s">
        <v>327</v>
      </c>
      <c r="C47" s="237"/>
      <c r="D47" s="237"/>
    </row>
    <row r="48" spans="1:4">
      <c r="A48" s="171">
        <v>115004</v>
      </c>
      <c r="B48" s="59" t="s">
        <v>328</v>
      </c>
      <c r="C48" s="237"/>
      <c r="D48" s="237"/>
    </row>
    <row r="49" spans="1:4">
      <c r="A49" s="171">
        <v>115005</v>
      </c>
      <c r="B49" s="59" t="s">
        <v>329</v>
      </c>
      <c r="C49" s="237"/>
      <c r="D49" s="237"/>
    </row>
    <row r="50" spans="1:4">
      <c r="A50" s="171">
        <v>115006</v>
      </c>
      <c r="B50" s="59" t="s">
        <v>330</v>
      </c>
      <c r="C50" s="237"/>
      <c r="D50" s="237"/>
    </row>
    <row r="51" spans="1:4">
      <c r="A51" s="171">
        <v>115007</v>
      </c>
      <c r="B51" s="59" t="s">
        <v>331</v>
      </c>
      <c r="C51" s="237"/>
      <c r="D51" s="237"/>
    </row>
    <row r="52" spans="1:4">
      <c r="A52" s="171">
        <v>115008</v>
      </c>
      <c r="B52" s="59" t="s">
        <v>332</v>
      </c>
      <c r="C52" s="237"/>
      <c r="D52" s="237"/>
    </row>
    <row r="53" spans="1:4">
      <c r="A53" s="313">
        <v>116</v>
      </c>
      <c r="B53" s="60" t="s">
        <v>333</v>
      </c>
      <c r="C53" s="234">
        <f>+C54</f>
        <v>0</v>
      </c>
      <c r="D53" s="234">
        <f>+D54</f>
        <v>0</v>
      </c>
    </row>
    <row r="54" spans="1:4">
      <c r="A54" s="171">
        <v>116001</v>
      </c>
      <c r="B54" s="59" t="s">
        <v>334</v>
      </c>
      <c r="C54" s="237"/>
      <c r="D54" s="237"/>
    </row>
    <row r="55" spans="1:4">
      <c r="A55" s="313">
        <v>117</v>
      </c>
      <c r="B55" s="60" t="s">
        <v>335</v>
      </c>
      <c r="C55" s="234">
        <f>SUM(C56:C57)</f>
        <v>0</v>
      </c>
      <c r="D55" s="234">
        <f>SUM(D56:D57)</f>
        <v>0</v>
      </c>
    </row>
    <row r="56" spans="1:4">
      <c r="A56" s="171">
        <v>117001</v>
      </c>
      <c r="B56" s="59" t="s">
        <v>336</v>
      </c>
      <c r="C56" s="237"/>
      <c r="D56" s="237"/>
    </row>
    <row r="57" spans="1:4">
      <c r="A57" s="171">
        <v>117002</v>
      </c>
      <c r="B57" s="59" t="s">
        <v>337</v>
      </c>
      <c r="C57" s="237"/>
      <c r="D57" s="237"/>
    </row>
    <row r="58" spans="1:4">
      <c r="A58" s="313">
        <v>118</v>
      </c>
      <c r="B58" s="60" t="s">
        <v>338</v>
      </c>
      <c r="C58" s="234">
        <f>SUM(C59,C71,C74,C79)</f>
        <v>0</v>
      </c>
      <c r="D58" s="234">
        <f>SUM(D59,D71,D74,D79)</f>
        <v>0</v>
      </c>
    </row>
    <row r="59" spans="1:4">
      <c r="A59" s="313">
        <v>1180</v>
      </c>
      <c r="B59" s="60" t="s">
        <v>1125</v>
      </c>
      <c r="C59" s="234">
        <f>SUM(C60:C70)</f>
        <v>0</v>
      </c>
      <c r="D59" s="234">
        <f>SUM(D60:D70)</f>
        <v>0</v>
      </c>
    </row>
    <row r="60" spans="1:4">
      <c r="A60" s="171">
        <v>118001</v>
      </c>
      <c r="B60" s="59" t="s">
        <v>1126</v>
      </c>
      <c r="C60" s="237"/>
      <c r="D60" s="237"/>
    </row>
    <row r="61" spans="1:4" ht="30">
      <c r="A61" s="171">
        <v>118002</v>
      </c>
      <c r="B61" s="59" t="s">
        <v>1127</v>
      </c>
      <c r="C61" s="237"/>
      <c r="D61" s="237"/>
    </row>
    <row r="62" spans="1:4">
      <c r="A62" s="171">
        <v>118003</v>
      </c>
      <c r="B62" s="59" t="s">
        <v>1128</v>
      </c>
      <c r="C62" s="237"/>
      <c r="D62" s="237"/>
    </row>
    <row r="63" spans="1:4">
      <c r="A63" s="171">
        <v>118004</v>
      </c>
      <c r="B63" s="59" t="s">
        <v>1129</v>
      </c>
      <c r="C63" s="237"/>
      <c r="D63" s="237"/>
    </row>
    <row r="64" spans="1:4">
      <c r="A64" s="171">
        <v>118005</v>
      </c>
      <c r="B64" s="59" t="s">
        <v>1130</v>
      </c>
      <c r="C64" s="237"/>
      <c r="D64" s="237"/>
    </row>
    <row r="65" spans="1:4">
      <c r="A65" s="171">
        <v>118006</v>
      </c>
      <c r="B65" s="59" t="s">
        <v>1131</v>
      </c>
      <c r="C65" s="237"/>
      <c r="D65" s="237"/>
    </row>
    <row r="66" spans="1:4">
      <c r="A66" s="171">
        <v>118007</v>
      </c>
      <c r="B66" s="59" t="s">
        <v>1132</v>
      </c>
      <c r="C66" s="237"/>
      <c r="D66" s="237"/>
    </row>
    <row r="67" spans="1:4" ht="30">
      <c r="A67" s="171">
        <v>118008</v>
      </c>
      <c r="B67" s="59" t="s">
        <v>1133</v>
      </c>
      <c r="C67" s="237"/>
      <c r="D67" s="237"/>
    </row>
    <row r="68" spans="1:4">
      <c r="A68" s="171">
        <v>118009</v>
      </c>
      <c r="B68" s="59" t="s">
        <v>1134</v>
      </c>
      <c r="C68" s="237"/>
      <c r="D68" s="237"/>
    </row>
    <row r="69" spans="1:4" ht="30">
      <c r="A69" s="171">
        <v>118010</v>
      </c>
      <c r="B69" s="59" t="s">
        <v>1135</v>
      </c>
      <c r="C69" s="237"/>
      <c r="D69" s="237"/>
    </row>
    <row r="70" spans="1:4">
      <c r="A70" s="171">
        <v>118011</v>
      </c>
      <c r="B70" s="59" t="s">
        <v>1271</v>
      </c>
      <c r="C70" s="237"/>
      <c r="D70" s="237"/>
    </row>
    <row r="71" spans="1:4">
      <c r="A71" s="313">
        <v>1181</v>
      </c>
      <c r="B71" s="60" t="s">
        <v>876</v>
      </c>
      <c r="C71" s="234">
        <f>SUM(C72:C73)</f>
        <v>0</v>
      </c>
      <c r="D71" s="234">
        <f>SUM(D72:D73)</f>
        <v>0</v>
      </c>
    </row>
    <row r="72" spans="1:4">
      <c r="A72" s="171">
        <v>118101</v>
      </c>
      <c r="B72" s="59" t="s">
        <v>1137</v>
      </c>
      <c r="C72" s="237"/>
      <c r="D72" s="237"/>
    </row>
    <row r="73" spans="1:4">
      <c r="A73" s="171">
        <v>118102</v>
      </c>
      <c r="B73" s="59" t="s">
        <v>1138</v>
      </c>
      <c r="C73" s="237"/>
      <c r="D73" s="237"/>
    </row>
    <row r="74" spans="1:4">
      <c r="A74" s="313">
        <v>1182</v>
      </c>
      <c r="B74" s="60" t="s">
        <v>1139</v>
      </c>
      <c r="C74" s="234">
        <f>SUM(C75:C78)</f>
        <v>0</v>
      </c>
      <c r="D74" s="234">
        <f>SUM(D75:D78)</f>
        <v>0</v>
      </c>
    </row>
    <row r="75" spans="1:4">
      <c r="A75" s="171">
        <v>118201</v>
      </c>
      <c r="B75" s="59" t="s">
        <v>1140</v>
      </c>
      <c r="C75" s="237"/>
      <c r="D75" s="237"/>
    </row>
    <row r="76" spans="1:4">
      <c r="A76" s="171">
        <v>118202</v>
      </c>
      <c r="B76" s="59" t="s">
        <v>1141</v>
      </c>
      <c r="C76" s="237"/>
      <c r="D76" s="237"/>
    </row>
    <row r="77" spans="1:4">
      <c r="A77" s="171">
        <v>118203</v>
      </c>
      <c r="B77" s="59" t="s">
        <v>1142</v>
      </c>
      <c r="C77" s="237"/>
      <c r="D77" s="237"/>
    </row>
    <row r="78" spans="1:4">
      <c r="A78" s="171">
        <v>118204</v>
      </c>
      <c r="B78" s="59" t="s">
        <v>1143</v>
      </c>
      <c r="C78" s="237"/>
      <c r="D78" s="237"/>
    </row>
    <row r="79" spans="1:4">
      <c r="A79" s="313">
        <v>1183</v>
      </c>
      <c r="B79" s="60" t="s">
        <v>1144</v>
      </c>
      <c r="C79" s="234">
        <f>SUM(C80:C83)</f>
        <v>0</v>
      </c>
      <c r="D79" s="234">
        <f>SUM(D80:D83)</f>
        <v>0</v>
      </c>
    </row>
    <row r="80" spans="1:4">
      <c r="A80" s="171">
        <v>118301</v>
      </c>
      <c r="B80" s="59" t="s">
        <v>339</v>
      </c>
      <c r="C80" s="237"/>
      <c r="D80" s="237"/>
    </row>
    <row r="81" spans="1:4">
      <c r="A81" s="171">
        <v>118302</v>
      </c>
      <c r="B81" s="59" t="s">
        <v>341</v>
      </c>
      <c r="C81" s="237"/>
      <c r="D81" s="237"/>
    </row>
    <row r="82" spans="1:4">
      <c r="A82" s="171">
        <v>118303</v>
      </c>
      <c r="B82" s="59" t="s">
        <v>342</v>
      </c>
      <c r="C82" s="237"/>
      <c r="D82" s="237"/>
    </row>
    <row r="83" spans="1:4">
      <c r="A83" s="171">
        <v>118304</v>
      </c>
      <c r="B83" s="59" t="s">
        <v>343</v>
      </c>
      <c r="C83" s="237"/>
      <c r="D83" s="237"/>
    </row>
    <row r="84" spans="1:4">
      <c r="A84" s="313">
        <v>12</v>
      </c>
      <c r="B84" s="60" t="s">
        <v>344</v>
      </c>
      <c r="C84" s="233">
        <f>SUM(C85,C103,C106,C109,C114)</f>
        <v>0</v>
      </c>
      <c r="D84" s="233">
        <f>SUM(D85,D103,D106,D109,D114)</f>
        <v>141986725</v>
      </c>
    </row>
    <row r="85" spans="1:4">
      <c r="A85" s="313">
        <v>120</v>
      </c>
      <c r="B85" s="60" t="s">
        <v>345</v>
      </c>
      <c r="C85" s="234">
        <f>C86+C87+C88+C89+C94+C95+C96+C97+C98+C99+C100+C101+C102</f>
        <v>0</v>
      </c>
      <c r="D85" s="234">
        <f>D86+D87+D88+D89+D94+D95+D96+D97+D98+D99+D100+D101+D102</f>
        <v>141986725</v>
      </c>
    </row>
    <row r="86" spans="1:4">
      <c r="A86" s="171">
        <v>120001</v>
      </c>
      <c r="B86" s="59" t="s">
        <v>1145</v>
      </c>
      <c r="C86" s="237"/>
      <c r="D86" s="237"/>
    </row>
    <row r="87" spans="1:4">
      <c r="A87" s="171">
        <v>120002</v>
      </c>
      <c r="B87" s="59" t="s">
        <v>1146</v>
      </c>
      <c r="C87" s="237"/>
      <c r="D87" s="237"/>
    </row>
    <row r="88" spans="1:4">
      <c r="A88" s="171">
        <v>120003</v>
      </c>
      <c r="B88" s="59" t="s">
        <v>1147</v>
      </c>
      <c r="C88" s="237"/>
      <c r="D88" s="237"/>
    </row>
    <row r="89" spans="1:4">
      <c r="A89" s="315">
        <v>120004</v>
      </c>
      <c r="B89" s="60" t="s">
        <v>1148</v>
      </c>
      <c r="C89" s="234">
        <f>SUM(C90:C93)</f>
        <v>0</v>
      </c>
      <c r="D89" s="234">
        <f>SUM(D90:D93)</f>
        <v>141986725</v>
      </c>
    </row>
    <row r="90" spans="1:4">
      <c r="A90" s="171">
        <v>1200041</v>
      </c>
      <c r="B90" s="59" t="s">
        <v>1149</v>
      </c>
      <c r="C90" s="237">
        <v>0</v>
      </c>
      <c r="D90" s="237">
        <v>141986725</v>
      </c>
    </row>
    <row r="91" spans="1:4">
      <c r="A91" s="171">
        <v>1200042</v>
      </c>
      <c r="B91" s="59" t="s">
        <v>1150</v>
      </c>
      <c r="C91" s="237"/>
      <c r="D91" s="237"/>
    </row>
    <row r="92" spans="1:4">
      <c r="A92" s="171">
        <v>1200043</v>
      </c>
      <c r="B92" s="59" t="s">
        <v>1151</v>
      </c>
      <c r="C92" s="237"/>
      <c r="D92" s="237"/>
    </row>
    <row r="93" spans="1:4">
      <c r="A93" s="171">
        <v>1200044</v>
      </c>
      <c r="B93" s="59" t="s">
        <v>896</v>
      </c>
      <c r="C93" s="237"/>
      <c r="D93" s="237"/>
    </row>
    <row r="94" spans="1:4">
      <c r="A94" s="171">
        <v>120005</v>
      </c>
      <c r="B94" s="59" t="s">
        <v>898</v>
      </c>
      <c r="C94" s="237"/>
      <c r="D94" s="237"/>
    </row>
    <row r="95" spans="1:4">
      <c r="A95" s="171">
        <v>120006</v>
      </c>
      <c r="B95" s="59" t="s">
        <v>899</v>
      </c>
      <c r="C95" s="237"/>
      <c r="D95" s="237"/>
    </row>
    <row r="96" spans="1:4">
      <c r="A96" s="171">
        <v>120007</v>
      </c>
      <c r="B96" s="59" t="s">
        <v>900</v>
      </c>
      <c r="C96" s="237"/>
      <c r="D96" s="237"/>
    </row>
    <row r="97" spans="1:4">
      <c r="A97" s="171">
        <v>120008</v>
      </c>
      <c r="B97" s="59" t="s">
        <v>901</v>
      </c>
      <c r="C97" s="237"/>
      <c r="D97" s="237"/>
    </row>
    <row r="98" spans="1:4">
      <c r="A98" s="171">
        <v>120009</v>
      </c>
      <c r="B98" s="59" t="s">
        <v>902</v>
      </c>
      <c r="C98" s="237"/>
      <c r="D98" s="237"/>
    </row>
    <row r="99" spans="1:4">
      <c r="A99" s="173">
        <v>120013</v>
      </c>
      <c r="B99" s="59" t="s">
        <v>1152</v>
      </c>
      <c r="C99" s="237"/>
      <c r="D99" s="237"/>
    </row>
    <row r="100" spans="1:4">
      <c r="A100" s="173">
        <v>120014</v>
      </c>
      <c r="B100" s="59" t="s">
        <v>1153</v>
      </c>
      <c r="C100" s="237"/>
      <c r="D100" s="237"/>
    </row>
    <row r="101" spans="1:4">
      <c r="A101" s="173">
        <v>120015</v>
      </c>
      <c r="B101" s="59" t="s">
        <v>1154</v>
      </c>
      <c r="C101" s="237"/>
      <c r="D101" s="237"/>
    </row>
    <row r="102" spans="1:4">
      <c r="A102" s="173">
        <v>120016</v>
      </c>
      <c r="B102" s="59" t="s">
        <v>1155</v>
      </c>
      <c r="C102" s="237"/>
      <c r="D102" s="237"/>
    </row>
    <row r="103" spans="1:4">
      <c r="A103" s="313">
        <v>121</v>
      </c>
      <c r="B103" s="60" t="s">
        <v>903</v>
      </c>
      <c r="C103" s="234">
        <f>SUM(C104:C105)</f>
        <v>0</v>
      </c>
      <c r="D103" s="234">
        <f>SUM(D104:D105)</f>
        <v>0</v>
      </c>
    </row>
    <row r="104" spans="1:4" ht="30">
      <c r="A104" s="171">
        <v>121001</v>
      </c>
      <c r="B104" s="59" t="s">
        <v>1156</v>
      </c>
      <c r="C104" s="237"/>
      <c r="D104" s="237"/>
    </row>
    <row r="105" spans="1:4">
      <c r="A105" s="171">
        <v>121002</v>
      </c>
      <c r="B105" s="59" t="s">
        <v>1157</v>
      </c>
      <c r="C105" s="237"/>
      <c r="D105" s="237"/>
    </row>
    <row r="106" spans="1:4">
      <c r="A106" s="313">
        <v>122</v>
      </c>
      <c r="B106" s="60" t="s">
        <v>1158</v>
      </c>
      <c r="C106" s="234">
        <f>SUM(C107:C108)</f>
        <v>0</v>
      </c>
      <c r="D106" s="234">
        <f>SUM(D107:D108)</f>
        <v>0</v>
      </c>
    </row>
    <row r="107" spans="1:4">
      <c r="A107" s="171">
        <v>122001</v>
      </c>
      <c r="B107" s="59" t="s">
        <v>1159</v>
      </c>
      <c r="C107" s="237"/>
      <c r="D107" s="237"/>
    </row>
    <row r="108" spans="1:4">
      <c r="A108" s="171">
        <v>122002</v>
      </c>
      <c r="B108" s="59" t="s">
        <v>1160</v>
      </c>
      <c r="C108" s="237"/>
      <c r="D108" s="237"/>
    </row>
    <row r="109" spans="1:4">
      <c r="A109" s="313">
        <v>123</v>
      </c>
      <c r="B109" s="60" t="s">
        <v>1161</v>
      </c>
      <c r="C109" s="234">
        <f>SUM(C110:C113)</f>
        <v>0</v>
      </c>
      <c r="D109" s="234">
        <f>SUM(D110:D113)</f>
        <v>0</v>
      </c>
    </row>
    <row r="110" spans="1:4">
      <c r="A110" s="171">
        <v>123001</v>
      </c>
      <c r="B110" s="59" t="s">
        <v>1162</v>
      </c>
      <c r="C110" s="237"/>
      <c r="D110" s="237"/>
    </row>
    <row r="111" spans="1:4">
      <c r="A111" s="171">
        <v>123002</v>
      </c>
      <c r="B111" s="59" t="s">
        <v>1163</v>
      </c>
      <c r="C111" s="237"/>
      <c r="D111" s="237"/>
    </row>
    <row r="112" spans="1:4">
      <c r="A112" s="171">
        <v>123003</v>
      </c>
      <c r="B112" s="59" t="s">
        <v>1164</v>
      </c>
      <c r="C112" s="237"/>
      <c r="D112" s="237"/>
    </row>
    <row r="113" spans="1:4">
      <c r="A113" s="171">
        <v>123004</v>
      </c>
      <c r="B113" s="59" t="s">
        <v>1165</v>
      </c>
      <c r="C113" s="237"/>
      <c r="D113" s="237"/>
    </row>
    <row r="114" spans="1:4">
      <c r="A114" s="30">
        <v>124</v>
      </c>
      <c r="B114" s="41" t="s">
        <v>1166</v>
      </c>
      <c r="C114" s="83">
        <f>SUM(C115:C115)</f>
        <v>0</v>
      </c>
      <c r="D114" s="83">
        <f>SUM(D115:D115)</f>
        <v>0</v>
      </c>
    </row>
    <row r="115" spans="1:4">
      <c r="A115" s="31">
        <v>141001</v>
      </c>
      <c r="B115" s="42" t="s">
        <v>1167</v>
      </c>
      <c r="C115" s="84"/>
      <c r="D115" s="84"/>
    </row>
    <row r="116" spans="1:4">
      <c r="A116" s="313">
        <v>13</v>
      </c>
      <c r="B116" s="60" t="s">
        <v>906</v>
      </c>
      <c r="C116" s="233">
        <f>SUM(C117,C127,C134,C142,C148)</f>
        <v>258909848</v>
      </c>
      <c r="D116" s="233">
        <f>SUM(D117,D127,D134,D142,D148)</f>
        <v>0</v>
      </c>
    </row>
    <row r="117" spans="1:4">
      <c r="A117" s="313">
        <v>1310</v>
      </c>
      <c r="B117" s="60" t="s">
        <v>1168</v>
      </c>
      <c r="C117" s="234">
        <f>SUM(C118:C126)</f>
        <v>258508000</v>
      </c>
      <c r="D117" s="234">
        <f>SUM(D118:D126)</f>
        <v>0</v>
      </c>
    </row>
    <row r="118" spans="1:4">
      <c r="A118" s="171">
        <v>131001</v>
      </c>
      <c r="B118" s="59" t="s">
        <v>1169</v>
      </c>
      <c r="C118" s="237">
        <v>258508000</v>
      </c>
      <c r="D118" s="237">
        <v>0</v>
      </c>
    </row>
    <row r="119" spans="1:4">
      <c r="A119" s="171">
        <v>131002</v>
      </c>
      <c r="B119" s="59" t="s">
        <v>1170</v>
      </c>
      <c r="C119" s="237"/>
      <c r="D119" s="237"/>
    </row>
    <row r="120" spans="1:4">
      <c r="A120" s="171">
        <v>131003</v>
      </c>
      <c r="B120" s="59" t="s">
        <v>1171</v>
      </c>
      <c r="C120" s="237"/>
      <c r="D120" s="237"/>
    </row>
    <row r="121" spans="1:4">
      <c r="A121" s="171">
        <v>131004</v>
      </c>
      <c r="B121" s="59" t="s">
        <v>1172</v>
      </c>
      <c r="C121" s="237"/>
      <c r="D121" s="237"/>
    </row>
    <row r="122" spans="1:4">
      <c r="A122" s="171">
        <v>131005</v>
      </c>
      <c r="B122" s="59" t="s">
        <v>1173</v>
      </c>
      <c r="C122" s="237"/>
      <c r="D122" s="237"/>
    </row>
    <row r="123" spans="1:4">
      <c r="A123" s="171">
        <v>131006</v>
      </c>
      <c r="B123" s="59" t="s">
        <v>1174</v>
      </c>
      <c r="C123" s="237"/>
      <c r="D123" s="237"/>
    </row>
    <row r="124" spans="1:4">
      <c r="A124" s="171">
        <v>131007</v>
      </c>
      <c r="B124" s="59" t="s">
        <v>1175</v>
      </c>
      <c r="C124" s="237"/>
      <c r="D124" s="237"/>
    </row>
    <row r="125" spans="1:4">
      <c r="A125" s="171">
        <v>131008</v>
      </c>
      <c r="B125" s="59" t="s">
        <v>1176</v>
      </c>
      <c r="C125" s="237"/>
      <c r="D125" s="237"/>
    </row>
    <row r="126" spans="1:4">
      <c r="A126" s="171">
        <v>131009</v>
      </c>
      <c r="B126" s="59" t="s">
        <v>1177</v>
      </c>
      <c r="C126" s="237"/>
      <c r="D126" s="237"/>
    </row>
    <row r="127" spans="1:4">
      <c r="A127" s="313">
        <v>1311</v>
      </c>
      <c r="B127" s="60" t="s">
        <v>1178</v>
      </c>
      <c r="C127" s="234">
        <f>SUM(C128:C133)</f>
        <v>0</v>
      </c>
      <c r="D127" s="234">
        <f>SUM(D128:D133)</f>
        <v>0</v>
      </c>
    </row>
    <row r="128" spans="1:4" ht="30">
      <c r="A128" s="171">
        <v>131101</v>
      </c>
      <c r="B128" s="59" t="s">
        <v>1179</v>
      </c>
      <c r="C128" s="237"/>
      <c r="D128" s="237"/>
    </row>
    <row r="129" spans="1:4" ht="30">
      <c r="A129" s="171">
        <v>131102</v>
      </c>
      <c r="B129" s="59" t="s">
        <v>1180</v>
      </c>
      <c r="C129" s="237"/>
      <c r="D129" s="237"/>
    </row>
    <row r="130" spans="1:4" ht="30">
      <c r="A130" s="171">
        <v>131103</v>
      </c>
      <c r="B130" s="59" t="s">
        <v>1181</v>
      </c>
      <c r="C130" s="237"/>
      <c r="D130" s="237"/>
    </row>
    <row r="131" spans="1:4" ht="30">
      <c r="A131" s="171">
        <v>131104</v>
      </c>
      <c r="B131" s="59" t="s">
        <v>1182</v>
      </c>
      <c r="C131" s="237"/>
      <c r="D131" s="237"/>
    </row>
    <row r="132" spans="1:4" ht="30">
      <c r="A132" s="171">
        <v>131105</v>
      </c>
      <c r="B132" s="59" t="s">
        <v>1183</v>
      </c>
      <c r="C132" s="237"/>
      <c r="D132" s="237"/>
    </row>
    <row r="133" spans="1:4">
      <c r="A133" s="171">
        <v>131106</v>
      </c>
      <c r="B133" s="59" t="s">
        <v>1184</v>
      </c>
      <c r="C133" s="237"/>
      <c r="D133" s="237"/>
    </row>
    <row r="134" spans="1:4">
      <c r="A134" s="313">
        <v>1320</v>
      </c>
      <c r="B134" s="60" t="s">
        <v>1185</v>
      </c>
      <c r="C134" s="234">
        <f>SUM(C135:C141)</f>
        <v>0</v>
      </c>
      <c r="D134" s="234">
        <f>SUM(D135:D141)</f>
        <v>0</v>
      </c>
    </row>
    <row r="135" spans="1:4" ht="30">
      <c r="A135" s="171">
        <v>132001</v>
      </c>
      <c r="B135" s="59" t="s">
        <v>1186</v>
      </c>
      <c r="C135" s="237"/>
      <c r="D135" s="237"/>
    </row>
    <row r="136" spans="1:4">
      <c r="A136" s="171">
        <v>132002</v>
      </c>
      <c r="B136" s="59" t="s">
        <v>1170</v>
      </c>
      <c r="C136" s="237"/>
      <c r="D136" s="237"/>
    </row>
    <row r="137" spans="1:4" ht="30">
      <c r="A137" s="171">
        <v>132003</v>
      </c>
      <c r="B137" s="59" t="s">
        <v>1187</v>
      </c>
      <c r="C137" s="237"/>
      <c r="D137" s="237"/>
    </row>
    <row r="138" spans="1:4">
      <c r="A138" s="171">
        <v>132004</v>
      </c>
      <c r="B138" s="59" t="s">
        <v>1188</v>
      </c>
      <c r="C138" s="237"/>
      <c r="D138" s="237"/>
    </row>
    <row r="139" spans="1:4">
      <c r="A139" s="171">
        <v>132005</v>
      </c>
      <c r="B139" s="59" t="s">
        <v>1189</v>
      </c>
      <c r="C139" s="237"/>
      <c r="D139" s="237"/>
    </row>
    <row r="140" spans="1:4" ht="30">
      <c r="A140" s="171">
        <v>132006</v>
      </c>
      <c r="B140" s="59" t="s">
        <v>1190</v>
      </c>
      <c r="C140" s="237"/>
      <c r="D140" s="237"/>
    </row>
    <row r="141" spans="1:4">
      <c r="A141" s="171">
        <v>132007</v>
      </c>
      <c r="B141" s="59" t="s">
        <v>1191</v>
      </c>
      <c r="C141" s="237"/>
      <c r="D141" s="237"/>
    </row>
    <row r="142" spans="1:4">
      <c r="A142" s="313">
        <v>1330</v>
      </c>
      <c r="B142" s="60" t="s">
        <v>1192</v>
      </c>
      <c r="C142" s="234">
        <f>SUM(C143:C147)</f>
        <v>0</v>
      </c>
      <c r="D142" s="234">
        <f>SUM(D143:D147)</f>
        <v>0</v>
      </c>
    </row>
    <row r="143" spans="1:4">
      <c r="A143" s="171">
        <v>133001</v>
      </c>
      <c r="B143" s="59" t="s">
        <v>1169</v>
      </c>
      <c r="C143" s="237"/>
      <c r="D143" s="237"/>
    </row>
    <row r="144" spans="1:4">
      <c r="A144" s="171">
        <v>133002</v>
      </c>
      <c r="B144" s="59" t="s">
        <v>1171</v>
      </c>
      <c r="C144" s="237"/>
      <c r="D144" s="237"/>
    </row>
    <row r="145" spans="1:4">
      <c r="A145" s="171">
        <v>133003</v>
      </c>
      <c r="B145" s="59" t="s">
        <v>1193</v>
      </c>
      <c r="C145" s="237"/>
      <c r="D145" s="237"/>
    </row>
    <row r="146" spans="1:4">
      <c r="A146" s="171">
        <v>133004</v>
      </c>
      <c r="B146" s="59" t="s">
        <v>1194</v>
      </c>
      <c r="C146" s="237"/>
      <c r="D146" s="237"/>
    </row>
    <row r="147" spans="1:4">
      <c r="A147" s="171">
        <v>133005</v>
      </c>
      <c r="B147" s="59" t="s">
        <v>1195</v>
      </c>
      <c r="C147" s="237"/>
      <c r="D147" s="237"/>
    </row>
    <row r="148" spans="1:4">
      <c r="A148" s="313">
        <v>1340</v>
      </c>
      <c r="B148" s="60" t="s">
        <v>1196</v>
      </c>
      <c r="C148" s="234">
        <f>SUM(C149:C151)</f>
        <v>401848</v>
      </c>
      <c r="D148" s="234">
        <f>SUM(D149:D151)</f>
        <v>0</v>
      </c>
    </row>
    <row r="149" spans="1:4">
      <c r="A149" s="171">
        <v>134001</v>
      </c>
      <c r="B149" s="59" t="s">
        <v>1197</v>
      </c>
      <c r="C149" s="237">
        <v>401848</v>
      </c>
      <c r="D149" s="237">
        <v>0</v>
      </c>
    </row>
    <row r="150" spans="1:4">
      <c r="A150" s="171">
        <v>134002</v>
      </c>
      <c r="B150" s="59" t="s">
        <v>1198</v>
      </c>
      <c r="C150" s="237"/>
      <c r="D150" s="237"/>
    </row>
    <row r="151" spans="1:4">
      <c r="A151" s="171">
        <v>134003</v>
      </c>
      <c r="B151" s="59" t="s">
        <v>1199</v>
      </c>
      <c r="C151" s="237"/>
      <c r="D151" s="237"/>
    </row>
    <row r="152" spans="1:4" ht="16.5">
      <c r="A152" s="159">
        <v>2</v>
      </c>
      <c r="B152" s="60" t="s">
        <v>1120</v>
      </c>
      <c r="C152" s="232">
        <f>C153</f>
        <v>258909848</v>
      </c>
      <c r="D152" s="232">
        <f>D153</f>
        <v>141986725</v>
      </c>
    </row>
    <row r="153" spans="1:4">
      <c r="A153" s="313">
        <v>21</v>
      </c>
      <c r="B153" s="60" t="s">
        <v>373</v>
      </c>
      <c r="C153" s="233">
        <f>SUM(C154,C216,C221,C226)</f>
        <v>258909848</v>
      </c>
      <c r="D153" s="233">
        <f>SUM(D154,D216,D221,D226)</f>
        <v>141986725</v>
      </c>
    </row>
    <row r="154" spans="1:4">
      <c r="A154" s="313">
        <v>210</v>
      </c>
      <c r="B154" s="60" t="s">
        <v>374</v>
      </c>
      <c r="C154" s="233">
        <f>SUM(C155,C162,C169,C175,C186,C190,C195,C199,C213)</f>
        <v>135290379</v>
      </c>
      <c r="D154" s="233">
        <f>SUM(D155,D162,D169,D175,D186,D190,D195,D199,D213)</f>
        <v>141986725</v>
      </c>
    </row>
    <row r="155" spans="1:4">
      <c r="A155" s="313">
        <v>2101</v>
      </c>
      <c r="B155" s="60" t="s">
        <v>941</v>
      </c>
      <c r="C155" s="234">
        <f>SUM(C156:C161)</f>
        <v>121642095</v>
      </c>
      <c r="D155" s="234">
        <f>SUM(D156:D161)</f>
        <v>109054433</v>
      </c>
    </row>
    <row r="156" spans="1:4">
      <c r="A156" s="171">
        <v>210101</v>
      </c>
      <c r="B156" s="59" t="s">
        <v>1218</v>
      </c>
      <c r="C156" s="237">
        <v>121642095</v>
      </c>
      <c r="D156" s="237">
        <v>106369433</v>
      </c>
    </row>
    <row r="157" spans="1:4">
      <c r="A157" s="171">
        <v>210102</v>
      </c>
      <c r="B157" s="59" t="s">
        <v>1217</v>
      </c>
      <c r="C157" s="237"/>
      <c r="D157" s="237"/>
    </row>
    <row r="158" spans="1:4">
      <c r="A158" s="171">
        <v>210103</v>
      </c>
      <c r="B158" s="59" t="s">
        <v>1216</v>
      </c>
      <c r="C158" s="237">
        <v>0</v>
      </c>
      <c r="D158" s="237">
        <v>2685000</v>
      </c>
    </row>
    <row r="159" spans="1:4">
      <c r="A159" s="171">
        <v>210104</v>
      </c>
      <c r="B159" s="59" t="s">
        <v>1215</v>
      </c>
      <c r="C159" s="237"/>
      <c r="D159" s="237"/>
    </row>
    <row r="160" spans="1:4">
      <c r="A160" s="171">
        <v>210105</v>
      </c>
      <c r="B160" s="59" t="s">
        <v>1214</v>
      </c>
      <c r="C160" s="237"/>
      <c r="D160" s="237"/>
    </row>
    <row r="161" spans="1:4">
      <c r="A161" s="171">
        <v>210106</v>
      </c>
      <c r="B161" s="59" t="s">
        <v>1213</v>
      </c>
      <c r="C161" s="237"/>
      <c r="D161" s="237"/>
    </row>
    <row r="162" spans="1:4">
      <c r="A162" s="313">
        <v>2102</v>
      </c>
      <c r="B162" s="60" t="s">
        <v>1212</v>
      </c>
      <c r="C162" s="234">
        <f>SUM(C163:C168)</f>
        <v>13237184</v>
      </c>
      <c r="D162" s="234">
        <f>SUM(D163:D168)</f>
        <v>11422592</v>
      </c>
    </row>
    <row r="163" spans="1:4">
      <c r="A163" s="171">
        <v>210201</v>
      </c>
      <c r="B163" s="59" t="s">
        <v>950</v>
      </c>
      <c r="C163" s="237">
        <v>8216612</v>
      </c>
      <c r="D163" s="237">
        <v>7911916</v>
      </c>
    </row>
    <row r="164" spans="1:4">
      <c r="A164" s="171">
        <v>210202</v>
      </c>
      <c r="B164" s="59" t="s">
        <v>951</v>
      </c>
      <c r="C164" s="237">
        <v>1670958</v>
      </c>
      <c r="D164" s="237">
        <v>798196</v>
      </c>
    </row>
    <row r="165" spans="1:4">
      <c r="A165" s="171">
        <v>210203</v>
      </c>
      <c r="B165" s="59" t="s">
        <v>952</v>
      </c>
      <c r="C165" s="237">
        <v>1164751</v>
      </c>
      <c r="D165" s="237">
        <v>997742</v>
      </c>
    </row>
    <row r="166" spans="1:4">
      <c r="A166" s="171">
        <v>210204</v>
      </c>
      <c r="B166" s="59" t="s">
        <v>953</v>
      </c>
      <c r="C166" s="237">
        <v>339787</v>
      </c>
      <c r="D166" s="237">
        <v>155886</v>
      </c>
    </row>
    <row r="167" spans="1:4">
      <c r="A167" s="171">
        <v>210205</v>
      </c>
      <c r="B167" s="59" t="s">
        <v>954</v>
      </c>
      <c r="C167" s="237">
        <v>1845076</v>
      </c>
      <c r="D167" s="237">
        <v>1558852</v>
      </c>
    </row>
    <row r="168" spans="1:4">
      <c r="A168" s="171">
        <v>210206</v>
      </c>
      <c r="B168" s="59" t="s">
        <v>1085</v>
      </c>
      <c r="C168" s="237"/>
      <c r="D168" s="237"/>
    </row>
    <row r="169" spans="1:4">
      <c r="A169" s="313">
        <v>2103</v>
      </c>
      <c r="B169" s="60" t="s">
        <v>948</v>
      </c>
      <c r="C169" s="234">
        <f>SUM(C170:C174)</f>
        <v>0</v>
      </c>
      <c r="D169" s="234">
        <f>SUM(D170:D174)</f>
        <v>0</v>
      </c>
    </row>
    <row r="170" spans="1:4">
      <c r="A170" s="171">
        <v>210301</v>
      </c>
      <c r="B170" s="59" t="s">
        <v>1211</v>
      </c>
      <c r="C170" s="237"/>
      <c r="D170" s="237"/>
    </row>
    <row r="171" spans="1:4">
      <c r="A171" s="171">
        <v>210302</v>
      </c>
      <c r="B171" s="59" t="s">
        <v>1210</v>
      </c>
      <c r="C171" s="237"/>
      <c r="D171" s="237"/>
    </row>
    <row r="172" spans="1:4">
      <c r="A172" s="171">
        <v>210303</v>
      </c>
      <c r="B172" s="59" t="s">
        <v>1209</v>
      </c>
      <c r="C172" s="237"/>
      <c r="D172" s="237"/>
    </row>
    <row r="173" spans="1:4">
      <c r="A173" s="171">
        <v>210304</v>
      </c>
      <c r="B173" s="59" t="s">
        <v>1208</v>
      </c>
      <c r="C173" s="237"/>
      <c r="D173" s="237"/>
    </row>
    <row r="174" spans="1:4">
      <c r="A174" s="171">
        <v>210305</v>
      </c>
      <c r="B174" s="59" t="s">
        <v>1207</v>
      </c>
      <c r="C174" s="237"/>
      <c r="D174" s="237"/>
    </row>
    <row r="175" spans="1:4">
      <c r="A175" s="313">
        <v>2104</v>
      </c>
      <c r="B175" s="60" t="s">
        <v>949</v>
      </c>
      <c r="C175" s="234">
        <f>SUM(C176:C185)</f>
        <v>0</v>
      </c>
      <c r="D175" s="234">
        <f>SUM(D176:D185)</f>
        <v>7705100</v>
      </c>
    </row>
    <row r="176" spans="1:4">
      <c r="A176" s="171">
        <v>210401</v>
      </c>
      <c r="B176" s="59" t="s">
        <v>1206</v>
      </c>
      <c r="C176" s="237">
        <v>0</v>
      </c>
      <c r="D176" s="237">
        <v>748400</v>
      </c>
    </row>
    <row r="177" spans="1:4">
      <c r="A177" s="171">
        <v>210402</v>
      </c>
      <c r="B177" s="59" t="s">
        <v>1205</v>
      </c>
      <c r="C177" s="237">
        <v>0</v>
      </c>
      <c r="D177" s="237">
        <v>5245900</v>
      </c>
    </row>
    <row r="178" spans="1:4">
      <c r="A178" s="171">
        <v>210403</v>
      </c>
      <c r="B178" s="59" t="s">
        <v>1204</v>
      </c>
      <c r="C178" s="237">
        <v>0</v>
      </c>
      <c r="D178" s="237">
        <v>1251000</v>
      </c>
    </row>
    <row r="179" spans="1:4">
      <c r="A179" s="171">
        <v>210404</v>
      </c>
      <c r="B179" s="59" t="s">
        <v>1203</v>
      </c>
      <c r="C179" s="237"/>
      <c r="D179" s="237"/>
    </row>
    <row r="180" spans="1:4">
      <c r="A180" s="171">
        <v>210405</v>
      </c>
      <c r="B180" s="59" t="s">
        <v>1202</v>
      </c>
      <c r="C180" s="237"/>
      <c r="D180" s="237"/>
    </row>
    <row r="181" spans="1:4">
      <c r="A181" s="171">
        <v>210406</v>
      </c>
      <c r="B181" s="59" t="s">
        <v>1201</v>
      </c>
      <c r="C181" s="237">
        <v>0</v>
      </c>
      <c r="D181" s="237">
        <v>459800</v>
      </c>
    </row>
    <row r="182" spans="1:4">
      <c r="A182" s="171">
        <v>210407</v>
      </c>
      <c r="B182" s="59" t="s">
        <v>1200</v>
      </c>
      <c r="C182" s="237"/>
      <c r="D182" s="237"/>
    </row>
    <row r="183" spans="1:4">
      <c r="A183" s="171">
        <v>210408</v>
      </c>
      <c r="B183" s="59" t="s">
        <v>965</v>
      </c>
      <c r="C183" s="237"/>
      <c r="D183" s="237"/>
    </row>
    <row r="184" spans="1:4">
      <c r="A184" s="173">
        <v>210409</v>
      </c>
      <c r="B184" s="59" t="s">
        <v>1087</v>
      </c>
      <c r="C184" s="237"/>
      <c r="D184" s="237"/>
    </row>
    <row r="185" spans="1:4">
      <c r="A185" s="173">
        <v>210410</v>
      </c>
      <c r="B185" s="59" t="s">
        <v>1077</v>
      </c>
      <c r="C185" s="237"/>
      <c r="D185" s="237"/>
    </row>
    <row r="186" spans="1:4">
      <c r="A186" s="313">
        <v>2105</v>
      </c>
      <c r="B186" s="60" t="s">
        <v>396</v>
      </c>
      <c r="C186" s="234">
        <f>SUM(C187:C189)</f>
        <v>0</v>
      </c>
      <c r="D186" s="234">
        <f>SUM(D187:D189)</f>
        <v>1540400</v>
      </c>
    </row>
    <row r="187" spans="1:4">
      <c r="A187" s="171">
        <v>210501</v>
      </c>
      <c r="B187" s="59" t="s">
        <v>397</v>
      </c>
      <c r="C187" s="237"/>
      <c r="D187" s="237"/>
    </row>
    <row r="188" spans="1:4">
      <c r="A188" s="171">
        <v>210502</v>
      </c>
      <c r="B188" s="59" t="s">
        <v>398</v>
      </c>
      <c r="C188" s="237"/>
      <c r="D188" s="237"/>
    </row>
    <row r="189" spans="1:4">
      <c r="A189" s="171">
        <v>210503</v>
      </c>
      <c r="B189" s="59" t="s">
        <v>399</v>
      </c>
      <c r="C189" s="237">
        <v>0</v>
      </c>
      <c r="D189" s="237">
        <v>1540400</v>
      </c>
    </row>
    <row r="190" spans="1:4">
      <c r="A190" s="313">
        <v>2106</v>
      </c>
      <c r="B190" s="60" t="s">
        <v>400</v>
      </c>
      <c r="C190" s="234">
        <f>SUM(C191:C194)</f>
        <v>0</v>
      </c>
      <c r="D190" s="234">
        <f>SUM(D191:D194)</f>
        <v>8215000</v>
      </c>
    </row>
    <row r="191" spans="1:4">
      <c r="A191" s="171">
        <v>210601</v>
      </c>
      <c r="B191" s="59" t="s">
        <v>401</v>
      </c>
      <c r="C191" s="237">
        <v>0</v>
      </c>
      <c r="D191" s="237">
        <v>574000</v>
      </c>
    </row>
    <row r="192" spans="1:4">
      <c r="A192" s="171">
        <v>210602</v>
      </c>
      <c r="B192" s="59" t="s">
        <v>402</v>
      </c>
      <c r="C192" s="237"/>
      <c r="D192" s="237"/>
    </row>
    <row r="193" spans="1:4">
      <c r="A193" s="171">
        <v>210603</v>
      </c>
      <c r="B193" s="59" t="s">
        <v>403</v>
      </c>
      <c r="C193" s="237">
        <v>0</v>
      </c>
      <c r="D193" s="237">
        <v>962000</v>
      </c>
    </row>
    <row r="194" spans="1:4">
      <c r="A194" s="171">
        <v>210604</v>
      </c>
      <c r="B194" s="59" t="s">
        <v>404</v>
      </c>
      <c r="C194" s="237">
        <v>0</v>
      </c>
      <c r="D194" s="237">
        <v>6679000</v>
      </c>
    </row>
    <row r="195" spans="1:4">
      <c r="A195" s="159">
        <v>2107</v>
      </c>
      <c r="B195" s="60" t="s">
        <v>405</v>
      </c>
      <c r="C195" s="234">
        <f>SUM(C196:C198)</f>
        <v>0</v>
      </c>
      <c r="D195" s="234">
        <f>SUM(D196:D198)</f>
        <v>3017500</v>
      </c>
    </row>
    <row r="196" spans="1:4">
      <c r="A196" s="171">
        <v>210701</v>
      </c>
      <c r="B196" s="59" t="s">
        <v>406</v>
      </c>
      <c r="C196" s="237"/>
      <c r="D196" s="237"/>
    </row>
    <row r="197" spans="1:4">
      <c r="A197" s="171">
        <v>210702</v>
      </c>
      <c r="B197" s="59" t="s">
        <v>407</v>
      </c>
      <c r="C197" s="237">
        <v>0</v>
      </c>
      <c r="D197" s="237">
        <v>3017500</v>
      </c>
    </row>
    <row r="198" spans="1:4">
      <c r="A198" s="171">
        <v>210703</v>
      </c>
      <c r="B198" s="59" t="s">
        <v>408</v>
      </c>
      <c r="C198" s="237"/>
      <c r="D198" s="237"/>
    </row>
    <row r="199" spans="1:4" ht="28.5">
      <c r="A199" s="313">
        <v>2108</v>
      </c>
      <c r="B199" s="60" t="s">
        <v>409</v>
      </c>
      <c r="C199" s="234">
        <f>SUM(C200:C212)</f>
        <v>411100</v>
      </c>
      <c r="D199" s="234">
        <f>SUM(D200:D212)</f>
        <v>1031700</v>
      </c>
    </row>
    <row r="200" spans="1:4" ht="30">
      <c r="A200" s="171">
        <v>210801</v>
      </c>
      <c r="B200" s="59" t="s">
        <v>410</v>
      </c>
      <c r="C200" s="237">
        <v>0</v>
      </c>
      <c r="D200" s="237">
        <v>747000</v>
      </c>
    </row>
    <row r="201" spans="1:4">
      <c r="A201" s="171">
        <v>210802</v>
      </c>
      <c r="B201" s="59" t="s">
        <v>463</v>
      </c>
      <c r="C201" s="237"/>
      <c r="D201" s="237"/>
    </row>
    <row r="202" spans="1:4">
      <c r="A202" s="171">
        <v>210803</v>
      </c>
      <c r="B202" s="59" t="s">
        <v>411</v>
      </c>
      <c r="C202" s="237">
        <v>200000</v>
      </c>
      <c r="D202" s="237">
        <v>118800</v>
      </c>
    </row>
    <row r="203" spans="1:4">
      <c r="A203" s="171">
        <v>210804</v>
      </c>
      <c r="B203" s="59" t="s">
        <v>412</v>
      </c>
      <c r="C203" s="237">
        <v>211100</v>
      </c>
      <c r="D203" s="237">
        <v>165900</v>
      </c>
    </row>
    <row r="204" spans="1:4">
      <c r="A204" s="171">
        <v>210805</v>
      </c>
      <c r="B204" s="59" t="s">
        <v>413</v>
      </c>
      <c r="C204" s="237"/>
      <c r="D204" s="237"/>
    </row>
    <row r="205" spans="1:4">
      <c r="A205" s="171">
        <v>210806</v>
      </c>
      <c r="B205" s="59" t="s">
        <v>414</v>
      </c>
      <c r="C205" s="237"/>
      <c r="D205" s="237"/>
    </row>
    <row r="206" spans="1:4">
      <c r="A206" s="171">
        <v>210807</v>
      </c>
      <c r="B206" s="59" t="s">
        <v>464</v>
      </c>
      <c r="C206" s="237"/>
      <c r="D206" s="237"/>
    </row>
    <row r="207" spans="1:4">
      <c r="A207" s="171">
        <v>210808</v>
      </c>
      <c r="B207" s="59" t="s">
        <v>415</v>
      </c>
      <c r="C207" s="237"/>
      <c r="D207" s="237"/>
    </row>
    <row r="208" spans="1:4">
      <c r="A208" s="171">
        <v>210809</v>
      </c>
      <c r="B208" s="59" t="s">
        <v>416</v>
      </c>
      <c r="C208" s="237"/>
      <c r="D208" s="237"/>
    </row>
    <row r="209" spans="1:4">
      <c r="A209" s="173">
        <v>210815</v>
      </c>
      <c r="B209" s="59" t="s">
        <v>671</v>
      </c>
      <c r="C209" s="237"/>
      <c r="D209" s="237"/>
    </row>
    <row r="210" spans="1:4">
      <c r="A210" s="173">
        <v>210816</v>
      </c>
      <c r="B210" s="59" t="s">
        <v>672</v>
      </c>
      <c r="C210" s="237"/>
      <c r="D210" s="237"/>
    </row>
    <row r="211" spans="1:4">
      <c r="A211" s="173">
        <v>210817</v>
      </c>
      <c r="B211" s="59" t="s">
        <v>673</v>
      </c>
      <c r="C211" s="237"/>
      <c r="D211" s="237"/>
    </row>
    <row r="212" spans="1:4">
      <c r="A212" s="173">
        <v>210818</v>
      </c>
      <c r="B212" s="59" t="s">
        <v>674</v>
      </c>
      <c r="C212" s="237"/>
      <c r="D212" s="237"/>
    </row>
    <row r="213" spans="1:4">
      <c r="A213" s="313">
        <v>2109</v>
      </c>
      <c r="B213" s="60" t="s">
        <v>417</v>
      </c>
      <c r="C213" s="234">
        <f>SUM(C214:C215)</f>
        <v>0</v>
      </c>
      <c r="D213" s="234">
        <f>SUM(D214:D215)</f>
        <v>0</v>
      </c>
    </row>
    <row r="214" spans="1:4">
      <c r="A214" s="171">
        <v>210901</v>
      </c>
      <c r="B214" s="59" t="s">
        <v>418</v>
      </c>
      <c r="C214" s="237"/>
      <c r="D214" s="237"/>
    </row>
    <row r="215" spans="1:4">
      <c r="A215" s="171">
        <v>210902</v>
      </c>
      <c r="B215" s="59" t="s">
        <v>465</v>
      </c>
      <c r="C215" s="237"/>
      <c r="D215" s="237"/>
    </row>
    <row r="216" spans="1:4">
      <c r="A216" s="313">
        <v>211</v>
      </c>
      <c r="B216" s="60" t="s">
        <v>419</v>
      </c>
      <c r="C216" s="233">
        <f>C217+C219</f>
        <v>0</v>
      </c>
      <c r="D216" s="233">
        <f>D217+D219</f>
        <v>0</v>
      </c>
    </row>
    <row r="217" spans="1:4">
      <c r="A217" s="313">
        <v>2111</v>
      </c>
      <c r="B217" s="60" t="s">
        <v>420</v>
      </c>
      <c r="C217" s="234">
        <f>+C218</f>
        <v>0</v>
      </c>
      <c r="D217" s="234">
        <f>+D218</f>
        <v>0</v>
      </c>
    </row>
    <row r="218" spans="1:4">
      <c r="A218" s="171">
        <v>211101</v>
      </c>
      <c r="B218" s="59" t="s">
        <v>421</v>
      </c>
      <c r="C218" s="237"/>
      <c r="D218" s="237"/>
    </row>
    <row r="219" spans="1:4">
      <c r="A219" s="313">
        <v>2112</v>
      </c>
      <c r="B219" s="60" t="s">
        <v>422</v>
      </c>
      <c r="C219" s="234">
        <f>+C220</f>
        <v>0</v>
      </c>
      <c r="D219" s="234">
        <f>+D220</f>
        <v>0</v>
      </c>
    </row>
    <row r="220" spans="1:4">
      <c r="A220" s="171">
        <v>211201</v>
      </c>
      <c r="B220" s="59" t="s">
        <v>423</v>
      </c>
      <c r="C220" s="237"/>
      <c r="D220" s="237"/>
    </row>
    <row r="221" spans="1:4">
      <c r="A221" s="313">
        <v>212</v>
      </c>
      <c r="B221" s="60" t="s">
        <v>424</v>
      </c>
      <c r="C221" s="233">
        <f>C222+C224</f>
        <v>0</v>
      </c>
      <c r="D221" s="233">
        <f>D222+D224</f>
        <v>0</v>
      </c>
    </row>
    <row r="222" spans="1:4">
      <c r="A222" s="313">
        <v>2121</v>
      </c>
      <c r="B222" s="60" t="s">
        <v>425</v>
      </c>
      <c r="C222" s="234">
        <f>+C223</f>
        <v>0</v>
      </c>
      <c r="D222" s="234">
        <f>+D223</f>
        <v>0</v>
      </c>
    </row>
    <row r="223" spans="1:4">
      <c r="A223" s="171">
        <v>212101</v>
      </c>
      <c r="B223" s="59" t="s">
        <v>426</v>
      </c>
      <c r="C223" s="237"/>
      <c r="D223" s="237"/>
    </row>
    <row r="224" spans="1:4">
      <c r="A224" s="313">
        <v>2122</v>
      </c>
      <c r="B224" s="60" t="s">
        <v>427</v>
      </c>
      <c r="C224" s="234">
        <f>+C225</f>
        <v>0</v>
      </c>
      <c r="D224" s="234">
        <f>+D225</f>
        <v>0</v>
      </c>
    </row>
    <row r="225" spans="1:4">
      <c r="A225" s="171">
        <v>212201</v>
      </c>
      <c r="B225" s="59" t="s">
        <v>428</v>
      </c>
      <c r="C225" s="237"/>
      <c r="D225" s="237"/>
    </row>
    <row r="226" spans="1:4">
      <c r="A226" s="313">
        <v>213</v>
      </c>
      <c r="B226" s="60" t="s">
        <v>429</v>
      </c>
      <c r="C226" s="233">
        <f>SUM(C227,C230,C239,C244,C249)</f>
        <v>123619469</v>
      </c>
      <c r="D226" s="233">
        <f>SUM(D227,D230,D239,D244,D249)</f>
        <v>0</v>
      </c>
    </row>
    <row r="227" spans="1:4">
      <c r="A227" s="313">
        <v>2131</v>
      </c>
      <c r="B227" s="60" t="s">
        <v>430</v>
      </c>
      <c r="C227" s="234">
        <f>SUM(C228:C229)</f>
        <v>0</v>
      </c>
      <c r="D227" s="234">
        <f>SUM(D228:D229)</f>
        <v>0</v>
      </c>
    </row>
    <row r="228" spans="1:4">
      <c r="A228" s="171">
        <v>213101</v>
      </c>
      <c r="B228" s="59" t="s">
        <v>431</v>
      </c>
      <c r="C228" s="237"/>
      <c r="D228" s="237"/>
    </row>
    <row r="229" spans="1:4">
      <c r="A229" s="171">
        <v>213102</v>
      </c>
      <c r="B229" s="59" t="s">
        <v>432</v>
      </c>
      <c r="C229" s="237"/>
      <c r="D229" s="237"/>
    </row>
    <row r="230" spans="1:4">
      <c r="A230" s="313">
        <v>2132</v>
      </c>
      <c r="B230" s="60" t="s">
        <v>433</v>
      </c>
      <c r="C230" s="234">
        <f>SUM(C231:C238)</f>
        <v>2189448</v>
      </c>
      <c r="D230" s="234">
        <f>SUM(D231:D238)</f>
        <v>0</v>
      </c>
    </row>
    <row r="231" spans="1:4">
      <c r="A231" s="171">
        <v>213202</v>
      </c>
      <c r="B231" s="59" t="s">
        <v>434</v>
      </c>
      <c r="C231" s="237">
        <v>401848</v>
      </c>
      <c r="D231" s="237">
        <v>0</v>
      </c>
    </row>
    <row r="232" spans="1:4">
      <c r="A232" s="171">
        <v>213203</v>
      </c>
      <c r="B232" s="59" t="s">
        <v>435</v>
      </c>
      <c r="C232" s="237"/>
      <c r="D232" s="237"/>
    </row>
    <row r="233" spans="1:4">
      <c r="A233" s="171">
        <v>213204</v>
      </c>
      <c r="B233" s="59" t="s">
        <v>466</v>
      </c>
      <c r="C233" s="237">
        <v>1787600</v>
      </c>
      <c r="D233" s="237">
        <v>0</v>
      </c>
    </row>
    <row r="234" spans="1:4">
      <c r="A234" s="171">
        <v>213205</v>
      </c>
      <c r="B234" s="59" t="s">
        <v>436</v>
      </c>
      <c r="C234" s="237"/>
      <c r="D234" s="237"/>
    </row>
    <row r="235" spans="1:4">
      <c r="A235" s="171">
        <v>213206</v>
      </c>
      <c r="B235" s="59" t="s">
        <v>437</v>
      </c>
      <c r="C235" s="237"/>
      <c r="D235" s="237"/>
    </row>
    <row r="236" spans="1:4">
      <c r="A236" s="171">
        <v>213207</v>
      </c>
      <c r="B236" s="59" t="s">
        <v>438</v>
      </c>
      <c r="C236" s="237"/>
      <c r="D236" s="237"/>
    </row>
    <row r="237" spans="1:4" ht="30">
      <c r="A237" s="171">
        <v>213208</v>
      </c>
      <c r="B237" s="59" t="s">
        <v>467</v>
      </c>
      <c r="C237" s="237"/>
      <c r="D237" s="237"/>
    </row>
    <row r="238" spans="1:4">
      <c r="A238" s="171">
        <v>213209</v>
      </c>
      <c r="B238" s="59" t="s">
        <v>468</v>
      </c>
      <c r="C238" s="237"/>
      <c r="D238" s="237"/>
    </row>
    <row r="239" spans="1:4">
      <c r="A239" s="313">
        <v>2133</v>
      </c>
      <c r="B239" s="60" t="s">
        <v>439</v>
      </c>
      <c r="C239" s="234">
        <f>SUM(C240:C243)</f>
        <v>121430021</v>
      </c>
      <c r="D239" s="234">
        <f>SUM(D240:D243)</f>
        <v>0</v>
      </c>
    </row>
    <row r="240" spans="1:4">
      <c r="A240" s="171">
        <v>213301</v>
      </c>
      <c r="B240" s="59" t="s">
        <v>354</v>
      </c>
      <c r="C240" s="237"/>
      <c r="D240" s="237"/>
    </row>
    <row r="241" spans="1:4">
      <c r="A241" s="171">
        <v>213302</v>
      </c>
      <c r="B241" s="59" t="s">
        <v>440</v>
      </c>
      <c r="C241" s="237"/>
      <c r="D241" s="237"/>
    </row>
    <row r="242" spans="1:4">
      <c r="A242" s="171">
        <v>213303</v>
      </c>
      <c r="B242" s="59" t="s">
        <v>355</v>
      </c>
      <c r="C242" s="237">
        <v>121430021</v>
      </c>
      <c r="D242" s="237">
        <v>0</v>
      </c>
    </row>
    <row r="243" spans="1:4">
      <c r="A243" s="171">
        <v>213304</v>
      </c>
      <c r="B243" s="59" t="s">
        <v>367</v>
      </c>
      <c r="C243" s="237"/>
      <c r="D243" s="237"/>
    </row>
    <row r="244" spans="1:4" ht="28.5">
      <c r="A244" s="313">
        <v>2134</v>
      </c>
      <c r="B244" s="60" t="s">
        <v>441</v>
      </c>
      <c r="C244" s="234">
        <f>SUM(C245:C248)</f>
        <v>0</v>
      </c>
      <c r="D244" s="234">
        <f>SUM(D245:D248)</f>
        <v>0</v>
      </c>
    </row>
    <row r="245" spans="1:4">
      <c r="A245" s="171">
        <v>213401</v>
      </c>
      <c r="B245" s="59" t="s">
        <v>442</v>
      </c>
      <c r="C245" s="237"/>
      <c r="D245" s="237"/>
    </row>
    <row r="246" spans="1:4">
      <c r="A246" s="171">
        <v>213402</v>
      </c>
      <c r="B246" s="59" t="s">
        <v>443</v>
      </c>
      <c r="C246" s="237"/>
      <c r="D246" s="237"/>
    </row>
    <row r="247" spans="1:4">
      <c r="A247" s="171">
        <v>213403</v>
      </c>
      <c r="B247" s="59" t="s">
        <v>355</v>
      </c>
      <c r="C247" s="237"/>
      <c r="D247" s="237"/>
    </row>
    <row r="248" spans="1:4">
      <c r="A248" s="171">
        <v>213404</v>
      </c>
      <c r="B248" s="59" t="s">
        <v>367</v>
      </c>
      <c r="C248" s="237"/>
      <c r="D248" s="237"/>
    </row>
    <row r="249" spans="1:4">
      <c r="A249" s="313">
        <v>2135</v>
      </c>
      <c r="B249" s="60" t="s">
        <v>444</v>
      </c>
      <c r="C249" s="234">
        <f>SUM(C250:C254)</f>
        <v>0</v>
      </c>
      <c r="D249" s="234">
        <f>SUM(D250:D254)</f>
        <v>0</v>
      </c>
    </row>
    <row r="250" spans="1:4">
      <c r="A250" s="171">
        <v>213501</v>
      </c>
      <c r="B250" s="59" t="s">
        <v>354</v>
      </c>
      <c r="C250" s="237"/>
      <c r="D250" s="237"/>
    </row>
    <row r="251" spans="1:4">
      <c r="A251" s="171">
        <v>213502</v>
      </c>
      <c r="B251" s="59" t="s">
        <v>440</v>
      </c>
      <c r="C251" s="237"/>
      <c r="D251" s="237"/>
    </row>
    <row r="252" spans="1:4">
      <c r="A252" s="171">
        <v>213503</v>
      </c>
      <c r="B252" s="59" t="s">
        <v>355</v>
      </c>
      <c r="C252" s="237"/>
      <c r="D252" s="237"/>
    </row>
    <row r="253" spans="1:4">
      <c r="A253" s="171">
        <v>213504</v>
      </c>
      <c r="B253" s="59" t="s">
        <v>367</v>
      </c>
      <c r="C253" s="237"/>
      <c r="D253" s="237"/>
    </row>
    <row r="254" spans="1:4">
      <c r="A254" s="171">
        <v>213505</v>
      </c>
      <c r="B254" s="59" t="s">
        <v>368</v>
      </c>
      <c r="C254" s="237"/>
      <c r="D254" s="237"/>
    </row>
    <row r="255" spans="1:4" ht="28.5">
      <c r="A255" s="159">
        <v>3</v>
      </c>
      <c r="B255" s="60" t="s">
        <v>1115</v>
      </c>
      <c r="C255" s="238">
        <f>C9-C152</f>
        <v>0</v>
      </c>
      <c r="D255" s="238">
        <f>D9-D152</f>
        <v>0</v>
      </c>
    </row>
    <row r="256" spans="1:4" ht="28.5">
      <c r="A256" s="174"/>
      <c r="B256" s="181" t="s">
        <v>646</v>
      </c>
      <c r="C256" s="239"/>
      <c r="D256" s="239"/>
    </row>
    <row r="257" spans="1:4">
      <c r="A257" s="159">
        <v>4</v>
      </c>
      <c r="B257" s="60" t="s">
        <v>1116</v>
      </c>
      <c r="C257" s="233">
        <f>SUM(C258:C265)</f>
        <v>0</v>
      </c>
      <c r="D257" s="233">
        <f>SUM(D258:D265)</f>
        <v>0</v>
      </c>
    </row>
    <row r="258" spans="1:4">
      <c r="A258" s="171">
        <v>140001</v>
      </c>
      <c r="B258" s="59" t="s">
        <v>469</v>
      </c>
      <c r="C258" s="237"/>
      <c r="D258" s="237"/>
    </row>
    <row r="259" spans="1:4">
      <c r="A259" s="171">
        <v>140002</v>
      </c>
      <c r="B259" s="59" t="s">
        <v>470</v>
      </c>
      <c r="C259" s="237"/>
      <c r="D259" s="237"/>
    </row>
    <row r="260" spans="1:4">
      <c r="A260" s="171">
        <v>140003</v>
      </c>
      <c r="B260" s="59" t="s">
        <v>471</v>
      </c>
      <c r="C260" s="237"/>
      <c r="D260" s="237"/>
    </row>
    <row r="261" spans="1:4">
      <c r="A261" s="171">
        <v>140004</v>
      </c>
      <c r="B261" s="59" t="s">
        <v>453</v>
      </c>
      <c r="C261" s="237"/>
      <c r="D261" s="237"/>
    </row>
    <row r="262" spans="1:4">
      <c r="A262" s="171">
        <v>140005</v>
      </c>
      <c r="B262" s="59" t="s">
        <v>654</v>
      </c>
      <c r="C262" s="237"/>
      <c r="D262" s="237"/>
    </row>
    <row r="263" spans="1:4">
      <c r="A263" s="171">
        <v>140006</v>
      </c>
      <c r="B263" s="59" t="s">
        <v>655</v>
      </c>
      <c r="C263" s="237"/>
      <c r="D263" s="237"/>
    </row>
    <row r="264" spans="1:4">
      <c r="A264" s="173">
        <v>140007</v>
      </c>
      <c r="B264" s="59" t="s">
        <v>656</v>
      </c>
      <c r="C264" s="237"/>
      <c r="D264" s="237"/>
    </row>
    <row r="265" spans="1:4">
      <c r="A265" s="173">
        <v>140008</v>
      </c>
      <c r="B265" s="59" t="s">
        <v>657</v>
      </c>
      <c r="C265" s="237"/>
      <c r="D265" s="237"/>
    </row>
    <row r="266" spans="1:4">
      <c r="A266" s="159">
        <v>5</v>
      </c>
      <c r="B266" s="60" t="s">
        <v>1117</v>
      </c>
      <c r="C266" s="233">
        <f>SUM(C267)</f>
        <v>0</v>
      </c>
      <c r="D266" s="233">
        <f>SUM(D267)</f>
        <v>0</v>
      </c>
    </row>
    <row r="267" spans="1:4">
      <c r="A267" s="159">
        <v>22</v>
      </c>
      <c r="B267" s="60" t="s">
        <v>445</v>
      </c>
      <c r="C267" s="233">
        <f>SUM(C268,C280)</f>
        <v>0</v>
      </c>
      <c r="D267" s="233">
        <f>SUM(D268,D280)</f>
        <v>0</v>
      </c>
    </row>
    <row r="268" spans="1:4">
      <c r="A268" s="313">
        <v>2200</v>
      </c>
      <c r="B268" s="60" t="s">
        <v>1099</v>
      </c>
      <c r="C268" s="234">
        <f>SUM(C269:C279)</f>
        <v>0</v>
      </c>
      <c r="D268" s="234">
        <f>SUM(D269:D279)</f>
        <v>0</v>
      </c>
    </row>
    <row r="269" spans="1:4">
      <c r="A269" s="171">
        <v>220001</v>
      </c>
      <c r="B269" s="59" t="s">
        <v>1100</v>
      </c>
      <c r="C269" s="237"/>
      <c r="D269" s="237"/>
    </row>
    <row r="270" spans="1:4">
      <c r="A270" s="171">
        <v>221001</v>
      </c>
      <c r="B270" s="59" t="s">
        <v>1101</v>
      </c>
      <c r="C270" s="237"/>
      <c r="D270" s="237"/>
    </row>
    <row r="271" spans="1:4">
      <c r="A271" s="171">
        <v>222001</v>
      </c>
      <c r="B271" s="59" t="s">
        <v>1102</v>
      </c>
      <c r="C271" s="237"/>
      <c r="D271" s="237"/>
    </row>
    <row r="272" spans="1:4">
      <c r="A272" s="171">
        <v>223001</v>
      </c>
      <c r="B272" s="59" t="s">
        <v>1103</v>
      </c>
      <c r="C272" s="237"/>
      <c r="D272" s="237"/>
    </row>
    <row r="273" spans="1:4">
      <c r="A273" s="171">
        <v>224001</v>
      </c>
      <c r="B273" s="59" t="s">
        <v>1104</v>
      </c>
      <c r="C273" s="237"/>
      <c r="D273" s="237"/>
    </row>
    <row r="274" spans="1:4">
      <c r="A274" s="173">
        <v>225101</v>
      </c>
      <c r="B274" s="59" t="s">
        <v>1106</v>
      </c>
      <c r="C274" s="237"/>
      <c r="D274" s="237"/>
    </row>
    <row r="275" spans="1:4">
      <c r="A275" s="173">
        <v>225102</v>
      </c>
      <c r="B275" s="59" t="s">
        <v>1107</v>
      </c>
      <c r="C275" s="237"/>
      <c r="D275" s="237"/>
    </row>
    <row r="276" spans="1:4">
      <c r="A276" s="173">
        <v>225103</v>
      </c>
      <c r="B276" s="59" t="s">
        <v>1108</v>
      </c>
      <c r="C276" s="237"/>
      <c r="D276" s="237"/>
    </row>
    <row r="277" spans="1:4">
      <c r="A277" s="173">
        <v>225104</v>
      </c>
      <c r="B277" s="59" t="s">
        <v>1109</v>
      </c>
      <c r="C277" s="237"/>
      <c r="D277" s="237"/>
    </row>
    <row r="278" spans="1:4">
      <c r="A278" s="173">
        <v>225105</v>
      </c>
      <c r="B278" s="59" t="s">
        <v>1110</v>
      </c>
      <c r="C278" s="237"/>
      <c r="D278" s="237"/>
    </row>
    <row r="279" spans="1:4">
      <c r="A279" s="173">
        <v>225106</v>
      </c>
      <c r="B279" s="59" t="s">
        <v>1105</v>
      </c>
      <c r="C279" s="237"/>
      <c r="D279" s="237"/>
    </row>
    <row r="280" spans="1:4">
      <c r="A280" s="313">
        <v>2260</v>
      </c>
      <c r="B280" s="60" t="s">
        <v>1040</v>
      </c>
      <c r="C280" s="234">
        <f>+C281</f>
        <v>0</v>
      </c>
      <c r="D280" s="234">
        <f>+D281</f>
        <v>0</v>
      </c>
    </row>
    <row r="281" spans="1:4">
      <c r="A281" s="316">
        <v>226001</v>
      </c>
      <c r="B281" s="172" t="s">
        <v>1111</v>
      </c>
      <c r="C281" s="237"/>
      <c r="D281" s="237"/>
    </row>
    <row r="282" spans="1:4" ht="28.5">
      <c r="A282" s="159">
        <v>6</v>
      </c>
      <c r="B282" s="60" t="s">
        <v>1118</v>
      </c>
      <c r="C282" s="238">
        <f>C257-C266</f>
        <v>0</v>
      </c>
      <c r="D282" s="238">
        <f>D257-D266</f>
        <v>0</v>
      </c>
    </row>
    <row r="283" spans="1:4" ht="16.5">
      <c r="A283" s="175"/>
      <c r="B283" s="180" t="s">
        <v>1078</v>
      </c>
      <c r="C283" s="239"/>
      <c r="D283" s="239"/>
    </row>
    <row r="284" spans="1:4">
      <c r="A284" s="317">
        <v>14</v>
      </c>
      <c r="B284" s="176" t="s">
        <v>637</v>
      </c>
      <c r="C284" s="234">
        <f>SUM(C285:C290)</f>
        <v>0</v>
      </c>
      <c r="D284" s="234">
        <f>SUM(D285:D290)</f>
        <v>0</v>
      </c>
    </row>
    <row r="285" spans="1:4">
      <c r="A285" s="173">
        <v>145004</v>
      </c>
      <c r="B285" s="59" t="s">
        <v>1093</v>
      </c>
      <c r="C285" s="237"/>
      <c r="D285" s="237"/>
    </row>
    <row r="286" spans="1:4">
      <c r="A286" s="171">
        <v>145005</v>
      </c>
      <c r="B286" s="59" t="s">
        <v>1094</v>
      </c>
      <c r="C286" s="237"/>
      <c r="D286" s="237"/>
    </row>
    <row r="287" spans="1:4">
      <c r="A287" s="171">
        <v>145006</v>
      </c>
      <c r="B287" s="59" t="s">
        <v>1095</v>
      </c>
      <c r="C287" s="237"/>
      <c r="D287" s="237"/>
    </row>
    <row r="288" spans="1:4">
      <c r="A288" s="173">
        <v>145007</v>
      </c>
      <c r="B288" s="59" t="s">
        <v>1096</v>
      </c>
      <c r="C288" s="237"/>
      <c r="D288" s="237"/>
    </row>
    <row r="289" spans="1:4">
      <c r="A289" s="171">
        <v>145008</v>
      </c>
      <c r="B289" s="59" t="s">
        <v>1097</v>
      </c>
      <c r="C289" s="237"/>
      <c r="D289" s="237"/>
    </row>
    <row r="290" spans="1:4">
      <c r="A290" s="171">
        <v>145009</v>
      </c>
      <c r="B290" s="59" t="s">
        <v>1098</v>
      </c>
      <c r="C290" s="237"/>
      <c r="D290" s="237"/>
    </row>
    <row r="291" spans="1:4">
      <c r="A291" s="313">
        <v>23</v>
      </c>
      <c r="B291" s="60" t="s">
        <v>472</v>
      </c>
      <c r="C291" s="234">
        <f>SUM(C292:C294)</f>
        <v>0</v>
      </c>
      <c r="D291" s="234">
        <f>SUM(D292:D294)</f>
        <v>0</v>
      </c>
    </row>
    <row r="292" spans="1:4">
      <c r="A292" s="171">
        <v>230001</v>
      </c>
      <c r="B292" s="59" t="s">
        <v>473</v>
      </c>
      <c r="C292" s="237"/>
      <c r="D292" s="237"/>
    </row>
    <row r="293" spans="1:4">
      <c r="A293" s="171">
        <v>231001</v>
      </c>
      <c r="B293" s="59" t="s">
        <v>474</v>
      </c>
      <c r="C293" s="237"/>
      <c r="D293" s="237"/>
    </row>
    <row r="294" spans="1:4">
      <c r="A294" s="171">
        <v>232001</v>
      </c>
      <c r="B294" s="59" t="s">
        <v>475</v>
      </c>
      <c r="C294" s="237"/>
      <c r="D294" s="237"/>
    </row>
    <row r="295" spans="1:4">
      <c r="A295" s="313">
        <v>24</v>
      </c>
      <c r="B295" s="60" t="s">
        <v>476</v>
      </c>
      <c r="C295" s="234">
        <f>SUM(C296:C298)</f>
        <v>0</v>
      </c>
      <c r="D295" s="234">
        <f>SUM(D296:D298)</f>
        <v>0</v>
      </c>
    </row>
    <row r="296" spans="1:4">
      <c r="A296" s="171">
        <v>240001</v>
      </c>
      <c r="B296" s="59" t="s">
        <v>477</v>
      </c>
      <c r="C296" s="237"/>
      <c r="D296" s="237"/>
    </row>
    <row r="297" spans="1:4">
      <c r="A297" s="171">
        <v>241001</v>
      </c>
      <c r="B297" s="59" t="s">
        <v>478</v>
      </c>
      <c r="C297" s="237"/>
      <c r="D297" s="237"/>
    </row>
    <row r="298" spans="1:4">
      <c r="A298" s="171">
        <v>242001</v>
      </c>
      <c r="B298" s="59" t="s">
        <v>479</v>
      </c>
      <c r="C298" s="237"/>
      <c r="D298" s="237"/>
    </row>
    <row r="299" spans="1:4">
      <c r="A299" s="317">
        <v>25</v>
      </c>
      <c r="B299" s="176" t="s">
        <v>658</v>
      </c>
      <c r="C299" s="234">
        <f>SUM(C300:C304)</f>
        <v>0</v>
      </c>
      <c r="D299" s="234">
        <f>SUM(D300:D304)</f>
        <v>0</v>
      </c>
    </row>
    <row r="300" spans="1:4">
      <c r="A300" s="171">
        <v>250001</v>
      </c>
      <c r="B300" s="59" t="s">
        <v>480</v>
      </c>
      <c r="C300" s="237"/>
      <c r="D300" s="237"/>
    </row>
    <row r="301" spans="1:4">
      <c r="A301" s="171">
        <v>250002</v>
      </c>
      <c r="B301" s="59" t="s">
        <v>659</v>
      </c>
      <c r="C301" s="237"/>
      <c r="D301" s="237"/>
    </row>
    <row r="302" spans="1:4">
      <c r="A302" s="171">
        <v>250003</v>
      </c>
      <c r="B302" s="59" t="s">
        <v>660</v>
      </c>
      <c r="C302" s="237"/>
      <c r="D302" s="237"/>
    </row>
    <row r="303" spans="1:4">
      <c r="A303" s="171">
        <v>250004</v>
      </c>
      <c r="B303" s="59" t="s">
        <v>661</v>
      </c>
      <c r="C303" s="237"/>
      <c r="D303" s="237"/>
    </row>
    <row r="304" spans="1:4">
      <c r="A304" s="171">
        <v>250005</v>
      </c>
      <c r="B304" s="59" t="s">
        <v>662</v>
      </c>
      <c r="C304" s="237"/>
      <c r="D304" s="237"/>
    </row>
    <row r="305" spans="1:4" ht="28.5">
      <c r="A305" s="177">
        <v>7</v>
      </c>
      <c r="B305" s="178" t="s">
        <v>645</v>
      </c>
      <c r="C305" s="240">
        <f>C284+C291+C295+C299</f>
        <v>0</v>
      </c>
      <c r="D305" s="240">
        <f>D284+D291+D295+D299</f>
        <v>0</v>
      </c>
    </row>
    <row r="306" spans="1:4">
      <c r="A306" s="241">
        <v>8</v>
      </c>
      <c r="B306" s="179" t="s">
        <v>1121</v>
      </c>
      <c r="C306" s="234">
        <f>C255+C282+C305</f>
        <v>0</v>
      </c>
      <c r="D306" s="234">
        <f>D255+D282+D305</f>
        <v>0</v>
      </c>
    </row>
    <row r="307" spans="1:4">
      <c r="A307" s="241">
        <v>9</v>
      </c>
      <c r="B307" s="179" t="s">
        <v>481</v>
      </c>
      <c r="C307" s="234"/>
      <c r="D307" s="234"/>
    </row>
    <row r="308" spans="1:4">
      <c r="A308" s="241">
        <v>10</v>
      </c>
      <c r="B308" s="179" t="s">
        <v>482</v>
      </c>
      <c r="C308" s="234"/>
      <c r="D308" s="234"/>
    </row>
    <row r="309" spans="1:4">
      <c r="A309" s="26"/>
      <c r="B309" s="40"/>
    </row>
    <row r="310" spans="1:4">
      <c r="A310" s="26"/>
      <c r="B310" s="40"/>
    </row>
    <row r="311" spans="1:4">
      <c r="A311" s="26"/>
      <c r="B311" s="40"/>
    </row>
    <row r="312" spans="1:4">
      <c r="A312" s="26"/>
      <c r="B312" s="40"/>
    </row>
    <row r="313" spans="1:4">
      <c r="A313" s="26"/>
      <c r="B313" s="40"/>
    </row>
    <row r="314" spans="1:4">
      <c r="A314" s="26"/>
      <c r="B314" s="40"/>
    </row>
    <row r="315" spans="1:4">
      <c r="A315" s="26"/>
      <c r="B315" s="40"/>
    </row>
    <row r="316" spans="1:4">
      <c r="A316" s="26"/>
      <c r="B316" s="40"/>
    </row>
    <row r="317" spans="1:4">
      <c r="A317" s="26"/>
      <c r="B317" s="40"/>
    </row>
    <row r="318" spans="1:4">
      <c r="A318" s="26"/>
      <c r="B318" s="40"/>
    </row>
    <row r="319" spans="1:4">
      <c r="A319" s="26"/>
      <c r="B319" s="40"/>
    </row>
    <row r="320" spans="1:4">
      <c r="A320" s="26"/>
      <c r="B320" s="40"/>
    </row>
    <row r="321" spans="1:2">
      <c r="A321" s="26"/>
      <c r="B321" s="40"/>
    </row>
    <row r="322" spans="1:2">
      <c r="A322" s="26"/>
      <c r="B322" s="40"/>
    </row>
    <row r="323" spans="1:2">
      <c r="A323" s="26"/>
      <c r="B323" s="40"/>
    </row>
    <row r="324" spans="1:2">
      <c r="A324" s="26"/>
      <c r="B324" s="40"/>
    </row>
    <row r="325" spans="1:2">
      <c r="A325" s="26"/>
      <c r="B325" s="40"/>
    </row>
    <row r="326" spans="1:2">
      <c r="A326" s="26"/>
      <c r="B326" s="40"/>
    </row>
    <row r="327" spans="1:2">
      <c r="A327" s="26"/>
      <c r="B327" s="40"/>
    </row>
    <row r="328" spans="1:2">
      <c r="A328" s="26"/>
      <c r="B328" s="40"/>
    </row>
    <row r="329" spans="1:2">
      <c r="A329" s="26"/>
      <c r="B329" s="40"/>
    </row>
    <row r="330" spans="1:2">
      <c r="A330" s="26"/>
      <c r="B330" s="40"/>
    </row>
    <row r="331" spans="1:2">
      <c r="A331" s="26"/>
      <c r="B331" s="40"/>
    </row>
    <row r="332" spans="1:2">
      <c r="A332" s="26"/>
      <c r="B332" s="40"/>
    </row>
    <row r="333" spans="1:2">
      <c r="A333" s="26"/>
      <c r="B333" s="40"/>
    </row>
    <row r="334" spans="1:2">
      <c r="A334" s="26"/>
      <c r="B334" s="40"/>
    </row>
    <row r="335" spans="1:2">
      <c r="A335" s="26"/>
      <c r="B335" s="40"/>
    </row>
    <row r="336" spans="1:2">
      <c r="A336" s="26"/>
      <c r="B336" s="40"/>
    </row>
    <row r="337" spans="1:2">
      <c r="A337" s="26"/>
      <c r="B337" s="40"/>
    </row>
    <row r="338" spans="1:2">
      <c r="A338" s="26"/>
      <c r="B338" s="40"/>
    </row>
    <row r="339" spans="1:2">
      <c r="A339" s="26"/>
      <c r="B339" s="40"/>
    </row>
    <row r="340" spans="1:2">
      <c r="A340" s="26"/>
      <c r="B340" s="40"/>
    </row>
    <row r="341" spans="1:2">
      <c r="A341" s="26"/>
      <c r="B341" s="40"/>
    </row>
    <row r="342" spans="1:2">
      <c r="A342" s="26"/>
      <c r="B342" s="40"/>
    </row>
    <row r="343" spans="1:2">
      <c r="A343" s="26"/>
      <c r="B343" s="40"/>
    </row>
    <row r="344" spans="1:2">
      <c r="A344" s="26"/>
      <c r="B344" s="40"/>
    </row>
    <row r="345" spans="1:2">
      <c r="A345" s="26"/>
      <c r="B345" s="40"/>
    </row>
    <row r="346" spans="1:2">
      <c r="A346" s="26"/>
      <c r="B346" s="40"/>
    </row>
    <row r="347" spans="1:2">
      <c r="A347" s="26"/>
      <c r="B347" s="40"/>
    </row>
    <row r="348" spans="1:2">
      <c r="A348" s="26"/>
      <c r="B348" s="40"/>
    </row>
    <row r="349" spans="1:2">
      <c r="A349" s="26"/>
      <c r="B349" s="40"/>
    </row>
    <row r="350" spans="1:2">
      <c r="A350" s="26"/>
      <c r="B350" s="40"/>
    </row>
    <row r="351" spans="1:2">
      <c r="A351" s="26"/>
      <c r="B351" s="40"/>
    </row>
    <row r="352" spans="1:2">
      <c r="A352" s="26"/>
      <c r="B352" s="40"/>
    </row>
    <row r="353" spans="1:2">
      <c r="A353" s="26"/>
      <c r="B353" s="40"/>
    </row>
    <row r="354" spans="1:2">
      <c r="A354" s="26"/>
      <c r="B354" s="40"/>
    </row>
    <row r="355" spans="1:2">
      <c r="A355" s="26"/>
      <c r="B355" s="40"/>
    </row>
    <row r="356" spans="1:2">
      <c r="A356" s="26"/>
      <c r="B356" s="40"/>
    </row>
    <row r="357" spans="1:2">
      <c r="A357" s="26"/>
      <c r="B357" s="40"/>
    </row>
    <row r="358" spans="1:2">
      <c r="A358" s="26"/>
      <c r="B358" s="40"/>
    </row>
    <row r="359" spans="1:2">
      <c r="A359" s="26"/>
      <c r="B359" s="40"/>
    </row>
    <row r="360" spans="1:2">
      <c r="A360" s="26"/>
      <c r="B360" s="40"/>
    </row>
    <row r="361" spans="1:2">
      <c r="A361" s="26"/>
      <c r="B361" s="40"/>
    </row>
    <row r="362" spans="1:2">
      <c r="A362" s="26"/>
      <c r="B362" s="40"/>
    </row>
    <row r="363" spans="1:2">
      <c r="A363" s="26"/>
      <c r="B363" s="40"/>
    </row>
    <row r="364" spans="1:2">
      <c r="A364" s="26"/>
      <c r="B364" s="40"/>
    </row>
    <row r="365" spans="1:2">
      <c r="A365" s="26"/>
      <c r="B365" s="40"/>
    </row>
    <row r="366" spans="1:2">
      <c r="A366" s="26"/>
      <c r="B366" s="40"/>
    </row>
    <row r="367" spans="1:2">
      <c r="A367" s="26"/>
      <c r="B367" s="40"/>
    </row>
    <row r="368" spans="1:2">
      <c r="A368" s="26"/>
      <c r="B368" s="40"/>
    </row>
    <row r="369" spans="1:2">
      <c r="A369" s="26"/>
      <c r="B369" s="40"/>
    </row>
    <row r="370" spans="1:2">
      <c r="A370" s="26"/>
      <c r="B370" s="40"/>
    </row>
    <row r="371" spans="1:2">
      <c r="A371" s="26"/>
      <c r="B371" s="40"/>
    </row>
    <row r="372" spans="1:2">
      <c r="A372" s="26"/>
      <c r="B372" s="40"/>
    </row>
    <row r="373" spans="1:2">
      <c r="A373" s="26"/>
      <c r="B373" s="40"/>
    </row>
    <row r="374" spans="1:2">
      <c r="A374" s="26"/>
      <c r="B374" s="40"/>
    </row>
    <row r="375" spans="1:2">
      <c r="A375" s="26"/>
      <c r="B375" s="40"/>
    </row>
    <row r="376" spans="1:2">
      <c r="A376" s="26"/>
      <c r="B376" s="40"/>
    </row>
    <row r="377" spans="1:2">
      <c r="A377" s="26"/>
      <c r="B377" s="40"/>
    </row>
    <row r="378" spans="1:2">
      <c r="A378" s="26"/>
      <c r="B378" s="40"/>
    </row>
    <row r="379" spans="1:2">
      <c r="A379" s="26"/>
      <c r="B379" s="40"/>
    </row>
    <row r="380" spans="1:2">
      <c r="A380" s="26"/>
      <c r="B380" s="40"/>
    </row>
    <row r="381" spans="1:2">
      <c r="A381" s="26"/>
      <c r="B381" s="40"/>
    </row>
    <row r="382" spans="1:2">
      <c r="A382" s="26"/>
      <c r="B382" s="40"/>
    </row>
    <row r="383" spans="1:2">
      <c r="A383" s="26"/>
      <c r="B383" s="40"/>
    </row>
    <row r="384" spans="1:2">
      <c r="A384" s="26"/>
      <c r="B384" s="40"/>
    </row>
    <row r="385" spans="1:2">
      <c r="A385" s="26"/>
      <c r="B385" s="40"/>
    </row>
    <row r="386" spans="1:2">
      <c r="A386" s="26"/>
      <c r="B386" s="40"/>
    </row>
    <row r="387" spans="1:2">
      <c r="A387" s="26"/>
      <c r="B387" s="40"/>
    </row>
    <row r="388" spans="1:2">
      <c r="A388" s="26"/>
      <c r="B388" s="40"/>
    </row>
    <row r="389" spans="1:2">
      <c r="A389" s="26"/>
      <c r="B389" s="40"/>
    </row>
    <row r="390" spans="1:2">
      <c r="A390" s="26"/>
      <c r="B390" s="40"/>
    </row>
    <row r="391" spans="1:2">
      <c r="A391" s="26"/>
      <c r="B391" s="40"/>
    </row>
    <row r="392" spans="1:2">
      <c r="A392" s="26"/>
      <c r="B392" s="40"/>
    </row>
    <row r="393" spans="1:2">
      <c r="A393" s="26"/>
      <c r="B393" s="40"/>
    </row>
    <row r="394" spans="1:2">
      <c r="A394" s="26"/>
      <c r="B394" s="40"/>
    </row>
    <row r="395" spans="1:2">
      <c r="A395" s="26"/>
      <c r="B395" s="40"/>
    </row>
    <row r="396" spans="1:2">
      <c r="A396" s="26"/>
      <c r="B396" s="40"/>
    </row>
    <row r="397" spans="1:2">
      <c r="A397" s="26"/>
      <c r="B397" s="40"/>
    </row>
    <row r="398" spans="1:2">
      <c r="A398" s="26"/>
      <c r="B398" s="40"/>
    </row>
    <row r="399" spans="1:2">
      <c r="A399" s="26"/>
      <c r="B399" s="40"/>
    </row>
    <row r="400" spans="1:2">
      <c r="A400" s="26"/>
      <c r="B400" s="40"/>
    </row>
    <row r="401" spans="1:2">
      <c r="A401" s="26"/>
      <c r="B401" s="40"/>
    </row>
    <row r="402" spans="1:2">
      <c r="A402" s="26"/>
      <c r="B402" s="40"/>
    </row>
    <row r="403" spans="1:2">
      <c r="A403" s="26"/>
      <c r="B403" s="40"/>
    </row>
    <row r="404" spans="1:2">
      <c r="A404" s="26"/>
      <c r="B404" s="40"/>
    </row>
    <row r="405" spans="1:2">
      <c r="A405" s="26"/>
      <c r="B405" s="40"/>
    </row>
    <row r="406" spans="1:2">
      <c r="A406" s="26"/>
      <c r="B406" s="40"/>
    </row>
    <row r="407" spans="1:2">
      <c r="A407" s="26"/>
      <c r="B407" s="40"/>
    </row>
    <row r="408" spans="1:2">
      <c r="A408" s="26"/>
      <c r="B408" s="40"/>
    </row>
    <row r="409" spans="1:2">
      <c r="A409" s="26"/>
      <c r="B409" s="40"/>
    </row>
    <row r="410" spans="1:2">
      <c r="A410" s="26"/>
      <c r="B410" s="40"/>
    </row>
    <row r="411" spans="1:2">
      <c r="A411" s="26"/>
      <c r="B411" s="40"/>
    </row>
    <row r="412" spans="1:2">
      <c r="A412" s="26"/>
      <c r="B412" s="40"/>
    </row>
    <row r="413" spans="1:2">
      <c r="A413" s="26"/>
      <c r="B413" s="40"/>
    </row>
    <row r="414" spans="1:2">
      <c r="A414" s="26"/>
      <c r="B414" s="40"/>
    </row>
    <row r="415" spans="1:2">
      <c r="A415" s="26"/>
      <c r="B415" s="40"/>
    </row>
    <row r="416" spans="1:2">
      <c r="A416" s="26"/>
      <c r="B416" s="40"/>
    </row>
    <row r="417" spans="1:2">
      <c r="A417" s="26"/>
      <c r="B417" s="40"/>
    </row>
    <row r="418" spans="1:2">
      <c r="A418" s="26"/>
      <c r="B418" s="40"/>
    </row>
    <row r="419" spans="1:2">
      <c r="A419" s="26"/>
      <c r="B419" s="40"/>
    </row>
    <row r="420" spans="1:2">
      <c r="A420" s="26"/>
      <c r="B420" s="40"/>
    </row>
    <row r="421" spans="1:2">
      <c r="A421" s="26"/>
      <c r="B421" s="40"/>
    </row>
    <row r="422" spans="1:2">
      <c r="A422" s="26"/>
      <c r="B422" s="40"/>
    </row>
    <row r="423" spans="1:2">
      <c r="A423" s="26"/>
      <c r="B423" s="40"/>
    </row>
    <row r="424" spans="1:2">
      <c r="A424" s="26"/>
      <c r="B424" s="40"/>
    </row>
    <row r="425" spans="1:2">
      <c r="A425" s="26"/>
      <c r="B425" s="40"/>
    </row>
    <row r="426" spans="1:2">
      <c r="A426" s="26"/>
      <c r="B426" s="40"/>
    </row>
    <row r="427" spans="1:2">
      <c r="A427" s="26"/>
      <c r="B427" s="40"/>
    </row>
    <row r="428" spans="1:2">
      <c r="A428" s="26"/>
      <c r="B428" s="40"/>
    </row>
    <row r="429" spans="1:2">
      <c r="A429" s="26"/>
      <c r="B429" s="40"/>
    </row>
    <row r="430" spans="1:2">
      <c r="A430" s="26"/>
      <c r="B430" s="40"/>
    </row>
    <row r="431" spans="1:2">
      <c r="A431" s="26"/>
      <c r="B431" s="40"/>
    </row>
    <row r="432" spans="1:2">
      <c r="A432" s="26"/>
      <c r="B432" s="40"/>
    </row>
    <row r="433" spans="1:2">
      <c r="A433" s="26"/>
      <c r="B433" s="40"/>
    </row>
    <row r="434" spans="1:2">
      <c r="A434" s="26"/>
      <c r="B434" s="40"/>
    </row>
    <row r="435" spans="1:2">
      <c r="A435" s="26"/>
      <c r="B435" s="40"/>
    </row>
    <row r="436" spans="1:2">
      <c r="A436" s="26"/>
      <c r="B436" s="40"/>
    </row>
    <row r="437" spans="1:2">
      <c r="A437" s="26"/>
      <c r="B437" s="40"/>
    </row>
    <row r="438" spans="1:2">
      <c r="A438" s="26"/>
      <c r="B438" s="40"/>
    </row>
    <row r="439" spans="1:2">
      <c r="A439" s="26"/>
      <c r="B439" s="40"/>
    </row>
    <row r="440" spans="1:2">
      <c r="A440" s="26"/>
      <c r="B440" s="40"/>
    </row>
    <row r="441" spans="1:2">
      <c r="A441" s="26"/>
      <c r="B441" s="40"/>
    </row>
    <row r="442" spans="1:2">
      <c r="A442" s="26"/>
      <c r="B442" s="40"/>
    </row>
    <row r="443" spans="1:2">
      <c r="A443" s="26"/>
      <c r="B443" s="40"/>
    </row>
    <row r="444" spans="1:2">
      <c r="A444" s="26"/>
      <c r="B444" s="40"/>
    </row>
    <row r="445" spans="1:2">
      <c r="A445" s="26"/>
      <c r="B445" s="40"/>
    </row>
    <row r="446" spans="1:2">
      <c r="A446" s="26"/>
      <c r="B446" s="40"/>
    </row>
    <row r="447" spans="1:2">
      <c r="A447" s="26"/>
      <c r="B447" s="40"/>
    </row>
    <row r="448" spans="1:2">
      <c r="A448" s="26"/>
      <c r="B448" s="40"/>
    </row>
    <row r="449" spans="1:2">
      <c r="A449" s="26"/>
      <c r="B449" s="40"/>
    </row>
    <row r="450" spans="1:2">
      <c r="A450" s="26"/>
      <c r="B450" s="40"/>
    </row>
    <row r="451" spans="1:2">
      <c r="A451" s="26"/>
      <c r="B451" s="40"/>
    </row>
    <row r="452" spans="1:2">
      <c r="A452" s="26"/>
      <c r="B452" s="40"/>
    </row>
    <row r="453" spans="1:2">
      <c r="A453" s="26"/>
      <c r="B453" s="40"/>
    </row>
    <row r="454" spans="1:2">
      <c r="A454" s="26"/>
      <c r="B454" s="40"/>
    </row>
    <row r="455" spans="1:2">
      <c r="A455" s="26"/>
      <c r="B455" s="40"/>
    </row>
    <row r="456" spans="1:2">
      <c r="A456" s="26"/>
      <c r="B456" s="40"/>
    </row>
    <row r="457" spans="1:2">
      <c r="A457" s="26"/>
      <c r="B457" s="40"/>
    </row>
    <row r="458" spans="1:2">
      <c r="A458" s="26"/>
      <c r="B458" s="40"/>
    </row>
    <row r="459" spans="1:2">
      <c r="A459" s="26"/>
      <c r="B459" s="40"/>
    </row>
    <row r="460" spans="1:2">
      <c r="A460" s="26"/>
      <c r="B460" s="40"/>
    </row>
    <row r="461" spans="1:2">
      <c r="A461" s="26"/>
      <c r="B461" s="40"/>
    </row>
    <row r="462" spans="1:2">
      <c r="A462" s="26"/>
      <c r="B462" s="40"/>
    </row>
    <row r="463" spans="1:2">
      <c r="A463" s="26"/>
      <c r="B463" s="40"/>
    </row>
    <row r="464" spans="1:2">
      <c r="A464" s="26"/>
      <c r="B464" s="40"/>
    </row>
    <row r="465" spans="1:2">
      <c r="A465" s="26"/>
      <c r="B465" s="40"/>
    </row>
    <row r="466" spans="1:2">
      <c r="A466" s="26"/>
      <c r="B466" s="40"/>
    </row>
    <row r="467" spans="1:2">
      <c r="A467" s="26"/>
      <c r="B467" s="40"/>
    </row>
    <row r="468" spans="1:2">
      <c r="A468" s="26"/>
      <c r="B468" s="40"/>
    </row>
    <row r="469" spans="1:2">
      <c r="A469" s="26"/>
      <c r="B469" s="40"/>
    </row>
    <row r="470" spans="1:2">
      <c r="A470" s="26"/>
      <c r="B470" s="40"/>
    </row>
    <row r="471" spans="1:2">
      <c r="A471" s="26"/>
      <c r="B471" s="40"/>
    </row>
    <row r="472" spans="1:2">
      <c r="A472" s="26"/>
      <c r="B472" s="40"/>
    </row>
    <row r="473" spans="1:2">
      <c r="A473" s="26"/>
      <c r="B473" s="40"/>
    </row>
    <row r="474" spans="1:2">
      <c r="A474" s="26"/>
      <c r="B474" s="40"/>
    </row>
    <row r="475" spans="1:2">
      <c r="A475" s="26"/>
      <c r="B475" s="40"/>
    </row>
    <row r="476" spans="1:2">
      <c r="A476" s="26"/>
      <c r="B476" s="40"/>
    </row>
    <row r="477" spans="1:2">
      <c r="A477" s="26"/>
      <c r="B477" s="40"/>
    </row>
    <row r="478" spans="1:2">
      <c r="A478" s="26"/>
      <c r="B478" s="40"/>
    </row>
    <row r="479" spans="1:2">
      <c r="A479" s="26"/>
      <c r="B479" s="40"/>
    </row>
    <row r="480" spans="1:2">
      <c r="A480" s="26"/>
      <c r="B480" s="40"/>
    </row>
    <row r="481" spans="1:2">
      <c r="A481" s="26"/>
      <c r="B481" s="40"/>
    </row>
    <row r="482" spans="1:2">
      <c r="A482" s="26"/>
      <c r="B482" s="40"/>
    </row>
    <row r="483" spans="1:2">
      <c r="A483" s="26"/>
      <c r="B483" s="40"/>
    </row>
    <row r="484" spans="1:2">
      <c r="A484" s="26"/>
      <c r="B484" s="40"/>
    </row>
    <row r="485" spans="1:2">
      <c r="A485" s="26"/>
      <c r="B485" s="40"/>
    </row>
    <row r="486" spans="1:2">
      <c r="A486" s="26"/>
      <c r="B486" s="40"/>
    </row>
    <row r="487" spans="1:2">
      <c r="A487" s="26"/>
      <c r="B487" s="40"/>
    </row>
    <row r="488" spans="1:2">
      <c r="A488" s="26"/>
      <c r="B488" s="40"/>
    </row>
    <row r="489" spans="1:2">
      <c r="A489" s="26"/>
      <c r="B489" s="40"/>
    </row>
    <row r="490" spans="1:2">
      <c r="A490" s="26"/>
      <c r="B490" s="40"/>
    </row>
    <row r="491" spans="1:2">
      <c r="A491" s="26"/>
      <c r="B491" s="40"/>
    </row>
    <row r="492" spans="1:2">
      <c r="A492" s="26"/>
      <c r="B492" s="40"/>
    </row>
    <row r="493" spans="1:2">
      <c r="A493" s="26"/>
      <c r="B493" s="40"/>
    </row>
    <row r="494" spans="1:2">
      <c r="A494" s="26"/>
      <c r="B494" s="40"/>
    </row>
    <row r="495" spans="1:2">
      <c r="A495" s="26"/>
      <c r="B495" s="40"/>
    </row>
    <row r="496" spans="1:2">
      <c r="A496" s="26"/>
      <c r="B496" s="40"/>
    </row>
    <row r="497" spans="1:2">
      <c r="A497" s="26"/>
      <c r="B497" s="40"/>
    </row>
    <row r="498" spans="1:2">
      <c r="A498" s="26"/>
      <c r="B498" s="40"/>
    </row>
    <row r="499" spans="1:2">
      <c r="A499" s="26"/>
      <c r="B499" s="40"/>
    </row>
    <row r="500" spans="1:2">
      <c r="A500" s="26"/>
      <c r="B500" s="40"/>
    </row>
    <row r="501" spans="1:2">
      <c r="A501" s="26"/>
      <c r="B501" s="40"/>
    </row>
    <row r="502" spans="1:2">
      <c r="A502" s="26"/>
      <c r="B502" s="40"/>
    </row>
    <row r="503" spans="1:2">
      <c r="A503" s="26"/>
      <c r="B503" s="40"/>
    </row>
    <row r="504" spans="1:2">
      <c r="A504" s="26"/>
      <c r="B504" s="40"/>
    </row>
    <row r="505" spans="1:2">
      <c r="A505" s="26"/>
      <c r="B505" s="40"/>
    </row>
    <row r="506" spans="1:2">
      <c r="A506" s="26"/>
      <c r="B506" s="40"/>
    </row>
    <row r="507" spans="1:2">
      <c r="A507" s="26"/>
      <c r="B507" s="40"/>
    </row>
    <row r="508" spans="1:2">
      <c r="A508" s="26"/>
      <c r="B508" s="40"/>
    </row>
    <row r="509" spans="1:2">
      <c r="A509" s="26"/>
      <c r="B509" s="40"/>
    </row>
    <row r="510" spans="1:2">
      <c r="A510" s="26"/>
      <c r="B510" s="40"/>
    </row>
    <row r="511" spans="1:2">
      <c r="A511" s="26"/>
      <c r="B511" s="40"/>
    </row>
    <row r="512" spans="1:2">
      <c r="A512" s="26"/>
      <c r="B512" s="40"/>
    </row>
  </sheetData>
  <mergeCells count="1">
    <mergeCell ref="A3:D3"/>
  </mergeCells>
  <dataValidations disablePrompts="1" count="1">
    <dataValidation type="decimal" operator="greaterThanOrEqual" allowBlank="1" showInputMessage="1" showErrorMessage="1" errorTitle="Toon utga bish baina" error="Toon utga bish baina" sqref="C13:D20" xr:uid="{00000000-0002-0000-0300-000000000000}">
      <formula1>-9999999999999990</formula1>
    </dataValidation>
  </dataValidations>
  <printOptions horizontalCentered="1"/>
  <pageMargins left="0.25" right="0.25" top="0.34" bottom="0.28000000000000003" header="0.3" footer="0.3"/>
  <pageSetup paperSize="9" scale="95" fitToHeight="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39997558519241921"/>
    <pageSetUpPr fitToPage="1"/>
  </sheetPr>
  <dimension ref="A1:G24"/>
  <sheetViews>
    <sheetView topLeftCell="A13" workbookViewId="0">
      <selection activeCell="A8" sqref="A8"/>
    </sheetView>
  </sheetViews>
  <sheetFormatPr defaultColWidth="9.140625" defaultRowHeight="15"/>
  <cols>
    <col min="1" max="1" width="9.140625" style="10" bestFit="1" customWidth="1"/>
    <col min="2" max="2" width="49.42578125" style="10" bestFit="1" customWidth="1"/>
    <col min="3" max="6" width="19.140625" style="10" customWidth="1"/>
    <col min="7" max="7" width="18" style="10" bestFit="1" customWidth="1"/>
    <col min="8" max="16384" width="9.140625" style="10"/>
  </cols>
  <sheetData>
    <row r="1" spans="1:7" ht="15.75">
      <c r="A1" s="366" t="s">
        <v>1290</v>
      </c>
      <c r="G1" s="43" t="s">
        <v>483</v>
      </c>
    </row>
    <row r="3" spans="1:7">
      <c r="A3" s="404" t="s">
        <v>484</v>
      </c>
      <c r="B3" s="404"/>
      <c r="C3" s="404"/>
      <c r="D3" s="404"/>
      <c r="E3" s="404"/>
      <c r="F3" s="404"/>
      <c r="G3" s="404"/>
    </row>
    <row r="4" spans="1:7">
      <c r="A4" s="268"/>
      <c r="B4" s="268"/>
      <c r="C4" s="268"/>
      <c r="D4" s="268"/>
      <c r="E4" s="268"/>
      <c r="F4" s="268"/>
      <c r="G4" s="268"/>
    </row>
    <row r="5" spans="1:7">
      <c r="G5" s="51" t="s">
        <v>485</v>
      </c>
    </row>
    <row r="6" spans="1:7">
      <c r="G6" s="51"/>
    </row>
    <row r="7" spans="1:7" ht="57">
      <c r="A7" s="52" t="s">
        <v>11</v>
      </c>
      <c r="B7" s="53" t="s">
        <v>12</v>
      </c>
      <c r="C7" s="54" t="s">
        <v>487</v>
      </c>
      <c r="D7" s="53" t="s">
        <v>488</v>
      </c>
      <c r="E7" s="53" t="s">
        <v>489</v>
      </c>
      <c r="F7" s="53" t="s">
        <v>84</v>
      </c>
      <c r="G7" s="53" t="s">
        <v>490</v>
      </c>
    </row>
    <row r="8" spans="1:7">
      <c r="A8" s="58" t="s">
        <v>1273</v>
      </c>
      <c r="B8" s="55" t="s">
        <v>491</v>
      </c>
      <c r="C8" s="56">
        <v>0</v>
      </c>
      <c r="D8" s="56">
        <v>0</v>
      </c>
      <c r="E8" s="56">
        <v>15354176904.24</v>
      </c>
      <c r="F8" s="56">
        <v>0</v>
      </c>
      <c r="G8" s="57">
        <f>SUM(C8:F8)</f>
        <v>15354176904.24</v>
      </c>
    </row>
    <row r="9" spans="1:7">
      <c r="A9" s="58" t="s">
        <v>1274</v>
      </c>
      <c r="B9" s="59" t="s">
        <v>106</v>
      </c>
      <c r="C9" s="56"/>
      <c r="D9" s="56"/>
      <c r="E9" s="56"/>
      <c r="F9" s="56"/>
      <c r="G9" s="57">
        <f t="shared" ref="G9:G23" si="0">SUM(C9:F9)</f>
        <v>0</v>
      </c>
    </row>
    <row r="10" spans="1:7">
      <c r="A10" s="284" t="s">
        <v>1275</v>
      </c>
      <c r="B10" s="60" t="s">
        <v>107</v>
      </c>
      <c r="C10" s="61">
        <f>C8+C9</f>
        <v>0</v>
      </c>
      <c r="D10" s="61">
        <f t="shared" ref="D10:F10" si="1">D8+D9</f>
        <v>0</v>
      </c>
      <c r="E10" s="61">
        <f t="shared" si="1"/>
        <v>15354176904.24</v>
      </c>
      <c r="F10" s="61">
        <f t="shared" si="1"/>
        <v>0</v>
      </c>
      <c r="G10" s="57">
        <f t="shared" si="0"/>
        <v>15354176904.24</v>
      </c>
    </row>
    <row r="11" spans="1:7">
      <c r="A11" s="58" t="s">
        <v>1276</v>
      </c>
      <c r="B11" s="59" t="s">
        <v>1268</v>
      </c>
      <c r="C11" s="56"/>
      <c r="D11" s="56"/>
      <c r="E11" s="56"/>
      <c r="F11" s="56"/>
      <c r="G11" s="57">
        <f t="shared" si="0"/>
        <v>0</v>
      </c>
    </row>
    <row r="12" spans="1:7">
      <c r="A12" s="58" t="s">
        <v>1277</v>
      </c>
      <c r="B12" s="59" t="s">
        <v>1269</v>
      </c>
      <c r="C12" s="56"/>
      <c r="D12" s="56"/>
      <c r="E12" s="56"/>
      <c r="F12" s="56"/>
      <c r="G12" s="57">
        <f t="shared" si="0"/>
        <v>0</v>
      </c>
    </row>
    <row r="13" spans="1:7">
      <c r="A13" s="58" t="s">
        <v>1278</v>
      </c>
      <c r="B13" s="59" t="s">
        <v>108</v>
      </c>
      <c r="C13" s="56"/>
      <c r="D13" s="56"/>
      <c r="E13" s="56"/>
      <c r="F13" s="56"/>
      <c r="G13" s="57">
        <f t="shared" si="0"/>
        <v>0</v>
      </c>
    </row>
    <row r="14" spans="1:7">
      <c r="A14" s="58" t="s">
        <v>1279</v>
      </c>
      <c r="B14" s="59" t="s">
        <v>105</v>
      </c>
      <c r="C14" s="56"/>
      <c r="D14" s="56"/>
      <c r="E14" s="56"/>
      <c r="F14" s="56"/>
      <c r="G14" s="57">
        <f t="shared" si="0"/>
        <v>0</v>
      </c>
    </row>
    <row r="15" spans="1:7">
      <c r="A15" s="284" t="s">
        <v>1280</v>
      </c>
      <c r="B15" s="60" t="s">
        <v>492</v>
      </c>
      <c r="C15" s="61">
        <f>C10+C11+C12+C13+C14</f>
        <v>0</v>
      </c>
      <c r="D15" s="61">
        <f t="shared" ref="D15:F15" si="2">D10+D11+D12+D13+D14</f>
        <v>0</v>
      </c>
      <c r="E15" s="61">
        <f t="shared" si="2"/>
        <v>15354176904.24</v>
      </c>
      <c r="F15" s="61">
        <f t="shared" si="2"/>
        <v>0</v>
      </c>
      <c r="G15" s="57">
        <f t="shared" si="0"/>
        <v>15354176904.24</v>
      </c>
    </row>
    <row r="16" spans="1:7">
      <c r="A16" s="284" t="s">
        <v>1281</v>
      </c>
      <c r="B16" s="60" t="s">
        <v>493</v>
      </c>
      <c r="C16" s="61">
        <f>C11+C12+C13+C14+C10</f>
        <v>0</v>
      </c>
      <c r="D16" s="61">
        <f t="shared" ref="D16:F16" si="3">D11+D12+D13+D14+D10</f>
        <v>0</v>
      </c>
      <c r="E16" s="61">
        <f t="shared" si="3"/>
        <v>15354176904.24</v>
      </c>
      <c r="F16" s="61">
        <f t="shared" si="3"/>
        <v>0</v>
      </c>
      <c r="G16" s="57"/>
    </row>
    <row r="17" spans="1:7">
      <c r="A17" s="58" t="s">
        <v>1282</v>
      </c>
      <c r="B17" s="59" t="s">
        <v>106</v>
      </c>
      <c r="C17" s="56">
        <v>0</v>
      </c>
      <c r="D17" s="56">
        <v>0</v>
      </c>
      <c r="E17" s="56">
        <v>0</v>
      </c>
      <c r="F17" s="56">
        <v>0</v>
      </c>
      <c r="G17" s="57">
        <f t="shared" si="0"/>
        <v>0</v>
      </c>
    </row>
    <row r="18" spans="1:7">
      <c r="A18" s="284" t="s">
        <v>1283</v>
      </c>
      <c r="B18" s="60" t="s">
        <v>107</v>
      </c>
      <c r="C18" s="61">
        <f>C15+C17</f>
        <v>0</v>
      </c>
      <c r="D18" s="61">
        <f>D15+D17</f>
        <v>0</v>
      </c>
      <c r="E18" s="61">
        <f>E15+E17</f>
        <v>15354176904.24</v>
      </c>
      <c r="F18" s="61">
        <f>F15+F17</f>
        <v>0</v>
      </c>
      <c r="G18" s="57">
        <f t="shared" si="0"/>
        <v>15354176904.24</v>
      </c>
    </row>
    <row r="19" spans="1:7" ht="21.75" customHeight="1">
      <c r="A19" s="58" t="s">
        <v>1284</v>
      </c>
      <c r="B19" s="59" t="s">
        <v>1079</v>
      </c>
      <c r="C19" s="56">
        <v>0</v>
      </c>
      <c r="D19" s="56">
        <v>0</v>
      </c>
      <c r="E19" s="56">
        <v>0</v>
      </c>
      <c r="F19" s="56">
        <v>0</v>
      </c>
      <c r="G19" s="57">
        <f t="shared" si="0"/>
        <v>0</v>
      </c>
    </row>
    <row r="20" spans="1:7">
      <c r="A20" s="58" t="s">
        <v>1285</v>
      </c>
      <c r="B20" s="59" t="s">
        <v>1080</v>
      </c>
      <c r="C20" s="56">
        <v>0</v>
      </c>
      <c r="D20" s="56">
        <v>0</v>
      </c>
      <c r="E20" s="56">
        <v>0</v>
      </c>
      <c r="F20" s="56">
        <v>0</v>
      </c>
      <c r="G20" s="57">
        <f t="shared" si="0"/>
        <v>0</v>
      </c>
    </row>
    <row r="21" spans="1:7">
      <c r="A21" s="58" t="s">
        <v>1286</v>
      </c>
      <c r="B21" s="59" t="s">
        <v>108</v>
      </c>
      <c r="C21" s="56">
        <v>0</v>
      </c>
      <c r="D21" s="56">
        <v>0</v>
      </c>
      <c r="E21" s="56">
        <v>0</v>
      </c>
      <c r="F21" s="56">
        <v>0</v>
      </c>
      <c r="G21" s="57">
        <f t="shared" si="0"/>
        <v>0</v>
      </c>
    </row>
    <row r="22" spans="1:7">
      <c r="A22" s="58" t="s">
        <v>1287</v>
      </c>
      <c r="B22" s="59" t="s">
        <v>632</v>
      </c>
      <c r="C22" s="78">
        <v>0</v>
      </c>
      <c r="D22" s="78">
        <v>0</v>
      </c>
      <c r="E22" s="78">
        <v>0</v>
      </c>
      <c r="F22" s="78">
        <v>0</v>
      </c>
      <c r="G22" s="79">
        <f t="shared" si="0"/>
        <v>0</v>
      </c>
    </row>
    <row r="23" spans="1:7">
      <c r="A23" s="58" t="s">
        <v>1288</v>
      </c>
      <c r="B23" s="59" t="s">
        <v>105</v>
      </c>
      <c r="C23" s="56">
        <v>0</v>
      </c>
      <c r="D23" s="56">
        <v>0</v>
      </c>
      <c r="E23" s="56">
        <v>-697536375.07799995</v>
      </c>
      <c r="F23" s="56">
        <v>0</v>
      </c>
      <c r="G23" s="57">
        <f t="shared" si="0"/>
        <v>-697536375.07799995</v>
      </c>
    </row>
    <row r="24" spans="1:7">
      <c r="A24" s="284" t="s">
        <v>1289</v>
      </c>
      <c r="B24" s="60" t="s">
        <v>493</v>
      </c>
      <c r="C24" s="61">
        <f>C18+C19+C20+C21+C22+C23</f>
        <v>0</v>
      </c>
      <c r="D24" s="61">
        <f t="shared" ref="D24:F24" si="4">D18+D19+D20+D21+D22+D23</f>
        <v>0</v>
      </c>
      <c r="E24" s="61">
        <f t="shared" si="4"/>
        <v>14656640529.162001</v>
      </c>
      <c r="F24" s="61">
        <f t="shared" si="4"/>
        <v>0</v>
      </c>
      <c r="G24" s="57">
        <f t="shared" ref="G24" si="5">SUM(C24:F24)</f>
        <v>14656640529.162001</v>
      </c>
    </row>
  </sheetData>
  <mergeCells count="1">
    <mergeCell ref="A3:G3"/>
  </mergeCells>
  <pageMargins left="0.25" right="0.25" top="0.75" bottom="0.75" header="0.3" footer="0.3"/>
  <pageSetup paperSize="9" scale="64" fitToHeight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  <pageSetUpPr fitToPage="1"/>
  </sheetPr>
  <dimension ref="A1:F31"/>
  <sheetViews>
    <sheetView workbookViewId="0">
      <selection activeCell="A29" sqref="A29"/>
    </sheetView>
  </sheetViews>
  <sheetFormatPr defaultColWidth="9" defaultRowHeight="15"/>
  <cols>
    <col min="1" max="1" width="9" style="117"/>
    <col min="2" max="2" width="40.7109375" style="118" customWidth="1"/>
    <col min="3" max="3" width="12.7109375" style="118" customWidth="1"/>
    <col min="4" max="4" width="18.7109375" style="118" customWidth="1"/>
    <col min="5" max="5" width="18.28515625" style="118" customWidth="1"/>
    <col min="6" max="6" width="12.7109375" style="118" customWidth="1"/>
    <col min="7" max="16384" width="9" style="118"/>
  </cols>
  <sheetData>
    <row r="1" spans="1:6" ht="15.75">
      <c r="A1" s="367" t="s">
        <v>1290</v>
      </c>
      <c r="F1" s="144" t="s">
        <v>1061</v>
      </c>
    </row>
    <row r="3" spans="1:6">
      <c r="A3" s="404" t="s">
        <v>1064</v>
      </c>
      <c r="B3" s="404"/>
      <c r="C3" s="404"/>
      <c r="D3" s="404"/>
      <c r="E3" s="404"/>
      <c r="F3" s="404"/>
    </row>
    <row r="4" spans="1:6">
      <c r="A4" s="91"/>
      <c r="B4" s="91"/>
      <c r="C4" s="91"/>
      <c r="D4" s="91"/>
      <c r="E4" s="91"/>
      <c r="F4" s="91"/>
    </row>
    <row r="5" spans="1:6" ht="15" customHeight="1">
      <c r="F5" s="119" t="s">
        <v>812</v>
      </c>
    </row>
    <row r="7" spans="1:6" ht="49.5" customHeight="1">
      <c r="A7" s="120" t="s">
        <v>11</v>
      </c>
      <c r="B7" s="120" t="s">
        <v>12</v>
      </c>
      <c r="C7" s="120" t="s">
        <v>49</v>
      </c>
      <c r="D7" s="120" t="s">
        <v>813</v>
      </c>
      <c r="E7" s="120" t="s">
        <v>814</v>
      </c>
      <c r="F7" s="120" t="s">
        <v>50</v>
      </c>
    </row>
    <row r="8" spans="1:6">
      <c r="A8" s="121">
        <v>31</v>
      </c>
      <c r="B8" s="122" t="s">
        <v>125</v>
      </c>
      <c r="C8" s="242">
        <f>C9+C14+C27+C28</f>
        <v>0</v>
      </c>
      <c r="D8" s="242">
        <f t="shared" ref="D8:F8" si="0">D9+D14+D27+D28</f>
        <v>186287400</v>
      </c>
      <c r="E8" s="242">
        <f t="shared" si="0"/>
        <v>186287400</v>
      </c>
      <c r="F8" s="242">
        <f t="shared" si="0"/>
        <v>0</v>
      </c>
    </row>
    <row r="9" spans="1:6">
      <c r="A9" s="318">
        <v>311</v>
      </c>
      <c r="B9" s="122" t="s">
        <v>126</v>
      </c>
      <c r="C9" s="242">
        <f>SUM(C10:C13)</f>
        <v>0</v>
      </c>
      <c r="D9" s="242">
        <f t="shared" ref="D9:F9" si="1">SUM(D10:D13)</f>
        <v>0</v>
      </c>
      <c r="E9" s="242">
        <f t="shared" si="1"/>
        <v>0</v>
      </c>
      <c r="F9" s="242">
        <f t="shared" si="1"/>
        <v>0</v>
      </c>
    </row>
    <row r="10" spans="1:6">
      <c r="A10" s="319">
        <v>31110</v>
      </c>
      <c r="B10" s="124" t="s">
        <v>127</v>
      </c>
      <c r="C10" s="243">
        <v>0</v>
      </c>
      <c r="D10" s="243">
        <v>0</v>
      </c>
      <c r="E10" s="243">
        <v>0</v>
      </c>
      <c r="F10" s="243">
        <v>0</v>
      </c>
    </row>
    <row r="11" spans="1:6">
      <c r="A11" s="319">
        <v>31120</v>
      </c>
      <c r="B11" s="124" t="s">
        <v>128</v>
      </c>
      <c r="C11" s="243">
        <v>0</v>
      </c>
      <c r="D11" s="243">
        <v>0</v>
      </c>
      <c r="E11" s="243">
        <v>0</v>
      </c>
      <c r="F11" s="243">
        <v>0</v>
      </c>
    </row>
    <row r="12" spans="1:6">
      <c r="A12" s="319">
        <v>31130</v>
      </c>
      <c r="B12" s="124" t="s">
        <v>129</v>
      </c>
      <c r="C12" s="243">
        <v>0</v>
      </c>
      <c r="D12" s="243">
        <v>0</v>
      </c>
      <c r="E12" s="243">
        <v>0</v>
      </c>
      <c r="F12" s="243">
        <v>0</v>
      </c>
    </row>
    <row r="13" spans="1:6">
      <c r="A13" s="123">
        <v>31140</v>
      </c>
      <c r="B13" s="124" t="s">
        <v>670</v>
      </c>
      <c r="C13" s="243"/>
      <c r="D13" s="243"/>
      <c r="E13" s="243"/>
      <c r="F13" s="243"/>
    </row>
    <row r="14" spans="1:6">
      <c r="A14" s="318">
        <v>312</v>
      </c>
      <c r="B14" s="122" t="s">
        <v>130</v>
      </c>
      <c r="C14" s="242">
        <f>C15+C22</f>
        <v>0</v>
      </c>
      <c r="D14" s="242">
        <f t="shared" ref="D14:F14" si="2">D15+D22</f>
        <v>186287400</v>
      </c>
      <c r="E14" s="242">
        <f t="shared" si="2"/>
        <v>186287400</v>
      </c>
      <c r="F14" s="242">
        <f t="shared" si="2"/>
        <v>0</v>
      </c>
    </row>
    <row r="15" spans="1:6">
      <c r="A15" s="318">
        <v>3121</v>
      </c>
      <c r="B15" s="122" t="s">
        <v>131</v>
      </c>
      <c r="C15" s="242">
        <f>SUM(C16:C21)</f>
        <v>0</v>
      </c>
      <c r="D15" s="242">
        <f t="shared" ref="D15:F15" si="3">SUM(D16:D21)</f>
        <v>186287400</v>
      </c>
      <c r="E15" s="242">
        <f t="shared" si="3"/>
        <v>186287400</v>
      </c>
      <c r="F15" s="242">
        <f t="shared" si="3"/>
        <v>0</v>
      </c>
    </row>
    <row r="16" spans="1:6">
      <c r="A16" s="319">
        <v>31211</v>
      </c>
      <c r="B16" s="124" t="s">
        <v>132</v>
      </c>
      <c r="C16" s="243">
        <v>0</v>
      </c>
      <c r="D16" s="243">
        <v>186287400</v>
      </c>
      <c r="E16" s="243">
        <v>186287400</v>
      </c>
      <c r="F16" s="243">
        <v>0</v>
      </c>
    </row>
    <row r="17" spans="1:6">
      <c r="A17" s="319">
        <v>31212</v>
      </c>
      <c r="B17" s="124" t="s">
        <v>133</v>
      </c>
      <c r="C17" s="243">
        <v>0</v>
      </c>
      <c r="D17" s="243">
        <v>0</v>
      </c>
      <c r="E17" s="243">
        <v>0</v>
      </c>
      <c r="F17" s="243">
        <v>0</v>
      </c>
    </row>
    <row r="18" spans="1:6">
      <c r="A18" s="319">
        <v>31213</v>
      </c>
      <c r="B18" s="124" t="s">
        <v>134</v>
      </c>
      <c r="C18" s="243">
        <v>0</v>
      </c>
      <c r="D18" s="243">
        <v>0</v>
      </c>
      <c r="E18" s="243">
        <v>0</v>
      </c>
      <c r="F18" s="243">
        <v>0</v>
      </c>
    </row>
    <row r="19" spans="1:6">
      <c r="A19" s="319">
        <v>31214</v>
      </c>
      <c r="B19" s="124" t="s">
        <v>135</v>
      </c>
      <c r="C19" s="243">
        <v>0</v>
      </c>
      <c r="D19" s="243">
        <v>0</v>
      </c>
      <c r="E19" s="243">
        <v>0</v>
      </c>
      <c r="F19" s="243">
        <v>0</v>
      </c>
    </row>
    <row r="20" spans="1:6">
      <c r="A20" s="319">
        <v>31215</v>
      </c>
      <c r="B20" s="124" t="s">
        <v>136</v>
      </c>
      <c r="C20" s="243">
        <v>0</v>
      </c>
      <c r="D20" s="243">
        <v>0</v>
      </c>
      <c r="E20" s="243">
        <v>0</v>
      </c>
      <c r="F20" s="243">
        <v>0</v>
      </c>
    </row>
    <row r="21" spans="1:6">
      <c r="A21" s="123">
        <v>31216</v>
      </c>
      <c r="B21" s="124" t="s">
        <v>669</v>
      </c>
      <c r="C21" s="243"/>
      <c r="D21" s="243"/>
      <c r="E21" s="243"/>
      <c r="F21" s="243"/>
    </row>
    <row r="22" spans="1:6">
      <c r="A22" s="318">
        <v>3122</v>
      </c>
      <c r="B22" s="122" t="s">
        <v>137</v>
      </c>
      <c r="C22" s="242">
        <f>SUM(C23:C26)</f>
        <v>0</v>
      </c>
      <c r="D22" s="242">
        <f t="shared" ref="D22:F22" si="4">SUM(D23:D26)</f>
        <v>0</v>
      </c>
      <c r="E22" s="242">
        <f t="shared" si="4"/>
        <v>0</v>
      </c>
      <c r="F22" s="242">
        <f t="shared" si="4"/>
        <v>0</v>
      </c>
    </row>
    <row r="23" spans="1:6">
      <c r="A23" s="319">
        <v>31221</v>
      </c>
      <c r="B23" s="124" t="s">
        <v>132</v>
      </c>
      <c r="C23" s="243">
        <v>0</v>
      </c>
      <c r="D23" s="243">
        <v>0</v>
      </c>
      <c r="E23" s="243">
        <v>0</v>
      </c>
      <c r="F23" s="243">
        <v>0</v>
      </c>
    </row>
    <row r="24" spans="1:6">
      <c r="A24" s="319">
        <v>31222</v>
      </c>
      <c r="B24" s="124" t="s">
        <v>138</v>
      </c>
      <c r="C24" s="243"/>
      <c r="D24" s="243"/>
      <c r="E24" s="243"/>
      <c r="F24" s="243"/>
    </row>
    <row r="25" spans="1:6">
      <c r="A25" s="319">
        <v>31223</v>
      </c>
      <c r="B25" s="124" t="s">
        <v>134</v>
      </c>
      <c r="C25" s="243"/>
      <c r="D25" s="243"/>
      <c r="E25" s="243"/>
      <c r="F25" s="243"/>
    </row>
    <row r="26" spans="1:6">
      <c r="A26" s="319">
        <v>31224</v>
      </c>
      <c r="B26" s="124" t="s">
        <v>135</v>
      </c>
      <c r="C26" s="243"/>
      <c r="D26" s="243"/>
      <c r="E26" s="243"/>
      <c r="F26" s="243"/>
    </row>
    <row r="27" spans="1:6">
      <c r="A27" s="320">
        <v>314</v>
      </c>
      <c r="B27" s="131" t="s">
        <v>139</v>
      </c>
      <c r="C27" s="244"/>
      <c r="D27" s="244"/>
      <c r="E27" s="244"/>
      <c r="F27" s="244"/>
    </row>
    <row r="28" spans="1:6">
      <c r="A28" s="320">
        <v>315</v>
      </c>
      <c r="B28" s="131" t="s">
        <v>140</v>
      </c>
      <c r="C28" s="244"/>
      <c r="D28" s="244"/>
      <c r="E28" s="244"/>
      <c r="F28" s="244"/>
    </row>
    <row r="31" spans="1:6" ht="30.75" customHeight="1">
      <c r="B31" s="405" t="s">
        <v>1229</v>
      </c>
      <c r="C31" s="405"/>
      <c r="D31" s="405"/>
      <c r="E31" s="405"/>
      <c r="F31" s="405"/>
    </row>
  </sheetData>
  <mergeCells count="2">
    <mergeCell ref="A3:F3"/>
    <mergeCell ref="B31:F31"/>
  </mergeCells>
  <printOptions horizontalCentered="1"/>
  <pageMargins left="0.45" right="0.25" top="0.3" bottom="0.3" header="0.3" footer="0.3"/>
  <pageSetup paperSize="9" scale="9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F15"/>
  <sheetViews>
    <sheetView workbookViewId="0">
      <selection activeCell="A9" sqref="A9"/>
    </sheetView>
  </sheetViews>
  <sheetFormatPr defaultColWidth="9" defaultRowHeight="15"/>
  <cols>
    <col min="1" max="1" width="9" style="117"/>
    <col min="2" max="2" width="53.42578125" style="118" customWidth="1"/>
    <col min="3" max="6" width="12.7109375" style="118" customWidth="1"/>
    <col min="7" max="16384" width="9" style="118"/>
  </cols>
  <sheetData>
    <row r="1" spans="1:6" ht="15.75">
      <c r="A1" s="367" t="s">
        <v>1290</v>
      </c>
      <c r="F1" s="144" t="s">
        <v>1063</v>
      </c>
    </row>
    <row r="3" spans="1:6">
      <c r="A3" s="404" t="s">
        <v>1062</v>
      </c>
      <c r="B3" s="404"/>
      <c r="C3" s="404"/>
      <c r="D3" s="404"/>
      <c r="E3" s="404"/>
      <c r="F3" s="404"/>
    </row>
    <row r="4" spans="1:6">
      <c r="A4" s="216"/>
      <c r="B4" s="216"/>
      <c r="C4" s="216"/>
      <c r="D4" s="216"/>
      <c r="E4" s="216"/>
      <c r="F4" s="216"/>
    </row>
    <row r="5" spans="1:6">
      <c r="F5" s="119" t="s">
        <v>812</v>
      </c>
    </row>
    <row r="6" spans="1:6">
      <c r="F6" s="119"/>
    </row>
    <row r="7" spans="1:6" ht="42.75">
      <c r="A7" s="217" t="s">
        <v>11</v>
      </c>
      <c r="B7" s="217" t="s">
        <v>12</v>
      </c>
      <c r="C7" s="217" t="s">
        <v>49</v>
      </c>
      <c r="D7" s="217" t="s">
        <v>813</v>
      </c>
      <c r="E7" s="217" t="s">
        <v>814</v>
      </c>
      <c r="F7" s="217" t="s">
        <v>50</v>
      </c>
    </row>
    <row r="8" spans="1:6">
      <c r="A8" s="302">
        <v>32</v>
      </c>
      <c r="B8" s="126" t="s">
        <v>141</v>
      </c>
      <c r="C8" s="127">
        <f>SUM(C9)</f>
        <v>0</v>
      </c>
      <c r="D8" s="127">
        <f t="shared" ref="D8:F8" si="0">SUM(D9)</f>
        <v>0</v>
      </c>
      <c r="E8" s="127">
        <f t="shared" si="0"/>
        <v>0</v>
      </c>
      <c r="F8" s="127">
        <f t="shared" si="0"/>
        <v>0</v>
      </c>
    </row>
    <row r="9" spans="1:6">
      <c r="A9" s="302">
        <v>321</v>
      </c>
      <c r="B9" s="126" t="s">
        <v>142</v>
      </c>
      <c r="C9" s="127">
        <f>SUM(C10:C11)</f>
        <v>0</v>
      </c>
      <c r="D9" s="127">
        <f t="shared" ref="D9:F9" si="1">SUM(D10:D11)</f>
        <v>0</v>
      </c>
      <c r="E9" s="127">
        <f t="shared" si="1"/>
        <v>0</v>
      </c>
      <c r="F9" s="127">
        <f t="shared" si="1"/>
        <v>0</v>
      </c>
    </row>
    <row r="10" spans="1:6">
      <c r="A10" s="303">
        <v>32110</v>
      </c>
      <c r="B10" s="129" t="s">
        <v>127</v>
      </c>
      <c r="C10" s="130">
        <v>0</v>
      </c>
      <c r="D10" s="124">
        <v>0</v>
      </c>
      <c r="E10" s="124">
        <v>0</v>
      </c>
      <c r="F10" s="130">
        <v>0</v>
      </c>
    </row>
    <row r="11" spans="1:6">
      <c r="A11" s="303">
        <v>32120</v>
      </c>
      <c r="B11" s="129" t="s">
        <v>128</v>
      </c>
      <c r="C11" s="130">
        <v>0</v>
      </c>
      <c r="D11" s="124">
        <v>0</v>
      </c>
      <c r="E11" s="124">
        <v>0</v>
      </c>
      <c r="F11" s="130">
        <v>0</v>
      </c>
    </row>
    <row r="15" spans="1:6" ht="37.5" customHeight="1">
      <c r="B15" s="405" t="s">
        <v>1238</v>
      </c>
      <c r="C15" s="405"/>
      <c r="D15" s="405"/>
      <c r="E15" s="405"/>
      <c r="F15" s="405"/>
    </row>
  </sheetData>
  <mergeCells count="2">
    <mergeCell ref="A3:F3"/>
    <mergeCell ref="B15:F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  <pageSetUpPr fitToPage="1"/>
  </sheetPr>
  <dimension ref="A1:F44"/>
  <sheetViews>
    <sheetView topLeftCell="A20" workbookViewId="0">
      <selection activeCell="B39" sqref="B39"/>
    </sheetView>
  </sheetViews>
  <sheetFormatPr defaultColWidth="9" defaultRowHeight="15"/>
  <cols>
    <col min="1" max="1" width="8.5703125" style="118" customWidth="1"/>
    <col min="2" max="2" width="65.85546875" style="118" bestFit="1" customWidth="1"/>
    <col min="3" max="6" width="18.5703125" style="118" customWidth="1"/>
    <col min="7" max="16384" width="9" style="118"/>
  </cols>
  <sheetData>
    <row r="1" spans="1:6" ht="15.75">
      <c r="A1" s="367" t="s">
        <v>1290</v>
      </c>
      <c r="F1" s="144" t="s">
        <v>1068</v>
      </c>
    </row>
    <row r="2" spans="1:6">
      <c r="A2" s="117"/>
    </row>
    <row r="3" spans="1:6">
      <c r="A3" s="404" t="s">
        <v>664</v>
      </c>
      <c r="B3" s="404"/>
      <c r="C3" s="404"/>
      <c r="D3" s="404"/>
      <c r="E3" s="404"/>
      <c r="F3" s="404"/>
    </row>
    <row r="4" spans="1:6">
      <c r="A4" s="91"/>
      <c r="B4" s="91"/>
      <c r="C4" s="91"/>
      <c r="D4" s="91"/>
      <c r="E4" s="91"/>
      <c r="F4" s="91"/>
    </row>
    <row r="5" spans="1:6">
      <c r="A5" s="117"/>
      <c r="F5" s="119" t="s">
        <v>812</v>
      </c>
    </row>
    <row r="6" spans="1:6">
      <c r="A6" s="117"/>
    </row>
    <row r="7" spans="1:6" ht="28.5">
      <c r="A7" s="120" t="s">
        <v>11</v>
      </c>
      <c r="B7" s="120" t="s">
        <v>12</v>
      </c>
      <c r="C7" s="120" t="s">
        <v>49</v>
      </c>
      <c r="D7" s="120" t="s">
        <v>813</v>
      </c>
      <c r="E7" s="120" t="s">
        <v>814</v>
      </c>
      <c r="F7" s="120" t="s">
        <v>50</v>
      </c>
    </row>
    <row r="8" spans="1:6">
      <c r="A8" s="321">
        <v>33</v>
      </c>
      <c r="B8" s="135" t="s">
        <v>1065</v>
      </c>
      <c r="C8" s="136">
        <f>C9+C10+C11+C12+C13+C14+C15+C31</f>
        <v>0</v>
      </c>
      <c r="D8" s="136">
        <f t="shared" ref="D8:F8" si="0">D9+D10+D11+D12+D13+D14+D15+D31</f>
        <v>82315.27</v>
      </c>
      <c r="E8" s="136">
        <f t="shared" si="0"/>
        <v>0</v>
      </c>
      <c r="F8" s="136">
        <f t="shared" si="0"/>
        <v>82315.27</v>
      </c>
    </row>
    <row r="9" spans="1:6">
      <c r="A9" s="322">
        <v>33100</v>
      </c>
      <c r="B9" s="141" t="s">
        <v>144</v>
      </c>
      <c r="C9" s="142">
        <v>0</v>
      </c>
      <c r="D9" s="142">
        <v>82315.27</v>
      </c>
      <c r="E9" s="142">
        <v>0</v>
      </c>
      <c r="F9" s="142">
        <v>82315.27</v>
      </c>
    </row>
    <row r="10" spans="1:6">
      <c r="A10" s="322">
        <v>33200</v>
      </c>
      <c r="B10" s="141" t="s">
        <v>145</v>
      </c>
      <c r="C10" s="142">
        <v>0</v>
      </c>
      <c r="D10" s="142">
        <v>0</v>
      </c>
      <c r="E10" s="142">
        <v>0</v>
      </c>
      <c r="F10" s="142">
        <v>0</v>
      </c>
    </row>
    <row r="11" spans="1:6">
      <c r="A11" s="322">
        <v>33300</v>
      </c>
      <c r="B11" s="141" t="s">
        <v>146</v>
      </c>
      <c r="C11" s="142">
        <v>0</v>
      </c>
      <c r="D11" s="142">
        <v>0</v>
      </c>
      <c r="E11" s="142">
        <v>0</v>
      </c>
      <c r="F11" s="142">
        <v>0</v>
      </c>
    </row>
    <row r="12" spans="1:6">
      <c r="A12" s="322">
        <v>33400</v>
      </c>
      <c r="B12" s="141" t="s">
        <v>147</v>
      </c>
      <c r="C12" s="142">
        <v>0</v>
      </c>
      <c r="D12" s="142">
        <v>0</v>
      </c>
      <c r="E12" s="142">
        <v>0</v>
      </c>
      <c r="F12" s="142">
        <v>0</v>
      </c>
    </row>
    <row r="13" spans="1:6">
      <c r="A13" s="140">
        <v>33401</v>
      </c>
      <c r="B13" s="141" t="s">
        <v>648</v>
      </c>
      <c r="C13" s="142">
        <v>0</v>
      </c>
      <c r="D13" s="142">
        <v>0</v>
      </c>
      <c r="E13" s="142">
        <v>0</v>
      </c>
      <c r="F13" s="142">
        <v>0</v>
      </c>
    </row>
    <row r="14" spans="1:6">
      <c r="A14" s="140">
        <v>33402</v>
      </c>
      <c r="B14" s="141" t="s">
        <v>1066</v>
      </c>
      <c r="C14" s="142">
        <v>0</v>
      </c>
      <c r="D14" s="142">
        <v>0</v>
      </c>
      <c r="E14" s="142">
        <v>0</v>
      </c>
      <c r="F14" s="142">
        <v>0</v>
      </c>
    </row>
    <row r="15" spans="1:6">
      <c r="A15" s="321">
        <v>335</v>
      </c>
      <c r="B15" s="135" t="s">
        <v>1067</v>
      </c>
      <c r="C15" s="137">
        <f>C16+C30</f>
        <v>0</v>
      </c>
      <c r="D15" s="137">
        <f t="shared" ref="D15:F15" si="1">D16+D30</f>
        <v>0</v>
      </c>
      <c r="E15" s="137">
        <f t="shared" si="1"/>
        <v>0</v>
      </c>
      <c r="F15" s="137">
        <f t="shared" si="1"/>
        <v>0</v>
      </c>
    </row>
    <row r="16" spans="1:6">
      <c r="A16" s="321">
        <v>33510</v>
      </c>
      <c r="B16" s="135" t="s">
        <v>149</v>
      </c>
      <c r="C16" s="137">
        <f>SUM(C17:C29)</f>
        <v>0</v>
      </c>
      <c r="D16" s="137">
        <f t="shared" ref="D16:F16" si="2">SUM(D17:D29)</f>
        <v>0</v>
      </c>
      <c r="E16" s="137">
        <f t="shared" si="2"/>
        <v>0</v>
      </c>
      <c r="F16" s="137">
        <f t="shared" si="2"/>
        <v>0</v>
      </c>
    </row>
    <row r="17" spans="1:6">
      <c r="A17" s="322">
        <v>335101</v>
      </c>
      <c r="B17" s="143" t="s">
        <v>569</v>
      </c>
      <c r="C17" s="142"/>
      <c r="D17" s="142"/>
      <c r="E17" s="142"/>
      <c r="F17" s="142"/>
    </row>
    <row r="18" spans="1:6">
      <c r="A18" s="322">
        <v>335102</v>
      </c>
      <c r="B18" s="143" t="s">
        <v>570</v>
      </c>
      <c r="C18" s="142"/>
      <c r="D18" s="142"/>
      <c r="E18" s="142"/>
      <c r="F18" s="142"/>
    </row>
    <row r="19" spans="1:6">
      <c r="A19" s="322">
        <v>335103</v>
      </c>
      <c r="B19" s="143" t="s">
        <v>571</v>
      </c>
      <c r="C19" s="142"/>
      <c r="D19" s="142"/>
      <c r="E19" s="142"/>
      <c r="F19" s="142"/>
    </row>
    <row r="20" spans="1:6">
      <c r="A20" s="322">
        <v>335104</v>
      </c>
      <c r="B20" s="143" t="s">
        <v>572</v>
      </c>
      <c r="C20" s="142"/>
      <c r="D20" s="142"/>
      <c r="E20" s="142"/>
      <c r="F20" s="142"/>
    </row>
    <row r="21" spans="1:6">
      <c r="A21" s="322">
        <v>335105</v>
      </c>
      <c r="B21" s="143" t="s">
        <v>573</v>
      </c>
      <c r="C21" s="142"/>
      <c r="D21" s="142"/>
      <c r="E21" s="142"/>
      <c r="F21" s="142"/>
    </row>
    <row r="22" spans="1:6">
      <c r="A22" s="322">
        <v>335106</v>
      </c>
      <c r="B22" s="143" t="s">
        <v>574</v>
      </c>
      <c r="C22" s="142"/>
      <c r="D22" s="142"/>
      <c r="E22" s="142"/>
      <c r="F22" s="142"/>
    </row>
    <row r="23" spans="1:6">
      <c r="A23" s="322">
        <v>335107</v>
      </c>
      <c r="B23" s="143" t="s">
        <v>575</v>
      </c>
      <c r="C23" s="142"/>
      <c r="D23" s="142"/>
      <c r="E23" s="142"/>
      <c r="F23" s="142"/>
    </row>
    <row r="24" spans="1:6">
      <c r="A24" s="322">
        <v>335108</v>
      </c>
      <c r="B24" s="143" t="s">
        <v>576</v>
      </c>
      <c r="C24" s="142"/>
      <c r="D24" s="142"/>
      <c r="E24" s="142"/>
      <c r="F24" s="142"/>
    </row>
    <row r="25" spans="1:6">
      <c r="A25" s="322">
        <v>335109</v>
      </c>
      <c r="B25" s="143" t="s">
        <v>577</v>
      </c>
      <c r="C25" s="142"/>
      <c r="D25" s="142"/>
      <c r="E25" s="142"/>
      <c r="F25" s="142"/>
    </row>
    <row r="26" spans="1:6">
      <c r="A26" s="322">
        <v>335110</v>
      </c>
      <c r="B26" s="143" t="s">
        <v>578</v>
      </c>
      <c r="C26" s="142"/>
      <c r="D26" s="142"/>
      <c r="E26" s="142"/>
      <c r="F26" s="142"/>
    </row>
    <row r="27" spans="1:6">
      <c r="A27" s="322">
        <v>335111</v>
      </c>
      <c r="B27" s="143" t="s">
        <v>579</v>
      </c>
      <c r="C27" s="142"/>
      <c r="D27" s="142"/>
      <c r="E27" s="142"/>
      <c r="F27" s="142"/>
    </row>
    <row r="28" spans="1:6">
      <c r="A28" s="322">
        <v>335112</v>
      </c>
      <c r="B28" s="143" t="s">
        <v>580</v>
      </c>
      <c r="C28" s="142"/>
      <c r="D28" s="142"/>
      <c r="E28" s="142"/>
      <c r="F28" s="142"/>
    </row>
    <row r="29" spans="1:6">
      <c r="A29" s="322">
        <v>335113</v>
      </c>
      <c r="B29" s="143" t="s">
        <v>581</v>
      </c>
      <c r="C29" s="142"/>
      <c r="D29" s="142"/>
      <c r="E29" s="142"/>
      <c r="F29" s="142"/>
    </row>
    <row r="30" spans="1:6">
      <c r="A30" s="323">
        <v>33520</v>
      </c>
      <c r="B30" s="245" t="s">
        <v>150</v>
      </c>
      <c r="C30" s="142">
        <v>0</v>
      </c>
      <c r="D30" s="142">
        <v>0</v>
      </c>
      <c r="E30" s="142">
        <v>0</v>
      </c>
      <c r="F30" s="142">
        <v>0</v>
      </c>
    </row>
    <row r="31" spans="1:6">
      <c r="A31" s="321">
        <v>336</v>
      </c>
      <c r="B31" s="135" t="s">
        <v>151</v>
      </c>
      <c r="C31" s="137">
        <f>C32+C38</f>
        <v>0</v>
      </c>
      <c r="D31" s="137">
        <f t="shared" ref="D31:F31" si="3">D32+D38</f>
        <v>0</v>
      </c>
      <c r="E31" s="137">
        <f t="shared" si="3"/>
        <v>0</v>
      </c>
      <c r="F31" s="137">
        <f t="shared" si="3"/>
        <v>0</v>
      </c>
    </row>
    <row r="32" spans="1:6">
      <c r="A32" s="321">
        <v>3361</v>
      </c>
      <c r="B32" s="135" t="s">
        <v>152</v>
      </c>
      <c r="C32" s="137">
        <f>SUM(C33:C37)</f>
        <v>0</v>
      </c>
      <c r="D32" s="137">
        <f t="shared" ref="D32:F32" si="4">SUM(D33:D37)</f>
        <v>0</v>
      </c>
      <c r="E32" s="137">
        <f t="shared" si="4"/>
        <v>0</v>
      </c>
      <c r="F32" s="137">
        <f t="shared" si="4"/>
        <v>0</v>
      </c>
    </row>
    <row r="33" spans="1:6">
      <c r="A33" s="322">
        <v>33611</v>
      </c>
      <c r="B33" s="141" t="s">
        <v>153</v>
      </c>
      <c r="C33" s="142">
        <v>0</v>
      </c>
      <c r="D33" s="142">
        <v>0</v>
      </c>
      <c r="E33" s="142">
        <v>0</v>
      </c>
      <c r="F33" s="142">
        <v>0</v>
      </c>
    </row>
    <row r="34" spans="1:6">
      <c r="A34" s="322">
        <v>33612</v>
      </c>
      <c r="B34" s="141" t="s">
        <v>154</v>
      </c>
      <c r="C34" s="142">
        <v>0</v>
      </c>
      <c r="D34" s="142">
        <v>0</v>
      </c>
      <c r="E34" s="142">
        <v>0</v>
      </c>
      <c r="F34" s="142">
        <v>0</v>
      </c>
    </row>
    <row r="35" spans="1:6">
      <c r="A35" s="322">
        <v>33613</v>
      </c>
      <c r="B35" s="141" t="s">
        <v>155</v>
      </c>
      <c r="C35" s="142">
        <v>0</v>
      </c>
      <c r="D35" s="142">
        <v>0</v>
      </c>
      <c r="E35" s="142">
        <v>0</v>
      </c>
      <c r="F35" s="142">
        <v>0</v>
      </c>
    </row>
    <row r="36" spans="1:6">
      <c r="A36" s="322">
        <v>33614</v>
      </c>
      <c r="B36" s="141" t="s">
        <v>156</v>
      </c>
      <c r="C36" s="142">
        <v>0</v>
      </c>
      <c r="D36" s="142">
        <v>0</v>
      </c>
      <c r="E36" s="142">
        <v>0</v>
      </c>
      <c r="F36" s="142">
        <v>0</v>
      </c>
    </row>
    <row r="37" spans="1:6">
      <c r="A37" s="322">
        <v>33615</v>
      </c>
      <c r="B37" s="141" t="s">
        <v>157</v>
      </c>
      <c r="C37" s="142">
        <v>0</v>
      </c>
      <c r="D37" s="142">
        <v>0</v>
      </c>
      <c r="E37" s="142">
        <v>0</v>
      </c>
      <c r="F37" s="142">
        <v>0</v>
      </c>
    </row>
    <row r="38" spans="1:6">
      <c r="A38" s="321">
        <v>3362</v>
      </c>
      <c r="B38" s="135" t="s">
        <v>158</v>
      </c>
      <c r="C38" s="137">
        <f>SUM(C39:C41)</f>
        <v>0</v>
      </c>
      <c r="D38" s="137">
        <f t="shared" ref="D38:F38" si="5">SUM(D39:D41)</f>
        <v>0</v>
      </c>
      <c r="E38" s="137">
        <f t="shared" si="5"/>
        <v>0</v>
      </c>
      <c r="F38" s="137">
        <f t="shared" si="5"/>
        <v>0</v>
      </c>
    </row>
    <row r="39" spans="1:6">
      <c r="A39" s="322">
        <v>33621</v>
      </c>
      <c r="B39" s="141" t="s">
        <v>153</v>
      </c>
      <c r="C39" s="142">
        <v>0</v>
      </c>
      <c r="D39" s="142">
        <v>0</v>
      </c>
      <c r="E39" s="142">
        <v>0</v>
      </c>
      <c r="F39" s="142">
        <v>0</v>
      </c>
    </row>
    <row r="40" spans="1:6">
      <c r="A40" s="322">
        <v>33622</v>
      </c>
      <c r="B40" s="141" t="s">
        <v>156</v>
      </c>
      <c r="C40" s="142">
        <v>0</v>
      </c>
      <c r="D40" s="142">
        <v>0</v>
      </c>
      <c r="E40" s="142">
        <v>0</v>
      </c>
      <c r="F40" s="142">
        <v>0</v>
      </c>
    </row>
    <row r="41" spans="1:6">
      <c r="A41" s="322">
        <v>33623</v>
      </c>
      <c r="B41" s="141" t="s">
        <v>157</v>
      </c>
      <c r="C41" s="142">
        <v>0</v>
      </c>
      <c r="D41" s="142">
        <v>0</v>
      </c>
      <c r="E41" s="142">
        <v>0</v>
      </c>
      <c r="F41" s="142">
        <v>0</v>
      </c>
    </row>
    <row r="44" spans="1:6" ht="33" customHeight="1">
      <c r="B44" s="405" t="s">
        <v>1230</v>
      </c>
      <c r="C44" s="405"/>
      <c r="D44" s="405"/>
      <c r="E44" s="405"/>
      <c r="F44" s="405"/>
    </row>
  </sheetData>
  <mergeCells count="2">
    <mergeCell ref="A3:F3"/>
    <mergeCell ref="B44:F44"/>
  </mergeCells>
  <pageMargins left="0.25" right="0.25" top="0.32" bottom="0.22" header="0.3" footer="0.3"/>
  <pageSetup paperSize="9" scale="66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  <pageSetUpPr fitToPage="1"/>
  </sheetPr>
  <dimension ref="A1:F22"/>
  <sheetViews>
    <sheetView workbookViewId="0">
      <selection activeCell="A15" sqref="A15"/>
    </sheetView>
  </sheetViews>
  <sheetFormatPr defaultRowHeight="15"/>
  <cols>
    <col min="1" max="1" width="9.85546875" customWidth="1"/>
    <col min="2" max="2" width="63.85546875" customWidth="1"/>
    <col min="3" max="6" width="14.140625" customWidth="1"/>
  </cols>
  <sheetData>
    <row r="1" spans="1:6" ht="15.75">
      <c r="A1" s="367" t="s">
        <v>1290</v>
      </c>
      <c r="B1" s="118"/>
      <c r="C1" s="118"/>
      <c r="D1" s="118"/>
      <c r="E1" s="118"/>
      <c r="F1" s="144" t="s">
        <v>1069</v>
      </c>
    </row>
    <row r="2" spans="1:6">
      <c r="A2" s="117"/>
      <c r="B2" s="118"/>
      <c r="C2" s="118"/>
      <c r="D2" s="118"/>
      <c r="E2" s="118"/>
      <c r="F2" s="118"/>
    </row>
    <row r="3" spans="1:6">
      <c r="A3" s="404" t="s">
        <v>1233</v>
      </c>
      <c r="B3" s="404"/>
      <c r="C3" s="404"/>
      <c r="D3" s="404"/>
      <c r="E3" s="404"/>
      <c r="F3" s="404"/>
    </row>
    <row r="4" spans="1:6">
      <c r="A4" s="91"/>
      <c r="B4" s="91"/>
      <c r="C4" s="91"/>
      <c r="D4" s="91"/>
      <c r="E4" s="91"/>
      <c r="F4" s="91"/>
    </row>
    <row r="5" spans="1:6">
      <c r="A5" s="117"/>
      <c r="B5" s="118"/>
      <c r="C5" s="118"/>
      <c r="D5" s="118"/>
      <c r="E5" s="118"/>
      <c r="F5" s="119" t="s">
        <v>812</v>
      </c>
    </row>
    <row r="6" spans="1:6">
      <c r="A6" s="117"/>
      <c r="B6" s="118"/>
      <c r="C6" s="118"/>
      <c r="D6" s="118"/>
      <c r="E6" s="118"/>
      <c r="F6" s="118"/>
    </row>
    <row r="7" spans="1:6" ht="47.25" customHeight="1">
      <c r="A7" s="120" t="s">
        <v>11</v>
      </c>
      <c r="B7" s="120" t="s">
        <v>12</v>
      </c>
      <c r="C7" s="120" t="s">
        <v>49</v>
      </c>
      <c r="D7" s="120" t="s">
        <v>813</v>
      </c>
      <c r="E7" s="120" t="s">
        <v>814</v>
      </c>
      <c r="F7" s="120" t="s">
        <v>50</v>
      </c>
    </row>
    <row r="8" spans="1:6">
      <c r="A8" s="125">
        <v>34</v>
      </c>
      <c r="B8" s="126" t="s">
        <v>159</v>
      </c>
      <c r="C8" s="127">
        <f>SUM(C9:C15)</f>
        <v>7394400</v>
      </c>
      <c r="D8" s="127">
        <f t="shared" ref="D8:F8" si="0">SUM(D9:D15)</f>
        <v>3921733</v>
      </c>
      <c r="E8" s="127">
        <f t="shared" si="0"/>
        <v>3921733</v>
      </c>
      <c r="F8" s="127">
        <f t="shared" si="0"/>
        <v>7394400</v>
      </c>
    </row>
    <row r="9" spans="1:6">
      <c r="A9" s="303">
        <v>34100</v>
      </c>
      <c r="B9" s="129" t="s">
        <v>160</v>
      </c>
      <c r="C9" s="130">
        <v>0</v>
      </c>
      <c r="D9" s="130">
        <v>0</v>
      </c>
      <c r="E9" s="130">
        <v>0</v>
      </c>
      <c r="F9" s="130">
        <v>0</v>
      </c>
    </row>
    <row r="10" spans="1:6">
      <c r="A10" s="303">
        <v>34200</v>
      </c>
      <c r="B10" s="129" t="s">
        <v>161</v>
      </c>
      <c r="C10" s="130">
        <v>0</v>
      </c>
      <c r="D10" s="130">
        <v>0</v>
      </c>
      <c r="E10" s="130">
        <v>0</v>
      </c>
      <c r="F10" s="130">
        <v>0</v>
      </c>
    </row>
    <row r="11" spans="1:6">
      <c r="A11" s="303">
        <v>34300</v>
      </c>
      <c r="B11" s="129" t="s">
        <v>162</v>
      </c>
      <c r="C11" s="130">
        <v>0</v>
      </c>
      <c r="D11" s="130">
        <v>0</v>
      </c>
      <c r="E11" s="130">
        <v>0</v>
      </c>
      <c r="F11" s="130">
        <v>0</v>
      </c>
    </row>
    <row r="12" spans="1:6">
      <c r="A12" s="303">
        <v>34400</v>
      </c>
      <c r="B12" s="129" t="s">
        <v>163</v>
      </c>
      <c r="C12" s="130">
        <v>0</v>
      </c>
      <c r="D12" s="130">
        <v>0</v>
      </c>
      <c r="E12" s="130">
        <v>0</v>
      </c>
      <c r="F12" s="130">
        <v>0</v>
      </c>
    </row>
    <row r="13" spans="1:6">
      <c r="A13" s="303">
        <v>34500</v>
      </c>
      <c r="B13" s="129" t="s">
        <v>164</v>
      </c>
      <c r="C13" s="130">
        <v>0</v>
      </c>
      <c r="D13" s="130">
        <v>0</v>
      </c>
      <c r="E13" s="130">
        <v>0</v>
      </c>
      <c r="F13" s="130">
        <v>0</v>
      </c>
    </row>
    <row r="14" spans="1:6">
      <c r="A14" s="303">
        <v>34600</v>
      </c>
      <c r="B14" s="129" t="s">
        <v>165</v>
      </c>
      <c r="C14" s="130">
        <v>7394400</v>
      </c>
      <c r="D14" s="130">
        <v>0</v>
      </c>
      <c r="E14" s="130">
        <v>0</v>
      </c>
      <c r="F14" s="130">
        <v>7394400</v>
      </c>
    </row>
    <row r="15" spans="1:6">
      <c r="A15" s="302">
        <v>3471</v>
      </c>
      <c r="B15" s="126" t="s">
        <v>166</v>
      </c>
      <c r="C15" s="127">
        <f>SUM(C16:C19)</f>
        <v>0</v>
      </c>
      <c r="D15" s="127">
        <f t="shared" ref="D15:F15" si="1">SUM(D16:D19)</f>
        <v>3921733</v>
      </c>
      <c r="E15" s="127">
        <f t="shared" si="1"/>
        <v>3921733</v>
      </c>
      <c r="F15" s="127">
        <f t="shared" si="1"/>
        <v>0</v>
      </c>
    </row>
    <row r="16" spans="1:6">
      <c r="A16" s="303">
        <v>34711</v>
      </c>
      <c r="B16" s="129" t="s">
        <v>167</v>
      </c>
      <c r="C16" s="130">
        <v>0</v>
      </c>
      <c r="D16" s="130">
        <v>0</v>
      </c>
      <c r="E16" s="130">
        <v>0</v>
      </c>
      <c r="F16" s="130">
        <v>0</v>
      </c>
    </row>
    <row r="17" spans="1:6">
      <c r="A17" s="303">
        <v>34712</v>
      </c>
      <c r="B17" s="129" t="s">
        <v>168</v>
      </c>
      <c r="C17" s="130">
        <v>0</v>
      </c>
      <c r="D17" s="130">
        <v>0</v>
      </c>
      <c r="E17" s="130">
        <v>0</v>
      </c>
      <c r="F17" s="130">
        <v>0</v>
      </c>
    </row>
    <row r="18" spans="1:6">
      <c r="A18" s="303">
        <v>34713</v>
      </c>
      <c r="B18" s="129" t="s">
        <v>169</v>
      </c>
      <c r="C18" s="130">
        <v>0</v>
      </c>
      <c r="D18" s="130">
        <v>3921733</v>
      </c>
      <c r="E18" s="130">
        <v>3921733</v>
      </c>
      <c r="F18" s="130">
        <v>0</v>
      </c>
    </row>
    <row r="19" spans="1:6">
      <c r="A19" s="303">
        <v>34714</v>
      </c>
      <c r="B19" s="129" t="s">
        <v>170</v>
      </c>
      <c r="C19" s="130">
        <v>0</v>
      </c>
      <c r="D19" s="130">
        <v>0</v>
      </c>
      <c r="E19" s="130">
        <v>0</v>
      </c>
      <c r="F19" s="130">
        <v>0</v>
      </c>
    </row>
    <row r="22" spans="1:6" ht="33.75" customHeight="1">
      <c r="B22" s="405" t="s">
        <v>1234</v>
      </c>
      <c r="C22" s="405"/>
      <c r="D22" s="405"/>
      <c r="E22" s="405"/>
      <c r="F22" s="405"/>
    </row>
  </sheetData>
  <mergeCells count="2">
    <mergeCell ref="A3:F3"/>
    <mergeCell ref="B22:F22"/>
  </mergeCells>
  <pageMargins left="0.25" right="0.25" top="0.34" bottom="0.75" header="0.3" footer="0.3"/>
  <pageSetup paperSize="9" scale="7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1.Info</vt:lpstr>
      <vt:lpstr>2.CT1A</vt:lpstr>
      <vt:lpstr>3.CT2A</vt:lpstr>
      <vt:lpstr>4.CT3A</vt:lpstr>
      <vt:lpstr>5.CT4A</vt:lpstr>
      <vt:lpstr>6.CTT1</vt:lpstr>
      <vt:lpstr>7.CTT2</vt:lpstr>
      <vt:lpstr>8.CTT3</vt:lpstr>
      <vt:lpstr>9.CTT4</vt:lpstr>
      <vt:lpstr>10.CTT5</vt:lpstr>
      <vt:lpstr>11.CTT6</vt:lpstr>
      <vt:lpstr>12.CTT7</vt:lpstr>
      <vt:lpstr>13.CTT8</vt:lpstr>
      <vt:lpstr>14.CTT9</vt:lpstr>
      <vt:lpstr>15.Journal</vt:lpstr>
      <vt:lpstr>16.Assets</vt:lpstr>
      <vt:lpstr>17.Inventory</vt:lpstr>
      <vt:lpstr>18.Payroll</vt:lpstr>
      <vt:lpstr>19.Budget</vt:lpstr>
      <vt:lpstr>20.TGT1</vt:lpstr>
      <vt:lpstr>21.TGT1A</vt:lpstr>
      <vt:lpstr>22.NT2</vt:lpstr>
      <vt:lpstr>23.TRIAL BALANCE</vt:lpstr>
      <vt:lpstr>24.ABWS</vt:lpstr>
      <vt:lpstr>25.CBWS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Uuganbayar</dc:creator>
  <cp:lastModifiedBy>Санжаажав</cp:lastModifiedBy>
  <cp:lastPrinted>2017-01-09T07:30:57Z</cp:lastPrinted>
  <dcterms:created xsi:type="dcterms:W3CDTF">2014-11-25T02:06:10Z</dcterms:created>
  <dcterms:modified xsi:type="dcterms:W3CDTF">2018-01-24T00:58:27Z</dcterms:modified>
</cp:coreProperties>
</file>